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0" activeTab="7"/>
  </bookViews>
  <sheets>
    <sheet name="5 жастағы балалар Ф" sheetId="9" r:id="rId1"/>
    <sheet name="5 жастағы балалар К" sheetId="17" r:id="rId2"/>
    <sheet name="5 жастағы балалар Т" sheetId="10" r:id="rId3"/>
    <sheet name="5 жастағы балалар Ш" sheetId="18" r:id="rId4"/>
    <sheet name="5 жастағы балалар Ә" sheetId="19" r:id="rId5"/>
    <sheet name="СВОД1" sheetId="11" r:id="rId6"/>
    <sheet name="СВОД2" sheetId="64" r:id="rId7"/>
    <sheet name="СВОД3" sheetId="65" r:id="rId8"/>
    <sheet name="1" sheetId="16" r:id="rId9"/>
    <sheet name="2" sheetId="20" r:id="rId10"/>
    <sheet name="3" sheetId="21" r:id="rId11"/>
    <sheet name="4" sheetId="22" r:id="rId12"/>
    <sheet name="5" sheetId="23" r:id="rId13"/>
    <sheet name="6" sheetId="24" r:id="rId14"/>
    <sheet name="7" sheetId="25" r:id="rId15"/>
    <sheet name="8" sheetId="26" r:id="rId16"/>
    <sheet name="9" sheetId="27" r:id="rId17"/>
    <sheet name="10" sheetId="28" r:id="rId18"/>
    <sheet name="11" sheetId="29" r:id="rId19"/>
    <sheet name="12" sheetId="30" r:id="rId20"/>
    <sheet name="13" sheetId="31" r:id="rId21"/>
    <sheet name="14" sheetId="32" r:id="rId22"/>
    <sheet name="15" sheetId="33" r:id="rId23"/>
    <sheet name="16" sheetId="34" r:id="rId24"/>
    <sheet name="17" sheetId="35" r:id="rId25"/>
    <sheet name="18" sheetId="36" r:id="rId26"/>
    <sheet name="19" sheetId="37" r:id="rId27"/>
    <sheet name="20" sheetId="38" r:id="rId28"/>
    <sheet name="21" sheetId="39" r:id="rId29"/>
    <sheet name="22" sheetId="40" r:id="rId30"/>
    <sheet name="23" sheetId="41" r:id="rId31"/>
    <sheet name="24" sheetId="42" r:id="rId32"/>
    <sheet name="25" sheetId="43" r:id="rId33"/>
    <sheet name="26" sheetId="44" r:id="rId34"/>
    <sheet name="27" sheetId="45" r:id="rId35"/>
    <sheet name="28" sheetId="46" r:id="rId36"/>
    <sheet name="29" sheetId="47" r:id="rId37"/>
    <sheet name="30" sheetId="48" r:id="rId38"/>
    <sheet name="31" sheetId="49" r:id="rId39"/>
    <sheet name="32" sheetId="50" r:id="rId40"/>
    <sheet name="33" sheetId="51" r:id="rId41"/>
    <sheet name="34" sheetId="52" r:id="rId42"/>
    <sheet name="35" sheetId="53" r:id="rId43"/>
    <sheet name="36" sheetId="55" r:id="rId44"/>
    <sheet name="37" sheetId="54" r:id="rId45"/>
    <sheet name="38" sheetId="56" r:id="rId46"/>
    <sheet name="39" sheetId="57" r:id="rId47"/>
    <sheet name="40" sheetId="58" r:id="rId48"/>
    <sheet name="41" sheetId="59" r:id="rId49"/>
    <sheet name="42" sheetId="60" r:id="rId50"/>
    <sheet name="43" sheetId="61" r:id="rId51"/>
    <sheet name="44" sheetId="62" r:id="rId52"/>
    <sheet name="45" sheetId="63" r:id="rId53"/>
    <sheet name="46" sheetId="66" r:id="rId54"/>
    <sheet name="47" sheetId="67" r:id="rId55"/>
    <sheet name="48" sheetId="68" r:id="rId56"/>
    <sheet name="49" sheetId="69" r:id="rId5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Автор</author>
  </authors>
  <commentList>
    <comment ref="J116" authorId="0">
      <text>
        <r>
          <rPr>
            <b/>
            <sz val="9"/>
            <rFont val="Tahoma"/>
            <charset val="1"/>
          </rPr>
          <t xml:space="preserve">Автор:
</t>
        </r>
      </text>
    </comment>
  </commentList>
</comments>
</file>

<file path=xl/sharedStrings.xml><?xml version="1.0" encoding="utf-8"?>
<sst xmlns="http://schemas.openxmlformats.org/spreadsheetml/2006/main" count="26993" uniqueCount="1277">
  <si>
    <t>Мектептегі (лицейдегі, гимназиядағы) мектепалды сыныптардың (5 жастағы балалар) бақылау парағы</t>
  </si>
  <si>
    <t>Оқу жылы: 2023-2024                           Топ: "Мектепалды сыныбы"               Өткізу кезеңі: бастапқа       Өткізу мерзімі: қыркүйек 2023 жыл</t>
  </si>
  <si>
    <t>Баланың туған жылы</t>
  </si>
  <si>
    <t>№</t>
  </si>
  <si>
    <t>Баланың аты - жөні</t>
  </si>
  <si>
    <t>Физикалық қасиеттерді дамыту</t>
  </si>
  <si>
    <t>Жоғары нәтиже</t>
  </si>
  <si>
    <t>Орташа нәтиже</t>
  </si>
  <si>
    <t>Төмен нәтиже</t>
  </si>
  <si>
    <t>Дене шынықтыру</t>
  </si>
  <si>
    <t>4-Ф.1</t>
  </si>
  <si>
    <t>2-К.2</t>
  </si>
  <si>
    <t>2-.К.3</t>
  </si>
  <si>
    <t>4-Ф.2</t>
  </si>
  <si>
    <t>2-К.5</t>
  </si>
  <si>
    <t>2-К.6</t>
  </si>
  <si>
    <t>4-Ф.3</t>
  </si>
  <si>
    <t>2-К.8</t>
  </si>
  <si>
    <t>2-К.9</t>
  </si>
  <si>
    <t>4-Ф.4</t>
  </si>
  <si>
    <t>4-Ф.5</t>
  </si>
  <si>
    <t>2-К.14</t>
  </si>
  <si>
    <t>2-К.1</t>
  </si>
  <si>
    <t>4-Ф.6</t>
  </si>
  <si>
    <t>2-К.4</t>
  </si>
  <si>
    <t>өкшемен, аяқтың сыртқы қырымен, адымдап, жүруді жүгірумен, секірумен алмастырып, бағытты және қарқынды өзгертіп жүреді:</t>
  </si>
  <si>
    <t>сызықтардың, арқанның, тақтайдың, гимнастикалық скамейканың, бөрененің бойымен тепе-теңдікті сақтап, жүреді:</t>
  </si>
  <si>
    <t>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жүгіреді:</t>
  </si>
  <si>
    <t>доптарды домалатады, заттарды қашықтыққа лақтырады, доптарды кедергілер арқылы лақтырады және қағып алады:</t>
  </si>
  <si>
    <t>қимылды ойындарда физикалық қасиеттерді: жылдамдық, күш, шыдамдылық, икемділік, ептілік көрсетеді:және спорттық ойындардың ережелерін сақтайды:</t>
  </si>
  <si>
    <t>жеке гигиенаның бастапқы дағдыларын сақтайды, өзінің сыртқы келбетін өз бетінше реттейді:</t>
  </si>
  <si>
    <t xml:space="preserve"> жүреді</t>
  </si>
  <si>
    <t xml:space="preserve">жүруге тырысады
</t>
  </si>
  <si>
    <t>жүруге талпынбайды</t>
  </si>
  <si>
    <t>тепе-теңдікті сақтап, жүреді</t>
  </si>
  <si>
    <t>ішінара тепе-теңдікті сақтап, жүреді</t>
  </si>
  <si>
    <t>тепе-теңдікті сақтай алмайды</t>
  </si>
  <si>
    <t>жүгіреді</t>
  </si>
  <si>
    <t>ішінара жүгіреді</t>
  </si>
  <si>
    <t>жүгіруге талпынбайды</t>
  </si>
  <si>
    <t>домалатады, лақтырады, қағып алады</t>
  </si>
  <si>
    <t>ішінара домалатады, лақтырады, қағып алады</t>
  </si>
  <si>
    <t>домалатуға лақтыруға, қағып алуға талпынбайды</t>
  </si>
  <si>
    <t>көрсетеді, ережелерді сақтайды</t>
  </si>
  <si>
    <t>көрсетпейді, ережелерді сақтамайды</t>
  </si>
  <si>
    <t xml:space="preserve"> гигена дағдыларын сақтайды, сыртқы келбетін өз бетінше реттейді</t>
  </si>
  <si>
    <t xml:space="preserve"> гигена дағдыларын сақтауға  талпынады, сыртқы келбетін өз бетінше реттеуге тырысады
</t>
  </si>
  <si>
    <t>гигена дағдыларын өз бетінше сақтамайды, сыртқы келбетіне мән бермейді</t>
  </si>
  <si>
    <t>02.12.2018</t>
  </si>
  <si>
    <t>Айдар Айхан Мадиярұлы</t>
  </si>
  <si>
    <t>09.08.2018</t>
  </si>
  <si>
    <t>Асхатқызы Әйніл</t>
  </si>
  <si>
    <t>10.05.2018</t>
  </si>
  <si>
    <t>Аханов Жантөре Мадатұлы</t>
  </si>
  <si>
    <t>04.10.2018</t>
  </si>
  <si>
    <t>Болатов Али Дарханұлы</t>
  </si>
  <si>
    <t>18.12.2017</t>
  </si>
  <si>
    <t>Бақытжан Айбар Даулетұлы</t>
  </si>
  <si>
    <t>10.07.2018</t>
  </si>
  <si>
    <t>Бақытжан Айым Мадиярқызы</t>
  </si>
  <si>
    <t>10.04.2018</t>
  </si>
  <si>
    <t>Нуритдин Райяна Мұсақызы</t>
  </si>
  <si>
    <t>17.09.2018</t>
  </si>
  <si>
    <t>Серікбай Төрехан Дарханұлы</t>
  </si>
  <si>
    <t>19.11.2017</t>
  </si>
  <si>
    <t>Төлеужан Малика Талантқызы</t>
  </si>
  <si>
    <t>29.11.2017</t>
  </si>
  <si>
    <t>Қабдысалы Нұрасыл Рақымұлы</t>
  </si>
  <si>
    <t>11.08.2018</t>
  </si>
  <si>
    <t>Қойшыбаева Фарида</t>
  </si>
  <si>
    <t>Барлығы, N</t>
  </si>
  <si>
    <t>Педагог пен баланың күтілетін нәтижелерге жетуі, %</t>
  </si>
  <si>
    <t>саны</t>
  </si>
  <si>
    <t>%</t>
  </si>
  <si>
    <t>Оқу жылы: 2023-2024                             Топ: "Мектепалды сыныбы"               Өткізу кезеңі: қорытынды       Өткізу мерзімі: қаңтар 2024 жыл</t>
  </si>
  <si>
    <t>5-Ф.1</t>
  </si>
  <si>
    <t>5-Ф.2</t>
  </si>
  <si>
    <t>5-Ф.3</t>
  </si>
  <si>
    <t>5-Ф.4</t>
  </si>
  <si>
    <t>5-Ф.5</t>
  </si>
  <si>
    <t>5-Ф.6</t>
  </si>
  <si>
    <t>5-Ф.7</t>
  </si>
  <si>
    <t>сапта бір-бірден, екеуден, үшеуден жүреді, ересектің белгісімен тоқтап, қозғалыс бағытын өзгертіп, заттардың арасымен, жіптерден аттап жүреді:</t>
  </si>
  <si>
    <t>әртүрлі жылдамдықпен – баяу, жылдам, орташа қарқынмен тоқтамай жүгіреді:</t>
  </si>
  <si>
    <t>ұлттық қимылды ойындар, жарыс элементтері бар ойындар мен эстафеталық ойындарға белсенділікпен қатысады, онда физикалық қасиеттерді: жылдамдық, күш, шыдамдылық, икемділік, ептілік көрсетеді:</t>
  </si>
  <si>
    <t>спорттық ойындар мен жаттығуларда белсенділік танытады:</t>
  </si>
  <si>
    <t>гигиеналық шараларды өз бетінше орындайды:</t>
  </si>
  <si>
    <t>өзіне – өзі қызмет көрсету және киіміне күтім жасау дағдыларын біледі:</t>
  </si>
  <si>
    <t xml:space="preserve">салауатты өмір салтының құндылығын түсінеді:                                    </t>
  </si>
  <si>
    <t>жүреді</t>
  </si>
  <si>
    <t>жүруге тырысады</t>
  </si>
  <si>
    <t xml:space="preserve">жүруге               
талпынбайды
</t>
  </si>
  <si>
    <t xml:space="preserve">жүгіреді </t>
  </si>
  <si>
    <t xml:space="preserve">жүгіруге тырысады </t>
  </si>
  <si>
    <t>белсенділікпен қатысады, көрсетеді</t>
  </si>
  <si>
    <t>қатысуға, көрсетуге  тырысады</t>
  </si>
  <si>
    <t>белсенділікпен қатыспайды</t>
  </si>
  <si>
    <t>белсенділік танытады</t>
  </si>
  <si>
    <t>ішінара белсенділік танытады</t>
  </si>
  <si>
    <t>белсенділік танытпайды</t>
  </si>
  <si>
    <t>өз бетінше орындайды</t>
  </si>
  <si>
    <t>ішінара өз бетінше орындауға тырысады</t>
  </si>
  <si>
    <t>өз бетінше орындай алмайды</t>
  </si>
  <si>
    <t>дағдыларды біледі</t>
  </si>
  <si>
    <t>дағдыларды ішінара меңгереді</t>
  </si>
  <si>
    <t>дағдыларды білмейді</t>
  </si>
  <si>
    <t xml:space="preserve">құндылығын   
түсінеді
                                 </t>
  </si>
  <si>
    <t xml:space="preserve">ұстауға тырысады                                   </t>
  </si>
  <si>
    <t xml:space="preserve">түсінуге талпынбайды                         </t>
  </si>
  <si>
    <t>Оқу жылы 2023-2024         Топ:Мектепалды сынып    Өткізу кезені:Қортынды    Өткізу мерзімі:мамыр айы 2024</t>
  </si>
  <si>
    <t>Нуритдин Райяна Мусақызы</t>
  </si>
  <si>
    <t>Ф.И.ребенка</t>
  </si>
  <si>
    <t>Коммуникативтік дағдыларды дамыту</t>
  </si>
  <si>
    <t>Сөйлеуді дамыту</t>
  </si>
  <si>
    <t>Көркем әдебиет</t>
  </si>
  <si>
    <t>Қазақ тілі</t>
  </si>
  <si>
    <t>4-К. 1</t>
  </si>
  <si>
    <t>4-К.2</t>
  </si>
  <si>
    <t>4- К.3</t>
  </si>
  <si>
    <t>4-К.4</t>
  </si>
  <si>
    <t>4-К.5</t>
  </si>
  <si>
    <t>4-К.6</t>
  </si>
  <si>
    <t>4-К.7</t>
  </si>
  <si>
    <t>4-К.8</t>
  </si>
  <si>
    <t>4-К.9</t>
  </si>
  <si>
    <t>4-К.10</t>
  </si>
  <si>
    <t>4-К.11</t>
  </si>
  <si>
    <t>4-К.12</t>
  </si>
  <si>
    <t>4-К.13</t>
  </si>
  <si>
    <t>4-К. 14</t>
  </si>
  <si>
    <t>4-К.15</t>
  </si>
  <si>
    <t>4-К.16</t>
  </si>
  <si>
    <t>4-К.17</t>
  </si>
  <si>
    <t>4-К.18</t>
  </si>
  <si>
    <t>дауысты, дауыссыз дыбыстарды дұрыс айтады, белгілі дыбысқа ауызша сөздерді табады:</t>
  </si>
  <si>
    <t>сөйлегенде сөйлемдердің түрлерін (жай және күрделі), сын есімдерді, етістіктерді, үстеулерді, қосымшаларды қолданады:</t>
  </si>
  <si>
    <t>өзін қоршаған ортадан тыс заттар мен құбылыстардың атауларын біледі:</t>
  </si>
  <si>
    <t>сан есімдерді ретімен атайды, оларды зат есімдермен септіктерде, жекеше және көпше түрде байланыстырып айтады:</t>
  </si>
  <si>
    <t>бейнелеген суреттер мен заттар  (бұйымдар)  бойынша әңгімелер құрастырады:</t>
  </si>
  <si>
    <t>шығармалардың, ертегілердің қызықты үзінділерін қайталап айтады:</t>
  </si>
  <si>
    <t>шығарма мазмұнын қайталап айтуда сюжет желісінің реттілігін сақтайды:</t>
  </si>
  <si>
    <t>кітаптағы иллюстрацияларды өз бетінше қарап, ертегі, әңгіме құрастырады:</t>
  </si>
  <si>
    <t>сахналық қойылымдарға қатысады, образды бейнелеу үшін мәнерлілік құралдарын қолданады:</t>
  </si>
  <si>
    <t>дауыс күшін өзгерте отырып, әртүрлі интонацияларды жаңғыртады:</t>
  </si>
  <si>
    <t>еркін ойындарда таныс кейіпкерлердің образын өздігінен сомдайды:</t>
  </si>
  <si>
    <t>рөлді, сюжетті таңдауда бастамашылық пен дербестік танытады.</t>
  </si>
  <si>
    <t>қазақ тіліне тән ө, қ, ү, ұ, і, ғ дыбыстарын жеке, сөз ішінде анық айтады:</t>
  </si>
  <si>
    <t>туыстық қарым-қатынасты білдіретін сөздерді біледі, өзінің отбасы, отбасылық мерекелер, отбасындағы қызықты оқиғалар, салт- дәстүрлер туралы айтады:</t>
  </si>
  <si>
    <t>өлеңдер, санамақтар, жаңылтпаштар, тақпақтарды жатқа айтады:</t>
  </si>
  <si>
    <t>өз ойын жай және жайылма сөйлемдермен жеткізеді:</t>
  </si>
  <si>
    <t>қарым-қатынас барысында балаларды қойылған сұрақтардың сипатына сәйкес хабарлы, лепті, бұйрықты сөйлемдермен жауап береді:</t>
  </si>
  <si>
    <t>өзінің тәжірибесіне сүйеніп, суреттер бойынша әңгіме құрастырады:</t>
  </si>
  <si>
    <t>дұрыс айтады, сөздерді табады</t>
  </si>
  <si>
    <t>ішінара дұрыс айтады, сөздерді кейде табады</t>
  </si>
  <si>
    <t>дұрыс айтпайды, сөздерді таппайды</t>
  </si>
  <si>
    <t>қолданады</t>
  </si>
  <si>
    <t>ішінара қолданады</t>
  </si>
  <si>
    <t>қолданбайды</t>
  </si>
  <si>
    <t>атауларын біледі</t>
  </si>
  <si>
    <t>ішінара атауларын біледі</t>
  </si>
  <si>
    <t>атауларын білмейді</t>
  </si>
  <si>
    <t>ретімен атайды, байланыстырып айтады</t>
  </si>
  <si>
    <t>ішінара ретімен атайды, байланыстырып айтады</t>
  </si>
  <si>
    <t xml:space="preserve">ретімен атай алмайды, байланыстырып
айта алмайды
</t>
  </si>
  <si>
    <t>әңгімелер құрастырады</t>
  </si>
  <si>
    <t>ішінара әңгімелер құрастырады</t>
  </si>
  <si>
    <t xml:space="preserve">әңгімелер
құрастыруға талпынбайды
</t>
  </si>
  <si>
    <t>қайталап айтады</t>
  </si>
  <si>
    <t>қайталап айтуға тырысады</t>
  </si>
  <si>
    <t>қайталап айтуға талпынбайды</t>
  </si>
  <si>
    <t>реттілігін сақтайды</t>
  </si>
  <si>
    <t>ішінара реттілігін сақтайды</t>
  </si>
  <si>
    <t>реттілігін сақтамайды</t>
  </si>
  <si>
    <t>құрастырады</t>
  </si>
  <si>
    <t>құрастыруға тырысады</t>
  </si>
  <si>
    <t>құрастыруға талпынбайды</t>
  </si>
  <si>
    <t>қатысады, қолданады</t>
  </si>
  <si>
    <t>ішінара қатысады, қолданады</t>
  </si>
  <si>
    <t>қатыспайды, қолданбайды</t>
  </si>
  <si>
    <t>жаңғыртады</t>
  </si>
  <si>
    <t>ішінара жаңғыртады</t>
  </si>
  <si>
    <t>жаңғыруға талпынбайды</t>
  </si>
  <si>
    <t>өздігінен сомдайды</t>
  </si>
  <si>
    <t>өздігінен           сомдауға тырысады</t>
  </si>
  <si>
    <t xml:space="preserve"> қызығушылық танытпайды</t>
  </si>
  <si>
    <t>бастамашылық            пен дербестік танытады</t>
  </si>
  <si>
    <t>ішінара бастамашылық пен дербестік танытады</t>
  </si>
  <si>
    <t>бастамашы лық пен дербестік танытпайды</t>
  </si>
  <si>
    <t>анық айтады</t>
  </si>
  <si>
    <t>ішінара анық айтады</t>
  </si>
  <si>
    <t>анық айта алмайды</t>
  </si>
  <si>
    <t>нақты біледі, айтады</t>
  </si>
  <si>
    <t>кейбіреуін біледі, айтуға тырысады</t>
  </si>
  <si>
    <t>білмейді, айта алмайды</t>
  </si>
  <si>
    <t>жатқа айтады</t>
  </si>
  <si>
    <t>ішінара жатқа айтады</t>
  </si>
  <si>
    <t>жатқа айтуға талпынбайды</t>
  </si>
  <si>
    <t>жеткізеді</t>
  </si>
  <si>
    <t>жеткізуге тырысады</t>
  </si>
  <si>
    <t>жай сөйлеммен ғана жеткізеді</t>
  </si>
  <si>
    <t>жауап береді</t>
  </si>
  <si>
    <t>ішінара жауап береді</t>
  </si>
  <si>
    <t>жауап беруге талпынбайды</t>
  </si>
  <si>
    <t>әңгіме құрастырады</t>
  </si>
  <si>
    <t>ішінара әңгіме құрастырады</t>
  </si>
  <si>
    <t>әңгіме құрастыра алмайды</t>
  </si>
  <si>
    <t>Сауат ашу негіздері</t>
  </si>
  <si>
    <t>5-К. 1</t>
  </si>
  <si>
    <t>5-К.2</t>
  </si>
  <si>
    <t>5- К.3</t>
  </si>
  <si>
    <t>5-К.4</t>
  </si>
  <si>
    <t>5-К.5</t>
  </si>
  <si>
    <t>5-К.6</t>
  </si>
  <si>
    <t>5-К.7</t>
  </si>
  <si>
    <t>5-К.8</t>
  </si>
  <si>
    <t>5-К.9</t>
  </si>
  <si>
    <t>5-К.10</t>
  </si>
  <si>
    <t>5-К.11</t>
  </si>
  <si>
    <t>5-К.12</t>
  </si>
  <si>
    <t>5-К.13</t>
  </si>
  <si>
    <t>5-К. 14</t>
  </si>
  <si>
    <t>5-К.15</t>
  </si>
  <si>
    <t>5-К.16</t>
  </si>
  <si>
    <t>5-К.17</t>
  </si>
  <si>
    <t>5-К.18</t>
  </si>
  <si>
    <t>5-К.19</t>
  </si>
  <si>
    <t>5-К.20</t>
  </si>
  <si>
    <t>5-К.21</t>
  </si>
  <si>
    <t>5-К.22</t>
  </si>
  <si>
    <t>5-К.23</t>
  </si>
  <si>
    <t>5-К.24</t>
  </si>
  <si>
    <t>5-К.25</t>
  </si>
  <si>
    <t>5-К.26</t>
  </si>
  <si>
    <t>5-К.27</t>
  </si>
  <si>
    <t>5-К.28</t>
  </si>
  <si>
    <t>сөздерге дыбыстық талдау жасай алады:</t>
  </si>
  <si>
    <t>сөйлегенде зат есімдерді, сын есімдерді, үстеулерді, көп мағыналы сөздерді, синонимдер мен антонимдерді қолданады:</t>
  </si>
  <si>
    <t>зат есімдерді сан есімдермен және сын есімдерді зат есімдермен байланыстырып айтады:</t>
  </si>
  <si>
    <t>әңгімелесушіні мұқият тыңдап, сұрақтарды дұрыс қояды және қойылған сұрақтарға қысқаша немесе толық жауап береді:</t>
  </si>
  <si>
    <t>бақылаулар мен сюжеттік суреттер бойынша әңгімелер құрастырады:</t>
  </si>
  <si>
    <t>әңгімелерді бірізді айтып береді:</t>
  </si>
  <si>
    <t>әңгімелесу кезінде өзін мәдениетті, әдепті ұстайды:</t>
  </si>
  <si>
    <t>себеп-салдарлық байланыстарды, әдеби жанрларды ажыратады:</t>
  </si>
  <si>
    <t>өлеңдерді мәнерлеп, интонациямен оқиды:</t>
  </si>
  <si>
    <t>мазмұнның бірізділігін сақтай отырып, шығарма мазмұнын қайталап айтады:</t>
  </si>
  <si>
    <t>рөлдерде кейіпкердің көңіл күйі мен мінезін, бейненің қимылын, интонациясы мен мимикасын береді:</t>
  </si>
  <si>
    <t>қойылымдағы өзінің рөлін мәнерлі, дербес орындайды:</t>
  </si>
  <si>
    <t>түрлі дереккөздерден алған ақпараттарымен, әсерлерімен бөліседі:</t>
  </si>
  <si>
    <t>айналасында болып жатқан оқиғаларға өзінің көзқарасын білдіреді:</t>
  </si>
  <si>
    <t>сөздерге дыбыстық талдау жасайды, сөздегі дыбыстардың ретін, дауысты және дауыссыз дыбыстарды анықтайды:</t>
  </si>
  <si>
    <t>барлық дыбыстарды анық айтады,  дауысты және дауыссыз дыбыстарды ажыратады:</t>
  </si>
  <si>
    <t>берілген буынға сөз құрастырады:</t>
  </si>
  <si>
    <t>берілген сөздерден жай сөйлемдер құрастырады:</t>
  </si>
  <si>
    <t>қаламды дұрыс ұстай алады:</t>
  </si>
  <si>
    <t>түрлі сызықтарды салады:</t>
  </si>
  <si>
    <t>жазу парағында бағдарлай біледі, жазу жолы мен жоларалық кеңістікті ажыратады:</t>
  </si>
  <si>
    <t>қазақ тіліне тән ә, ө, қ, ү, ұ, і, ғ, ң, һ дыбыстарын, осы дыбыстардан тұратын сөздерді анық айтады:</t>
  </si>
  <si>
    <t xml:space="preserve"> өлеңдер, санамақтар, жаңылтпаштар, тақпақтарды жатқа айтады:</t>
  </si>
  <si>
    <t>әңгімелесушіге сұрақтарды дұрыс қояды, оған қысқа және толық нақты жауап береді:</t>
  </si>
  <si>
    <t>тыңдалған көркем шығарма мазмұнын ретімен, жүйелі түрде жеткізеді:</t>
  </si>
  <si>
    <t>бір-бірімен еркін диалог құрады:</t>
  </si>
  <si>
    <t>ойыншықтар мен заттарды 5-6 сөйлеммен сипаттайды:</t>
  </si>
  <si>
    <t>талдау жасай алады</t>
  </si>
  <si>
    <t>ішінара талдау жасай алады</t>
  </si>
  <si>
    <t>талдау жасай  алмайды</t>
  </si>
  <si>
    <t>байланыстырып айтады</t>
  </si>
  <si>
    <t>ішінара байланыстырып айтады</t>
  </si>
  <si>
    <t>байланыстырып  айта алмайды</t>
  </si>
  <si>
    <t>сұрақтарды дұрыс қояды, толық жауап береді</t>
  </si>
  <si>
    <t>ішінара сұрақтар қояды, оларға  қысқаша   жауап береді</t>
  </si>
  <si>
    <t xml:space="preserve">сұрақтарды дұрыс              қоя алмайды,
оларға жауап беруге
талпынбайды
</t>
  </si>
  <si>
    <t xml:space="preserve">әңгімелер
құрастырады
</t>
  </si>
  <si>
    <t xml:space="preserve">әңгімелер
құрастыра
 алмайды
</t>
  </si>
  <si>
    <t>әңгіме айта алады</t>
  </si>
  <si>
    <t>ішінара әңгіме айта алады</t>
  </si>
  <si>
    <t>әңгіме айта              алмайды</t>
  </si>
  <si>
    <t>өзін мәдениетті, әдепті ұстайды</t>
  </si>
  <si>
    <t>өзін мәдениетті, әдепті ұстауға тырысады</t>
  </si>
  <si>
    <t>өзін мәдениетті, әдепті ұстауға талпынбайды</t>
  </si>
  <si>
    <t>ажыратады</t>
  </si>
  <si>
    <t>ішінара ажыратады</t>
  </si>
  <si>
    <t>ажырата  алмайды</t>
  </si>
  <si>
    <t>интонациямен оқиды</t>
  </si>
  <si>
    <t>ішінара интонациямен оқиды</t>
  </si>
  <si>
    <t>оқуға талпынбайды</t>
  </si>
  <si>
    <t>ішінара қайталап айтады</t>
  </si>
  <si>
    <t>қайталап айта алмайды</t>
  </si>
  <si>
    <t>рөлдерде ойнайды</t>
  </si>
  <si>
    <t>ішінара рөлдерде ойнайды</t>
  </si>
  <si>
    <t>рөлдерде ойнауға талпынбайды</t>
  </si>
  <si>
    <t>мәнерлі, дербес орындайды</t>
  </si>
  <si>
    <t>ішінара мәнерлі, дербес орындайды</t>
  </si>
  <si>
    <t>мәнерлі, дербес орындауға талпынбайды</t>
  </si>
  <si>
    <t xml:space="preserve">ақпараттарымен, әсерлерімен
бөліседі
</t>
  </si>
  <si>
    <t>ішінара ақпараттарымен, әсерлерімен бөліседі</t>
  </si>
  <si>
    <t>ақпараттары мен, әсерлерімен бөліспейді</t>
  </si>
  <si>
    <t>көзқарасын білдіреді</t>
  </si>
  <si>
    <t>ішінара көзқарасын білдіреді</t>
  </si>
  <si>
    <t>көзқарасын   білдірмейді</t>
  </si>
  <si>
    <t>талдау жасайды</t>
  </si>
  <si>
    <t>талдау жасауға тырысады</t>
  </si>
  <si>
    <t>талдау жасай алмайды</t>
  </si>
  <si>
    <t xml:space="preserve">анық айтады, 
ажыратады
</t>
  </si>
  <si>
    <t xml:space="preserve">анық айтады, 
кейбіреуін ажыратады
</t>
  </si>
  <si>
    <t>анық айтпайды, ажырата алмайды</t>
  </si>
  <si>
    <t>сөз құрастырады</t>
  </si>
  <si>
    <t>ішінара сөз құрастырады</t>
  </si>
  <si>
    <t xml:space="preserve"> құрастыра  алмайды</t>
  </si>
  <si>
    <t>жай сөйлемдер құрастырады</t>
  </si>
  <si>
    <t>ішінара жай сөйлемдер құрастырады</t>
  </si>
  <si>
    <t>жай сөйлемдер құрастыруға талпынбайды</t>
  </si>
  <si>
    <t>қаламды дұрыс ұстай алады</t>
  </si>
  <si>
    <t>қаламды дұрыс ұстауға  тырысады</t>
  </si>
  <si>
    <t>қаламды дұрыс ұстай  алмайды</t>
  </si>
  <si>
    <t xml:space="preserve">сызықтарды   
дұрыс салады
</t>
  </si>
  <si>
    <t>ішінара сызықтарды салады</t>
  </si>
  <si>
    <t>сызықтарды сала алмайды</t>
  </si>
  <si>
    <t>бағдарлайды, кеңістікті ажыратады</t>
  </si>
  <si>
    <t>бағдарлауға тырысады</t>
  </si>
  <si>
    <t>бағдарлай білмейді, кеңістікті ажырата алмайды</t>
  </si>
  <si>
    <t>сөздерді анық айтады</t>
  </si>
  <si>
    <t>кейбір сөздерді анық айта алмайды</t>
  </si>
  <si>
    <t>сөздерді дұрыс айтуға талпынады</t>
  </si>
  <si>
    <t>жатқа айтуға талпынады</t>
  </si>
  <si>
    <t>сұрақтарды дұрыс қояды, нақты жауап береді</t>
  </si>
  <si>
    <t>ішінара сұрақтарды дұрыс қояды, нақты жауап беруге тырысады</t>
  </si>
  <si>
    <t>сұрақтарды дұрыс қоя алмайды, нақты жауап бермейді</t>
  </si>
  <si>
    <t>ретімен, жүйелі түрде жеткізеді</t>
  </si>
  <si>
    <t>ішінара ретімен, жүйелі түрде жеткізеді</t>
  </si>
  <si>
    <t>ретімен, жүйелі түрде жеткізуге талпынады</t>
  </si>
  <si>
    <t>диалог құрады</t>
  </si>
  <si>
    <t>ішінара диалог құрады</t>
  </si>
  <si>
    <t>диалог құра алмайды</t>
  </si>
  <si>
    <t xml:space="preserve">әңгіме
құрастырады
</t>
  </si>
  <si>
    <t>әңгіме құрастыруға тырысады</t>
  </si>
  <si>
    <t>сипаттайды</t>
  </si>
  <si>
    <t>ішінара сипаттайды</t>
  </si>
  <si>
    <t>сипаттауға талпынады</t>
  </si>
  <si>
    <t xml:space="preserve">Танымдық және зияткерлік дағдыларды дамыту </t>
  </si>
  <si>
    <t>Математика негіздері</t>
  </si>
  <si>
    <t>4-Т.1</t>
  </si>
  <si>
    <t>4-Т.2</t>
  </si>
  <si>
    <t>4-Т.3</t>
  </si>
  <si>
    <t>4-Т.4</t>
  </si>
  <si>
    <t>4-Т.5</t>
  </si>
  <si>
    <t>4-Т.6</t>
  </si>
  <si>
    <t>5 көлемінде санай алады, сандарды ретімен атайды, теңдік және теңсіздік туралы ұғымдарға ие:</t>
  </si>
  <si>
    <t>екі затты ұзындығы, ені және биіктігі, жуандығы бойынша салыстырады:</t>
  </si>
  <si>
    <t>геометриялық фигураларды және геометриялық денелерді көру және сипап сезу арқылы зерттейді, оларды ажыратады және  атайды:</t>
  </si>
  <si>
    <t>тәулік бөліктерін ажыратады, олардың сипаттамалық ерекшеліктерін біледі:</t>
  </si>
  <si>
    <t>кеңістіктегі заттардың өзіне қатысты орнын анықтайды:</t>
  </si>
  <si>
    <t>қарапайым себеп-салдарлық байланысты орнатады:</t>
  </si>
  <si>
    <t>санайды, ұғымдарды біледі</t>
  </si>
  <si>
    <t>санайды, ұғымдарды ажырата алмайды</t>
  </si>
  <si>
    <t>санайды, ұғымдарды білуге  талпынбайды</t>
  </si>
  <si>
    <t>салыстырады</t>
  </si>
  <si>
    <t>ішінара салыстырады</t>
  </si>
  <si>
    <t>салыстырмайды</t>
  </si>
  <si>
    <t>зерттейді, ажыратады және атайды</t>
  </si>
  <si>
    <t>зерттейді, ішінара ажыратады және  атайды</t>
  </si>
  <si>
    <t>зерттейді, ажыратып, атай  алмайды</t>
  </si>
  <si>
    <t xml:space="preserve">ажыратады,
ерекшеліктерін біледі
</t>
  </si>
  <si>
    <t>ажыратады, ерекшеліктерін шатастырады</t>
  </si>
  <si>
    <t xml:space="preserve">ажырата алмайды, ерекшеліктерін
білуге талпынбайды
</t>
  </si>
  <si>
    <t>орнын анықтайды</t>
  </si>
  <si>
    <t>ішінара орнын анықтайды</t>
  </si>
  <si>
    <t>орнын анықтай алмайды</t>
  </si>
  <si>
    <t>байланыс орната алады</t>
  </si>
  <si>
    <t>ішінара байланыс орната алады</t>
  </si>
  <si>
    <t>байланыс орнатуға талпынбайды</t>
  </si>
  <si>
    <t>5-Т.1</t>
  </si>
  <si>
    <t>5-Т.2</t>
  </si>
  <si>
    <t>5-Т.3</t>
  </si>
  <si>
    <t>5-Т.4</t>
  </si>
  <si>
    <t>5-Т.5</t>
  </si>
  <si>
    <t>5-Т.6</t>
  </si>
  <si>
    <t>5-Т.7</t>
  </si>
  <si>
    <t>жиындарды бөліктерге бөледі және оларды қайта біріктіреді:</t>
  </si>
  <si>
    <t>10 көлеміндегі сандарды тура және кері санауды біледі, «Қанша?», «нешінші?» сұрақтарын ажыратады, оларға дұрыс жауап береді:</t>
  </si>
  <si>
    <t>әртүрлі белгілері бойынша заттарды салыстыра алады (түсі, пішіні, өлшемі, материалы, қолданылуы):</t>
  </si>
  <si>
    <t>заттарды шамасына қарай өсу және кему ретімен орналастырады:</t>
  </si>
  <si>
    <t>қағаз бетінде бағдарлай біледі, апта күндерін, жыл мезгілдері бойынша айларды ретімен атайды:</t>
  </si>
  <si>
    <t>геометриялық пішіндерді (дөңгелек, сопақша, үшбұрыш, шаршы, тіктөртбұрыш) ажыратады және атайды:</t>
  </si>
  <si>
    <t>бөледі және қайта біріктіреді</t>
  </si>
  <si>
    <t>ішінара бөледі және қайта біріктіреді</t>
  </si>
  <si>
    <t xml:space="preserve">бөле алмайды,
қайта біріктіруге талпынады
</t>
  </si>
  <si>
    <t>біледі, ажыратады, дұрыс жауап береді</t>
  </si>
  <si>
    <t>біледі, ішінара ажыратады, дұрыс жауап  беруге тырысады</t>
  </si>
  <si>
    <t>кері санауда шатасады, ажырата алмайды, дұрыс жауап бере алмайды</t>
  </si>
  <si>
    <t>салыстыра алады</t>
  </si>
  <si>
    <t>ішінара салыстыра алады</t>
  </si>
  <si>
    <t>салыстыра  алмайды</t>
  </si>
  <si>
    <t>ретімен орналастырады</t>
  </si>
  <si>
    <t>ішінара ретімен орналастырады</t>
  </si>
  <si>
    <t>ретімен орналастыра алмайды</t>
  </si>
  <si>
    <t>бағдарлай біледі, ретімен атайды</t>
  </si>
  <si>
    <t>ішінара бағдарлай біледі, ретімен атайды</t>
  </si>
  <si>
    <t>бағдарлауға, ретімен атауға           талпынады</t>
  </si>
  <si>
    <t>геометриялық пішіндерді ажыратады және атайды</t>
  </si>
  <si>
    <t>геометриялық пішіндерді ішінара ажыратады және атайды</t>
  </si>
  <si>
    <t>геометриялық пішіндерді ажыратады, бірақ атай алмайды</t>
  </si>
  <si>
    <t>түрлі сызықтарды      салады</t>
  </si>
  <si>
    <t>ішінара түрлі сызықтарды салады</t>
  </si>
  <si>
    <t>түрлі сызықтарды сала алмайды</t>
  </si>
  <si>
    <t>Мектептегі (лицейдегі, гимназиядағы) мектепалды сыныптардың (5 жастағы балалар) бақылау парағыМектептегі (лицейдегі, гимназиядағы) мектепалды сыныптардың (5 жастағы балалар) бақылау парағы</t>
  </si>
  <si>
    <t>Балалардың шығармашылық дағдыларын, зерттеу іс-әрекетін дамыту</t>
  </si>
  <si>
    <t>Сурет салу</t>
  </si>
  <si>
    <t>Мүсіндеу</t>
  </si>
  <si>
    <t>Жапсыру</t>
  </si>
  <si>
    <t>Құрастыру</t>
  </si>
  <si>
    <t>Музыка</t>
  </si>
  <si>
    <t>4-Ш.1</t>
  </si>
  <si>
    <t>4-Ш.2</t>
  </si>
  <si>
    <t>4-Ш.3</t>
  </si>
  <si>
    <t>4-Ш.4</t>
  </si>
  <si>
    <t>4-Ш.5</t>
  </si>
  <si>
    <t>4-Ш.6</t>
  </si>
  <si>
    <t>4-Ш.7</t>
  </si>
  <si>
    <t>4-Ш.8</t>
  </si>
  <si>
    <t>4-Ш.9</t>
  </si>
  <si>
    <t>4-Ш.10</t>
  </si>
  <si>
    <t>4-Ш.11</t>
  </si>
  <si>
    <t>4-Ш.12</t>
  </si>
  <si>
    <t>4-Ш.13</t>
  </si>
  <si>
    <t>4-Ш.14</t>
  </si>
  <si>
    <t>4-Ш.15</t>
  </si>
  <si>
    <t>4-Ш.16</t>
  </si>
  <si>
    <t>4-Ш.17</t>
  </si>
  <si>
    <t>4-Ш.18</t>
  </si>
  <si>
    <t>4-Ш.19</t>
  </si>
  <si>
    <t>4-Ш.20</t>
  </si>
  <si>
    <t>4-Ш.21</t>
  </si>
  <si>
    <t>4-Ш.22</t>
  </si>
  <si>
    <t>4-Ш.23</t>
  </si>
  <si>
    <t>4-Ш.24</t>
  </si>
  <si>
    <t>4-Ш.25</t>
  </si>
  <si>
    <t>4-Ш.26</t>
  </si>
  <si>
    <t>4-Ш.27</t>
  </si>
  <si>
    <t>4-Ш.28</t>
  </si>
  <si>
    <t>4-Ш.29</t>
  </si>
  <si>
    <t>4-Ш.30</t>
  </si>
  <si>
    <t>бейнелейтін заттарды қарайды, қолмен ұстап зерттейді:</t>
  </si>
  <si>
    <t>жеке заттарды және сюжеттік композицияларды салады:</t>
  </si>
  <si>
    <t>әрбір затқа тән ерекшеліктерді, олардың бір-біріне арақатынасын жеткізеді:</t>
  </si>
  <si>
    <t>қоңыр, қызғылт сары, ашық жасыл реңктерді таниды:</t>
  </si>
  <si>
    <t>суреттерді қылқаламмен, қаламмен бояу тәсілдерін біледі:</t>
  </si>
  <si>
    <t>өзінің және басқа балалардың жұмыстарын бағалайды:</t>
  </si>
  <si>
    <t>мүсіндейтін затты қолына алып, зерттейді оның өзіне тән ерекшеліктерін беруге  тырысады:</t>
  </si>
  <si>
    <t>ермексаз, сазбалшық, пластикалық кесектерден әртүрлі тәсілдерді қолданып, бейнелерді мүсіндейді:</t>
  </si>
  <si>
    <t>бірнеше бөліктен тұратын заттарды пішіндейді, олардың орналасуын ескере  отырып, пропорцияларды сақтай отырып, бөліктерді байланыстырады:</t>
  </si>
  <si>
    <t>ертегілер мен қоршаған өмір тақырыптарына қарапайым композициялар құрастырады:</t>
  </si>
  <si>
    <t>ұжымдық жұмысқа қатысады:</t>
  </si>
  <si>
    <t>мүсіндеуде қауіпсіздік ережелерін сақтайды:</t>
  </si>
  <si>
    <t>қайшыны дұрыс ұстайды және оны қолдана алады:</t>
  </si>
  <si>
    <t>жемістерді, көгөністерді, гүлдерді, оюларды түрлі тәсілдермен қияды:</t>
  </si>
  <si>
    <t>бірнеше бөліктерден тұратын заттарды орналастырады және желімдейді:</t>
  </si>
  <si>
    <t>қазақ оюларының бөліктерінен, өсімдік және геометриялық пішіндерден өрнектер жасайды, оларды кезектестіріп ретімен желімдейді:</t>
  </si>
  <si>
    <t>ұжымдық жұмыстарды орындауға қатысады:</t>
  </si>
  <si>
    <t>жапсыруда қауіпсіздік ережелерін сақтайды, жұмысты ұқыптылықпен орындайды:</t>
  </si>
  <si>
    <t>құрылыс бөлшектерін ажыратады және атайды, оларды құрылымдық қасиеттерін ескере отырып пайдаланады:</t>
  </si>
  <si>
    <t>өз бетінше ойдан құрастырады:</t>
  </si>
  <si>
    <t>қағаз парағын түрлендіреді, «оригами» үлгісі бойынша қарапайым пішіндер құрастырады:</t>
  </si>
  <si>
    <t>табиғи және қалдық заттардан құрастырады:</t>
  </si>
  <si>
    <t>заттарды өз бетінше таңдап, ойдан композиция құрастырады:</t>
  </si>
  <si>
    <t>қазақ халқының табиғи материалдардан жасалған бұйымдарымен, тұрмыстық заттарын, олардың қандай материалдан жасалғанын біледі:</t>
  </si>
  <si>
    <t>музыканы тыңдау мәдениетін сақтайды (музыкалық шығармаларды алаңдамай соңына дейін тыңдайды), таныс шығармаларды таниды, олардың мазмұны туралы айтады:</t>
  </si>
  <si>
    <t>әнді созып, сөздерін анық айтады, таныс әндерді сүйемелдеумен және сүйемелдеусіз орындайды:</t>
  </si>
  <si>
    <t>музыканың ырғағымен жүреді, қимылдарды музыкамен сәйкестендіреді,  қимылдарды орындауда шапшаңдық пен ептілік танытады:</t>
  </si>
  <si>
    <t>ұлттық би өнеріне қызығушылық танытады, би қимылдарын орындайды:</t>
  </si>
  <si>
    <t>музыка жанрларын анықтайды:</t>
  </si>
  <si>
    <t>ағаш қасықтар, сылдырмақтар, асатаяқ, сазсырнай, домбырада қарапайым әуендерді ойнайды:</t>
  </si>
  <si>
    <t>заттарды қарайды, оларды зерттей алады</t>
  </si>
  <si>
    <t>заттарды қарайды,  ішнара зерттей алады</t>
  </si>
  <si>
    <t xml:space="preserve">заттарды қарамайды,  оларды зерттемейді
</t>
  </si>
  <si>
    <t>салады</t>
  </si>
  <si>
    <t>кейбіреулерін  салады</t>
  </si>
  <si>
    <t>сала алмайды</t>
  </si>
  <si>
    <t>арақатынасын жеткізеді</t>
  </si>
  <si>
    <t>ішінара арақатынасын жеткізеді</t>
  </si>
  <si>
    <t>арақатынасын жеткізе алмайды</t>
  </si>
  <si>
    <t>реңктерді таниды</t>
  </si>
  <si>
    <t>ішінара реңктерді таниды</t>
  </si>
  <si>
    <t>реңктерді тануға талпынбайды</t>
  </si>
  <si>
    <t>бояу тәсілдерін біледі</t>
  </si>
  <si>
    <t>ішінара бояу тәсілдерін біледі</t>
  </si>
  <si>
    <t>бояу тәсілдерін білуге талпынбайды</t>
  </si>
  <si>
    <t>өзінің және басқа балалардың жұмыстарын бағалайды</t>
  </si>
  <si>
    <t>өзінің және басқа балалардың жұмыстарын бағалауға қызығушылық танытпайды</t>
  </si>
  <si>
    <t>өзінің және басқа балалардың жұмыстарын бағалауға талпынбайды</t>
  </si>
  <si>
    <t>зерттейді, ерекшеліктерін беруге талпынады</t>
  </si>
  <si>
    <t>ішінара зерттейді, ерекшеліктерін беруге талпынады</t>
  </si>
  <si>
    <t xml:space="preserve">зерттеуге,
ерекшеліктерін беруге талпынбайды
</t>
  </si>
  <si>
    <t xml:space="preserve">әртүрлі тәсілдерді
қолданып, мүсіндейді
</t>
  </si>
  <si>
    <t>ішінара әртүрлі тәсілдерді қолданып, мүсіндейді</t>
  </si>
  <si>
    <t xml:space="preserve"> мүсіндемейді, мүсіндеудің әртүрлі тәсілдерін қолдана алмайды</t>
  </si>
  <si>
    <t>заттарды пішіндейді, бөліктерді байланыстырады</t>
  </si>
  <si>
    <t>заттардың кейбір бөліктерін пішіндейді, бөліктерді байланыстыруға тырысады</t>
  </si>
  <si>
    <t>пішіндемейді бөліктерді байланыстыра  алмайды</t>
  </si>
  <si>
    <t>композициялар құрастырады</t>
  </si>
  <si>
    <t>ішінара композициялар құрастырады</t>
  </si>
  <si>
    <t xml:space="preserve">композициялар
құрастыра алмайды
</t>
  </si>
  <si>
    <t>ұжымдық жұмысқа белсене  қатысады</t>
  </si>
  <si>
    <t xml:space="preserve"> бастама көрсетпестен ұжымдық жұмысқа қатысады</t>
  </si>
  <si>
    <t>ұжымдық жұмысқа қатыспайды</t>
  </si>
  <si>
    <t>мүсіндеуде қауіпсіздік ережелерін сақтайды</t>
  </si>
  <si>
    <t xml:space="preserve">мүсіндеуде кейде қауіпсіздік ережелерін
 сақтамайды
</t>
  </si>
  <si>
    <t>қауіпсіздік ережелерін сақтамайды</t>
  </si>
  <si>
    <t>қайшыны дұрыс ұстайды және оны қолдана алады</t>
  </si>
  <si>
    <t xml:space="preserve"> ересектің көмегімен қайшыны дұрыс қолдана алады</t>
  </si>
  <si>
    <t>қайшыны дұрыс ұстай алмайды және оны қолдана алмайды</t>
  </si>
  <si>
    <t>түрлі тәсілдермен қияды</t>
  </si>
  <si>
    <t>ішінара түрлі тәсілдермен қияды</t>
  </si>
  <si>
    <t>түрлі тәсілдермен               қия алмайды</t>
  </si>
  <si>
    <t>орналастырады және желімдейді</t>
  </si>
  <si>
    <t>ішінара орналастырады және желімдейді</t>
  </si>
  <si>
    <t>орналастыра алмайды, желімдеуге талпынбайды</t>
  </si>
  <si>
    <t>өрнектер жасайды, ретімен желімдейді</t>
  </si>
  <si>
    <t>ішінара өрнектер жасайды, ретімен желімдейді</t>
  </si>
  <si>
    <t>өрнектер жасауға талпынбайды, ретімен желімдей алмайды</t>
  </si>
  <si>
    <t xml:space="preserve">ұжымдық жұмыстарға қызығушылықпен қатысады </t>
  </si>
  <si>
    <t>ұжымдық жұмыстарға белсенділік танытпайды</t>
  </si>
  <si>
    <t xml:space="preserve"> жұмысты өзі орындайды</t>
  </si>
  <si>
    <t>қауіпсіздік ережелерін сақтайды, ұқыптылықпен орындайды</t>
  </si>
  <si>
    <t>ішінара қауіпсіздік ережелерін сақтайды, ұқыптылықпен орындайды</t>
  </si>
  <si>
    <t>қауіпсіздік ережелерін сақтамайды,ы</t>
  </si>
  <si>
    <t>ажыратады және атайды, пайдаланады</t>
  </si>
  <si>
    <t>ішінара ажыратады және атайды, пайдаланады</t>
  </si>
  <si>
    <t>ажыратып атай алмайды, пайдалана алмайды</t>
  </si>
  <si>
    <t>өз бетінше ойдан құрастырады</t>
  </si>
  <si>
    <t xml:space="preserve">құрастыру  кезінде
негізінен дәстүрлі, таныс бейнелерді қолданады
</t>
  </si>
  <si>
    <t>ойдан құрастыруға құрастыруға талпынбайды</t>
  </si>
  <si>
    <t>«оригами» үлгісі бойынша қарапайым пішіндер құрастырады</t>
  </si>
  <si>
    <t>«оригами» үлгісі бойынша қарапайым пішіндер құрастыруға тырысады</t>
  </si>
  <si>
    <t>«оригами» үлгісі бойынша қарапайым пішіндер құрастыра алмайды</t>
  </si>
  <si>
    <t>ішінара құрастырады</t>
  </si>
  <si>
    <t>өз бетінше таңдайды, құрастырады</t>
  </si>
  <si>
    <t>ішінара өз бетінше таңдайды, құрастырады</t>
  </si>
  <si>
    <t xml:space="preserve">өз бетінше таңдай алмайды,
құрастыруға талпынбайды
</t>
  </si>
  <si>
    <t>материалын біледі</t>
  </si>
  <si>
    <t>ішінара материалын біледі</t>
  </si>
  <si>
    <t>материалын білмейді</t>
  </si>
  <si>
    <t>музыканы  тыңдайды, музыкалық шығармаларды алаңдамай  соңына дейін тыңдайды</t>
  </si>
  <si>
    <t>музыкаға ішінара қызығушылық танытады,   әрдайым музыканы аяғына дейін тыңдамайды</t>
  </si>
  <si>
    <t>қызығушылық танытпайды, музыканы аяғына дейін тыңдамайды</t>
  </si>
  <si>
    <t>анық айтады, сүйемелдеумен және сүйемелдеусіз орындайды</t>
  </si>
  <si>
    <t>ішінара анық айтады, сүйемелдеумен және сүйемелдеусіз орындайды</t>
  </si>
  <si>
    <t>анық айта алмайды, сүйемелдеумен және сүйемелдеусіз орындай алмайды</t>
  </si>
  <si>
    <t>ырғақпен жүреді, сәйкестендіреді, шапшаңдық пен ептілік танытады</t>
  </si>
  <si>
    <t>ырғақпен жүреді, қимылдарды музыкамен сәйкестендіруге  тырысады</t>
  </si>
  <si>
    <t>музыка ырғағымен жүре алмайды,  мызыка ырғағына сәйкес қимылды өзгерте алмайды</t>
  </si>
  <si>
    <t>қызығушылық танытады, би қимылдарын орындайды</t>
  </si>
  <si>
    <t>ішінара қызығушылық танытады, би қимылдарын орындайды</t>
  </si>
  <si>
    <t>қызығушылық танытпайды, би қимылдарын орындауға талпынбайды</t>
  </si>
  <si>
    <t>анықтайды</t>
  </si>
  <si>
    <t>ішінара анықтайды</t>
  </si>
  <si>
    <t>анықтауға талпынбайды</t>
  </si>
  <si>
    <t>әуендерді ойнайды</t>
  </si>
  <si>
    <t xml:space="preserve"> тырысады</t>
  </si>
  <si>
    <t>әуендерді ойнай алмайды</t>
  </si>
  <si>
    <t>5-Ш.1</t>
  </si>
  <si>
    <t>5-Ш.2</t>
  </si>
  <si>
    <t>5-Ш.3</t>
  </si>
  <si>
    <t>5-Ш.4</t>
  </si>
  <si>
    <t>5-Ш.5</t>
  </si>
  <si>
    <t>5-Ш.6</t>
  </si>
  <si>
    <t>5-Ш.7</t>
  </si>
  <si>
    <t>5-Ш.8</t>
  </si>
  <si>
    <t>5-Ш.9</t>
  </si>
  <si>
    <t>5-Ш.10</t>
  </si>
  <si>
    <t>5-Ш.11</t>
  </si>
  <si>
    <t>5-Ш.12</t>
  </si>
  <si>
    <t>5-Ш.13</t>
  </si>
  <si>
    <t>5-Ш.14</t>
  </si>
  <si>
    <t>5-Ш.15</t>
  </si>
  <si>
    <t>5-Ш.16</t>
  </si>
  <si>
    <t>5-Ш.17</t>
  </si>
  <si>
    <t>5-Ш.18</t>
  </si>
  <si>
    <t>5-Ш.19</t>
  </si>
  <si>
    <t>5-Ш.20</t>
  </si>
  <si>
    <t>5-Ш.21</t>
  </si>
  <si>
    <t>5-Ш.22</t>
  </si>
  <si>
    <t>5-Ш.23</t>
  </si>
  <si>
    <t>5-Ш.24</t>
  </si>
  <si>
    <t>5-Ш.25</t>
  </si>
  <si>
    <t>5-Ш.26</t>
  </si>
  <si>
    <t>5-Ш.27</t>
  </si>
  <si>
    <t>5-Ш.28</t>
  </si>
  <si>
    <t>5-Ш.29</t>
  </si>
  <si>
    <t>5-Ш.30</t>
  </si>
  <si>
    <t>5-Ш.31</t>
  </si>
  <si>
    <t>5-Ш.32</t>
  </si>
  <si>
    <t>5-Ш.33</t>
  </si>
  <si>
    <t>5-Ш.34</t>
  </si>
  <si>
    <t>5-Ш.35</t>
  </si>
  <si>
    <t>тірі табиғат заттарының бейнелерін күрделі емес қимылдар мен қалыптар арқылы жеткізеді:</t>
  </si>
  <si>
    <t>бояуларды қолдануды, бояғышта акварельді сумен араластыруды, қанық түстер алу үшін қарындашты түрліше басып бояуды біледі:</t>
  </si>
  <si>
    <t>жаңа түстер (күлгін) және реңктерді (көк, қызғылт, қою жасыл) бояуды араластыру арқылы шығарады:</t>
  </si>
  <si>
    <t>ұжыммен бірге жұмыс істейді, міндеттерді өзара келісіп орындайды:</t>
  </si>
  <si>
    <t>қазақ оюларының элементтерін салады және олармен киімдерді, тұрмыстық заттарды безендіреді:</t>
  </si>
  <si>
    <t>сюжеттік суреттерді салады:</t>
  </si>
  <si>
    <t>сурет салуда ұқыптылықты, қауіпсіздікті сақтайды:</t>
  </si>
  <si>
    <t>шынайы бейнесіне қарап және ойдан пішіндері мен өлшемі әртүрлі таныс заттарды мүсіндейді:</t>
  </si>
  <si>
    <t>қарапайым пропорцияларды сақтай отырып, адам мен жануардың пішіндерін мүсіндейді:</t>
  </si>
  <si>
    <t>мүсіндеудің әртүрлі әдістерін қолданады:</t>
  </si>
  <si>
    <t xml:space="preserve">ертегілер мен әңгімелердің мазмұны бойынша сюжеттік композицияларды
құрады:
</t>
  </si>
  <si>
    <t>қазақ халқының түрлі ыдыс-аяқтарын, тұрмыстық заттарын, зергерлік      бұйымдарын мүсіндейді және оларды ою-өрнектермен және қосымша заттармен безендіреді:</t>
  </si>
  <si>
    <t>ортақ композиция құру үшін ұжыммен мүсіндеу дағдыларын меңгерген:</t>
  </si>
  <si>
    <t>жұмысты ұқыпты орындайды, қауіпсіздік ережелерін сақтайды:</t>
  </si>
  <si>
    <t>қайшымен түрлі геометриялық пішіндерді қияды, қайшы мен желімді дұрыс қолданады:</t>
  </si>
  <si>
    <t>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қияды:</t>
  </si>
  <si>
    <t>жұмыс тәсілдерін таңдайды және түсіндіреді:</t>
  </si>
  <si>
    <t>бірнеше бөліктерден бейнелерді құрастырады:</t>
  </si>
  <si>
    <t>жұмысты жеке және топпен бірлесіп жасайды, топтық жұмыста     міндеттерді келісіп атқарады:</t>
  </si>
  <si>
    <t>сюжеттік композициялар жасайды, оларды сәнді бөлшектермен толықтырады:</t>
  </si>
  <si>
    <t>еңбек қауіпсіздігі мен жеке гигиена ережелерін сақтайды:</t>
  </si>
  <si>
    <t>ұсынылған тақырыпқа, өз бетінше ойдан құрастырады:</t>
  </si>
  <si>
    <t>қалдық және табиғи материалдан құрастырады:</t>
  </si>
  <si>
    <t>өзінің құрастырған құрылысын талдау арқылы тиімді конструктивті шешімдерді табады, оларды құрастыруда қолданады:</t>
  </si>
  <si>
    <t>ойынға қажетті құрылысты бірлесіп ойдан құрастырады, жұмысты бірге келісіп орындайды, дайын құрылыспен ойнайды:</t>
  </si>
  <si>
    <t>ұжыммен бірге жұмыс істейді:</t>
  </si>
  <si>
    <t>жазық қағаз пішіндерді көлемді пішіндерге өзгертеді:</t>
  </si>
  <si>
    <t>жұмыс орнында қауіпсіздік ережелерін сақтайды:</t>
  </si>
  <si>
    <t>қарапайым музыкалық жанрларды ажыратады (күй, ән, би, марш):</t>
  </si>
  <si>
    <t>таныс әндерді өз бетінше музыкалық сүйемелдеумен және сүйемелдеусіз орындайды:</t>
  </si>
  <si>
    <t>әннің сөзін анық айтады, музыка сипатын қабылдайды және жеткізеді:</t>
  </si>
  <si>
    <t>шығарманың жеке фрагменттерін (кіріспе, қайырмасы, соңы) ажырата алады:</t>
  </si>
  <si>
    <t>музыкалық аспаптарда қарапайым әуендерді ойнайды:</t>
  </si>
  <si>
    <t>әртүрлі сипаттағы әндерді өз бетінше және шығармашылықпен орындайды:</t>
  </si>
  <si>
    <t>музыканың сипатына сәйкес қимылдарды орындайды:</t>
  </si>
  <si>
    <t>тірі табиғат заттарының бейнелерін күрделі емес қимылдар мен қалыптар арқылы жеткізеді</t>
  </si>
  <si>
    <t>тірі табиғат заттарының бейнелерін күрделі емес қимылдар мен қалыптар арқылы ішінара жеткізеді</t>
  </si>
  <si>
    <t>тірі табиғат заттарының бейнелерін күрделі емес қимылдар мен қалыптар  арқылы жеткізуге тырыспайды</t>
  </si>
  <si>
    <t xml:space="preserve">бояуларды
қолдана алады, түрліше басып   бояуды біледі
</t>
  </si>
  <si>
    <t>бояуларды қолдана алады, ішінара түрліше басып бояуды біледі</t>
  </si>
  <si>
    <t xml:space="preserve">бояуларды
қолдана алмайды, түрліше басып бояуға тырыспайды
</t>
  </si>
  <si>
    <t xml:space="preserve">жаңа түстер
және реңктерді шығара алады
</t>
  </si>
  <si>
    <t xml:space="preserve"> бояуды араластыру арқылы жаңа түстер және реңктерді шығаруға тырысады</t>
  </si>
  <si>
    <t xml:space="preserve">бояуды араластыру арқылы жаңа түстер
және реңктерді шығара алмайды
</t>
  </si>
  <si>
    <t>өзара келісіп орындайды</t>
  </si>
  <si>
    <t>ішінара өзара келісіп орындайды</t>
  </si>
  <si>
    <t>бөзара келісіп       орындауға талпынбайды</t>
  </si>
  <si>
    <t>қазақ оюларының элементтерін салады және олармен киімдерді, тұрмыстық          заттарды безендіреді</t>
  </si>
  <si>
    <t>қазақ оюларының элементтерін салады және олармен киімдерді, тұрмыстық                                            заттарды ішінара безендіреді</t>
  </si>
  <si>
    <t>қазақ оюларының элементтерін сала алмайды және олармен киімдерді, тұрмыстық          заттарды безендіре алмайды</t>
  </si>
  <si>
    <t>суреттерді салады</t>
  </si>
  <si>
    <t>ішінара суреттерді салады</t>
  </si>
  <si>
    <t>суреттерді   салуға талпынады</t>
  </si>
  <si>
    <t>ұқыптылықты, қауіпсіздікті сақтайды</t>
  </si>
  <si>
    <t>ішінара ұқыптылықты, қауіпсіздікті сақтайды</t>
  </si>
  <si>
    <t xml:space="preserve">ұқыптылықты, қауіпсіздікті
сақтауға талпынады
</t>
  </si>
  <si>
    <t>мүсіндейді</t>
  </si>
  <si>
    <t>ішінара мүсіндейді</t>
  </si>
  <si>
    <t>мүсіндеуге талпынады</t>
  </si>
  <si>
    <t>мүсіндемейді</t>
  </si>
  <si>
    <t>бірнешеуін ғана  қолданады</t>
  </si>
  <si>
    <t>қолдануға талпынады</t>
  </si>
  <si>
    <t>құрады</t>
  </si>
  <si>
    <t>ішінара құрады</t>
  </si>
  <si>
    <t>құрастыруға талпынады</t>
  </si>
  <si>
    <t>мүсіндейді, безендіреді</t>
  </si>
  <si>
    <t>ішінара мүсіндейді, безендіреді</t>
  </si>
  <si>
    <t xml:space="preserve">мүсіндеуге, безендіруге
талпынады
</t>
  </si>
  <si>
    <t>меңгерген</t>
  </si>
  <si>
    <t>ішінара меңгерген</t>
  </si>
  <si>
    <t>меңгеруге талпынады</t>
  </si>
  <si>
    <t xml:space="preserve">жұмысты ұқыпты орындайды, қауіпсіздік ережелерін
сақтайды
</t>
  </si>
  <si>
    <t xml:space="preserve">ішінара жұмысты ұқыпты орындайды,
қауіпсіздік ережелерін сақтайды 
</t>
  </si>
  <si>
    <t xml:space="preserve">ұқыпты орындауға тырыспайды, қауіпсіздік ережелерін
сақтамайды
</t>
  </si>
  <si>
    <t>түрлі геометриялық пішіндерді пішіндерді қияды, дұрыс қолданады</t>
  </si>
  <si>
    <t>түрлі геометриялық пішіндерді пішіндерді қиюға  талпынады</t>
  </si>
  <si>
    <t>түрлі геометриялық пішіндерді қайшымен дұрыс қия алмайды</t>
  </si>
  <si>
    <t>әртүрлі пішіндегі заттарды қияды</t>
  </si>
  <si>
    <t>әртүрлі пішіндерді қиюға тырысады</t>
  </si>
  <si>
    <t xml:space="preserve">әртүрлі пішіндерді қия алмайды </t>
  </si>
  <si>
    <t>таңдайды және түсіндіреді</t>
  </si>
  <si>
    <t>ішінара таңдайды және түсіндіреді</t>
  </si>
  <si>
    <t>таңдауға және түсіндіруге талпынады</t>
  </si>
  <si>
    <t xml:space="preserve">бейнелерді
құрастырады
</t>
  </si>
  <si>
    <t>ішінара бейнелерді құрастырады</t>
  </si>
  <si>
    <t xml:space="preserve">бейнелерді
құрастыруға талпынады
</t>
  </si>
  <si>
    <t>жеке және топпен бірлесіп жасайды, келісіп атқарады</t>
  </si>
  <si>
    <t xml:space="preserve"> жеке жасайды,  шағын топпен жасауға қызығушылық танытпайды</t>
  </si>
  <si>
    <t>жұмысты жеке де топпен де орындамайды</t>
  </si>
  <si>
    <t>сюжеттік композициялар  жасайды, сәнді бөлшектермен толықтырады</t>
  </si>
  <si>
    <t>ішінара сюжеттік  композициялар жасайды,        сәнді   бөлшектермен толықтырмайды</t>
  </si>
  <si>
    <t xml:space="preserve"> сюжеттік композициялар  жасамайды</t>
  </si>
  <si>
    <t>ережелерді сақтайды</t>
  </si>
  <si>
    <t>ішінара ережелерді сақтайды</t>
  </si>
  <si>
    <t>ережелерді сақтауға талпынады</t>
  </si>
  <si>
    <t xml:space="preserve">ойдан
құрастырады
</t>
  </si>
  <si>
    <t>ішінара ойдан құрастырады</t>
  </si>
  <si>
    <t>ойдан құрастыруға талпынады</t>
  </si>
  <si>
    <t>құрастыруда қолданады</t>
  </si>
  <si>
    <t>ішінара құрастыруда қолданады</t>
  </si>
  <si>
    <t>құрастыруда    қолдануға талпынады</t>
  </si>
  <si>
    <t xml:space="preserve">құрастырады,
келісіп орындайды, құрылыспен ойнайды
</t>
  </si>
  <si>
    <t>ішінара құрастырады, келісіп орындайды, құрылыспен ойнайды</t>
  </si>
  <si>
    <t xml:space="preserve">құрастыруға,
келісіп орындауға, құрылыспен
ойнауға талпынады
</t>
  </si>
  <si>
    <t>ұжыммен бірге жұмыс істейді</t>
  </si>
  <si>
    <t>ұжыммен бірге жұмыс істеуге тырысады</t>
  </si>
  <si>
    <t xml:space="preserve">ұжыммен бірге жұмыс
істей алмайды
</t>
  </si>
  <si>
    <t>өзгертеді</t>
  </si>
  <si>
    <t>ішінара өзгертеді</t>
  </si>
  <si>
    <t>өзгертуге талпынады</t>
  </si>
  <si>
    <t>қауіпсіздік ережелерін сақтайды</t>
  </si>
  <si>
    <t>ішінара қауіпсіздік ережелерін  сақтайды</t>
  </si>
  <si>
    <t>қауіпсіздік ережелерін сақтауға талпынады</t>
  </si>
  <si>
    <t>ажыратуға талпынады</t>
  </si>
  <si>
    <t>орындайды</t>
  </si>
  <si>
    <t>ішінара орындайды</t>
  </si>
  <si>
    <t>орындауға талпынады</t>
  </si>
  <si>
    <t xml:space="preserve">анық айтады,
қабылдайды және жеткізеді
</t>
  </si>
  <si>
    <t>ішінара анық айтады, қабылдайды және жеткізеді</t>
  </si>
  <si>
    <t xml:space="preserve">анық айтуға
қабылдауға және жеткізуге талпынады
</t>
  </si>
  <si>
    <t>шығарманың жеке фрагменттерді ажырата алады</t>
  </si>
  <si>
    <t>шығарманың жеке фрагменттерін ажыратуға тырысады</t>
  </si>
  <si>
    <t>шығарманың жеке фрагменттерін ажыратпайды</t>
  </si>
  <si>
    <t>қарапайым әуендерді ойнайды</t>
  </si>
  <si>
    <t>ішінара қарапайым әуендерді ойнайды</t>
  </si>
  <si>
    <t xml:space="preserve">қарапайым
әуендерді ойнауға талпынады
</t>
  </si>
  <si>
    <t>шығармашылықпе н орындайды</t>
  </si>
  <si>
    <t>ішінара шығармашылықпен орындайды</t>
  </si>
  <si>
    <t xml:space="preserve">шығармашылықпен орындауға талпынады
</t>
  </si>
  <si>
    <t>музыканың сипатына сәйкес қимылдарды орындайды</t>
  </si>
  <si>
    <t>музыканың сипатына сәйкес қимылдарды орындауға тырысады</t>
  </si>
  <si>
    <t>музыканың сипатына сәйкес қимылдарды  орындамайды</t>
  </si>
  <si>
    <t>Әлеуметтік-эмоционалды дағдыларды қалыптастыру</t>
  </si>
  <si>
    <t>Қоршаған ортамен танысу</t>
  </si>
  <si>
    <t>4-Ә.1</t>
  </si>
  <si>
    <t>4-Ә.2</t>
  </si>
  <si>
    <t>4-Ә.3</t>
  </si>
  <si>
    <t>4-Ә.4</t>
  </si>
  <si>
    <t>4-Ә.5</t>
  </si>
  <si>
    <t>4-Ә.6</t>
  </si>
  <si>
    <t>бала өзінің «Мен» бейнесін көрсетеді, ойын ашық айтады, өзінің пікірін білдіреді, өзімен санасқанды, өзін құрметтегенді ұнатады:</t>
  </si>
  <si>
    <t>отбасының ересек мүшелерінің еңбегі туралы біледі, еңбек етуге қызығушылық танытады, тапсырманы жауапкершілікпен орындауға тырысады:</t>
  </si>
  <si>
    <t>айналасында болып жатқан жағдайларды ой елегінен өткізіп, өзінің әділ пікірін білдіреді:</t>
  </si>
  <si>
    <t>өзінің туған жерін біледі, атайды, Мемлекеттік рәміздерге (ту, елтаңба, әнұран) құрметпен қарайды, өз Отанын – Қазақстан Республикасын мақтан тұтады:</t>
  </si>
  <si>
    <t>жолда жүру ережелерін, қоғамдық көліктегі мінез-құлық мәдениетінің ережелерін біледі:</t>
  </si>
  <si>
    <t>ауа-райындағы және табиғаттағы маусымдық өзгерістерде қарапайым байланыстар орната алады, қоршаған ортада, табиғатта қауіпсіздікті сақтайды:</t>
  </si>
  <si>
    <t>пікірін білдіреді, өзімен санасқанды, құрметтегенді ұнатады</t>
  </si>
  <si>
    <t>ішінара пікірін білдіреді, өзімен санасқанды, құрметтегенді ұнатады</t>
  </si>
  <si>
    <t>пікірін білдірмейді, мән бермейді</t>
  </si>
  <si>
    <t>еңбегі туралы біледі, тапсырманы жауапкершілікпен орындайды</t>
  </si>
  <si>
    <t>ішінара еңбегі туралы біледі,  тапсырманы ішінара орындайды</t>
  </si>
  <si>
    <t xml:space="preserve">еңбегі туралы білуге . ,жауапкершілікпен
орындауға талпынбайды
</t>
  </si>
  <si>
    <t>әділ пікірін білдіреді</t>
  </si>
  <si>
    <t>пікірін білдіруге тырысады</t>
  </si>
  <si>
    <t>пікірін білдіруге талпынбайды</t>
  </si>
  <si>
    <t>біледі, атайды мақтан тұтады</t>
  </si>
  <si>
    <t xml:space="preserve">біледі, атайды, ойын жеткізуге қысылады </t>
  </si>
  <si>
    <t>біледі, атайды, ойын білдірмейді</t>
  </si>
  <si>
    <t>ережелерін біледі</t>
  </si>
  <si>
    <t>ішінара ережелерін біледі</t>
  </si>
  <si>
    <t>ережелерін білуге талпынбайды</t>
  </si>
  <si>
    <t>байланыстар орната алады, қауіпсіздікті сақтайды</t>
  </si>
  <si>
    <t xml:space="preserve">ішінара байланыстар   орната алады қауіпсіздікті сақтайды </t>
  </si>
  <si>
    <t>байланыстар орната алмайды, қауіпсіздікті сақтауға талпынбайды</t>
  </si>
  <si>
    <t>5-Ә.1</t>
  </si>
  <si>
    <t>5-Ә.2</t>
  </si>
  <si>
    <t>5-Ә.3</t>
  </si>
  <si>
    <t>5-Ә.4</t>
  </si>
  <si>
    <t>5-Ә.5</t>
  </si>
  <si>
    <t>5-Ә.6</t>
  </si>
  <si>
    <t>5-Ә.7</t>
  </si>
  <si>
    <t>өз күші мен мүмкіндіктеріне сенеді, еңбекқорлық пен жауапкершіліктің маңызын түсінеді:</t>
  </si>
  <si>
    <t>туыстық байланыстарды түсінеді, үлкендерді сыйлайды, кішіге қамқорлық танытады:</t>
  </si>
  <si>
    <t>өз ойын түсінікті жеткізеді, өзінің пікірін айтады:</t>
  </si>
  <si>
    <t>арнайы көлік құралдарының қолданылуын, жол қозғалысының қарапайым ережелерін біледі:</t>
  </si>
  <si>
    <t>өз Отанын жақсы көреді, Қазақстанның әсем табиғаты, көрнекі жерлері мен тарихи орындарының           маңыздылығын түсінеді:</t>
  </si>
  <si>
    <t>тірі және өлі табиғат, табиғат құбылыстары арасындағы себеп-салдарлық байланыстарды бақылайды және түсінеді, табиғатты қорғау, сақтау, күн мен ауаның адам, жануарлар мен өсімдіктер          өміріндегі маңызы туралы біледі:</t>
  </si>
  <si>
    <t xml:space="preserve">өз өмірінің қауіпсіздігін түсінеді және сақтайды, ненің «дұрыс» немесе «дұрыс емес», «жақсы» немесе «жаман» екенін түсінеді және ажыратады:
</t>
  </si>
  <si>
    <t>өз күші мен мүмкіндіктеріне сенеді, еңбекқорлық пен жауапкершіліктің маңызын түсінеді</t>
  </si>
  <si>
    <t>өз күші мен мүмкіндіктеріне сенімділік жоқ,  еңбекқорлық пен жауапкершіліктің маңызын түсінеді</t>
  </si>
  <si>
    <t>өз күші мен мүмкіндіктеріне сенбімсіз, еңбекқорлық пен жауапкершіліктің маңызын түсінбейді</t>
  </si>
  <si>
    <t>туыстық байланыстарды түсінеді, үлкендерді сыйлайды, кішіге қамқорлық танытады</t>
  </si>
  <si>
    <t>сыйлауды, қамқорлық танытуды ішінара түсінеді</t>
  </si>
  <si>
    <t xml:space="preserve"> түсінуге және орындауға тырысады</t>
  </si>
  <si>
    <t>түсінікті жеткізеді, пікірін айтады</t>
  </si>
  <si>
    <t>түсінікті жеткізуге пікірін айтуға талпынады</t>
  </si>
  <si>
    <t>түсінікті жеткізе алмайды, пікірін білдірмейді</t>
  </si>
  <si>
    <t>біледі</t>
  </si>
  <si>
    <t>ішінара біледі</t>
  </si>
  <si>
    <t>білмейді</t>
  </si>
  <si>
    <t>мақтан тұтады, маңыздылығын түсінеді</t>
  </si>
  <si>
    <t xml:space="preserve">жақсы көреді, маңыздылығын түсінеді </t>
  </si>
  <si>
    <t>маңыздылығын түсінуге  тырысады</t>
  </si>
  <si>
    <t>бақылайды және түсінеді, біледі</t>
  </si>
  <si>
    <t>бақылайды және ішінара түсінеді, біледі</t>
  </si>
  <si>
    <t xml:space="preserve">бақылайды, түсінбейді </t>
  </si>
  <si>
    <t xml:space="preserve"> түсінеді және ажыратады</t>
  </si>
  <si>
    <t>түсінеді және  ішінара ажыратады</t>
  </si>
  <si>
    <t>түсінуге және ажыратуға тырысады</t>
  </si>
  <si>
    <t xml:space="preserve">Балалардың дағдылары мен дағдыларының дамуын қадағалау бойынша бастапқы мониторинг нәтижелері туралы </t>
  </si>
  <si>
    <t>жиынтық есеп</t>
  </si>
  <si>
    <t>олардың ішінде  жоғары деңгей</t>
  </si>
  <si>
    <t>олардың ішінде орташа деңгей</t>
  </si>
  <si>
    <t>олардың ішінде   төмен деңгей</t>
  </si>
  <si>
    <t>ЕСКЕРТУ</t>
  </si>
  <si>
    <t>Жоғары</t>
  </si>
  <si>
    <t>Орташа</t>
  </si>
  <si>
    <t>Төмен</t>
  </si>
  <si>
    <t>4-Ф</t>
  </si>
  <si>
    <t>всего детей</t>
  </si>
  <si>
    <t>4-К</t>
  </si>
  <si>
    <t>4-Т</t>
  </si>
  <si>
    <t>4-Ш</t>
  </si>
  <si>
    <t>4-Ә</t>
  </si>
  <si>
    <t>Топтың атауы</t>
  </si>
  <si>
    <t>педагогтің аты-жөні</t>
  </si>
  <si>
    <t xml:space="preserve">Бала саны </t>
  </si>
  <si>
    <t>"Мектепалды сыныбы"</t>
  </si>
  <si>
    <t>Мухаметзянова Орал Болатовна</t>
  </si>
  <si>
    <t xml:space="preserve">Балалардың дағдылары мен дағдыларының дамуын қадағалау бойынша аралық мониторинг нәтижелері туралы </t>
  </si>
  <si>
    <t>5-Ф</t>
  </si>
  <si>
    <t>5-К</t>
  </si>
  <si>
    <t>5-Т</t>
  </si>
  <si>
    <t>5-Ш</t>
  </si>
  <si>
    <t>5-Ә</t>
  </si>
  <si>
    <t>қыркүйек</t>
  </si>
  <si>
    <t>қаңтар</t>
  </si>
  <si>
    <t xml:space="preserve">Балалардың дағдылары мен дағдыларының дамуын қадағалау бойынша қорытынды мониторинг нәтижелері туралы </t>
  </si>
  <si>
    <t>Барлығы</t>
  </si>
  <si>
    <t>мамыр</t>
  </si>
  <si>
    <t>"************"</t>
  </si>
  <si>
    <t>**************</t>
  </si>
  <si>
    <t>2023- 2024 оқу жылында бала дамуының жеке картасы</t>
  </si>
  <si>
    <t>Баланың аты-жөні</t>
  </si>
  <si>
    <t xml:space="preserve">Мектепке дейінгі ұйым (балабақша/мектепке дейінгі шағын орталық) / 
Мектептегі (лицейдегі, гимназиядағы) мектепалды сынып
</t>
  </si>
  <si>
    <t xml:space="preserve">"С.Сейфуллин атындағы ЖББМ" Мектепалды сыныбы" </t>
  </si>
  <si>
    <t>Қарағанды облысы</t>
  </si>
  <si>
    <t>Мектепке дейінгі ұйымдағы топ</t>
  </si>
  <si>
    <t xml:space="preserve">Мектептегі (лицейдегі, гимназиядағы) мектепалды сыныптардың (5 жастағы балалар) </t>
  </si>
  <si>
    <t>Құзыреттіліктер</t>
  </si>
  <si>
    <t>Бастапқы бақылау нәтижесіндегі шаралар (дамытушы, түзету) (қазан-желтоқсан)</t>
  </si>
  <si>
    <t>Аралық бақылау нәтижесіндегі шаралар (дамытушы, түзету) (ақпан-сәуір)</t>
  </si>
  <si>
    <t>Қорытынды бақылау нәтижесіндегі шаралар (дамытушы, түзету) (маусым-шілде)</t>
  </si>
  <si>
    <t>Қорытынды (Мектепке дейінгі тәрбие мен оқытудың үлгілік оқу бағдарламасында белгіленген күтілетін нәтижелерге сәйкес баланың даму деңгейі)</t>
  </si>
  <si>
    <t>БАСТАПҚЫ</t>
  </si>
  <si>
    <t>АРАЛЫҚ</t>
  </si>
  <si>
    <t>ҚОРЫТЫНДЫ</t>
  </si>
  <si>
    <t xml:space="preserve">өкшемен, аяқтың сыртқы қырымен, адымдап, жүруді жүгірумен, секірумен
алмастырып, бағытты және қарқынды өзгертіп жүру қабілетін бекіту
</t>
  </si>
  <si>
    <t xml:space="preserve">өкшемен, аяқтың сыртқы қырымен, адымдап, жүруді жүгірумен, секірумен
алмастырып, бағытты және қарқынды өзгертіп жүру дағдылардын қалыптастыру
</t>
  </si>
  <si>
    <t xml:space="preserve">өкшемен, аяқтың сыртқы қырымен, адымдап, жүруді жүгірумен, секірумен
алмастырып, бағытты және қарқынды өзгертіп жүруге үйрету
</t>
  </si>
  <si>
    <t xml:space="preserve">сызықтардың, арқанның, тақтайдың, гимнастикалық скамейканың, бөрененің
бойымен тепе-теңдікті сақтап, жүру қабілетін бекіту
</t>
  </si>
  <si>
    <t xml:space="preserve">сызықтардың, арқанның, тақтайдың, гимнастикалық скамейканың, бөрененің
бойымен тепе-теңдікті сақтап, жүру дағдылардын қалыптастыру
</t>
  </si>
  <si>
    <t xml:space="preserve">сызықтардың, арқанның, тақтайдың, гимнастикалық скамейканың, бөрененің
бойымен тепе-теңдікті сақтап, жүруге үйрету
</t>
  </si>
  <si>
    <t xml:space="preserve">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қабілетін бекіту
</t>
  </si>
  <si>
    <t xml:space="preserve">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дағдылардын қалыптастыру
</t>
  </si>
  <si>
    <t xml:space="preserve">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жүгіруге үйрету
</t>
  </si>
  <si>
    <t xml:space="preserve">доптарды домалату, заттарды қашықтыққа лақтыруды, доптарды кедергілер
арқылы лақтыру және қағып алу қабілетін бекіту
</t>
  </si>
  <si>
    <t xml:space="preserve">доптарды домалату, заттарды қашықтыққа лақтыруды, доптарды кедергілер
арқылы лақтыруды және қағып алу дағдылардын қалыптастыру
</t>
  </si>
  <si>
    <t xml:space="preserve">доптарды домалату, заттарды қашықтыққа лақтыруды, доптарды кедергілер
арқылы лақтыруды және қағып алуға үйрету
</t>
  </si>
  <si>
    <t xml:space="preserve">қимылды ойындарда физикалық қасиеттерді: жылдамдық, күш, шыдамдылық,
икемділік, ептілік көрсетуді :және спорттық ойындардың ережелерін сақтау қабілетін бекіту
</t>
  </si>
  <si>
    <t xml:space="preserve">қимылды ойындарда физикалық қасиеттерді: жылдамдық, күш, шыдамдылық,
икемділік, ептілік көрсетуді :және спорттық ойындардың ережелерін сақтау дағдылардын қалыптастыру
</t>
  </si>
  <si>
    <t xml:space="preserve">қимылды ойындарда физикалық қасиеттерді: жылдамдық, күш, шыдамдылық,
икемділік, ептілік көрсетуді :және спорттық ойындардың ережелерін сақтауға үйрету
</t>
  </si>
  <si>
    <t xml:space="preserve">жеке гигиенаның бастапқы дағдыларын сақтау, өзінің сыртқы келбетін өз бетінше
реттеу қабілетін бекіту
</t>
  </si>
  <si>
    <t xml:space="preserve">жеке гигиенаның бастапқы дағдыларын сақтау, өзінің сыртқы келбетін өз бетінше
реттеу дағдылардын қалыптастыру
</t>
  </si>
  <si>
    <t xml:space="preserve">жеке гигиенаның бастапқы дағдыларын сақтау, өзінің сыртқы келбетін өз бетінше
реттеуге үйрету
</t>
  </si>
  <si>
    <t xml:space="preserve">дауысты, дауыссыз дыбыстарды дұрыс айту, белгілі дыбысқа ауызша сөздерді
табу қабілетін бекіту
</t>
  </si>
  <si>
    <t xml:space="preserve">дауысты, дауыссыз дыбыстарды дұрыс айту, белгілі дыбысқа ауызша сөздерді
табу дағдылардын қалыптастыру
</t>
  </si>
  <si>
    <t xml:space="preserve">дауысты, дауыссыз дыбыстарды дұрыс айту, белгілі дыбысқа ауызша сөздерді
табуға үйрету 
</t>
  </si>
  <si>
    <t xml:space="preserve">сөйлегенде сөйлемдердің түрлерін (жай және күрделі), сын есімдерді, етістіктерді,
үстеулерді, қосымшаларды қолдану қабілетін бекіту
</t>
  </si>
  <si>
    <t xml:space="preserve">сөйлегенде сөйлемдердің түрлерін (жай және күрделі), сын есімдерді, етістіктерді,
үстеулерді, қосымшаларды қолдану дағдылардын қалыптастыру
</t>
  </si>
  <si>
    <t xml:space="preserve">сөйлегенде сөйлемдердің түрлерін (жай және күрделі), сын есімдерді, етістіктерді,
үстеулерді, қосымшаларды қолдануға үйрету
</t>
  </si>
  <si>
    <t>өзін қоршаған ортадан тыс заттар мен құбылыстардың атауларын білу қабілетін бекіту</t>
  </si>
  <si>
    <t>өзін қоршаған ортадан тыс заттар мен құбылыстардың атауларын білу дағдылардын қалыптастыру</t>
  </si>
  <si>
    <t>өзін қоршаған ортадан тыс заттар мен құбылыстардың атауларын білуге үйрету</t>
  </si>
  <si>
    <t xml:space="preserve">сан есімдерді ретімен атау, оларды зат есімдермен септіктерде, жекеше және
көпше түрде байланыстырып айтуға қабілетін бекіту
</t>
  </si>
  <si>
    <t xml:space="preserve">сан есімдерді ретімен атау, оларды зат есімдермен септіктерде, жекеше және
көпше түрде байланыстырып айтуға дағдылардын қалыптастыру
</t>
  </si>
  <si>
    <t xml:space="preserve">сан есімдерді ретімен атау, оларды зат есімдермен септіктерде, жекеше және
көпше түрде байланыстырып айтуға үйрету
</t>
  </si>
  <si>
    <t>бейнелеген суреттер мен заттар (бұйымдар) бойынша әңгімелер құрастыру қабілетін бекіту</t>
  </si>
  <si>
    <t>бейнелеген суреттер мен заттар (бұйымдар) бойынша әңгімелер құрастыру дағдылардын қалыптастыру</t>
  </si>
  <si>
    <t>бейнелеген суреттер мен заттар (бұйымдар) бойынша әңгімелер құрастыруға үйрету</t>
  </si>
  <si>
    <t>шығармалардың, ертегілердің қызықты үзінділерін қайталап айту қабілетін бекіту</t>
  </si>
  <si>
    <t>шығармалардың, ертегілердің қызықты үзінділерін қайталап айту дағдылардын қалыптастыру</t>
  </si>
  <si>
    <t>шығармалардың, ертегілердің қызықты үзінділерін қайталап айтуға үйрету</t>
  </si>
  <si>
    <t>шығарма мазмұнын қайталап айтуға сюжет желісінің реттілігін сақтауға қабілетін бекіту</t>
  </si>
  <si>
    <t>шығарма мазмұнын қайталап айтуға сюжет желісінің реттілігін сақтауға дағдылардын қалыптастыру</t>
  </si>
  <si>
    <t>шығарма мазмұнын қайталап айтуға сюжет желісінің реттілігін сақтауға үйрету</t>
  </si>
  <si>
    <t>кітаптағы иллюстрацияларды өз бетінше қарап, ертегі, әңгіме құрастыруға қабілетін бекіту</t>
  </si>
  <si>
    <t>кітаптағы иллюстрацияларды өз бетінше қарап, ертегі, әңгіме құрастыруға дағдылардын қалыптастыру</t>
  </si>
  <si>
    <t>кітаптағы иллюстрацияларды өз бетінше қарап, ертегі, әңгіме құрастыруға үйрету</t>
  </si>
  <si>
    <t xml:space="preserve">сахналық қойылымдарға қатысуға, образды бейнелеу үшін мәнерлілік құралдарын
қолдануға қабілетін бекіту
</t>
  </si>
  <si>
    <t xml:space="preserve">сахналық қойылымдарға қатысуға, образды бейнелеу үшін мәнерлілік құралдарын
қолдануға дағдылардын қалыптастыру
</t>
  </si>
  <si>
    <t xml:space="preserve">сахналық қойылымдарға қатысуға, образды бейнелеу үшін мәнерлілік құралдарын
қолдануға үйрету
</t>
  </si>
  <si>
    <t>дауыс күшін өзгерте отырып, әртүрлі интонацияларды жаңғыртуға қабілетін бекіту</t>
  </si>
  <si>
    <t>дауыс күшін өзгерте отырып, әртүрлі интонацияларды жаңғыртуға дағдылардын қалыптастыру</t>
  </si>
  <si>
    <t>дауыс күшін өзгерте отырып, әртүрлі интонацияларды жаңғыртуға қабілетін бекітуге үйрету</t>
  </si>
  <si>
    <t>еркін ойындарда таныс кейіпкерлердің образын өздігінен сомдау қабілетін бекіту</t>
  </si>
  <si>
    <t>еркін ойындарда таныс кейіпкерлердің образын өздігінен сомдау дағдылардын қалыптастыру</t>
  </si>
  <si>
    <t>еркін ойындарда таныс кейіпкерлердің образын өздігінен сомдауға үйрету</t>
  </si>
  <si>
    <t>рөлді, сюжетті таңдауда бастамашылық пен дербестік таныту қабілетін бекіту</t>
  </si>
  <si>
    <t>рөлді, сюжетті таңдауда бастамашылық пен дербестік таныту дағдылардын қалыптастыру</t>
  </si>
  <si>
    <t>рөлді, сюжетті таңдауда бастамашылық пен дербестік танытуға үйрету</t>
  </si>
  <si>
    <t>қазақ тіліне тән ө, қ, ү, ұ, і, ғ дыбыстарын жеке, сөз ішінде анық айтуға қабілетін бекіту</t>
  </si>
  <si>
    <t>қазақ тіліне тән ө, қ, ү, ұ, і, ғ дыбыстарын жеке, сөз ішінде анық айтуға дағдылардын қалыптастыру</t>
  </si>
  <si>
    <t>қазақ тіліне тән ө, қ, ү, ұ, і, ғ дыбыстарын жеке, сөз ішінде анық айтуға үйрету</t>
  </si>
  <si>
    <t xml:space="preserve">туыстық қарым-қатынасты білдіретін сөздерді білуге, өзінің отбасы, отбасылық
мерекелер, отбасындағы қызықты оқиғалар, салт-дәстүрлер туралы айтуға қабілетін бекіту
</t>
  </si>
  <si>
    <t xml:space="preserve">туыстық қарым-қатынасты білдіретін сөздерді білуге, өзінің отбасы, отбасылық
мерекелер, отбасындағы қызықты оқиғалар, салт-дәстүрлер туралы айтуға дағдылардын қалыптастыру
</t>
  </si>
  <si>
    <t xml:space="preserve">туыстық қарым-қатынасты білдіретін сөздерді білуге, өзінің отбасы, отбасылық
мерекелер, отбасындағы қызықты оқиғалар, салт-дәстүрлер туралы айтуға үйрету
</t>
  </si>
  <si>
    <t>өлеңдер, санамақтар, жаңылтпаштар, тақпақтарды жатқа айтуға қабілетін бекіту</t>
  </si>
  <si>
    <t>өлеңдер, санамақтар, жаңылтпаштар, тақпақтарды жатқа айтуға дағдылардын қалыптастыру</t>
  </si>
  <si>
    <t>өлеңдер, санамақтар, жаңылтпаштар, тақпақтарды жатқа айтуға үйрету</t>
  </si>
  <si>
    <t>өз ойын жай және жайылма сөйлемдермен жеткізуге қабілетін бекіту</t>
  </si>
  <si>
    <t>өз ойын жай және жайылма сөйлемдермен жеткізуге дағдылардын қалыптастыру</t>
  </si>
  <si>
    <t>өз ойын жай және жайылма сөйлемдермен жеткізуге үйрету</t>
  </si>
  <si>
    <t xml:space="preserve">қарым-қатынас барысында балаларды қойылған сұрақтардың сипатына сәйкес
хабарлы, лепті, бұйрықты сөйлемдермен жауап беруге қабілетін бекіту
</t>
  </si>
  <si>
    <t xml:space="preserve">қарым-қатынас барысында балаларды қойылған сұрақтардың сипатына сәйкес
хабарлы, лепті, бұйрықты сөйлемдермен жауап беруге дағдылардын қалыптастыру
</t>
  </si>
  <si>
    <t xml:space="preserve">қарым-қатынас барысында балаларды қойылған сұрақтардың сипатына сәйкес
хабарлы, лепті, бұйрықты сөйлемдермен жауап беруге үйрету
</t>
  </si>
  <si>
    <t>өзінің тәжірибесіне сүйеніп, суреттер бойынша әңгіме құрастыруға қабілетін бекіту</t>
  </si>
  <si>
    <t>өзінің тәжірибесіне сүйеніп, суреттер бойынша әңгіме құрастыруға дағдылардын қалыптастыру</t>
  </si>
  <si>
    <t>өзінің тәжірибесіне сүйеніп, суреттер бойынша әңгіме құрастыруға үйрету</t>
  </si>
  <si>
    <t xml:space="preserve">5 көлемінде санай алуға, сандарды ретімен атуңа, теңдік және теңсіздік туралы
ұғымдарға ие болуға қабілетін бекіту
</t>
  </si>
  <si>
    <t xml:space="preserve">5 көлемінде санай алуға, сандарды ретімен атуңа, теңдік және теңсіздік туралы
ұғымдарға ие болуға дағдылардын қалыптастыру
</t>
  </si>
  <si>
    <t xml:space="preserve">5 көлемінде санай алуға, сандарды ретімен атуңа, теңдік және теңсіздік туралы
ұғымдарға ие болуға үйрету
</t>
  </si>
  <si>
    <t>екі затты ұзындығы, ені және биіктігі, жуандығы бойынша салыстыруға қабілетін бекіту</t>
  </si>
  <si>
    <t>екі затты ұзындығы, ені және биіктігі, жуандығы бойынша салыстыруға дағдылардын қалыптастыру</t>
  </si>
  <si>
    <t>екі затты ұзындығы, ені және биіктігі, жуандығы бойынша салыстыруға үйрету</t>
  </si>
  <si>
    <t xml:space="preserve">геометриялық фигураларды және геометриялық денелерді көру және сипап сезу
арқылы зерттеуге, оларды ажыратуға және атуға қабілетін бекіту
</t>
  </si>
  <si>
    <t xml:space="preserve">геометриялық фигураларды және геометриялық денелерді көру және сипап сезу
арқылы зерттеуге, оларды ажыратуға және атуға дағдылардын қалыптастыру
</t>
  </si>
  <si>
    <t xml:space="preserve">геометриялық фигураларды және геометриялық денелерді көру және сипап сезу
арқылы зерттеуге, оларды ажыратуға және атуға үйрету
</t>
  </si>
  <si>
    <t>тәулік бөліктерін ажыратуғак, олардың сипаттамалық ерекшеліктерін білуге қабілетін бекіту</t>
  </si>
  <si>
    <t>тәулік бөліктерін ажыратуғак, олардың сипаттамалық ерекшеліктерін білуге дағдылардын қалыптастыру</t>
  </si>
  <si>
    <t>тәулік бөліктерін ажыратуғак, олардың сипаттамалық ерекшеліктерін білуге үйрету</t>
  </si>
  <si>
    <t>кеңістіктегі заттардың өзіне қатысты орнын анықтауға қабілетін бекіту</t>
  </si>
  <si>
    <t>кеңістіктегі заттардың өзіне қатысты орнын анықтауға дағдылардын қалыптастыру</t>
  </si>
  <si>
    <t>кеңістіктегі заттардың өзіне қатысты орнын анықтауға үйрету</t>
  </si>
  <si>
    <t>қарапайым себеп-салдарлық байланысты орнатуға қабілетін бекіту</t>
  </si>
  <si>
    <t>қарапайым себеп-салдарлық байланысты орнатуға дағдылардын қалыптастыру</t>
  </si>
  <si>
    <t>қарапайым себеп-салдарлық байланысты орнатуға үйрету</t>
  </si>
  <si>
    <t>бейнелейтін заттарды қарауға, қолмен ұстап зерттеуге қабілетін бекіту</t>
  </si>
  <si>
    <t>бейнелейтін заттарды қарауға, қолмен ұстап зерттеуге дағдылардын қалыптастыру</t>
  </si>
  <si>
    <t>бейнелейтін заттарды қарауға, қолмен ұстап зерттеуге үйрету</t>
  </si>
  <si>
    <t>жеке заттарды және сюжеттік композицияларды салуға қабілетін бекіту</t>
  </si>
  <si>
    <t>жеке заттарды және сюжеттік композицияларды салуға дағдылардын қалыптастыру</t>
  </si>
  <si>
    <t>жеке заттарды және сюжеттік композицияларды салуға үйрету</t>
  </si>
  <si>
    <t>әрбір затқа тән ерекшеліктерді, олардың бір-біріне арақатынасын жеткізуге қабілетін бекіту</t>
  </si>
  <si>
    <t>әрбір затқа тән ерекшеліктерді, олардың бір-біріне арақатынасын жеткізуге дағдылардын қалыптастыру</t>
  </si>
  <si>
    <t>әрбір затқа тән ерекшеліктерді, олардың бір-біріне арақатынасын жеткізуге үйрету</t>
  </si>
  <si>
    <t>қоңыр, қызғылт сары, ашық жасыл реңктерді тануға қабілетін бекіту</t>
  </si>
  <si>
    <t>қоңыр, қызғылт сары, ашық жасыл реңктерді тануға дағдылардын қалыптастыру</t>
  </si>
  <si>
    <t>қоңыр, қызғылт сары, ашық жасыл реңктерді тануға үйрету</t>
  </si>
  <si>
    <t>суреттерді қылқаламмен, қаламмен бояу тәсілдерін білуге қабілетін бекіту</t>
  </si>
  <si>
    <t>суреттерді қылқаламмен, қаламмен бояу тәсілдерін білуге дағдылардын қалыптастыру</t>
  </si>
  <si>
    <t>суреттерді қылқаламмен, қаламмен бояу тәсілдерін білуге үйрету</t>
  </si>
  <si>
    <t>өзінің және басқа балалардың жұмыстарын бағалауға қабілетін бекіту</t>
  </si>
  <si>
    <t>өзінің және басқа балалардың жұмыстарын бағалауға дағдылардын қалыптастыру</t>
  </si>
  <si>
    <t>өзінің және басқа балалардың жұмыстарын бағалауға үйрету</t>
  </si>
  <si>
    <t xml:space="preserve">мүсіндейтін затты қолына алып, зерттеуге оның өзіне тән ерекшеліктерін беруге
тырысуға қабілетін бекіту
</t>
  </si>
  <si>
    <t xml:space="preserve">мүсіндейтін затты қолына алып, зерттеуге оның өзіне тән ерекшеліктерін беруге
тырысуға дағдылардын қалыптастыру
</t>
  </si>
  <si>
    <t xml:space="preserve">мүсіндейтін затты қолына алып, зерттеуге оның өзіне тән ерекшеліктерін беруге
тырысуға үйрету
</t>
  </si>
  <si>
    <t xml:space="preserve">ермексаз, сазбалшық, пластикалық кесектерден әртүрлі тәсілдерді қолданып,
бейнелерді мүсіндеуге қабілетін бекіту
</t>
  </si>
  <si>
    <t xml:space="preserve">ермексаз, сазбалшық, пластикалық кесектерден әртүрлі тәсілдерді қолданып,
бейнелерді мүсіндеуге дағдылардын қалыптастыру
</t>
  </si>
  <si>
    <t xml:space="preserve">ермексаз, сазбалшық, пластикалық кесектерден әртүрлі тәсілдерді қолданып,
бейнелерді мүсіндеуге үйрету
</t>
  </si>
  <si>
    <t xml:space="preserve">бірнеше бөліктен тұратын заттарды пішіндейді, олардың орналасуын ескере
отырып, пропорцияларды сақтай отырып, бөліктерді байланыстыруға қабілетін бекіту
</t>
  </si>
  <si>
    <t xml:space="preserve">бірнеше бөліктен тұратын заттарды пішіндейді, олардың орналасуын ескере
отырып, пропорцияларды сақтай отырып, бөліктерді байланыстыруға дағдылардын қалыптастыру
</t>
  </si>
  <si>
    <t xml:space="preserve">бірнеше бөліктен тұратын заттарды пішіндейді, олардың орналасуын ескере
отырып, пропорцияларды сақтай отырып, бөліктерді байланыстыруға үйрету
</t>
  </si>
  <si>
    <t xml:space="preserve">ертегілер мен қоршаған өмір тақырыптарына қарапайым композициялар
құрастыруға қабілетін бекіту
</t>
  </si>
  <si>
    <t xml:space="preserve">ертегілер мен қоршаған өмір тақырыптарына қарапайым композициялар
құрастыруға дағдылардын қалыптастыру
</t>
  </si>
  <si>
    <t xml:space="preserve">ертегілер мен қоршаған өмір тақырыптарына қарапайым композициялар
құрастыруға үйрету
</t>
  </si>
  <si>
    <t>ұжымдық жұмысқа қатысуға қабілетін бекіту</t>
  </si>
  <si>
    <t>ұжымдық жұмысқа қатысуға дағдылардын қалыптастыру</t>
  </si>
  <si>
    <t>ұжымдық жұмысқа қатысуға үйрету</t>
  </si>
  <si>
    <t>мүсіндеуде қауіпсіздік ережелерін сақтауға қабілетін бекіту</t>
  </si>
  <si>
    <t>мүсіндеуде қауіпсіздік ережелерін сақтауға дағдылардын қалыптастыру</t>
  </si>
  <si>
    <t>мүсіндеуде қауіпсіздік ережелерін сақтауға үйрету</t>
  </si>
  <si>
    <t>қайшыны дұрыс ұстауға және оны қолдана алуға қабілетін бекіту</t>
  </si>
  <si>
    <t>қайшыны дұрыс ұстауға және оны қолдана алуға дағдылардын қалыптастыру</t>
  </si>
  <si>
    <t>қайшыны дұрыс ұстауға және оны қолдана алуға үйрету</t>
  </si>
  <si>
    <t>жемістерді, көгөністерді, гүлдерді, оюларды түрлі тәсілдермен қиюға қабілетін бекіту</t>
  </si>
  <si>
    <t>жемістерді, көгөністерді, гүлдерді, оюларды түрлі тәсілдермен қиюға дағдылардын қалыптастыру</t>
  </si>
  <si>
    <t>жемістерді, көгөністерді, гүлдерді, оюларды түрлі тәсілдермен қиюға үйрету</t>
  </si>
  <si>
    <t>бірнеше бөліктерден тұратын заттарды орналастыруға және желімдеуге қабілетін бекіту</t>
  </si>
  <si>
    <t>бірнеше бөліктерден тұратын заттарды орналастыруға және желімдеуге дағдылардын қалыптастыру</t>
  </si>
  <si>
    <t>бірнеше бөліктерден тұратын заттарды орналастыруға және желімдеуге үйрету</t>
  </si>
  <si>
    <t xml:space="preserve">қазақ оюларының бөліктерінен, өсімдік және геометриялық пішіндерден өрнектер
жасауға, оларды кезектестіріп ретімен желімдейуге қабілетін бекіту
</t>
  </si>
  <si>
    <t xml:space="preserve">қазақ оюларының бөліктерінен, өсімдік және геометриялық пішіндерден өрнектер
жасауға, оларды кезектестіріп ретімен желімдейуге дағдылардын қалыптастыру
</t>
  </si>
  <si>
    <t xml:space="preserve">қазақ оюларының бөліктерінен, өсімдік және геометриялық пішіндерден өрнектер
жасауға, оларды кезектестіріп ретімен желімдейуге үйрету
</t>
  </si>
  <si>
    <t>ұжымдық жұмыстарды орындауға қатысуға қабілетін бекіту</t>
  </si>
  <si>
    <t>ұжымдық жұмыстарды орындауға қатысуға дағдылардын қалыптастыру</t>
  </si>
  <si>
    <t>ұжымдық жұмыстарды орындауға қатысуға үйрету</t>
  </si>
  <si>
    <t>жапсыруда қауіпсіздік ережелерін сақтауға, жұмысты ұқыптылықпен орындауға</t>
  </si>
  <si>
    <t>жапсыруда қауіпсіздік ережелерін сақтауға, жұмысты ұқыптылықпен орындауға үйрету</t>
  </si>
  <si>
    <t xml:space="preserve">құрылыс бөлшектерін ажыратады және атуға, оларды құрылымдық қасиеттерін
ескере отырып пайдалануға
</t>
  </si>
  <si>
    <t xml:space="preserve">құрылыс бөлшектерін ажыратады және атуға, оларды құрылымдық қасиеттерін
ескере отырып пайдалануға үйрету
</t>
  </si>
  <si>
    <t>өз бетінше ойдан құрастыруға</t>
  </si>
  <si>
    <t>өз бетінше ойдан құрастыруға үйрету</t>
  </si>
  <si>
    <t xml:space="preserve">қағаз парағын түрлендіреді, «оригами» үлгісі бойынша қарапайым пішіндер
құрастыруға
</t>
  </si>
  <si>
    <t xml:space="preserve">түрлендіреді, «оригами» үлгісі бойынша қарапайым пішіндер
құрастыруға
</t>
  </si>
  <si>
    <t xml:space="preserve">түрлендіреді, «оригами» үлгісі бойынша қарапайым пішіндер
құрастыруға үйрету
</t>
  </si>
  <si>
    <t>табиғи және қалдық заттардан құрастыруға</t>
  </si>
  <si>
    <t>табиғи және қалдық заттардан құрастыруға үйрету</t>
  </si>
  <si>
    <t>заттарды өз бетінше таңдап, ойдан композиция құрастыруға</t>
  </si>
  <si>
    <t>таңдап, ойдан композиция құрастыруға</t>
  </si>
  <si>
    <t>таңдап, ойдан композиция құрастыруға үйрету</t>
  </si>
  <si>
    <t xml:space="preserve">қазақ халқының табиғи материалдардан жасалған бұйымдарымен, тұрмыстық
заттарын, олардың қандай материалдан жасалғанын білуге
</t>
  </si>
  <si>
    <t xml:space="preserve">материалдардан жасалған бұйымдарымен, тұрмыстық
заттарын, олардың қандай материалдан жасалғанын білуге
</t>
  </si>
  <si>
    <t xml:space="preserve">материалдардан жасалған бұйымдарымен, тұрмыстық
заттарын, олардың қандай материалдан жасалғанын білуге үйрету
</t>
  </si>
  <si>
    <t xml:space="preserve">музыканы тыңдау мәдениетін сақтауға(музыкалық шығармаларды алаңдамай
соңына дейін тыңдауға), таныс шығармаларды тануға, олардың мазмұны  туралы айтуға
</t>
  </si>
  <si>
    <t xml:space="preserve">музыканы тыңдау мәдениетін сақтауға(музыкалық шығармаларды алаңдамай
соңына дейін тыңдауға), таныс шығармаларды тануға, олардың мазмұны  туралы айтуға үйрету
</t>
  </si>
  <si>
    <t xml:space="preserve">әнді созып, сөздерін анық айтуға, таныс әндерді сүйемелдеумен және
сүйемелдеусіз орындауға
</t>
  </si>
  <si>
    <t xml:space="preserve">әнді созып, сөздерін анық айтуға, таныс әндерді сүйемелдеумен және
сүйемелдеусіз орындауға үйрету
</t>
  </si>
  <si>
    <t xml:space="preserve">музыканың ырғағымен жүруге, қимылдарды музыкамен сәйкестендіруге,
қимылдарды орындауға шапшаңдық пен ептілік танытуға
</t>
  </si>
  <si>
    <t xml:space="preserve">музыканың ырғағымен жүруге, қимылдарды музыкамен сәйкестендіруге,
қимылдарды орындауға шапшаңдық пен ептілік танытуға үйрету
</t>
  </si>
  <si>
    <t>ұлттық би өнеріне қызығушылық танытуға, би қимылдарын орындауға</t>
  </si>
  <si>
    <t>ұлттық би өнеріне қызығушылық танытуға, би қимылдарын орындауға үйрету</t>
  </si>
  <si>
    <t>музыка жанрларын анықтуға</t>
  </si>
  <si>
    <t>музыка жанрларын анықтуға үйрету</t>
  </si>
  <si>
    <t xml:space="preserve">ағаш қасықтар, сылдырмақтар, асатаяқ, сазсырнай, домбырада қарапайым
әуендерді ойнауға
</t>
  </si>
  <si>
    <t xml:space="preserve">ағаш қасықтар, сылдырмақтар, асатаяқ, сазсырнай, домбырада қарапайым
әуендерді ойнауға үйрету
</t>
  </si>
  <si>
    <t xml:space="preserve">бала өзінің «Мен» бейнесін көрсетуге, ойын ашық айтуға, өзінің пікірін
білдіруге,өзімен санасқанды, өзін құрметтегенді ұнатуға
</t>
  </si>
  <si>
    <t xml:space="preserve">бала өзінің «Мен» бейнесін көрсетуге, ойын ашық айтуға, өзінің пікірін
білдіруге,өзімен санасқанды, өзін құрметтегенді ұнатуға үйрету
</t>
  </si>
  <si>
    <t xml:space="preserve">отбасының ересек мүшелерінің еңбегі туралы білуге, еңбек етуге қызығушылық
танытуға, тапсырманы жауапкершілікпен орындауға тырысуға
</t>
  </si>
  <si>
    <t xml:space="preserve">отбасының ересек мүшелерінің еңбегі туралы білуге, еңбек етуге қызығушылық
танытуға, тапсырманы жауапкершілікпен орындауға тырысуға үйрету
</t>
  </si>
  <si>
    <t xml:space="preserve">айналасында болып жатқан жағдайларды ой елегінен өткізіп, өзінің әділ пікірін
білдіруге
</t>
  </si>
  <si>
    <t xml:space="preserve">айналасында болып жатқан жағдайларды ой елегінен өткізіп, өзінің әділ пікірін
білдіруге үйрету
</t>
  </si>
  <si>
    <t xml:space="preserve">өзінің туған жерін білуге, атуға, Мемлекеттік рәміздерге (ту, елтаңба, әнұран)
құрметпен қарауға, өз Отанын – Қазақстан Республикасын мақтан тұтуға
</t>
  </si>
  <si>
    <t xml:space="preserve">өзінің туған жерін білуге, атуға, Мемлекеттік рәміздерге (ту, елтаңба, әнұран)
құрметпен қарауға, өз Отанын – Қазақстан Республикасын мақтан тұтуға үйрету
</t>
  </si>
  <si>
    <t xml:space="preserve">жолда жүру ережелерін, қоғамдық көліктегі мінез-құлық мәдениетінің ережелерін
білуге
</t>
  </si>
  <si>
    <t xml:space="preserve">жолда жүру ережелерін, қоғамдық көліктегі мінез-құлық мәдениетінің ережелерін
білуге үйрету
</t>
  </si>
  <si>
    <t xml:space="preserve">ауа-райындағы және табиғаттағы маусымдық өзгерістерде қарапайым байланыстар
орната алуға, қоршаған ортада, табиғатта қауіпсіздікті сақтауға
</t>
  </si>
  <si>
    <t xml:space="preserve">ауа-райындағы және табиғаттағы маусымдық өзгерістерде қарапайым байланыстар
орната алуға, қоршаған ортада, табиғатта қауіпсіздікті сақтауға үйрету
</t>
  </si>
  <si>
    <t xml:space="preserve">Гигиеналық процедураларды орындау ретін біледі; ересектің көмегімен шешеді және киеді, үлкендердің көмегімен заттарды қояды. Негізгі орындау үшін негізгі дағдыларға ие
қозғалыс түрлері. Түрлі ұлттық ойындарды өз бетінше ойнап, ойынның барлық ережелерін сақтайды
Салауатты өмір салтының қарапайым ережелерін біледі, ересектің көмегімен тыныс алу жолдарын қатайтады.
Ана тіліндегі барлық дыбыстарды ішінара айтады. Сөйлеуде жиі қолданылатын сын есімдерді, етістіктерді, үстеулерді, көсемшелерді қолданады. Тұрмыстық заттардың мәнін түсінеді
қоршаған орта; қазақтың ұлттық тұрмыстық заттарын атайды; құндылықтарға құрмет көрсетеді
Қазақ халқы. Жай сөйлемдердегі сөздерді байланыстырады, көмекші сөздерді, сын есімдерді, етістіктерді, үстеулерді, көсемшелерді дұрыс қолданады; ішінара түсінікті сұрақтар қойып, толық емес, дұрыс жауаптар береді.
Өзіне таныс ертегілер мен әңгімелердің мазмұнын мұғалімнің көмегімен ішінара қайталайды; кітаптағы иллюстрацияларды өз бетінше қарастырады, ертегі, әңгіме құрастырады; бірнешеуін атайды
, өзіне ұнайтын ойында әдеби бейнелерді пайдаланады. Қазақ тіліндегі сөздерді жартылай дұрыс айтады; қазақ тіліне тән барлық дыбыстарды дұрыс айта алмайды; тұрмыстық заттардың, жемістердің, көкөністердің, жануарлардың, құстардың, адам дене мүшелерінің атауларын түсінеді
Күнделікті өмір; заттардың белгілерін, санын, іс-әрекетін білдіретін сөздерді айтады; сенеді
5-ке дейін алға тапсырыс; 2-3 сөзден тұратын жай сөйлемдерді түсінеді
5 ішінде ішінара санайды, сандарды ретімен атамайды, ұзындығы мен ені, биіктігі мен жуандығы бойынша екі түрлі және бірдей заттарды жартылай салыстырады; геометриялық фигуралар мен денелерді атайды; сипап сезу негізінде заттардың белгілері мен сипатты айырмашылықтарын атайды
, есту және иіс сезу
Жеке заттар мен сюжеттік композицияларды пішінін, түсін ескере отырып ішінара салады;
қарындашты, қылқаламды, қарындашты дұрыс ұстайды; қоңыр, қызғылт сары, ашық жасыл түстерді таниды
e реңктері. Заттардың орналасуын ескере отырып, бірнеше бөліктен мүсіндейді
, пропорцияларды сақтау, бөлшектерді байланыстыру; сығымдау, созу, шегіну тәсілдерін модельдеуде қолданады; ертегілер мен қоршаған өмір тақырыптарына сюжеттік композициялар жасайды; топтық жұмысқа қатысады. Қайшыны дұрыс ұстайды және қолданады; тар және қысқа жолақтарды кеседі; төртбұрыштан дөңгелек пішіндерді және тіктөртбұрыштан сопақ пішіндерді бұрыштарынан бүктеу арқылы қияды;
бөлек бөліктерден тұратын заттарды орналастырады және жапсырады. Құрылыс бөлшектерін ажыратады және атайды, оларды құрылымдық қасиеттерін ескере отырып қолданады; қағаздан, табиғи және қалдық материалдардан жасалған конструкциялар. Әуенді алаңсыз соңына дейін тыңдайды; п о е т
мәнерлі, а-да l туралы айтады; музыканың табиғатына сай қимылдарды орындайды.
Олар өздерін ересек адам ретінде қабылдайды, өз пікірін ашық айтуға мүмкіндік береді, онымен санасады, өзін құрметтейді;
туған елін, елді мекенін біледі және атайды; ересек отбасы мүшелерінің жұмысы туралы біледі; және туралы түсінік бар
әскерді тағайындау; отбасының үлкен және кіші мүшелеріне құрметпен және қамқорлықпен қарайды; жақын туыстарын біледі, атын атайды, отбасындағы жақындары туралы әңгімелейді
, отбасылық мерекелер, дәстүрлер; жұмысқа қызығушылық танытады; тапсырманы жауапкершілікпен орындауға тырысады; басталған жұмысты соңына дейін жеткізеді; ойыншықтарды жинауда мұғалімге көмектеседі; кезекшілер міндеттерін дербес орындайды; ересектерге арналған мамандықтар туралы біледі; отбасы мүшелерінің жұмысы туралы біледі, қызығушылық танытады; ренжіген балаға жанашырлық танытады, өзара көмек көрсетуге дайын;
бірге ойнау
басқа балалармен достық қарым-қатынаста, құрбыларының сұрауы бойынша ойыншықтармен бөліседі; өз пікірін білдіреді, а д
m айналасында пайда болуы; кешірім сұрайды
қорлау үшін құрдасының алдында; материалды ескере отырып заттар мен заттарды таниды;
ойыншықтарға, кітаптарға, ыдыстарға құрмет көрсетеді;
белгілі бір мамандықтардың атауларын, мазмұны мен маңызын біледі; мемлекеттік рәміздерге (Ту, Елтаңба, Әнұран) құрметпен қарау; Отаны – Қазақстан Республикасын мақтан тұтады; жол ережесін біледі; қоңыраулар
көліктегі және жолдардың иделері; қоғамдық көліктегі мәдени мінез-құлық ережелерін біледі мәдени мінез-құлық және сыпайы қарым-қатынас негіздерін біледі; балабақша қызметкерлерін аты мен әкесінің аты бойынша шақырады;
емес
үлкендердің әңгімесіне араласады; өтінішін сыпайы түрде білдіреді, көрсеткен қызметі үшін алғыс білдіреді; табиғат құбылыстарын атайды және ажыратады; бақылау күнтізбесінде ауа райының жағдайын анықтайды;
табиғат пен ауа райының маусымдық өзгерістеріндегі ең қарапайым байланыстарды белгілейді;
жабайы жануарларды, олардың сыртқы түрін, қозғалысын біледі
, тіршілік ету ортасы, азық-түлік; өсімдіктердің өсуі үшін жер, топырақ, су, күн, жарық, ылғал, жылу қажет екенін түсінеді; жануарлар әлеміне тән маусымдық көріністерді салыстырады, тіршілік ету үшін қажетті жағдайларды біледі;
өсімдіктер мен жануарларды күтудің қарапайым ережелерін біледі; бастауыш экспериментке қызығушылық пен қызығушылықты көрсетеді Қауіпсіз мінез-құлық ережелерін сақтайды
ойын барысында пайдалану және спорттық жабдықтар;
өз өмірінің қауіпсіздігі үшін қарапайым дағдыларды меңгерген; көшеде қауіпсіз жүріс-тұрыс ережелерін сақтайды, в
аулада, мектепке дейінгі ұйымның аумағында; қоршаған ортадағы қарапайым мінез-құлық ережелерін біледі, сақтық танытады.
</t>
  </si>
  <si>
    <t xml:space="preserve">Гигиеналық процедураларды орындау ретін біледі; ересектің көмегімен шешеді және киеді, үлкендердің көмегімен заттарды қояды. Негізгі орындау үшін негізгі дағдыларға ие
қозғалыс түрлері. Түрлі ұлттық ойындарды өз бетінше ойнап, ойынның барлық ережелерін сақтайды
Салауатты өмір салтының қарапайым ережелерін біледі, ересектің көмегімен тыныс алу жолдарын қатайтады.
Ана тіліндегі барлық дыбыстарды дұрыс айтады. Сөйлеуде жиі қолданылатын сын есімдерді, етістіктерді, үстеулерді, көсемшелерді қолданады. Тұрмыстық заттардың мәнін түсінеді
қоршаған орта; қазақтың ұлттық үй бұйымдарын таниды және атайды; құндылықтарға құрмет көрсетеді
Қазақ халқы. Сөйлемдегі сөздерді байланыстырады, көмекші сөздерді дұрыс қолданады Сөйлемнің әр түрін (жай және күрделі), сын есім, етістік, үстеу, көсемшелерді сөйлеуде қолданады; нақты сұрақтар қойып, толық, дұрыс жауаптар береді.
Таныс ертегілер мен әңгімелердің мазмұнын ішінара қайталайды; кітаптағы иллюстрацияларды өз бетінше қарастырады, ертегі, әңгіме құрастырады; бірнешеуін атайды
, өзіне ұнайтын ойында әдеби бейнелерді пайдаланады. Қазақ тіліндегі сөздерді дұрыс айтады; қазақ тіліне тән дыбыстарды дұрыс айтады; тұрмыстық заттардың, жемістердің, көкөністердің, жануарлардың, құстардың, адам дене мүшелерінің атауларын түсінеді және айтады;
сенеді
5-ке дейін тура және кері реттілік; 2-3 сөзден тұратын жай сөйлемдерді түсінеді
5 ішінде санайды, сандарды ретімен атайды, ұзындығы мен ені, биіктігі мен жуандығы бойынша әртүрлі және бірдей екі затты салыстырады;
различает и называет геометрические фигуры и т е л а ; называет признаки и характерные отличия предметов на основе осязательного
, слухового и обонятельного восприятия
Рисует отдельные предметы и сюжетные композиции с учетом формы, цвета; правильно держит карандаш, кисть, мелки; распознает коричневые, оранжевые, светло-зелены
е оттенки. Л е п и т предметы из нескольких частей, учитывая их расположение
, соблюдая пропорции, соединяя части; использует в лепке приемы сжатия, вытягивания, вдавливания; создает сюжетные композиции на темы сказок и окружающей жизни; участвует в коллективной работе. Правильно держит ножницы и пользуется ими; разрезает узкие и короткие полоски; вырезает круглые формы из квадрата и овальные из прямоугольника путем складывания у г л о в ; раскладывает и наклеивает предметы, состоящие из отдельных частей. Различает и называет строительные детали, использует их с учетом конструктивн ых свойств; конструирует из бумаги, природного и бросового материала. Дослушивает музыку до конца, не отвлекаясь; п о е т
выразительно, ч е т к о произносит   с л о в а ; выполняет движения в соответствии с характером музыки.
Олар өздерін ересек адам ретінде қабылдайды, өз пікірін ашық айтуға мүмкіндік береді, онымен санасады, өзін құрметтейді;
туған елін, елді мекенін біледі және атайды; ересек отбасы мүшелерінің жұмысы туралы біледі; және туралы түсінік бар
әскерді тағайындау; отбасының үлкен және кіші мүшелеріне құрметпен және қамқорлықпен қарайды; жақын туыстарын біледі, атын атайды, отбасындағы жақындары туралы әңгімелейді
, отбасылық мерекелер, дәстүрлер; жұмысқа қызығушылық танытады; тапсырманы жауапкершілікпен орындауға тырысады; басталған жұмысты соңына дейін жеткізеді; ойыншықтарды жинауда мұғалімге көмектеседі; кезекшілер міндеттерін дербес орындайды; ересектерге арналған мамандықтар туралы біледі; отбасы мүшелерінің жұмысы туралы біледі, қызығушылық танытады; ренжіген балаға жанашырлық танытады, өзара көмек көрсетуге дайын;
бірге ойнау
басқа балалармен достық қарым-қатынаста, құрбыларының сұрауы бойынша ойыншықтармен бөліседі; ой елегінен өткізе отырып, өз пікірін білдіреді
айналасында болып жатқан;
кешірім сұрайды
қорлау үшін құрдасының алдында; материалды ескере отырып заттар мен заттарды таниды; ойыншықтарға, кітаптарға, ыдыстарға құрмет көрсетеді;
кейбір мамандықтардың атын, мазмұнын және мағынасын біледі; мемлекеттік рәміздерді (Ту, Елтаңба, Әнұран) құрметтейді; Отаны – Қазақстан Республикасын мақтан тұтады; жол ережесін біледі; қоңыраулар
көлік түрлері мен жол түрлері; қоғамдық орындарда мәдениетті мінез-құлық ережелерін біледі, көлікте мәдени мінез-құлық және сыпайы қарым-қатынас негіздерін біледі; балабақша қызметкерлерін аты мен әкесінің аты бойынша шақырады;
емес
үлкендердің әңгімесіне араласады; өтінішін сыпайы түрде білдіреді, көрсеткен қызметі үшін алғыс білдіреді; табиғат құбылыстарын атайды және ажыратады; бақылау күнтізбесінде ауа райының жағдайын анықтайды; табиғат пен ауа райының маусымдық өзгерістеріндегі ең қарапайым байланыстарды белгілейді;
жабайы жануарларды, олардың сыртқы түрін, қозғалысын біледі
, тіршілік ету ортасы, азық-түлік; өсімдіктердің өсуі үшін жер, топырақ, су, күн, жарық, ылғал, жылу қажет екенін түсінеді;
жануарлар әлеміне тән маусымдық көріністерді салыстырады, тіршілік ету үшін қажетті жағдайларды біледі;
өсімдіктер мен жануарларды күтудің қарапайым ережелерін біледі; Элементарлық экспериментке қызығушылық пен қызығушылық танытады
ойын барысында пайдалану және спорттық жабдықтар;
өз өмірінің қауіпсіздігі үшін қарапайым дағдыларды меңгерген; көшеде қауіпсіз жүріс-тұрыс ережелерін сақтайды, в
аулада, мектепке дейінгі ұйымның аумағында; қоршаған ортадағы қарапайым мінез-құлық ережелерін біледі, сақтық танытады.
Гигиеналық процедураларды орындау ретін біледі; ересектің көмегімен шешеді және киеді, үлкендердің көмегімен заттарды қояды. Негізгі орындау үшін негізгі дағдыларға ие
қозғалыс түрлері. Түрлі ұлттық ойындарды өз бетінше ойнап, ойынның барлық ережелерін сақтайды
Салауатты өмір салтының қарапайым ережелерін біледі, ересектің көмегімен тыныс алу жолдарын қатайтады.
Ана тіліндегі барлық дыбыстарды дұрыс айтады. Сөйлеуде жиі қолданылатын сын есімдерді, етістіктерді, үстеулерді, көсемшелерді қолданады. Тұрмыстық заттардың мәнін түсінеді
қоршаған орта; қазақтың ұлттық үй бұйымдарын таниды және атайды; құндылықтарға құрмет көрсетеді
Қазақ халқы. Сөйлемдегі сөздерді байланыстырады, көмекші сөздерді дұрыс қолданады Сөйлемнің әр түрін (жай және күрделі), сын есім, етістік, үстеу, көсемшелерді сөйлеуде қолданады; нақты сұрақтар қойып, толық, дұрыс жауаптар береді.
Таныс ертегілер мен әңгімелердің мазмұнын ішінара қайталайды; кітаптағы иллюстрацияларды өз бетінше қарастырады, ертегі, әңгіме құрастырады; бірнешеуін атайды
, өзіне ұнайтын ойында әдеби бейнелерді пайдаланады. Қазақ тіліндегі сөздерді дұрыс айтады; қазақ тіліне тән дыбыстарды дұрыс айтады; тұрмыстық заттардың, жемістердің, көкөністердің, жануарлардың, құстардың, адам дене мүшелерінің атауларын түсінеді және айтады;
сенеді
5-ке дейін тура және кері реттілік; 2-3 сөзден тұратын жай сөйлемдерді түсінеді
5 ішінде санайды, сандарды ретімен атайды, ұзындығы мен ені, биіктігі мен жуандығы бойынша әртүрлі және бірдей екі затты салыстырады;
различает и называет геометрические фигуры и т е л а ; называет признаки и характерные отличия предметов на основе осязательного
, слухового и обонятельного восприятия
Рисует отдельные предметы и сюжетные композиции с учетом формы, цвета; правильно держит карандаш, кисть, мелки; распознает коричневые, оранжевые, светло-зелены
е оттенки. Л е п и т предметы из нескольких частей, учитывая их расположение
, соблюдая пропорции, соединяя части; использует в лепке приемы сжатия, вытягивания, вдавливания; создает сюжетные композиции на темы сказок и окружающей жизни; участвует в коллективной работе. Правильно держит ножницы и пользуется ими; разрезает узкие и короткие полоски; вырезает круглые формы из квадрата и овальные из прямоугольника путем складывания у г л о в ; раскладывает и наклеивает предметы, состоящие из отдельных частей. Различает и называет строительные детали, использует их с учетом конструктивн ых свойств; конструирует из бумаги, природного и бросового материала. Дослушивает музыку до конца, не отвлекаясь; п о е т
выразительно, ч е т к о произносит   с л о в а ; выполняет движения в соответствии с характером музыки.
Олар өздерін ересек адам ретінде қабылдайды, өз пікірін ашық айтуға мүмкіндік береді, онымен санасады, өзін құрметтейді;
туған елін, елді мекенін біледі және атайды; ересек отбасы мүшелерінің жұмысы туралы біледі; және туралы түсінік бар
әскерді тағайындау; отбасының үлкен және кіші мүшелеріне құрметпен және қамқорлықпен қарайды; жақын туыстарын біледі, атын атайды, отбасындағы жақындары туралы әңгімелейді
, отбасылық мерекелер, дәстүрлер; жұмысқа қызығушылық танытады; тапсырманы жауапкершілікпен орындауға тырысады; басталған жұмысты соңына дейін жеткізеді; ойыншықтарды жинауда мұғалімге көмектеседі; кезекшілер міндеттерін дербес орындайды; ересектерге арналған мамандықтар туралы біледі; отбасы мүшелерінің жұмысы туралы біледі, қызығушылық танытады; ренжіген балаға жанашырлық танытады, өзара көмек көрсетуге дайын;
бірге ойнау
басқа балалармен достық қарым-қатынаста, құрбыларының сұрауы бойынша ойыншықтармен бөліседі; ой елегінен өткізе отырып, өз пікірін білдіреді
айналасында болып жатқан;
кешірім сұрайды
қорлау үшін құрдасының алдында; материалды ескере отырып заттар мен заттарды таниды; ойыншықтарға, кітаптарға, ыдыстарға құрмет көрсетеді;
кейбір мамандықтардың атын, мазмұнын және мағынасын біледі; мемлекеттік рәміздерді (Ту, Елтаңба, Әнұран) құрметтейді; Отаны – Қазақстан Республикасын мақтан тұтады; жол ережесін біледі; қоңыраулар
көлік түрлері мен жол түрлері; қоғамдық орындарда мәдениетті мінез-құлық ережелерін біледі, көлікте мәдени мінез-құлық және сыпайы қарым-қатынас негіздерін біледі; балабақша қызметкерлерін аты мен әкесінің аты бойынша шақырады;
емес
үлкендердің әңгімесіне араласады; өтінішін сыпайы түрде білдіреді, көрсеткен қызметі үшін алғыс білдіреді; табиғат құбылыстарын атайды және ажыратады; бақылау күнтізбесінде ауа райының жағдайын анықтайды; табиғат пен ауа райының маусымдық өзгерістеріндегі ең қарапайым байланыстарды белгілейді;
жабайы жануарларды, олардың сыртқы түрін, қозғалысын біледі
, тіршілік ету ортасы, азық-түлік; өсімдіктердің өсуі үшін жер, топырақ, су, күн, жарық, ылғал, жылу қажет екенін түсінеді;
жануарлар әлеміне тән маусымдық көріністерді салыстырады, тіршілік ету үшін қажетті жағдайларды біледі;
өсімдіктер мен жануарларды күтудің қарапайым ережелерін біледі; Элементарлық экспериментке қызығушылық пен қызығушылық танытады
ойын барысында пайдалану және спорттық жабдықтар;
өз өмірінің қауіпсіздігі үшін қарапайым дағдыларды меңгерген; көшеде қауіпсіз жүріс-тұрыс ережелерін сақтайды, в
аулада, мектепке дейінгі ұйымның аумағында; қоршаған ортадағы қарапайым мінез-құлық ережелерін біледі, сақтық танытады.
</t>
  </si>
  <si>
    <t xml:space="preserve">Гигиеналық процедураларды орындау ретін біледі; ересектің көмегімен шешеді және киеді, үлкендердің көмегімен заттарды қояды. Негізгі орындау үшін негізгі дағдыларға ие
қозғалыс түрлері. Түрлі ұлттық ойындарды өз бетінше ойнап, ойынның барлық ережелерін сақтайды
Салауатты өмір салтының қарапайым ережелерін біледі, ересектің көмегімен тыныс алу жолдарын қатайтады.
Ана тіліндегі барлық дыбыстарды дұрыс айтады. Сөйлеуде жиі қолданылатын сын есімдерді, етістіктерді, үстеулерді, көсемшелерді қолданады. Тұрмыстық заттардың мәнін түсінеді
қоршаған орта; қазақтың ұлттық үй бұйымдарын таниды және атайды; құндылықтарға құрмет көрсетеді
Қазақ халқы. Сөйлемдегі сөздерді байланыстырады, көмекші сөздерді дұрыс қолданады Сөйлемнің әр түрін (жай және күрделі), сын есім, етістік, үстеу, көсемшелерді сөйлеуде қолданады; нақты сұрақтар қойып, толық, дұрыс жауаптар береді.
Таныс ертегілер мен әңгімелердің мазмұнын ішінара қайталайды; кітаптағы иллюстрацияларды өз бетінше қарастырады, ертегі, әңгіме құрастырады; бірнешеуін атайды
, өзіне ұнайтын ойында әдеби бейнелерді пайдаланады. Қазақ тіліндегі сөздерді дұрыс айтады; қазақ тіліне тән дыбыстарды дұрыс айтады; тұрмыстық заттардың, жемістердің, көкөністердің, жануарлардың, құстардың, адам дене мүшелерінің атауларын түсінеді және айтады;
сенеді
5-ке дейін тура және кері реттілік; 2-3 сөзден тұратын жай сөйлемдерді түсінеді
5 ішінде санайды, сандарды ретімен атайды, ұзындығы мен ені, биіктігі мен жуандығы бойынша әртүрлі және бірдей екі затты салыстырады;
различает и называет геометрические фигуры и т е л а ; называет признаки и характерные отличия предметов на основе осязательного
, слухового и обонятельного восприятия
Рисует отдельные предметы и сюжетные композиции с учетом формы, цвета; правильно держит карандаш, кисть, мелки; распознает коричневые, оранжевые, светло-зелены
е оттенки. Л е п и т предметы из нескольких частей, учитывая их расположение
, соблюдая пропорции, соединяя части; использует в лепке приемы сжатия, вытягивания, вдавливания; создает сюжетные композиции на темы сказок и окружающей жизни; участвует в коллективной работе. Правильно держит ножницы и пользуется ими; разрезает узкие и короткие полоски; вырезает круглые формы из квадрата и овальные из прямоугольника путем складывания у г л о в ; раскладывает и наклеивает предметы, состоящие из отдельных частей. Различает и называет строительные детали, использует их с учетом конструктивн ых свойств; конструирует из бумаги, природного и бросового материала. Дослушивает музыку до конца, не отвлекаясь; п о е т
выразительно, ч е т к о произносит   с л о в а ; выполняет движения в соответствии с характером музыки.
Олар өздерін ересек адам ретінде қабылдайды, өз пікірін ашық айтуға мүмкіндік береді, онымен санасады, өзін құрметтейді;
туған елін, елді мекенін біледі және атайды; ересек отбасы мүшелерінің жұмысы туралы біледі; және туралы түсінік бар
әскерді тағайындау; отбасының үлкен және кіші мүшелеріне құрметпен және қамқорлықпен қарайды; жақын туыстарын біледі, атын атайды, отбасындағы жақындары туралы әңгімелейді
, отбасылық мерекелер, дәстүрлер; жұмысқа қызығушылық танытады; тапсырманы жауапкершілікпен орындауға тырысады; басталған жұмысты соңына дейін жеткізеді; ойыншықтарды жинауда мұғалімге көмектеседі; кезекшілер міндеттерін дербес орындайды; ересектерге арналған мамандықтар туралы біледі; отбасы мүшелерінің жұмысы туралы біледі, қызығушылық танытады; ренжіген балаға жанашырлық танытады, өзара көмек көрсетуге дайын;
бірге ойнау
басқа балалармен достық қарым-қатынаста, құрбыларының сұрауы бойынша ойыншықтармен бөліседі; ой елегінен өткізе отырып, өз пікірін білдіреді
айналасында болып жатқан;
кешірім сұрайды
қорлау үшін құрдасының алдында; материалды ескере отырып заттар мен заттарды таниды; ойыншықтарға, кітаптарға, ыдыстарға құрмет көрсетеді;
кейбір мамандықтардың атын, мазмұнын және мағынасын біледі; мемлекеттік рәміздерді (Ту, Елтаңба, Әнұран) құрметтейді; Отаны – Қазақстан Республикасын мақтан тұтады; жол ережесін біледі; қоңыраулар
көлік түрлері мен жол түрлері; қоғамдық орындарда мәдениетті мінез-құлық ережелерін біледі, көлікте мәдени мінез-құлық және сыпайы қарым-қатынас негіздерін біледі; балабақша қызметкерлерін аты мен әкесінің аты бойынша шақырады;
емес
үлкендердің әңгімесіне араласады; өтінішін сыпайы түрде білдіреді, көрсеткен қызметі үшін алғыс білдіреді; табиғат құбылыстарын атайды және ажыратады; бақылау күнтізбесінде ауа райының жағдайын анықтайды; табиғат пен ауа райының маусымдық өзгерістеріндегі ең қарапайым байланыстарды белгілейді;
жабайы жануарларды, олардың сыртқы түрін, қозғалысын біледі
, тіршілік ету ортасы, азық-түлік; өсімдіктердің өсуі үшін жер, топырақ, су, күн, жарық, ылғал, жылу қажет екенін түсінеді;
жануарлар әлеміне тән маусымдық көріністерді салыстырады, тіршілік ету үшін қажетті жағдайларды біледі;
өсімдіктер мен жануарларды күтудің қарапайым ережелерін біледі; Элементарлық экспериментке қызығушылық пен қызығушылық танытады
ойын барысында пайдалану және спорттық жабдықтар;
өз өмірінің қауіпсіздігі үшін қарапайым дағдыларды меңгерген; көшеде қауіпсіз жүріс-тұрыс ережелерін сақтайды, в
аулада, мектепке дейінгі ұйымның аумағында; қоршаған ортадағы қарапайым мінез-құлық ережелерін біледі, сақтық танытады.
</t>
  </si>
  <si>
    <t xml:space="preserve">сапта бір-бірден, екеуден, үшеуден жүру, ересектің белгісімен тоқтап, қозғалыс
бағытын өзгертіп, заттардың арасымен,жіптерден аттап жүру қабілетін бекіту
</t>
  </si>
  <si>
    <t xml:space="preserve">сапта бір-бірден, екеуден, үшеуден жүру, ересектің белгісімен тоқтап, қозғалыс
бағытын өзгертіп, заттардың арасымен,жіптерден аттап жүру дағдылардын қалыптастыру
</t>
  </si>
  <si>
    <t xml:space="preserve">сапта бір-бірден, екеуден, үшеуден жүруге, ересектің белгісімен тоқтап, қозғалыс
бағытын өзгертіп, заттардың арасымен,жіптерден аттап жүруге үйрету
</t>
  </si>
  <si>
    <t>әртүрлі жылдамдықпен – баяу, жылдам, орташа қарқынмен тоқтамай жүгіру қабілетін бекіту</t>
  </si>
  <si>
    <t>әртүрлі жылдамдықпен – баяу, жылдам, орташа қарқынмен тоқтамай жүгіру дағдылардын қалыптастыру</t>
  </si>
  <si>
    <t>әртүрлі жылдамдықпен – баяу, жылдам, орташа қарқынмен тоқтамай жүгіруге үйрету</t>
  </si>
  <si>
    <t xml:space="preserve">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t>
  </si>
  <si>
    <t xml:space="preserve">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дағдылардын қалыптастыру
</t>
  </si>
  <si>
    <t xml:space="preserve">ұлттық қимылды ойындар, жарыс элементтері бар ойындар мен эстафеталық ойындарға белсенділікпен қатысуға, онда физикалық қасиеттерді: жылдамдық, күш,
шыдамдылық, икемділік,ептілік көрсетуге үйрету
</t>
  </si>
  <si>
    <t>спорттық ойындар мен жаттығуларда белсенділік таныту қабілетін бекіту</t>
  </si>
  <si>
    <t>спорттық ойындар мен жаттығуларда белсенділік таныту дағдылардын қалыптастыру</t>
  </si>
  <si>
    <t>спорттық ойындар мен жаттығуларда белсенділік танытуға үйрету</t>
  </si>
  <si>
    <t>гигиеналық шараларды өз бетінше орындау қабілетін бекіту</t>
  </si>
  <si>
    <t>гигиеналық шараларды өз бетінше орындау дағдылардын қалыптастыру</t>
  </si>
  <si>
    <t>гигиеналық шараларды өз бетінше орындауға үйрету</t>
  </si>
  <si>
    <t>өзіне – өзі қызмет көрсету және киіміне күтім жасау дағдыларын білу қабілетін бекіту</t>
  </si>
  <si>
    <t>өзіне – өзі қызмет көрсету және киіміне күтім жасау дағдыларын білу дағдылардын қалыптастыру</t>
  </si>
  <si>
    <t>өзіне – өзі қызмет көрсету және киіміне күтім жасау дағдыларын білуге үйрету</t>
  </si>
  <si>
    <t>салауатты өмір салтының құндылығын түсуну қабілетін бекіту</t>
  </si>
  <si>
    <t>салауатты өмір салтының құндылығын түсуну дағдылардын қалыптастыру</t>
  </si>
  <si>
    <t>салауатты өмір салтының құндылығын түсунуге үйрету</t>
  </si>
  <si>
    <t>сөздерге дыбыстық талдау жасай алу қабілетін бекіту</t>
  </si>
  <si>
    <t>сөздерге дыбыстық талдау жасай алу дағдылардын қалыптастыру</t>
  </si>
  <si>
    <t>сөздерге дыбыстық талдау жасай алуға үйрету</t>
  </si>
  <si>
    <t xml:space="preserve">сөйлегенде зат есімдерді, сын есімдерді, үстеулерді, көп мағыналы сөздерді,
синонимдер мен антонимдерді қолдану қабілетін бекіту
</t>
  </si>
  <si>
    <t xml:space="preserve">сөйлегенде зат есімдерді, сын есімдерді, үстеулерді, көп мағыналы сөздерді,
синонимдер мен антонимдерді қолдану дағдылардын қалыптастыру
</t>
  </si>
  <si>
    <t xml:space="preserve">сөйлегенде зат есімдерді, сын есімдерді, үстеулерді, көп мағыналы сөздерді,
синонимдер мен антонимдерді қолдануға үйрету
</t>
  </si>
  <si>
    <t xml:space="preserve">зат есімдерді сан есімдермен және сын есімдерді зат есімдермен байланыстырып
айту қабілетін бекіту
</t>
  </si>
  <si>
    <t xml:space="preserve">зат есімдерді сан есімдермен және сын есімдерді зат есімдермен байланыстырып
айту дағдылардын қалыптастыру
</t>
  </si>
  <si>
    <t xml:space="preserve">зат есімдерді сан есімдермен және сын есімдерді зат есімдермен байланыстырып
айтуға үйрету
</t>
  </si>
  <si>
    <t xml:space="preserve">әңгімелесушіні мұқият тыңдап, сұрақтарды дұрыс қояды және қойылған сұрақтарға
қысқаша немесе толық жауап беру қабілетін бекіту
</t>
  </si>
  <si>
    <t xml:space="preserve">әңгімелесушіні мұқият тыңдап, сұрақтарды дұрыс қояды және қойылған сұрақтарға
қысқаша немесе толық жауап беру дағдылардын қалыптастыру
</t>
  </si>
  <si>
    <t xml:space="preserve">әңгімелесушіні мұқият тыңдап, сұрақтарды дұрыс қояды және қойылған сұрақтарға
қысқаша немесе толық жауап беруге үйрету
</t>
  </si>
  <si>
    <t>бақылаулар мен сюжеттік суреттер бойынша әңгімелер құрастыру қабілетін бекіту</t>
  </si>
  <si>
    <t>бақылаулар мен сюжеттік суреттер бойынша әңгімелер құрастыру дағдылардын қалыптастыру</t>
  </si>
  <si>
    <t>бақылаулар мен сюжеттік суреттер бойынша әңгімелер құрастыруға үйрету</t>
  </si>
  <si>
    <t>әңгімелерді бірізді айтып беру қабілетін бекіту</t>
  </si>
  <si>
    <t>әңгімелерді бірізді айтып беру дағдылардын қалыптастыру</t>
  </si>
  <si>
    <t>әңгімелерді бірізді айтып беруге үйрету</t>
  </si>
  <si>
    <t>әңгімелесу кезінде өзін мәдениетті, әдепті ұстау қабілетін бекіту</t>
  </si>
  <si>
    <t>әңгімелесу кезінде өзін мәдениетті, әдепті ұстау дағдылардын қалыптастыру</t>
  </si>
  <si>
    <t>әңгімелесу кезінде өзін мәдениетті, әдепті ұстауға үйрету</t>
  </si>
  <si>
    <t>себеп-салдарлық байланыстыру, әдеби жанрларды ажырату қабілетін бекіту</t>
  </si>
  <si>
    <t>себеп-салдарлық байланыстыру, әдеби жанрларды ажырату дағдылардын қалыптастыру</t>
  </si>
  <si>
    <t>себеп-салдарлық байланыстыру, әдеби жанрларды ажыратуға үйрету</t>
  </si>
  <si>
    <t>өлеңдерді мәнерлеп, интонациямен оқу қабілетін бекіту</t>
  </si>
  <si>
    <t>өлеңдерді мәнерлеп, интонациямен оқу дағдылардын қалыптастыру</t>
  </si>
  <si>
    <t>өлеңдерді мәнерлеп, интонациямен оқуға үйрету</t>
  </si>
  <si>
    <t>мазмұнның бірізділігін сақтай отырып, шығарма мазмұнын қайталап айту қабілетін бекіту</t>
  </si>
  <si>
    <t>мазмұнның бірізділігін сақтай отырып, шығарма мазмұнын қайталап айту дағдылардын қалыптастыру</t>
  </si>
  <si>
    <t>мазмұнның бірізділігін сақтай отырып, шығарма мазмұнын қайталап айтуға үйрету</t>
  </si>
  <si>
    <t xml:space="preserve">рөлдерде кейіпкердің көңіл күйі мен мінезін, бейненің қимылын,интонациясы мен
мимикасын беру қабілетін бекіту
</t>
  </si>
  <si>
    <t xml:space="preserve">рөлдерде кейіпкердің көңіл күйі мен мінезін, бейненің қимылын,интонациясы мен
мимикасын беру дағдылардын қалыптастыру
</t>
  </si>
  <si>
    <t xml:space="preserve">рөлдерде кейіпкердің көңіл күйі мен мінезін, бейненің қимылын,интонациясы мен
мимикасын беруге үйрету
</t>
  </si>
  <si>
    <t>қойылымдағы өзінің рөлін мәнерлі, дербес орындау қабілетін бекіту</t>
  </si>
  <si>
    <t>қойылымдағы өзінің рөлін мәнерлі, дербес орындау дағдылардын қалыптастыру</t>
  </si>
  <si>
    <t>қойылымдағы өзінің рөлін мәнерлі, дербес орындауға үйрету</t>
  </si>
  <si>
    <t>түрлі дереккөздерден алған ақпараттарымен, әсерлерімен бөлісу қабілетін бекіту</t>
  </si>
  <si>
    <t>түрлі дереккөздерден алған ақпараттарымен, әсерлерімен бөлісу дағдылардын қалыптастыру</t>
  </si>
  <si>
    <t>түрлі дереккөздерден алған ақпараттарымен, әсерлерімен бөлісуге үйрету</t>
  </si>
  <si>
    <t>айналасында болып жатқан оқиғаларға өзінің көзқарасын білдіру қабілетін бекіту</t>
  </si>
  <si>
    <t>айналасында болып жатқан оқиғаларға өзінің көзқарасын білдіру дағдылардын қалыптастыру</t>
  </si>
  <si>
    <t>айналасында болып жатқан оқиғаларға өзінің көзқарасын білдіруге үйрету</t>
  </si>
  <si>
    <t xml:space="preserve">сөздерге дыбыстық талдау жасайды, сөздегі дыбыстардың ретін, дауысты және
дауыссыз дыбыстарды анықтау қабілетін бекіту
</t>
  </si>
  <si>
    <t xml:space="preserve">сөздерге дыбыстық талдау жасайды, сөздегі дыбыстардың ретін, дауысты және
дауыссыз дыбыстарды анықтау дағдылардын қалыптастыру
</t>
  </si>
  <si>
    <t xml:space="preserve">сөздерге дыбыстық талдау жасайды, сөздегі дыбыстардың ретін, дауысты және
дауыссыз дыбыстарды анықтауға үйрету
</t>
  </si>
  <si>
    <t xml:space="preserve">барлық дыбыстарды анық айту,  дауысты және дауыссыз дыбыстарды
ажырату қабілетін бекіту
</t>
  </si>
  <si>
    <t xml:space="preserve">барлық дыбыстарды анық айту,  дауысты және дауыссыз дыбыстарды
ажырату дағдылардын қалыптастыру
</t>
  </si>
  <si>
    <t xml:space="preserve">барлық дыбыстарды анық айту,  дауысты және дауыссыз дыбыстарды
ажыратуға үйрету
</t>
  </si>
  <si>
    <t>берілген буынға сөз құрастыру қабілетін бекіту</t>
  </si>
  <si>
    <t>берілген буынға сөз құрастыру дағдылардын қалыптастыру</t>
  </si>
  <si>
    <t>берілген буынға сөз құрастыруға үйрету</t>
  </si>
  <si>
    <t>берілген сөздерден жай сөйлемдер құрастыру қабілетін бекіту</t>
  </si>
  <si>
    <t>берілген сөздерден жай сөйлемдер құрастыру дағдылардын қалыптастыру</t>
  </si>
  <si>
    <t>берілген сөздерден жай сөйлемдер құрастыруға үйрету</t>
  </si>
  <si>
    <t>қаламды дұрыс ұстай алу қабілетін бекіту</t>
  </si>
  <si>
    <t>қаламды дұрыс ұстай алу дағдылардын қалыптастыру</t>
  </si>
  <si>
    <t>қаламды дұрыс ұстай алуға үйрету</t>
  </si>
  <si>
    <t>түрлі сызықтарды салу қабілетін бекіту</t>
  </si>
  <si>
    <t>түрлі сызықтарды салу дағдылардын қалыптастыру</t>
  </si>
  <si>
    <t>түрлі сызықтарды салуға үйрету</t>
  </si>
  <si>
    <t>жазу парағында бағдарлай білу, жазу жолы мен жоларалық кеңістікті ажырату қабілетін бекіту</t>
  </si>
  <si>
    <t>жазу парағында бағдарлай білу, жазу жолы мен жоларалық кеңістікті ажырату дағдылардын қалыптастыру</t>
  </si>
  <si>
    <t>жазу парағында бағдарлай білуге, жазу жолы мен жоларалық кеңістікті ажыратуға үйрету</t>
  </si>
  <si>
    <t xml:space="preserve">қазақ тіліне тән ә, ө, қ, ү, ұ, і, ғ, ң, һ дыбыстарын, осы дыбыстардан тұратын сөздерді
анық айту қабілетін бекіту
</t>
  </si>
  <si>
    <t xml:space="preserve">қазақ тіліне тән ә, ө, қ, ү, ұ, і, ғ, ң, һ дыбыстарын, осы дыбыстардан тұратын сөздерді
анық айту дағдылардын қалыптастыру
</t>
  </si>
  <si>
    <t xml:space="preserve">қазақ тіліне тән ә, ө, қ, ү, ұ, і, ғ, ң, һ дыбыстарын, осы дыбыстардан тұратын сөздерді
анық айтуға үйрету
</t>
  </si>
  <si>
    <t>өлеңдер, санамақтар, жаңылтпаштар, тақпақтарды жатқа айту қабілетін бекіту</t>
  </si>
  <si>
    <t>өлеңдер, санамақтар, жаңылтпаштар, тақпақтарды жатқа айту дағдылардын қалыптастыру</t>
  </si>
  <si>
    <t xml:space="preserve">әңгімелесушіге сұрақтарды дұрыс қояю, оған қысқа және толық нақты жауап
беру қабілетін бекіту
</t>
  </si>
  <si>
    <t xml:space="preserve">әңгімелесушіге сұрақтарды дұрыс қояю, оған қысқа және толық нақты жауап
беру дағдылардын қалыптастыру
</t>
  </si>
  <si>
    <t xml:space="preserve">әңгімелесушіге сұрақтарды дұрыс қояю, оған қысқа және толық нақты жауап
беруге үйрету
</t>
  </si>
  <si>
    <t>тыңдалған көркем шығарма мазмұнын ретімен, жүйелі түрде жеткізу қабілетін бекіту</t>
  </si>
  <si>
    <t>тыңдалған көркем шығарма мазмұнын ретімен, жүйелі түрде жеткізу дағдылардын қалыптастыру</t>
  </si>
  <si>
    <t>тыңдалған көркем шығарма мазмұнын ретімен, жүйелі түрде жеткізуге үйрету</t>
  </si>
  <si>
    <t>бір-бірімен еркін диалог құру қабілетін бекіту</t>
  </si>
  <si>
    <t>бір-бірімен еркін диалог құру дағдылардын қалыптастыру</t>
  </si>
  <si>
    <t>бір-бірімен еркін диалог құруға үйрету</t>
  </si>
  <si>
    <t>өзінің тәжірибесіне сүйеніп, суреттер бойынша әңгіме құрастыру қабілетін бекіту</t>
  </si>
  <si>
    <t>өзінің тәжірибесіне сүйеніп, суреттер бойынша әңгіме құрастыру дағдылардын қалыптастыру</t>
  </si>
  <si>
    <t>ойыншықтар мен заттарды 5-6 сөйлеммен сипаттау қабілетін бекіту</t>
  </si>
  <si>
    <t>ойыншықтар мен заттарды 5-6 сөйлеммен сипаттау дағдылардын қалыптастыру</t>
  </si>
  <si>
    <t>ойыншықтар мен заттарды 5-6 сөйлеммен сипаттауға үйрету</t>
  </si>
  <si>
    <t>жиындарды бөліктерге бөледі және оларды қайта біріктіру қабілетін бекіту</t>
  </si>
  <si>
    <t>жиындарды бөліктерге бөледі және оларды қайта біріктіру дағдылардын қалыптастыру</t>
  </si>
  <si>
    <t>жиындарды бөліктерге бөледі және оларды қайта біріктіруге үйрету</t>
  </si>
  <si>
    <t xml:space="preserve">10 көлеміндегі сандарды тура және кері санауды білу, «Қанша?», «нешінші?»
сұрақтарын ажырату, оларға дұрыс жауап беру қабілетін бекіту
</t>
  </si>
  <si>
    <t xml:space="preserve">10 көлеміндегі сандарды тура және кері санауды білу, «Қанша?», «нешінші?»
сұрақтарын ажырату, оларға дұрыс жауап беру дағдылардын қалыптастыру
</t>
  </si>
  <si>
    <t xml:space="preserve">10 көлеміндегі сандарды тура және кері санауды білуге, «Қанша?», «нешінші?»
сұрақтарын ажыратуға, оларға дұрыс жауап беруге үйрету
</t>
  </si>
  <si>
    <t xml:space="preserve">әртүрлі белгілері бойынша заттарды салыстыра алу (түсі, пішіні, өлшемі,
материалы, қолданылуы) қабілетін бекіту
</t>
  </si>
  <si>
    <t xml:space="preserve">әртүрлі белгілері бойынша заттарды салыстыра алу (түсі, пішіні, өлшемі,
материалы, қолданылуы) дағдылардын қалыптастыру
</t>
  </si>
  <si>
    <t xml:space="preserve">әртүрлі белгілері бойынша заттарды салыстыра алуға (түсі, пішіні, өлшемі,
материалы, қолданылуы) үйрету үйрету
</t>
  </si>
  <si>
    <t>заттарды шамасына қарай өсу және кему ретімен орналастыру қабілетін бекіту</t>
  </si>
  <si>
    <t>заттарды шамасына қарай өсу және кему ретімен орналастыру дағдылардын қалыптастыру</t>
  </si>
  <si>
    <t>заттарды шамасына қарай өсу және кему ретімен орналастыруға үйрету</t>
  </si>
  <si>
    <t xml:space="preserve">қағаз бетінде бағдарлай білу, апта күндерін, жыл мезгілдері бойынша айларды
ретімен атау қабілетін бекіту
</t>
  </si>
  <si>
    <t xml:space="preserve">қағаз бетінде бағдарлай білу, апта күндерін, жыл мезгілдері бойынша айларды
ретімен атау дағдылардын қалыптастыру
</t>
  </si>
  <si>
    <t xml:space="preserve">қағаз бетінде бағдарлай білуге, апта күндерін, жыл мезгілдері бойынша айларды
ретімен атауға үйрету
</t>
  </si>
  <si>
    <t xml:space="preserve">геометриялық пішіндерді (дөңгелек, сопақша, үшбұрыш, шаршы, тіктөртбұрыш)
ажырату  және атау қабілетін бекіту
</t>
  </si>
  <si>
    <t xml:space="preserve">геометриялық пішіндерді (дөңгелек, сопақша, үшбұрыш, шаршы, тіктөртбұрыш)
ажырату  және атау дағдылардын қалыптастыру
</t>
  </si>
  <si>
    <t xml:space="preserve">геометриялық пішіндерді (дөңгелек, сопақша, үшбұрыш, шаршы, тіктөртбұрыш)
ажыратуға  және атауға үйрету
</t>
  </si>
  <si>
    <t xml:space="preserve">тірі табиғат заттарының бейнелерін күрделі емес қимылдар мен қалыптар арқылы
жеткізу қабілетін бекіту
</t>
  </si>
  <si>
    <t xml:space="preserve">тірі табиғат заттарының бейнелерін күрделі емес қимылдар мен қалыптар арқылы
жеткізу дағдылардын қалыптастыру
</t>
  </si>
  <si>
    <t xml:space="preserve">тірі табиғат заттарының бейнелерін күрделі емес қимылдар мен қалыптар арқылы
жеткізуге үйрету
</t>
  </si>
  <si>
    <t xml:space="preserve">бояуларды қолдану, бояғышта акварельді сумен араластыру, қанықтүстер алу
үшін қарындашты түрліше басып бояуды білу қабілетін бекіту
</t>
  </si>
  <si>
    <t xml:space="preserve">бояуларды қолдану, бояғышта акварельді сумен араластыру, қанықтүстер алу
үшін қарындашты түрліше басып бояуды білу дағдылардын қалыптастыру
</t>
  </si>
  <si>
    <t xml:space="preserve">бояуларды қолдануға, бояғышта акварельді сумен араластыруға, қанықтүстер алу
үшін қарындашты түрліше басып бояуды білуге үйрету
</t>
  </si>
  <si>
    <t xml:space="preserve">жаңа түстер (күлгін) және реңктерді (көк, қызғылт, қою жасыл) бояуды араластыру
арқылы шығару қабілетін бекіту
</t>
  </si>
  <si>
    <t xml:space="preserve">жаңа түстер (күлгін) және реңктерді (көк, қызғылт, қою жасыл) бояуды араластыру
арқылы шығару дағдылардын қалыптастыру
</t>
  </si>
  <si>
    <t xml:space="preserve">жаңа түстер (күлгін) және реңктерді (көк, қызғылт, қою жасыл) бояуды араластыру
арқылы шығаруға үйрету
</t>
  </si>
  <si>
    <t>ұжыммен бірге жұмыс істеу, міндеттерді өзара келісіп орындау қабілетін бекіту</t>
  </si>
  <si>
    <t>ұжыммен бірге жұмыс істеу, міндеттерді өзара келісіп орындау дағдылардын қалыптастыру</t>
  </si>
  <si>
    <t>ұжыммен бірге жұмыс істеуге, міндеттерді өзара келісіп орындауға үйрету</t>
  </si>
  <si>
    <t xml:space="preserve">қазақ оюларының элементтерін салу және олармен киімдерді, тұрмыстық
заттарды безендіру қабілетін бекіту
</t>
  </si>
  <si>
    <t xml:space="preserve">қазақ оюларының элементтерін салу және олармен киімдерді, тұрмыстық
заттарды безендіру дағдылардын қалыптастыру
</t>
  </si>
  <si>
    <t xml:space="preserve">қазақ оюларының элементтерін салуға және олармен киімдерді, тұрмыстық
заттарды безендіруге үйрету
</t>
  </si>
  <si>
    <t>сюжеттік суреттерді салу қабілетін бекіту</t>
  </si>
  <si>
    <t>сюжеттік суреттерді салу дағдылардын қалыптастыру</t>
  </si>
  <si>
    <t>сюжеттік суреттерді салуға үйрету</t>
  </si>
  <si>
    <t>сурет салуда ұқыптылықты, қауіпсіздікті сақтау қабілетін бекіту</t>
  </si>
  <si>
    <t>сурет салуда ұқыптылықты, қауіпсіздікті сақтау дағдылардын қалыптастыру</t>
  </si>
  <si>
    <t>сурет салуда ұқыптылықты, қауіпсіздікті сақтауға үйрету</t>
  </si>
  <si>
    <t xml:space="preserve">шынайы бейнесіне қарап және ойдан пішіндері мен өлшемі әртүрлі таныс
заттарды мүсіндеу қабілетін бекіту
</t>
  </si>
  <si>
    <t xml:space="preserve">шынайы бейнесіне қарап және ойдан пішіндері мен өлшемі әртүрлі таныс
заттарды мүсіндеу дағдылардын қалыптастыру
</t>
  </si>
  <si>
    <t xml:space="preserve">шынайы бейнесіне қарап және ойдан пішіндері мен өлшемі әртүрлі таныс
заттарды мүсіндеуге үйрету
</t>
  </si>
  <si>
    <t xml:space="preserve">қарапайым пропорцияларды сақтай отырып, адам мен жануардың пішіндерін
мүсіндеу қабілетін бекіту
</t>
  </si>
  <si>
    <t xml:space="preserve">қарапайым пропорцияларды сақтай отырып, адам мен жануардың пішіндерін
мүсіндеу дағдылардын қалыптастыру
</t>
  </si>
  <si>
    <t xml:space="preserve">қарапайым пропорцияларды сақтай отырып, адам мен жануардың пішіндерін
мүсіндеуге үйрету
</t>
  </si>
  <si>
    <t>мүсіндеудің әртүрлі әдістерін қолдану қабілетін бекіту</t>
  </si>
  <si>
    <t>мүсіндеудің әртүрлі әдістерін қолдану дағдылардын қалыптастыру</t>
  </si>
  <si>
    <t>мүсіндеудің әртүрлі әдістерін қолдануға үйрету</t>
  </si>
  <si>
    <t xml:space="preserve">ертегілер мен әңгімелердің мазмұны бойынша сюжеттік композицияларды
құру қабілетін бекіту
</t>
  </si>
  <si>
    <t xml:space="preserve">ертегілер мен әңгімелердің мазмұны бойынша сюжеттік композицияларды
құру дағдылардын қалыптастыру
</t>
  </si>
  <si>
    <t xml:space="preserve">ертегілер мен әңгімелердің мазмұны бойынша сюжеттік композицияларды
құруға үйрету
</t>
  </si>
  <si>
    <t xml:space="preserve">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t>
  </si>
  <si>
    <t xml:space="preserve">қазақ халқының түрлі ыдыс-аяқтарын, тұрмыстық заттарын, зергерлік бұйымдарын
мүсіндеу және оларды ою-өрнектермен және қосымша заттармен безендіру дағдылардын қалыптастыру
</t>
  </si>
  <si>
    <t xml:space="preserve">қазақ халқының түрлі ыдыс-аяқтарын, тұрмыстық заттарын, зергерлік бұйымдарын
мүсіндеуге және оларды ою-өрнектермен және қосымша заттармен безендіруге үйрету
</t>
  </si>
  <si>
    <t>ортақ композиция құру үшін ұжыммен мүсіндеу дағдыларын меңгеру қабілетін бекіту</t>
  </si>
  <si>
    <t>ортақ композиция құру үшін ұжыммен мүсіндеу дағдыларын меңгеру дағдылардын қалыптастыру</t>
  </si>
  <si>
    <t>ортақ композиция құру үшін ұжыммен мүсіндеу дағдыларын меңгеруге үйрету</t>
  </si>
  <si>
    <t>жұмысты ұқыпты орындау, қауіпсіздік ережелерін сақтау қабілетін бекіту</t>
  </si>
  <si>
    <t>жұмысты ұқыпты орындау, қауіпсіздік ережелерін сақтау дағдылардын қалыптастыру</t>
  </si>
  <si>
    <t>жұмысты ұқыпты орындауға, қауіпсіздік ережелерін сақтауға үйрету</t>
  </si>
  <si>
    <t xml:space="preserve">қайшымен түрлі геометриялық пішіндерді қию, қайшы мен желімді дұрыс
қолдану қабілетін бекіту
</t>
  </si>
  <si>
    <t xml:space="preserve">қайшымен түрлі геометриялық пішіндерді қию, қайшы мен желімді дұрыс
қолдану дағдылардын қалыптастыру
</t>
  </si>
  <si>
    <t xml:space="preserve">қайшымен түрлі геометриялық пішіндерді қиюға, қайшы мен желімді дұрыс
қолдануға үйрету
</t>
  </si>
  <si>
    <t xml:space="preserve">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t>
  </si>
  <si>
    <t xml:space="preserve">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дағдылардын қалыптастыру
</t>
  </si>
  <si>
    <t xml:space="preserve">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қиюға үйрету
</t>
  </si>
  <si>
    <t>жұмыс тәсілдерін таңдау және түсіндіру қабілетін бекіту</t>
  </si>
  <si>
    <t>жұмыс тәсілдерін таңдау және түсіндіру дағдылардын қалыптастыру</t>
  </si>
  <si>
    <t>жұмыс тәсілдерін таңдауға және түсіндіруге үйрету</t>
  </si>
  <si>
    <t>бірнеше бөліктерден бейнелерді құрастыру қабілетін бекіту</t>
  </si>
  <si>
    <t>бірнеше бөліктерден бейнелерді құрастыру дағдылардын қалыптастыру</t>
  </si>
  <si>
    <t>бірнеше бөліктерден бейнелерді құрастыруға үйрету</t>
  </si>
  <si>
    <t xml:space="preserve">жұмысты жеке және топпен бірлесіп жасау, топтық жұмыста міндеттерді келісіп
атқару қабілетін бекіту
</t>
  </si>
  <si>
    <t xml:space="preserve">жұмысты жеке және топпен бірлесіп жасау, топтық жұмыста міндеттерді келісіп
атқару дағдылардын қалыптастыру
</t>
  </si>
  <si>
    <t xml:space="preserve">жұмысты жеке және топпен бірлесіп жасауға, топтық жұмыста міндеттерді келісіп
атқаруға үйрету
</t>
  </si>
  <si>
    <t>сюжеттік композициялар жасау, оларды сәнді бөлшектермен толықтыру қабілетін бекіту</t>
  </si>
  <si>
    <t>сюжеттік композициялар жасау, оларды сәнді бөлшектермен толықтыру дағдылардын қалыптастыру</t>
  </si>
  <si>
    <t>сюжеттік композициялар жасауға, оларды сәнді бөлшектермен толықтыруға үйрету</t>
  </si>
  <si>
    <t>еңбек қауіпсіздігі мен жеке гигиена ережелерін сақтау қабілетін бекіту</t>
  </si>
  <si>
    <t>еңбек қауіпсіздігі мен жеке гигиена ережелерін сақтау дағдылардын қалыптастыру</t>
  </si>
  <si>
    <t>еңбек қауіпсіздігі мен жеке гигиена ережелерін сақтауға үйрету</t>
  </si>
  <si>
    <t>ұсынылған тақырыпқа, өз бетінше ойдан құрастыру қабілетін бекіту</t>
  </si>
  <si>
    <t>ұсынылған тақырыпқа, өз бетінше ойдан құрастыру дағдылардын қалыптастыру</t>
  </si>
  <si>
    <t>ұсынылған тақырыпқа, өз бетінше ойдан құрастыруға үйрету</t>
  </si>
  <si>
    <t>қалдық және табиғи материалдан құрастыру қабілетін бекіту</t>
  </si>
  <si>
    <t>қалдық және табиғи материалдан құрастыру дағдылардын қалыптастыру</t>
  </si>
  <si>
    <t>қалдық және табиғи материалдан құрастыруға үйрету</t>
  </si>
  <si>
    <t xml:space="preserve">өзінің құрастырған құрылысын талдау арқылы тиімді конструктивті шешімдерді
табу, оларды құрастыруда қолдану қабілетін бекіту
</t>
  </si>
  <si>
    <t xml:space="preserve">өзінің құрастырған құрылысын талдау арқылы тиімді конструктивті шешімдерді
табу, оларды құрастыруда қолдану дағдылардын қалыптастыру
</t>
  </si>
  <si>
    <t xml:space="preserve">өзінің құрастырған құрылысын талдау арқылы тиімді конструктивті шешімдерді
табуға, оларды құрастыруда қолдануға үйрету
</t>
  </si>
  <si>
    <t xml:space="preserve">ойынға қажетті құрылысты бірлесіп ойдан құрастыру, жұмысты бірге келісіп
орындау, дайын құрылыспен ойнау қабілетін бекіту
</t>
  </si>
  <si>
    <t xml:space="preserve">ойынға қажетті құрылысты бірлесіп ойдан құрастыру, жұмысты бірге келісіп
орындау, дайын құрылыспен ойнау дағдылардын қалыптастыру
</t>
  </si>
  <si>
    <t xml:space="preserve">ойынға қажетті құрылысты бірлесіп ойдан құрастыруға, жұмысты бірге келісіп
орындауға, дайын құрылыспен ойнауға үйрету
</t>
  </si>
  <si>
    <t>ұжыммен бірге жұмыс істеу қабілетін бекіту</t>
  </si>
  <si>
    <t>ұжыммен бірге жұмыс істеу дағдылардын қалыптастыру</t>
  </si>
  <si>
    <t>ұжыммен бірге жұмыс істеуге үйрету</t>
  </si>
  <si>
    <t>жазық қағаз пішіндерді көлемді пішіндерге өзгерту қабілетін бекіту</t>
  </si>
  <si>
    <t>жазық қағаз пішіндерді көлемді пішіндерге өзгерту дағдылардын қалыптастыру</t>
  </si>
  <si>
    <t>жазық қағаз пішіндерді көлемді пішіндерге өзгертуге үйрету</t>
  </si>
  <si>
    <t>жұмыс орнында қауіпсіздік ережелерін сақтау қабілетін бекіту</t>
  </si>
  <si>
    <t>жұмыс орнында қауіпсіздік ережелерін сақтау дағдылардын қалыптастыру</t>
  </si>
  <si>
    <t>жұмыс орнында қауіпсіздік ережелерін сақтауға үйрету</t>
  </si>
  <si>
    <t>қарапайым музыкалық жанрларды ажыру (күй, ән, би, марш) қабілетін бекіту</t>
  </si>
  <si>
    <t>қарапайым музыкалық жанрларды ажыру (күй, ән, би, марш) дағдылардын қалыптастыру</t>
  </si>
  <si>
    <t>қарапайым музыкалық жанрларды ажыруға (күй, ән, би, марш) үйрету</t>
  </si>
  <si>
    <t xml:space="preserve">таныс әндерді өз бетінше музыкалық сүйемелдеумен және сүйемелдеусіз
орындау қабілетін бекіту
</t>
  </si>
  <si>
    <t xml:space="preserve">таныс әндерді өз бетінше музыкалық сүйемелдеумен және сүйемелдеусіз
орындау дағдылардын қалыптастыру
</t>
  </si>
  <si>
    <t xml:space="preserve">таныс әндерді өз бетінше музыкалық сүйемелдеумен және сүйемелдеусіз
орындауға үйрету
</t>
  </si>
  <si>
    <t>әннің сөзін анық айту, музыка сипатын қабылдау және жеткізу қабілетін бекіту</t>
  </si>
  <si>
    <t>әннің сөзін анық айту, музыка сипатын қабылдау және жеткізу дағдылардын қалыптастыру</t>
  </si>
  <si>
    <t>әннің сөзін анық айтуға, музыка сипатын қабылдауға және жеткізуге үйрету</t>
  </si>
  <si>
    <t>шығарманың жеке фрагменттерін (кіріспе, қайырмасы, соңы) ажырата алу қабілетін бекіту</t>
  </si>
  <si>
    <t>шығарманың жеке фрагменттерін (кіріспе, қайырмасы, соңы) ажырата алу дағдылардын қалыптастыру</t>
  </si>
  <si>
    <t>шығарманың жеке фрагменттерін (кіріспе, қайырмасы, соңы) ажырата алуға үйрету</t>
  </si>
  <si>
    <t>музыкалық аспаптарда қарапайым әуендерді ойнау қабілетін бекіту</t>
  </si>
  <si>
    <t>музыкалық аспаптарда қарапайым әуендерді ойнау дағдылардын қалыптастыру</t>
  </si>
  <si>
    <t>музыкалық аспаптарда қарапайым әуендерді ойнауға үйрету</t>
  </si>
  <si>
    <t>әртүрлі сипаттағы әндерді өз бетінше және шығармашылықпен орындау қабілетін бекіту</t>
  </si>
  <si>
    <t>әртүрлі сипаттағы әндерді өз бетінше және шығармашылықпен орындау дағдылардын қалыптастыру</t>
  </si>
  <si>
    <t>әртүрлі сипаттағы әндерді өз бетінше және шығармашылықпен орындауға үйрету</t>
  </si>
  <si>
    <t>музыканың сипатына сәйкес қимылдарды орындау қабілетін бекіту</t>
  </si>
  <si>
    <t>музыканың сипатына сәйкес қимылдарды орындау дағдылардын қалыптастыру</t>
  </si>
  <si>
    <t>музыканың сипатына сәйкес қимылдарды орындауға үйрету</t>
  </si>
  <si>
    <t xml:space="preserve">өз күші мен мүмкіндіктеріне сену, еңбек қорлық пен жауапкершіліктің маңызын
түсіну қабілетін бекіту
</t>
  </si>
  <si>
    <t xml:space="preserve">өз күші мен мүмкіндіктеріне сену, еңбек қорлық пен жауапкершіліктің маңызын
түсіну дағдылардын қалыптастыру
</t>
  </si>
  <si>
    <t xml:space="preserve">өз күші мен мүмкіндіктеріне сенуге, еңбек қорлық пен жауапкершіліктің маңызын
түсінуге үйрету
</t>
  </si>
  <si>
    <t xml:space="preserve">туыстық байланыстарды түсіну, үлкендерді сыйлау, кішіге қамқорлық
таныту қабілетін бекіту
</t>
  </si>
  <si>
    <t xml:space="preserve">туыстық байланыстарды түсіну, үлкендерді сыйлау, кішіге қамқорлық
таныту дағдылардын қалыптастыру
</t>
  </si>
  <si>
    <t xml:space="preserve">туыстық байланыстарды түсінуге, үлкендерді сыйлауға, кішіге қамқорлық
танытуға үйрету
</t>
  </si>
  <si>
    <t>өз ойын түсінікті жеткізу, өзінің пікірін айту қабілетін бекіту</t>
  </si>
  <si>
    <t>өз ойын түсінікті жеткізу, өзінің пікірін айту дағдылардын қалыптастыру</t>
  </si>
  <si>
    <t>өз ойын түсінікті жеткізуге, өзінің пікірін айтуға үйрету</t>
  </si>
  <si>
    <t xml:space="preserve">арнайы көлік құралдарының қолданылу, жол қозғалысының қарапайым
ережелерін білу қабілетін бекіту
</t>
  </si>
  <si>
    <t xml:space="preserve">арнайы көлік құралдарының қолданылу, жол қозғалысының қарапайым
ережелерін білу дағдылардын қалыптастыру
</t>
  </si>
  <si>
    <t xml:space="preserve"> арнайы көлік құралдарының қолданылуға, жол қозғалысының қарапайым
ережелерін білуге үйрету
</t>
  </si>
  <si>
    <t xml:space="preserve">өз Отанын жақсы көру, Қазақстанның әсем табиғаты, көрнекі жерлері
мен тарихи орындарының маңыздылығын түсіну қабілетін бекіту
</t>
  </si>
  <si>
    <t xml:space="preserve">өз Отанын жақсы көру, Қазақстанның әсем табиғаты, көрнекі жерлері
мен тарихи орындарының маңыздылығын түсіну дағдылардын қалыптастыру
</t>
  </si>
  <si>
    <t xml:space="preserve">өз Отанын жақсы көруге, Қазақстанның әсем табиғаты, көрнекі жерлері
мен тарихи орындарының маңыздылығын түсінуге үйрету
</t>
  </si>
  <si>
    <t xml:space="preserve">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t>
  </si>
  <si>
    <t xml:space="preserve">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дағдылардын қалыптастыру
</t>
  </si>
  <si>
    <t xml:space="preserve">тірі және өлі табиғат, табиғат құбылыстары арасындағы себеп-салдарлық байланыстарды бақылауға және түсінуге, табиғатты қорғау, сақтау, күн мен ауаның
адам, жануарлар мен өсімдіктер өміріндегі маңызы туралы білуге үйрету
</t>
  </si>
  <si>
    <t>өз өмірінің қауіпсіздігін түсіну және сақтау, ненің «дұрыс» немесе «дұрыс емес», «жақсы» немесе «жаман» екенін түсіну және ажырату қабілетін бекіту</t>
  </si>
  <si>
    <t>өз өмірінің қауіпсіздігін түсіну және сақтау, ненің «дұрыс» немесе «дұрыс емес», «жақсы» немесе «жаман» екенін түсіну және ажырату дағдылардын қалыптастыру</t>
  </si>
  <si>
    <t>өз өмірінің қауіпсіздігін түсінуге және сақтауға, ненің «дұрыс» немесе «дұрыс емес», «жақсы» немесе «жаман» екенін түсінуге және ажыратуға үйрету</t>
  </si>
  <si>
    <t xml:space="preserve">Гигиеналық процедураларды өз бетінше орындайды; қатайту процедураларының маңыздылығы мен қажеттілігін түсінеді. Жаңа қозғалыс түрлерін біледі. Ойын  ұйымдастыруда ішінара бастамашылық жасайды, ойын ережелерін сақтайды
Шынықтыру процедураларының маңыздылығы мен қажеттілігін түсінеді; және салауатты өмір салты туралы алғашқы идеялары бар.
Ішінара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түсінеді;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ішінара дұрыс жасайды және қолданады, сөйлеу этикеті формаларын қолданбайды; жай сөйлемдерді қолданады. негізгі ойды тұжырымдайды, өз пікірін білдіреді; оқиғаны ішінара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ішінара өзі және отбасы туралы айтады;
пайдаланады
басқалармен және адамдармен қарым-қатынасқа қажетті сөздер; ойыншықтар туралы шағын әңгіме құрастырады, мұғалім үлгісі бойынша картиналар жасайды; емес
мақал-мәтелдерді жатқа айтады.
Сөздерді буынға бөлмейді, олардың санын, ретін анықтамайды;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ішінара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ішінара  біледі; табиғаттан және қиялдан әр түрлі пішіндегі және өлшемдегі таныс заттарды мүсіндеу
Ересектің көмегімен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ішінара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ішінара біледі;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l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t>
  </si>
  <si>
    <t xml:space="preserve">Гигиеналық процедураларды өз бетінше орындайды; қатайту процедураларының маңыздылығы мен қажеттілігін біледі. Жаңа қозғалыс түрлерін біледі. Ойын  ұйымдастыруда бастамашылық жасайды, ойын ережелерін сақтайды
Шынықтыру процедураларының маңыздылығы мен қажеттілігін біледі; және салауатты өмір салты туралы алғашқы идеялары бар.
Дұрыс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біледі;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дұрыс жасайды және қолданады, сөйлеу этикеті формаларын қолданбайды; жай сөйлемдерді қолданады. негізгі ойды тұжырымдайды, өз пікірін білдіреді; оқиғаны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өзі және отбасы туралы айтады;
пайдаланады
басқалармен және адамдармен қарым-қатынасқа қажетті сөздер; ойыншықтар туралы шағын әңгіме құрастырады, суреттерді жасайды; 
мақал-мәтелдерді жатқа айтады.
Сөздерді буынға бөледі, олардың санын, ретін анықтайды;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пайдаланады, палитрадағы акварельді сумен араластырады, түрлі баспаларда қарындашпен бояйды, қанық түстерді алады.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біледі; табиғаттан және қиялдан әр түрлі пішіндегі және өлшемдегі таныс заттарды мүсіндеу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біледі; ;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t>
  </si>
  <si>
    <t>Мектептегі (лицейдегі, гимназиядағы) мектепалды сыныптардың (5 жастағы балалар)</t>
  </si>
  <si>
    <t>Мектептегі (лицейдегі, гимназиядағы) мектепалды сыныптардың (5 жастағы балалар)тепалды топ (5 жастағы балалар)</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</si>
</sst>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_-;\-* #\.##0.00_-;_-* &quot;-&quot;??_-;_-@_-"/>
    <numFmt numFmtId="177" formatCode="_-* #\.##0.00\ &quot;₽&quot;_-;\-* #\.##0.00\ &quot;₽&quot;_-;_-* \-??\ &quot;₽&quot;_-;_-@_-"/>
    <numFmt numFmtId="178" formatCode="_-* #\.##0_-;\-* #\.##0_-;_-* &quot;-&quot;_-;_-@_-"/>
    <numFmt numFmtId="179" formatCode="_-* #\.##0\ &quot;₽&quot;_-;\-* #\.##0\ &quot;₽&quot;_-;_-* \-\ &quot;₽&quot;_-;_-@_-"/>
    <numFmt numFmtId="180" formatCode="dd\.mm\.yyyy"/>
    <numFmt numFmtId="181" formatCode="0.0"/>
  </numFmts>
  <fonts count="47">
    <font>
      <sz val="11"/>
      <color theme="1"/>
      <name val="Calibri"/>
      <charset val="134"/>
      <scheme val="minor"/>
    </font>
    <font>
      <sz val="14"/>
      <color theme="1"/>
      <name val="Calibri"/>
      <charset val="134"/>
      <scheme val="minor"/>
    </font>
    <font>
      <b/>
      <sz val="14"/>
      <color theme="1"/>
      <name val="Times New Roman"/>
      <charset val="204"/>
    </font>
    <font>
      <b/>
      <sz val="14"/>
      <color rgb="FF000000"/>
      <name val="Times New Roman"/>
      <charset val="204"/>
    </font>
    <font>
      <sz val="14"/>
      <color theme="1"/>
      <name val="Times New Roman"/>
      <charset val="204"/>
    </font>
    <font>
      <b/>
      <sz val="16"/>
      <color theme="1"/>
      <name val="Times New Roman"/>
      <charset val="204"/>
    </font>
    <font>
      <b/>
      <sz val="12"/>
      <color theme="1"/>
      <name val="Times New Roman"/>
      <charset val="204"/>
    </font>
    <font>
      <sz val="11"/>
      <name val="Times New Roman"/>
      <charset val="204"/>
    </font>
    <font>
      <sz val="12"/>
      <name val="Times New Roman"/>
      <charset val="204"/>
    </font>
    <font>
      <b/>
      <sz val="11"/>
      <color theme="1"/>
      <name val="Times New Roman"/>
      <charset val="204"/>
    </font>
    <font>
      <b/>
      <sz val="11"/>
      <name val="Times New Roman"/>
      <charset val="204"/>
    </font>
    <font>
      <sz val="12"/>
      <color theme="1"/>
      <name val="Times New Roman"/>
      <charset val="204"/>
    </font>
    <font>
      <sz val="12"/>
      <color rgb="FF002060"/>
      <name val="Times New Roman"/>
      <charset val="204"/>
    </font>
    <font>
      <sz val="11"/>
      <color rgb="FFFF0000"/>
      <name val="Calibri"/>
      <charset val="134"/>
      <scheme val="minor"/>
    </font>
    <font>
      <sz val="11"/>
      <color rgb="FFFF0000"/>
      <name val="Times New Roman"/>
      <charset val="204"/>
    </font>
    <font>
      <sz val="12"/>
      <color rgb="FFFF0000"/>
      <name val="Times New Roman"/>
      <charset val="204"/>
    </font>
    <font>
      <i/>
      <sz val="12"/>
      <color theme="1"/>
      <name val="Times New Roman"/>
      <charset val="204"/>
    </font>
    <font>
      <sz val="11"/>
      <color theme="1"/>
      <name val="Times New Roman"/>
      <charset val="204"/>
    </font>
    <font>
      <sz val="12"/>
      <color rgb="FF000000"/>
      <name val="Times New Roman"/>
      <charset val="204"/>
    </font>
    <font>
      <sz val="11"/>
      <color rgb="FF000000"/>
      <name val="Times New Roman"/>
      <charset val="204"/>
    </font>
    <font>
      <i/>
      <sz val="11"/>
      <color theme="1"/>
      <name val="Calibri"/>
      <charset val="204"/>
      <scheme val="minor"/>
    </font>
    <font>
      <i/>
      <sz val="12"/>
      <color rgb="FF000000"/>
      <name val="Times New Roman"/>
      <charset val="204"/>
    </font>
    <font>
      <b/>
      <sz val="11"/>
      <color theme="1"/>
      <name val="Calibri"/>
      <charset val="204"/>
      <scheme val="minor"/>
    </font>
    <font>
      <b/>
      <sz val="12"/>
      <color theme="1"/>
      <name val="Calibri"/>
      <charset val="134"/>
      <scheme val="minor"/>
    </font>
    <font>
      <sz val="12"/>
      <color indexed="8"/>
      <name val="Times New Roman"/>
      <charset val="20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theme="1"/>
      <name val="Calibri"/>
      <charset val="134"/>
      <scheme val="minor"/>
    </font>
    <font>
      <b/>
      <sz val="9"/>
      <name val="Tahoma"/>
      <charset val="1"/>
    </font>
  </fonts>
  <fills count="47">
    <fill>
      <patternFill patternType="none"/>
    </fill>
    <fill>
      <patternFill patternType="gray125"/>
    </fill>
    <fill>
      <patternFill patternType="solid">
        <fgColor theme="0"/>
        <bgColor indexed="64"/>
      </patternFill>
    </fill>
    <fill>
      <patternFill patternType="solid">
        <fgColor theme="0" tint="-0.149998474074526"/>
        <bgColor indexed="64"/>
      </patternFill>
    </fill>
    <fill>
      <patternFill patternType="solid">
        <fgColor rgb="FF92D050"/>
        <bgColor indexed="64"/>
      </patternFill>
    </fill>
    <fill>
      <patternFill patternType="solid">
        <fgColor theme="3" tint="0.599993896298105"/>
        <bgColor indexed="64"/>
      </patternFill>
    </fill>
    <fill>
      <patternFill patternType="solid">
        <fgColor rgb="FFFFFF00"/>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indexed="65"/>
        <bgColor indexed="64"/>
      </patternFill>
    </fill>
    <fill>
      <patternFill patternType="solid">
        <fgColor theme="9" tint="0.599993896298105"/>
        <bgColor indexed="64"/>
      </patternFill>
    </fill>
    <fill>
      <patternFill patternType="solid">
        <fgColor theme="3" tint="0.799981688894314"/>
        <bgColor indexed="64"/>
      </patternFill>
    </fill>
    <fill>
      <patternFill patternType="solid">
        <fgColor rgb="FFFF0000"/>
        <bgColor indexed="64"/>
      </patternFill>
    </fill>
    <fill>
      <patternFill patternType="solid">
        <fgColor rgb="FF00B0F0"/>
        <bgColor indexed="64"/>
      </patternFill>
    </fill>
    <fill>
      <patternFill patternType="solid">
        <fgColor theme="9"/>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diagonal/>
    </border>
    <border>
      <left style="thin">
        <color auto="1"/>
      </left>
      <right/>
      <top style="medium">
        <color auto="1"/>
      </top>
      <bottom style="thin">
        <color auto="1"/>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right style="thick">
        <color auto="1"/>
      </right>
      <top style="thin">
        <color auto="1"/>
      </top>
      <bottom style="thin">
        <color auto="1"/>
      </bottom>
      <diagonal/>
    </border>
    <border>
      <left/>
      <right/>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25" fillId="0" borderId="0" applyFont="0" applyFill="0" applyBorder="0" applyAlignment="0" applyProtection="0">
      <alignment vertical="center"/>
    </xf>
    <xf numFmtId="177" fontId="25" fillId="0" borderId="0" applyFont="0" applyFill="0" applyBorder="0" applyAlignment="0" applyProtection="0">
      <alignment vertical="center"/>
    </xf>
    <xf numFmtId="9" fontId="25" fillId="0" borderId="0" applyFont="0" applyFill="0" applyBorder="0" applyAlignment="0" applyProtection="0">
      <alignment vertical="center"/>
    </xf>
    <xf numFmtId="178" fontId="25" fillId="0" borderId="0" applyFont="0" applyFill="0" applyBorder="0" applyAlignment="0" applyProtection="0">
      <alignment vertical="center"/>
    </xf>
    <xf numFmtId="179"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16" borderId="2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30" applyNumberFormat="0" applyFill="0" applyAlignment="0" applyProtection="0">
      <alignment vertical="center"/>
    </xf>
    <xf numFmtId="0" fontId="32" fillId="0" borderId="30" applyNumberFormat="0" applyFill="0" applyAlignment="0" applyProtection="0">
      <alignment vertical="center"/>
    </xf>
    <xf numFmtId="0" fontId="33" fillId="0" borderId="31" applyNumberFormat="0" applyFill="0" applyAlignment="0" applyProtection="0">
      <alignment vertical="center"/>
    </xf>
    <xf numFmtId="0" fontId="33" fillId="0" borderId="0" applyNumberFormat="0" applyFill="0" applyBorder="0" applyAlignment="0" applyProtection="0">
      <alignment vertical="center"/>
    </xf>
    <xf numFmtId="0" fontId="34" fillId="17" borderId="32" applyNumberFormat="0" applyAlignment="0" applyProtection="0">
      <alignment vertical="center"/>
    </xf>
    <xf numFmtId="0" fontId="35" fillId="18" borderId="33" applyNumberFormat="0" applyAlignment="0" applyProtection="0">
      <alignment vertical="center"/>
    </xf>
    <xf numFmtId="0" fontId="36" fillId="18" borderId="32" applyNumberFormat="0" applyAlignment="0" applyProtection="0">
      <alignment vertical="center"/>
    </xf>
    <xf numFmtId="0" fontId="37" fillId="19" borderId="34" applyNumberFormat="0" applyAlignment="0" applyProtection="0">
      <alignment vertical="center"/>
    </xf>
    <xf numFmtId="0" fontId="38" fillId="0" borderId="35" applyNumberFormat="0" applyFill="0" applyAlignment="0" applyProtection="0">
      <alignment vertical="center"/>
    </xf>
    <xf numFmtId="0" fontId="39" fillId="0" borderId="36" applyNumberFormat="0" applyFill="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43" fillId="35" borderId="0" applyNumberFormat="0" applyBorder="0" applyAlignment="0" applyProtection="0">
      <alignment vertical="center"/>
    </xf>
    <xf numFmtId="0" fontId="44" fillId="36" borderId="0" applyNumberFormat="0" applyBorder="0" applyAlignment="0" applyProtection="0">
      <alignment vertical="center"/>
    </xf>
    <xf numFmtId="0" fontId="44" fillId="37" borderId="0" applyNumberFormat="0" applyBorder="0" applyAlignment="0" applyProtection="0">
      <alignment vertical="center"/>
    </xf>
    <xf numFmtId="0" fontId="43" fillId="38" borderId="0" applyNumberFormat="0" applyBorder="0" applyAlignment="0" applyProtection="0">
      <alignment vertical="center"/>
    </xf>
    <xf numFmtId="0" fontId="43" fillId="39" borderId="0" applyNumberFormat="0" applyBorder="0" applyAlignment="0" applyProtection="0">
      <alignment vertical="center"/>
    </xf>
    <xf numFmtId="0" fontId="44" fillId="40" borderId="0" applyNumberFormat="0" applyBorder="0" applyAlignment="0" applyProtection="0">
      <alignment vertical="center"/>
    </xf>
    <xf numFmtId="0" fontId="44" fillId="41" borderId="0" applyNumberFormat="0" applyBorder="0" applyAlignment="0" applyProtection="0">
      <alignment vertical="center"/>
    </xf>
    <xf numFmtId="0" fontId="43" fillId="42" borderId="0" applyNumberFormat="0" applyBorder="0" applyAlignment="0" applyProtection="0">
      <alignment vertical="center"/>
    </xf>
    <xf numFmtId="0" fontId="43" fillId="43" borderId="0" applyNumberFormat="0" applyBorder="0" applyAlignment="0" applyProtection="0">
      <alignment vertical="center"/>
    </xf>
    <xf numFmtId="0" fontId="44" fillId="44" borderId="0" applyNumberFormat="0" applyBorder="0" applyAlignment="0" applyProtection="0">
      <alignment vertical="center"/>
    </xf>
    <xf numFmtId="0" fontId="44" fillId="45" borderId="0" applyNumberFormat="0" applyBorder="0" applyAlignment="0" applyProtection="0">
      <alignment vertical="center"/>
    </xf>
    <xf numFmtId="0" fontId="43" fillId="46" borderId="0" applyNumberFormat="0" applyBorder="0" applyAlignment="0" applyProtection="0">
      <alignment vertical="center"/>
    </xf>
    <xf numFmtId="0" fontId="45" fillId="0" borderId="0"/>
    <xf numFmtId="0" fontId="0" fillId="0" borderId="0"/>
  </cellStyleXfs>
  <cellXfs count="528">
    <xf numFmtId="0" fontId="0" fillId="0" borderId="0" xfId="0"/>
    <xf numFmtId="0" fontId="1" fillId="0" borderId="0" xfId="0" applyFont="1"/>
    <xf numFmtId="0" fontId="2" fillId="0" borderId="0" xfId="0" applyFont="1"/>
    <xf numFmtId="0" fontId="3"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left"/>
    </xf>
    <xf numFmtId="0" fontId="2" fillId="0" borderId="0" xfId="0" applyFont="1" applyAlignment="1">
      <alignment horizontal="left" vertical="top"/>
    </xf>
    <xf numFmtId="180" fontId="4" fillId="0" borderId="0" xfId="0" applyNumberFormat="1" applyFont="1" applyAlignment="1">
      <alignment horizontal="left" vertical="top"/>
    </xf>
    <xf numFmtId="0" fontId="2" fillId="0" borderId="0" xfId="0" applyFont="1" applyAlignment="1">
      <alignment horizontal="left" vertical="top" wrapText="1"/>
    </xf>
    <xf numFmtId="0" fontId="5" fillId="0" borderId="0" xfId="0" applyFont="1"/>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7" fillId="0" borderId="0" xfId="0" applyFont="1" applyAlignment="1">
      <alignment horizontal="center" vertical="top" wrapText="1"/>
    </xf>
    <xf numFmtId="0" fontId="7" fillId="0" borderId="6" xfId="0" applyFont="1" applyBorder="1" applyAlignment="1">
      <alignment horizontal="center"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top" wrapText="1"/>
    </xf>
    <xf numFmtId="0" fontId="8"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9" fillId="0" borderId="1" xfId="0" applyFont="1" applyBorder="1" applyAlignment="1">
      <alignment vertical="center"/>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0" borderId="13" xfId="0" applyFont="1" applyBorder="1" applyAlignment="1">
      <alignment horizontal="center" vertical="center"/>
    </xf>
    <xf numFmtId="0" fontId="9" fillId="0" borderId="1" xfId="0" applyFont="1" applyBorder="1" applyAlignment="1">
      <alignment horizont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9" fillId="0" borderId="1" xfId="0" applyFont="1" applyBorder="1" applyAlignment="1">
      <alignment horizontal="center" vertical="center"/>
    </xf>
    <xf numFmtId="0" fontId="9" fillId="3" borderId="15" xfId="0" applyFont="1" applyFill="1" applyBorder="1" applyAlignment="1">
      <alignment horizontal="center" vertical="center"/>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9" fillId="3" borderId="13" xfId="0" applyFont="1" applyFill="1" applyBorder="1" applyAlignment="1">
      <alignment vertical="center"/>
    </xf>
    <xf numFmtId="0" fontId="10" fillId="3" borderId="13" xfId="0" applyFont="1" applyFill="1" applyBorder="1" applyAlignment="1">
      <alignment horizontal="center" vertical="center"/>
    </xf>
    <xf numFmtId="0" fontId="9" fillId="3" borderId="14" xfId="0" applyFont="1" applyFill="1" applyBorder="1" applyAlignment="1">
      <alignment vertical="center"/>
    </xf>
    <xf numFmtId="0" fontId="10" fillId="3" borderId="14" xfId="0" applyFont="1" applyFill="1" applyBorder="1" applyAlignment="1">
      <alignment horizontal="center" vertical="center"/>
    </xf>
    <xf numFmtId="0" fontId="9" fillId="3" borderId="15" xfId="0" applyFont="1" applyFill="1" applyBorder="1" applyAlignment="1">
      <alignment vertical="center"/>
    </xf>
    <xf numFmtId="0" fontId="10" fillId="3" borderId="15" xfId="0" applyFont="1" applyFill="1" applyBorder="1" applyAlignment="1">
      <alignment horizontal="center" vertical="center"/>
    </xf>
    <xf numFmtId="0" fontId="0" fillId="0" borderId="15" xfId="0" applyBorder="1" applyAlignment="1">
      <alignment horizontal="center"/>
    </xf>
    <xf numFmtId="0" fontId="8" fillId="4" borderId="16" xfId="50" applyFont="1" applyFill="1" applyBorder="1"/>
    <xf numFmtId="0" fontId="8" fillId="4" borderId="17" xfId="50" applyFont="1" applyFill="1" applyBorder="1" applyAlignment="1">
      <alignment horizontal="left" vertical="top" wrapText="1"/>
    </xf>
    <xf numFmtId="0" fontId="8" fillId="4" borderId="17" xfId="50" applyFont="1" applyFill="1" applyBorder="1"/>
    <xf numFmtId="0" fontId="8" fillId="4" borderId="18" xfId="50" applyFont="1" applyFill="1" applyBorder="1"/>
    <xf numFmtId="0" fontId="8" fillId="4" borderId="1" xfId="50" applyFont="1" applyFill="1" applyBorder="1" applyAlignment="1">
      <alignment horizontal="left" vertical="top" wrapText="1"/>
    </xf>
    <xf numFmtId="0" fontId="8" fillId="4" borderId="1" xfId="50" applyFont="1" applyFill="1" applyBorder="1"/>
    <xf numFmtId="0" fontId="8" fillId="2" borderId="19" xfId="50" applyFont="1" applyFill="1" applyBorder="1"/>
    <xf numFmtId="0" fontId="8" fillId="2" borderId="0" xfId="50" applyFont="1" applyFill="1" applyAlignment="1">
      <alignment horizontal="left" vertical="top" wrapText="1"/>
    </xf>
    <xf numFmtId="0" fontId="8" fillId="2" borderId="0" xfId="50" applyFont="1" applyFill="1"/>
    <xf numFmtId="0" fontId="8" fillId="4" borderId="20" xfId="50" applyFont="1" applyFill="1" applyBorder="1" applyAlignment="1">
      <alignment horizontal="left" vertical="top" wrapText="1"/>
    </xf>
    <xf numFmtId="0" fontId="8" fillId="4" borderId="21" xfId="50" applyFont="1" applyFill="1" applyBorder="1" applyAlignment="1">
      <alignment horizontal="left" vertical="top" wrapText="1"/>
    </xf>
    <xf numFmtId="0" fontId="8" fillId="2" borderId="22" xfId="50" applyFont="1" applyFill="1" applyBorder="1" applyAlignment="1">
      <alignment horizontal="left" vertical="top" wrapText="1"/>
    </xf>
    <xf numFmtId="0" fontId="8" fillId="4" borderId="23" xfId="50" applyFont="1" applyFill="1" applyBorder="1" applyAlignment="1">
      <alignment horizontal="left" vertical="top" wrapText="1"/>
    </xf>
    <xf numFmtId="0" fontId="11" fillId="4" borderId="1" xfId="0" applyFont="1" applyFill="1" applyBorder="1" applyAlignment="1">
      <alignment wrapText="1"/>
    </xf>
    <xf numFmtId="0" fontId="8" fillId="4" borderId="10" xfId="50" applyFont="1" applyFill="1" applyBorder="1" applyAlignment="1">
      <alignment horizontal="left" vertical="top" wrapText="1"/>
    </xf>
    <xf numFmtId="0" fontId="0" fillId="4" borderId="1" xfId="0" applyFill="1"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8" fillId="5" borderId="18" xfId="50" applyFont="1" applyFill="1" applyBorder="1"/>
    <xf numFmtId="0" fontId="8" fillId="5" borderId="1" xfId="50" applyFont="1" applyFill="1" applyBorder="1" applyAlignment="1">
      <alignment horizontal="left" vertical="top" wrapText="1"/>
    </xf>
    <xf numFmtId="0" fontId="8" fillId="5" borderId="1" xfId="50" applyFont="1" applyFill="1" applyBorder="1"/>
    <xf numFmtId="0" fontId="8" fillId="5" borderId="19" xfId="50" applyFont="1" applyFill="1" applyBorder="1"/>
    <xf numFmtId="0" fontId="8" fillId="5" borderId="0" xfId="50" applyFont="1" applyFill="1" applyAlignment="1">
      <alignment horizontal="left" vertical="top" wrapText="1"/>
    </xf>
    <xf numFmtId="0" fontId="8" fillId="5" borderId="0" xfId="50" applyFont="1" applyFill="1"/>
    <xf numFmtId="0" fontId="8" fillId="2" borderId="1" xfId="50" applyFont="1" applyFill="1" applyBorder="1"/>
    <xf numFmtId="0" fontId="8" fillId="2" borderId="1" xfId="50" applyFont="1" applyFill="1" applyBorder="1" applyAlignment="1">
      <alignment horizontal="left" vertical="top" wrapText="1"/>
    </xf>
    <xf numFmtId="0" fontId="8" fillId="6" borderId="18" xfId="50" applyFont="1" applyFill="1" applyBorder="1"/>
    <xf numFmtId="0" fontId="8" fillId="6" borderId="1" xfId="50" applyFont="1" applyFill="1" applyBorder="1" applyAlignment="1">
      <alignment horizontal="left" vertical="top" wrapText="1"/>
    </xf>
    <xf numFmtId="0" fontId="8" fillId="6" borderId="1" xfId="50" applyFont="1" applyFill="1" applyBorder="1"/>
    <xf numFmtId="0" fontId="8" fillId="7" borderId="18" xfId="50" applyFont="1" applyFill="1" applyBorder="1"/>
    <xf numFmtId="0" fontId="8" fillId="7" borderId="1" xfId="50" applyFont="1" applyFill="1" applyBorder="1" applyAlignment="1">
      <alignment horizontal="left" vertical="top" wrapText="1"/>
    </xf>
    <xf numFmtId="0" fontId="8" fillId="7" borderId="1" xfId="50" applyFont="1" applyFill="1" applyBorder="1"/>
    <xf numFmtId="0" fontId="8" fillId="7" borderId="19" xfId="50" applyFont="1" applyFill="1" applyBorder="1"/>
    <xf numFmtId="0" fontId="8" fillId="7" borderId="0" xfId="50" applyFont="1" applyFill="1" applyAlignment="1">
      <alignment horizontal="left" vertical="top" wrapText="1"/>
    </xf>
    <xf numFmtId="0" fontId="8" fillId="7" borderId="0" xfId="50" applyFont="1" applyFill="1"/>
    <xf numFmtId="0" fontId="12" fillId="7" borderId="18" xfId="50" applyFont="1" applyFill="1" applyBorder="1"/>
    <xf numFmtId="0" fontId="12" fillId="7" borderId="1" xfId="50" applyFont="1" applyFill="1" applyBorder="1" applyAlignment="1">
      <alignment horizontal="left" vertical="top" wrapText="1"/>
    </xf>
    <xf numFmtId="0" fontId="12" fillId="7" borderId="1" xfId="50" applyFont="1" applyFill="1" applyBorder="1"/>
    <xf numFmtId="0" fontId="11" fillId="2" borderId="1" xfId="50" applyFont="1" applyFill="1" applyBorder="1"/>
    <xf numFmtId="0" fontId="11" fillId="2" borderId="1" xfId="50" applyFont="1" applyFill="1" applyBorder="1" applyAlignment="1">
      <alignment horizontal="left" vertical="top" wrapText="1"/>
    </xf>
    <xf numFmtId="0" fontId="8" fillId="8" borderId="18" xfId="50" applyFont="1" applyFill="1" applyBorder="1"/>
    <xf numFmtId="0" fontId="8" fillId="8" borderId="1" xfId="50" applyFont="1" applyFill="1" applyBorder="1" applyAlignment="1">
      <alignment horizontal="left" vertical="top" wrapText="1"/>
    </xf>
    <xf numFmtId="0" fontId="8" fillId="8" borderId="1" xfId="50" applyFont="1" applyFill="1" applyBorder="1"/>
    <xf numFmtId="0" fontId="13" fillId="2" borderId="18" xfId="50" applyFont="1" applyFill="1" applyBorder="1"/>
    <xf numFmtId="0" fontId="14" fillId="2" borderId="1" xfId="50" applyFont="1" applyFill="1" applyBorder="1" applyAlignment="1">
      <alignment horizontal="left" vertical="top" wrapText="1"/>
    </xf>
    <xf numFmtId="0" fontId="15" fillId="2" borderId="1" xfId="50" applyFont="1" applyFill="1" applyBorder="1"/>
    <xf numFmtId="0" fontId="15" fillId="2" borderId="1" xfId="50" applyFont="1" applyFill="1" applyBorder="1" applyAlignment="1">
      <alignment horizontal="left" vertical="top" wrapText="1"/>
    </xf>
    <xf numFmtId="0" fontId="14" fillId="2" borderId="21" xfId="50" applyFont="1" applyFill="1" applyBorder="1" applyAlignment="1">
      <alignment horizontal="left" vertical="top" wrapText="1"/>
    </xf>
    <xf numFmtId="0" fontId="11" fillId="0" borderId="0" xfId="0" applyFont="1"/>
    <xf numFmtId="0" fontId="8" fillId="5" borderId="10" xfId="50" applyFont="1" applyFill="1" applyBorder="1"/>
    <xf numFmtId="0" fontId="8" fillId="5" borderId="11" xfId="50" applyFont="1" applyFill="1" applyBorder="1"/>
    <xf numFmtId="0" fontId="8" fillId="5" borderId="21" xfId="50" applyFont="1" applyFill="1" applyBorder="1" applyAlignment="1">
      <alignment horizontal="left" vertical="top" wrapText="1"/>
    </xf>
    <xf numFmtId="0" fontId="8" fillId="5" borderId="22" xfId="50" applyFont="1" applyFill="1" applyBorder="1" applyAlignment="1">
      <alignment horizontal="left" vertical="top" wrapText="1"/>
    </xf>
    <xf numFmtId="0" fontId="8" fillId="6" borderId="21" xfId="50" applyFont="1" applyFill="1" applyBorder="1" applyAlignment="1">
      <alignment horizontal="left" vertical="top" wrapText="1"/>
    </xf>
    <xf numFmtId="0" fontId="8" fillId="7" borderId="21" xfId="50" applyFont="1" applyFill="1" applyBorder="1" applyAlignment="1">
      <alignment horizontal="left" vertical="top" wrapText="1"/>
    </xf>
    <xf numFmtId="0" fontId="8" fillId="7" borderId="22" xfId="50" applyFont="1" applyFill="1" applyBorder="1" applyAlignment="1">
      <alignment horizontal="left" vertical="top" wrapText="1"/>
    </xf>
    <xf numFmtId="0" fontId="12" fillId="7" borderId="21" xfId="50" applyFont="1" applyFill="1" applyBorder="1" applyAlignment="1">
      <alignment horizontal="left" vertical="top" wrapText="1"/>
    </xf>
    <xf numFmtId="0" fontId="8" fillId="8" borderId="21" xfId="50" applyFont="1" applyFill="1" applyBorder="1" applyAlignment="1">
      <alignment horizontal="left" vertical="top" wrapText="1"/>
    </xf>
    <xf numFmtId="0" fontId="11" fillId="5" borderId="0" xfId="0" applyFont="1" applyFill="1"/>
    <xf numFmtId="0" fontId="8" fillId="5" borderId="10" xfId="50" applyFont="1" applyFill="1" applyBorder="1" applyAlignment="1">
      <alignment horizontal="left" vertical="top" wrapText="1"/>
    </xf>
    <xf numFmtId="0" fontId="0" fillId="5" borderId="1" xfId="0" applyFill="1" applyBorder="1"/>
    <xf numFmtId="0" fontId="0" fillId="5" borderId="10" xfId="0" applyFill="1" applyBorder="1" applyAlignment="1">
      <alignment horizontal="center"/>
    </xf>
    <xf numFmtId="0" fontId="0" fillId="5" borderId="11" xfId="0" applyFill="1" applyBorder="1" applyAlignment="1">
      <alignment horizontal="center"/>
    </xf>
    <xf numFmtId="0" fontId="0" fillId="5" borderId="12" xfId="0" applyFill="1" applyBorder="1" applyAlignment="1">
      <alignment horizontal="center"/>
    </xf>
    <xf numFmtId="0" fontId="0" fillId="0" borderId="1" xfId="0" applyBorder="1"/>
    <xf numFmtId="0" fontId="8" fillId="6" borderId="10" xfId="50" applyFont="1" applyFill="1" applyBorder="1" applyAlignment="1">
      <alignment horizontal="left" vertical="top" wrapText="1"/>
    </xf>
    <xf numFmtId="0" fontId="0" fillId="6" borderId="1" xfId="0" applyFill="1" applyBorder="1"/>
    <xf numFmtId="0" fontId="8" fillId="7" borderId="10" xfId="50" applyFont="1" applyFill="1" applyBorder="1" applyAlignment="1">
      <alignment horizontal="left" vertical="top" wrapText="1"/>
    </xf>
    <xf numFmtId="0" fontId="0" fillId="7" borderId="1" xfId="0" applyFill="1" applyBorder="1"/>
    <xf numFmtId="0" fontId="12" fillId="7" borderId="10" xfId="50" applyFont="1" applyFill="1" applyBorder="1" applyAlignment="1">
      <alignment horizontal="left" vertical="top" wrapText="1"/>
    </xf>
    <xf numFmtId="0" fontId="8" fillId="8" borderId="10" xfId="50" applyFont="1" applyFill="1" applyBorder="1" applyAlignment="1">
      <alignment horizontal="left" vertical="top" wrapText="1"/>
    </xf>
    <xf numFmtId="0" fontId="0" fillId="8" borderId="1" xfId="0" applyFill="1" applyBorder="1"/>
    <xf numFmtId="0" fontId="11" fillId="5" borderId="1" xfId="0" applyFont="1" applyFill="1" applyBorder="1" applyAlignment="1">
      <alignment wrapText="1"/>
    </xf>
    <xf numFmtId="0" fontId="11" fillId="5" borderId="1" xfId="0" applyFont="1" applyFill="1" applyBorder="1"/>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 xfId="0" applyFont="1" applyFill="1" applyBorder="1" applyAlignment="1">
      <alignment horizontal="center"/>
    </xf>
    <xf numFmtId="0" fontId="11" fillId="0" borderId="1" xfId="0" applyFont="1" applyBorder="1"/>
    <xf numFmtId="0" fontId="11" fillId="6" borderId="1" xfId="0" applyFont="1" applyFill="1" applyBorder="1"/>
    <xf numFmtId="0" fontId="11" fillId="0" borderId="10" xfId="0" applyFont="1" applyBorder="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11" fillId="7" borderId="1" xfId="0" applyFont="1" applyFill="1" applyBorder="1"/>
    <xf numFmtId="0" fontId="11" fillId="7" borderId="1" xfId="0" applyFont="1" applyFill="1" applyBorder="1" applyAlignment="1">
      <alignment wrapText="1"/>
    </xf>
    <xf numFmtId="0" fontId="11" fillId="8" borderId="1" xfId="0" applyFont="1" applyFill="1" applyBorder="1"/>
    <xf numFmtId="0" fontId="11" fillId="0" borderId="1" xfId="0" applyFont="1" applyBorder="1" applyAlignment="1">
      <alignment wrapText="1"/>
    </xf>
    <xf numFmtId="0" fontId="11" fillId="6" borderId="1" xfId="0" applyFont="1" applyFill="1" applyBorder="1" applyAlignment="1">
      <alignment wrapText="1"/>
    </xf>
    <xf numFmtId="0" fontId="11" fillId="8" borderId="1" xfId="0" applyFont="1" applyFill="1" applyBorder="1" applyAlignment="1">
      <alignment wrapText="1"/>
    </xf>
    <xf numFmtId="0" fontId="7" fillId="9" borderId="1" xfId="0" applyFont="1" applyFill="1" applyBorder="1" applyAlignment="1">
      <alignment horizontal="center" vertical="top"/>
    </xf>
    <xf numFmtId="0" fontId="7" fillId="0" borderId="1" xfId="0" applyFont="1" applyBorder="1" applyAlignment="1">
      <alignment horizontal="left" vertical="top"/>
    </xf>
    <xf numFmtId="0" fontId="7" fillId="2" borderId="1" xfId="0" applyFont="1" applyFill="1" applyBorder="1" applyAlignment="1">
      <alignment horizontal="center" vertical="top"/>
    </xf>
    <xf numFmtId="0" fontId="7" fillId="2" borderId="0" xfId="0" applyFont="1" applyFill="1" applyAlignment="1">
      <alignment horizontal="center" vertical="center" wrapText="1"/>
    </xf>
    <xf numFmtId="0" fontId="0" fillId="0" borderId="0" xfId="0" applyAlignment="1">
      <alignment horizontal="center"/>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0" xfId="0" applyFont="1" applyFill="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3" borderId="1" xfId="0" applyFont="1" applyFill="1" applyBorder="1" applyAlignment="1">
      <alignment horizontal="left" vertical="top" wrapText="1"/>
    </xf>
    <xf numFmtId="0" fontId="7" fillId="3"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6"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9" xfId="0" applyFont="1" applyFill="1" applyBorder="1" applyAlignment="1">
      <alignment horizontal="center" vertical="top" wrapText="1"/>
    </xf>
    <xf numFmtId="0" fontId="4" fillId="0" borderId="0" xfId="0" applyFont="1" applyAlignment="1" applyProtection="1">
      <alignment horizontal="left" vertical="top"/>
      <protection locked="0"/>
    </xf>
    <xf numFmtId="0" fontId="2" fillId="0" borderId="0" xfId="0" applyFont="1" applyProtection="1">
      <protection locked="0"/>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7" fillId="3" borderId="12" xfId="0" applyFont="1" applyFill="1" applyBorder="1" applyAlignment="1">
      <alignment horizontal="left"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8" fillId="0" borderId="15" xfId="0" applyFont="1" applyBorder="1" applyAlignment="1">
      <alignment horizontal="center" vertical="top" wrapText="1"/>
    </xf>
    <xf numFmtId="0" fontId="7" fillId="0" borderId="1" xfId="0" applyFont="1" applyBorder="1" applyAlignment="1" applyProtection="1">
      <alignment horizontal="left" vertical="top" wrapText="1"/>
      <protection locked="0"/>
    </xf>
    <xf numFmtId="0" fontId="7" fillId="0" borderId="13" xfId="0" applyFont="1" applyBorder="1" applyAlignment="1">
      <alignment horizontal="left" vertical="top" wrapText="1"/>
    </xf>
    <xf numFmtId="0" fontId="7" fillId="0" borderId="10" xfId="0" applyFont="1" applyBorder="1" applyAlignment="1">
      <alignment horizontal="left" vertical="top" wrapText="1"/>
    </xf>
    <xf numFmtId="0" fontId="7" fillId="0" borderId="12" xfId="0" applyFont="1" applyBorder="1" applyAlignment="1">
      <alignment horizontal="left" vertical="top" wrapText="1"/>
    </xf>
    <xf numFmtId="0" fontId="7" fillId="3" borderId="15" xfId="0" applyFont="1" applyFill="1" applyBorder="1" applyAlignment="1">
      <alignment horizontal="center" vertical="top" wrapText="1"/>
    </xf>
    <xf numFmtId="0" fontId="9" fillId="0" borderId="0" xfId="49" applyFont="1" applyAlignment="1">
      <alignment horizontal="center" vertical="center" wrapText="1"/>
    </xf>
    <xf numFmtId="0" fontId="9" fillId="0" borderId="13" xfId="49" applyFont="1" applyBorder="1" applyAlignment="1">
      <alignment horizontal="center" vertical="center"/>
    </xf>
    <xf numFmtId="0" fontId="9" fillId="0" borderId="10" xfId="49" applyFont="1" applyBorder="1" applyAlignment="1">
      <alignment horizontal="center" vertical="center"/>
    </xf>
    <xf numFmtId="0" fontId="9" fillId="0" borderId="11" xfId="49" applyFont="1" applyBorder="1" applyAlignment="1">
      <alignment horizontal="center" vertical="center"/>
    </xf>
    <xf numFmtId="0" fontId="9" fillId="0" borderId="12" xfId="49" applyFont="1" applyBorder="1" applyAlignment="1">
      <alignment horizontal="center" vertical="center"/>
    </xf>
    <xf numFmtId="0" fontId="9" fillId="0" borderId="10" xfId="49" applyFont="1" applyBorder="1" applyAlignment="1">
      <alignment horizontal="center" vertical="center" wrapText="1"/>
    </xf>
    <xf numFmtId="0" fontId="9" fillId="0" borderId="11" xfId="49" applyFont="1" applyBorder="1" applyAlignment="1">
      <alignment horizontal="center" vertical="center" wrapText="1"/>
    </xf>
    <xf numFmtId="0" fontId="9" fillId="0" borderId="15" xfId="49" applyFont="1" applyBorder="1" applyAlignment="1">
      <alignment horizontal="center" vertical="center"/>
    </xf>
    <xf numFmtId="0" fontId="16" fillId="0" borderId="1" xfId="0" applyFont="1" applyBorder="1" applyAlignment="1">
      <alignment horizontal="center" vertical="center" wrapText="1"/>
    </xf>
    <xf numFmtId="0" fontId="17" fillId="0" borderId="1" xfId="49" applyFont="1" applyBorder="1"/>
    <xf numFmtId="0" fontId="17" fillId="0" borderId="1" xfId="0" applyFont="1" applyBorder="1" applyAlignment="1">
      <alignment vertical="top" wrapText="1"/>
    </xf>
    <xf numFmtId="0" fontId="9" fillId="0" borderId="1" xfId="0" applyFont="1" applyBorder="1"/>
    <xf numFmtId="0" fontId="9" fillId="2" borderId="1" xfId="0" applyFont="1" applyFill="1" applyBorder="1"/>
    <xf numFmtId="0" fontId="9" fillId="10" borderId="1" xfId="0" applyFont="1" applyFill="1" applyBorder="1"/>
    <xf numFmtId="0" fontId="17" fillId="10" borderId="1" xfId="0" applyFont="1" applyFill="1" applyBorder="1" applyAlignment="1">
      <alignment vertical="top" wrapText="1"/>
    </xf>
    <xf numFmtId="0" fontId="9" fillId="8" borderId="1" xfId="0" applyFont="1" applyFill="1" applyBorder="1"/>
    <xf numFmtId="0" fontId="17" fillId="8" borderId="1" xfId="0" applyFont="1" applyFill="1" applyBorder="1" applyAlignment="1">
      <alignment vertical="top" wrapText="1"/>
    </xf>
    <xf numFmtId="0" fontId="0" fillId="0" borderId="1" xfId="0" applyBorder="1" applyAlignment="1">
      <alignment horizontal="center"/>
    </xf>
    <xf numFmtId="0" fontId="6" fillId="0" borderId="1" xfId="0" applyFont="1" applyBorder="1" applyAlignment="1">
      <alignment horizontal="center"/>
    </xf>
    <xf numFmtId="0" fontId="17" fillId="0" borderId="0" xfId="0" applyFont="1"/>
    <xf numFmtId="0" fontId="9" fillId="0" borderId="13" xfId="49" applyFont="1" applyBorder="1" applyAlignment="1">
      <alignment horizontal="center" vertical="center" wrapText="1"/>
    </xf>
    <xf numFmtId="0" fontId="9" fillId="0" borderId="2" xfId="49" applyFont="1" applyBorder="1" applyAlignment="1">
      <alignment horizontal="center" vertical="center" wrapText="1"/>
    </xf>
    <xf numFmtId="0" fontId="9" fillId="0" borderId="4" xfId="49" applyFont="1" applyBorder="1" applyAlignment="1">
      <alignment horizontal="center" vertical="center" wrapText="1"/>
    </xf>
    <xf numFmtId="0" fontId="9" fillId="0" borderId="10" xfId="0" applyFont="1" applyBorder="1" applyAlignment="1">
      <alignment horizontal="left"/>
    </xf>
    <xf numFmtId="0" fontId="9" fillId="0" borderId="11" xfId="0" applyFont="1" applyBorder="1" applyAlignment="1">
      <alignment horizontal="left"/>
    </xf>
    <xf numFmtId="0" fontId="9" fillId="0" borderId="14" xfId="49" applyFont="1" applyBorder="1" applyAlignment="1">
      <alignment horizontal="center" vertical="center"/>
    </xf>
    <xf numFmtId="0" fontId="9" fillId="0" borderId="14" xfId="49" applyFont="1" applyBorder="1" applyAlignment="1">
      <alignment horizontal="center" vertical="center" wrapText="1"/>
    </xf>
    <xf numFmtId="0" fontId="9" fillId="0" borderId="5" xfId="49" applyFont="1" applyBorder="1" applyAlignment="1">
      <alignment horizontal="center" vertical="center" wrapText="1"/>
    </xf>
    <xf numFmtId="0" fontId="9" fillId="0" borderId="6" xfId="49" applyFont="1" applyBorder="1" applyAlignment="1">
      <alignment horizontal="center" vertical="center" wrapText="1"/>
    </xf>
    <xf numFmtId="0" fontId="9" fillId="11" borderId="10" xfId="0" applyFont="1" applyFill="1" applyBorder="1" applyAlignment="1">
      <alignment horizontal="center"/>
    </xf>
    <xf numFmtId="0" fontId="9" fillId="11" borderId="11" xfId="0" applyFont="1" applyFill="1" applyBorder="1" applyAlignment="1">
      <alignment horizontal="center"/>
    </xf>
    <xf numFmtId="0" fontId="9" fillId="0" borderId="12" xfId="49" applyFont="1" applyBorder="1" applyAlignment="1">
      <alignment horizontal="center" vertical="center" wrapText="1"/>
    </xf>
    <xf numFmtId="0" fontId="17" fillId="10" borderId="1" xfId="49" applyFont="1" applyFill="1" applyBorder="1"/>
    <xf numFmtId="0" fontId="17" fillId="8" borderId="1" xfId="49" applyFont="1" applyFill="1" applyBorder="1"/>
    <xf numFmtId="0" fontId="9" fillId="4" borderId="13" xfId="49" applyFont="1" applyFill="1" applyBorder="1" applyAlignment="1">
      <alignment horizontal="center" vertical="center" textRotation="90" wrapText="1"/>
    </xf>
    <xf numFmtId="0" fontId="9" fillId="6" borderId="13" xfId="49" applyFont="1" applyFill="1" applyBorder="1" applyAlignment="1">
      <alignment horizontal="center" vertical="center" textRotation="90" wrapText="1"/>
    </xf>
    <xf numFmtId="0" fontId="9" fillId="12" borderId="13" xfId="49" applyFont="1" applyFill="1" applyBorder="1" applyAlignment="1">
      <alignment horizontal="center" vertical="center" textRotation="90" wrapText="1"/>
    </xf>
    <xf numFmtId="0" fontId="6" fillId="13" borderId="13" xfId="0" applyFont="1" applyFill="1" applyBorder="1" applyAlignment="1">
      <alignment horizontal="center" vertical="center" textRotation="90"/>
    </xf>
    <xf numFmtId="0" fontId="9" fillId="4" borderId="15" xfId="49" applyFont="1" applyFill="1" applyBorder="1" applyAlignment="1">
      <alignment horizontal="center" vertical="center" textRotation="90" wrapText="1"/>
    </xf>
    <xf numFmtId="0" fontId="9" fillId="6" borderId="15" xfId="49" applyFont="1" applyFill="1" applyBorder="1" applyAlignment="1">
      <alignment horizontal="center" vertical="center" textRotation="90" wrapText="1"/>
    </xf>
    <xf numFmtId="0" fontId="9" fillId="12" borderId="15" xfId="49" applyFont="1" applyFill="1" applyBorder="1" applyAlignment="1">
      <alignment horizontal="center" vertical="center" textRotation="90" wrapText="1"/>
    </xf>
    <xf numFmtId="0" fontId="6" fillId="13" borderId="15" xfId="0" applyFont="1" applyFill="1" applyBorder="1" applyAlignment="1">
      <alignment horizontal="center" vertical="center" textRotation="90"/>
    </xf>
    <xf numFmtId="0" fontId="17" fillId="2" borderId="1" xfId="49" applyFont="1" applyFill="1" applyBorder="1"/>
    <xf numFmtId="0" fontId="9" fillId="4" borderId="1" xfId="49" applyFont="1" applyFill="1" applyBorder="1" applyAlignment="1">
      <alignment horizontal="center"/>
    </xf>
    <xf numFmtId="0" fontId="9" fillId="6" borderId="1" xfId="49" applyFont="1" applyFill="1" applyBorder="1" applyAlignment="1">
      <alignment horizontal="center"/>
    </xf>
    <xf numFmtId="0" fontId="9" fillId="12" borderId="1" xfId="49" applyFont="1" applyFill="1" applyBorder="1" applyAlignment="1">
      <alignment horizontal="center"/>
    </xf>
    <xf numFmtId="0" fontId="0" fillId="13" borderId="1" xfId="0" applyFill="1" applyBorder="1" applyProtection="1">
      <protection locked="0"/>
    </xf>
    <xf numFmtId="0" fontId="10" fillId="0" borderId="10" xfId="0" applyFont="1" applyBorder="1" applyAlignment="1">
      <alignment horizontal="center" vertical="center"/>
    </xf>
    <xf numFmtId="0" fontId="10" fillId="0" borderId="1" xfId="0" applyFont="1" applyBorder="1"/>
    <xf numFmtId="0" fontId="10" fillId="0" borderId="0" xfId="0" applyFont="1"/>
    <xf numFmtId="0" fontId="10" fillId="0" borderId="10" xfId="0" applyFont="1" applyBorder="1" applyAlignment="1">
      <alignment horizont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 xfId="0" applyFont="1" applyBorder="1" applyAlignment="1">
      <alignment horizontal="center" vertical="center"/>
    </xf>
    <xf numFmtId="0" fontId="10" fillId="14" borderId="1" xfId="0" applyFont="1" applyFill="1" applyBorder="1" applyAlignment="1">
      <alignment horizontal="center" vertical="center"/>
    </xf>
    <xf numFmtId="0" fontId="10" fillId="13" borderId="1" xfId="0" applyFont="1" applyFill="1" applyBorder="1" applyAlignment="1">
      <alignment horizontal="center" vertical="center"/>
    </xf>
    <xf numFmtId="0" fontId="10" fillId="0" borderId="13" xfId="0" applyFont="1" applyBorder="1" applyAlignment="1">
      <alignment horizontal="center" vertical="center"/>
    </xf>
    <xf numFmtId="181" fontId="10" fillId="0" borderId="1" xfId="0" applyNumberFormat="1" applyFont="1" applyBorder="1" applyAlignment="1">
      <alignment horizontal="center"/>
    </xf>
    <xf numFmtId="181" fontId="10" fillId="14" borderId="1" xfId="0" applyNumberFormat="1" applyFont="1" applyFill="1" applyBorder="1" applyAlignment="1">
      <alignment horizontal="center" vertical="center"/>
    </xf>
    <xf numFmtId="181" fontId="10" fillId="13" borderId="1" xfId="0" applyNumberFormat="1" applyFont="1" applyFill="1" applyBorder="1" applyAlignment="1">
      <alignment horizontal="center"/>
    </xf>
    <xf numFmtId="1" fontId="9" fillId="0" borderId="2" xfId="0" applyNumberFormat="1" applyFont="1" applyBorder="1" applyAlignment="1">
      <alignment horizontal="center" vertical="center"/>
    </xf>
    <xf numFmtId="1" fontId="9" fillId="0" borderId="3" xfId="0" applyNumberFormat="1" applyFont="1" applyBorder="1" applyAlignment="1">
      <alignment horizontal="center" vertical="center"/>
    </xf>
    <xf numFmtId="1" fontId="9" fillId="0" borderId="4" xfId="0" applyNumberFormat="1" applyFont="1" applyBorder="1" applyAlignment="1">
      <alignment horizontal="center" vertical="center"/>
    </xf>
    <xf numFmtId="0" fontId="10" fillId="0" borderId="14" xfId="0" applyFont="1" applyBorder="1" applyAlignment="1">
      <alignment horizontal="center" vertical="center"/>
    </xf>
    <xf numFmtId="1" fontId="9" fillId="0" borderId="7" xfId="0" applyNumberFormat="1" applyFont="1" applyBorder="1" applyAlignment="1">
      <alignment horizontal="center" vertical="center"/>
    </xf>
    <xf numFmtId="1" fontId="9" fillId="0" borderId="8" xfId="0" applyNumberFormat="1" applyFont="1" applyBorder="1" applyAlignment="1">
      <alignment horizontal="center" vertical="center"/>
    </xf>
    <xf numFmtId="1" fontId="9" fillId="0" borderId="9" xfId="0" applyNumberFormat="1" applyFont="1" applyBorder="1" applyAlignment="1">
      <alignment horizontal="center" vertical="center"/>
    </xf>
    <xf numFmtId="0" fontId="10" fillId="0" borderId="15" xfId="0" applyFont="1" applyBorder="1" applyAlignment="1">
      <alignment horizontal="center" vertical="center"/>
    </xf>
    <xf numFmtId="1" fontId="9" fillId="0" borderId="13" xfId="0" applyNumberFormat="1" applyFont="1" applyBorder="1" applyAlignment="1">
      <alignment horizontal="center"/>
    </xf>
    <xf numFmtId="1" fontId="9" fillId="0" borderId="15" xfId="0" applyNumberFormat="1" applyFont="1" applyBorder="1" applyAlignment="1">
      <alignment horizontal="center"/>
    </xf>
    <xf numFmtId="181" fontId="9" fillId="13" borderId="1" xfId="0" applyNumberFormat="1" applyFont="1" applyFill="1" applyBorder="1" applyAlignment="1">
      <alignment horizontal="center"/>
    </xf>
    <xf numFmtId="181" fontId="10" fillId="14" borderId="1" xfId="0" applyNumberFormat="1" applyFont="1" applyFill="1" applyBorder="1" applyAlignment="1">
      <alignment horizontal="center"/>
    </xf>
    <xf numFmtId="0" fontId="10" fillId="13" borderId="1" xfId="0" applyFont="1" applyFill="1" applyBorder="1" applyAlignment="1">
      <alignment horizontal="center"/>
    </xf>
    <xf numFmtId="181" fontId="9" fillId="14" borderId="1" xfId="0" applyNumberFormat="1" applyFont="1" applyFill="1" applyBorder="1" applyAlignment="1">
      <alignment horizontal="center"/>
    </xf>
    <xf numFmtId="181" fontId="9" fillId="0" borderId="1" xfId="0" applyNumberFormat="1" applyFont="1" applyBorder="1" applyAlignment="1">
      <alignment horizontal="center"/>
    </xf>
    <xf numFmtId="1" fontId="9" fillId="0" borderId="2" xfId="0" applyNumberFormat="1" applyFont="1" applyBorder="1" applyAlignment="1">
      <alignment horizontal="center"/>
    </xf>
    <xf numFmtId="1" fontId="9" fillId="0" borderId="3" xfId="0" applyNumberFormat="1" applyFont="1" applyBorder="1" applyAlignment="1">
      <alignment horizontal="center"/>
    </xf>
    <xf numFmtId="1" fontId="9" fillId="0" borderId="4" xfId="0" applyNumberFormat="1" applyFont="1" applyBorder="1" applyAlignment="1">
      <alignment horizontal="center"/>
    </xf>
    <xf numFmtId="1" fontId="9" fillId="0" borderId="5" xfId="0" applyNumberFormat="1" applyFont="1" applyBorder="1" applyAlignment="1">
      <alignment horizontal="center"/>
    </xf>
    <xf numFmtId="1" fontId="9" fillId="0" borderId="0" xfId="0" applyNumberFormat="1" applyFont="1" applyAlignment="1">
      <alignment horizontal="center"/>
    </xf>
    <xf numFmtId="1" fontId="9" fillId="0" borderId="6" xfId="0" applyNumberFormat="1" applyFont="1" applyBorder="1" applyAlignment="1">
      <alignment horizontal="center"/>
    </xf>
    <xf numFmtId="1" fontId="9" fillId="0" borderId="7" xfId="0" applyNumberFormat="1" applyFont="1" applyBorder="1" applyAlignment="1">
      <alignment horizontal="center"/>
    </xf>
    <xf numFmtId="1" fontId="9" fillId="0" borderId="8" xfId="0" applyNumberFormat="1" applyFont="1" applyBorder="1" applyAlignment="1">
      <alignment horizontal="center"/>
    </xf>
    <xf numFmtId="1" fontId="9" fillId="0" borderId="9" xfId="0" applyNumberFormat="1" applyFont="1" applyBorder="1" applyAlignment="1">
      <alignment horizontal="center"/>
    </xf>
    <xf numFmtId="0" fontId="10" fillId="0" borderId="0" xfId="0" applyFont="1" applyAlignment="1">
      <alignment horizontal="center" vertical="center"/>
    </xf>
    <xf numFmtId="181" fontId="10" fillId="0" borderId="0" xfId="0" applyNumberFormat="1" applyFont="1" applyAlignment="1">
      <alignment horizontal="center"/>
    </xf>
    <xf numFmtId="1" fontId="9" fillId="0" borderId="0" xfId="0" applyNumberFormat="1" applyFont="1"/>
    <xf numFmtId="0" fontId="10" fillId="0" borderId="11" xfId="0" applyFont="1" applyBorder="1" applyAlignment="1">
      <alignment horizontal="center"/>
    </xf>
    <xf numFmtId="0" fontId="10" fillId="0" borderId="12" xfId="0" applyFont="1" applyBorder="1" applyAlignment="1">
      <alignment horizontal="center"/>
    </xf>
    <xf numFmtId="0" fontId="10" fillId="0" borderId="10" xfId="0" applyFont="1" applyBorder="1" applyAlignment="1">
      <alignment horizontal="left" vertical="center"/>
    </xf>
    <xf numFmtId="0" fontId="10" fillId="0" borderId="12" xfId="0" applyFont="1" applyBorder="1" applyAlignment="1">
      <alignment horizontal="left" vertical="center"/>
    </xf>
    <xf numFmtId="1" fontId="9" fillId="0" borderId="1" xfId="0" applyNumberFormat="1" applyFont="1" applyBorder="1" applyAlignment="1">
      <alignment horizontal="center"/>
    </xf>
    <xf numFmtId="1" fontId="9" fillId="14" borderId="1" xfId="0" applyNumberFormat="1" applyFont="1" applyFill="1" applyBorder="1" applyAlignment="1">
      <alignment horizontal="center"/>
    </xf>
    <xf numFmtId="0" fontId="10" fillId="0" borderId="10" xfId="0" applyFont="1" applyBorder="1" applyAlignment="1">
      <alignment horizontal="left"/>
    </xf>
    <xf numFmtId="0" fontId="10" fillId="0" borderId="12" xfId="0" applyFont="1" applyBorder="1" applyAlignment="1">
      <alignment horizontal="left"/>
    </xf>
    <xf numFmtId="1" fontId="9" fillId="13" borderId="1" xfId="0" applyNumberFormat="1" applyFont="1" applyFill="1" applyBorder="1" applyAlignment="1">
      <alignment horizontal="center"/>
    </xf>
    <xf numFmtId="0" fontId="10" fillId="0" borderId="0" xfId="0" applyFont="1" applyAlignment="1">
      <alignment vertical="center"/>
    </xf>
    <xf numFmtId="0" fontId="9" fillId="0" borderId="12" xfId="0" applyFont="1" applyBorder="1" applyAlignment="1">
      <alignment horizontal="left"/>
    </xf>
    <xf numFmtId="0" fontId="9" fillId="11" borderId="12" xfId="0" applyFont="1" applyFill="1" applyBorder="1" applyAlignment="1">
      <alignment horizontal="center"/>
    </xf>
    <xf numFmtId="0" fontId="17" fillId="0" borderId="1" xfId="0" applyFont="1" applyBorder="1" applyAlignment="1">
      <alignment horizontal="center" vertical="center"/>
    </xf>
    <xf numFmtId="0" fontId="7" fillId="0" borderId="1" xfId="0" applyFont="1" applyBorder="1"/>
    <xf numFmtId="0" fontId="17" fillId="0" borderId="1" xfId="0" applyFont="1" applyBorder="1"/>
    <xf numFmtId="1" fontId="17" fillId="0" borderId="1" xfId="0" applyNumberFormat="1" applyFont="1" applyBorder="1" applyAlignment="1">
      <alignment horizontal="center"/>
    </xf>
    <xf numFmtId="0" fontId="17" fillId="0" borderId="13" xfId="0" applyFont="1" applyBorder="1"/>
    <xf numFmtId="1" fontId="14" fillId="6" borderId="13" xfId="0" applyNumberFormat="1" applyFont="1" applyFill="1" applyBorder="1" applyAlignment="1">
      <alignment horizontal="center"/>
    </xf>
    <xf numFmtId="1" fontId="7" fillId="0" borderId="1" xfId="0" applyNumberFormat="1" applyFont="1" applyBorder="1" applyAlignment="1">
      <alignment horizontal="center"/>
    </xf>
    <xf numFmtId="1" fontId="14" fillId="6" borderId="1" xfId="0" applyNumberFormat="1" applyFont="1" applyFill="1" applyBorder="1" applyAlignment="1">
      <alignment horizontal="center"/>
    </xf>
    <xf numFmtId="0" fontId="7" fillId="0" borderId="1" xfId="0" applyFont="1" applyBorder="1" applyAlignment="1">
      <alignment horizontal="center"/>
    </xf>
    <xf numFmtId="181" fontId="17" fillId="0" borderId="1" xfId="0" applyNumberFormat="1" applyFont="1" applyBorder="1" applyAlignment="1">
      <alignment horizontal="center"/>
    </xf>
    <xf numFmtId="0" fontId="17" fillId="0" borderId="1" xfId="0" applyFont="1" applyBorder="1" applyAlignment="1">
      <alignment horizontal="center" wrapText="1"/>
    </xf>
    <xf numFmtId="0" fontId="17" fillId="0" borderId="1" xfId="0" applyFont="1" applyBorder="1" applyAlignment="1">
      <alignment horizontal="center"/>
    </xf>
    <xf numFmtId="0" fontId="14" fillId="6" borderId="1" xfId="0" applyFont="1" applyFill="1" applyBorder="1" applyAlignment="1">
      <alignment horizontal="center"/>
    </xf>
    <xf numFmtId="0" fontId="11" fillId="0" borderId="1" xfId="0" applyFont="1" applyBorder="1" applyAlignment="1">
      <alignment horizontal="center" vertical="center" wrapText="1"/>
    </xf>
    <xf numFmtId="0" fontId="9" fillId="0" borderId="15" xfId="49" applyFont="1" applyBorder="1" applyAlignment="1">
      <alignment horizontal="center" vertical="center" wrapText="1"/>
    </xf>
    <xf numFmtId="0" fontId="9" fillId="0" borderId="7" xfId="49" applyFont="1" applyBorder="1" applyAlignment="1">
      <alignment horizontal="center" vertical="center" wrapText="1"/>
    </xf>
    <xf numFmtId="0" fontId="9" fillId="0" borderId="9" xfId="49" applyFont="1" applyBorder="1" applyAlignment="1">
      <alignment horizontal="center" vertical="center" wrapText="1"/>
    </xf>
    <xf numFmtId="0" fontId="17" fillId="0" borderId="1" xfId="49" applyFont="1" applyBorder="1" applyAlignment="1">
      <alignment horizontal="center" vertical="top"/>
    </xf>
    <xf numFmtId="0" fontId="17" fillId="0" borderId="1"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1" fontId="9" fillId="0" borderId="1" xfId="0" applyNumberFormat="1" applyFont="1" applyBorder="1" applyAlignment="1">
      <alignment horizontal="center" vertical="top" wrapText="1"/>
    </xf>
    <xf numFmtId="1" fontId="6" fillId="0" borderId="1" xfId="0" applyNumberFormat="1" applyFont="1" applyBorder="1" applyAlignment="1">
      <alignment horizontal="center" vertical="top" wrapText="1"/>
    </xf>
    <xf numFmtId="0" fontId="17" fillId="0" borderId="0" xfId="49" applyFont="1" applyAlignment="1">
      <alignment horizontal="center" vertical="top"/>
    </xf>
    <xf numFmtId="0" fontId="17" fillId="0" borderId="0" xfId="0" applyFont="1" applyAlignment="1" applyProtection="1">
      <alignment horizontal="left" vertical="top" wrapText="1"/>
      <protection locked="0"/>
    </xf>
    <xf numFmtId="0" fontId="17" fillId="0" borderId="0" xfId="0" applyFont="1" applyAlignment="1" applyProtection="1">
      <alignment horizontal="center" vertical="top" wrapText="1"/>
      <protection locked="0"/>
    </xf>
    <xf numFmtId="181" fontId="6" fillId="0" borderId="1" xfId="0" applyNumberFormat="1" applyFont="1" applyBorder="1" applyAlignment="1">
      <alignment horizontal="center" vertical="top" wrapText="1"/>
    </xf>
    <xf numFmtId="0" fontId="17" fillId="0" borderId="1" xfId="0" applyFont="1" applyBorder="1" applyAlignment="1">
      <alignment horizontal="left" vertical="top" wrapText="1"/>
    </xf>
    <xf numFmtId="0" fontId="17" fillId="0" borderId="10" xfId="0" applyFont="1" applyBorder="1" applyAlignment="1">
      <alignment horizontal="left" vertical="top" wrapText="1"/>
    </xf>
    <xf numFmtId="0" fontId="17" fillId="0" borderId="12" xfId="0" applyFont="1" applyBorder="1" applyAlignment="1">
      <alignment horizontal="left" vertical="top" wrapText="1"/>
    </xf>
    <xf numFmtId="0" fontId="17" fillId="0" borderId="0" xfId="0" applyFont="1" applyAlignment="1">
      <alignment horizontal="left" vertical="top" wrapText="1"/>
    </xf>
    <xf numFmtId="0" fontId="17" fillId="0" borderId="0" xfId="0" applyFont="1" applyAlignment="1">
      <alignment horizontal="center" vertical="top" wrapText="1"/>
    </xf>
    <xf numFmtId="1" fontId="6" fillId="0" borderId="1" xfId="0" applyNumberFormat="1" applyFont="1" applyBorder="1" applyAlignment="1">
      <alignment horizontal="center" wrapText="1"/>
    </xf>
    <xf numFmtId="181" fontId="6" fillId="0" borderId="1" xfId="0" applyNumberFormat="1" applyFont="1" applyBorder="1" applyAlignment="1">
      <alignment horizontal="center" wrapText="1"/>
    </xf>
    <xf numFmtId="0" fontId="18" fillId="0" borderId="1" xfId="0" applyFont="1" applyBorder="1" applyAlignment="1">
      <alignment horizontal="center" vertical="center" wrapText="1"/>
    </xf>
    <xf numFmtId="0" fontId="17" fillId="0" borderId="0" xfId="0" applyFont="1" applyAlignment="1">
      <alignment horizontal="center"/>
    </xf>
    <xf numFmtId="0" fontId="10" fillId="14" borderId="1" xfId="0" applyFont="1" applyFill="1" applyBorder="1"/>
    <xf numFmtId="1" fontId="9" fillId="0" borderId="1" xfId="0" applyNumberFormat="1" applyFont="1" applyBorder="1" applyAlignment="1">
      <alignment horizontal="center" vertical="center"/>
    </xf>
    <xf numFmtId="0" fontId="9" fillId="0" borderId="0" xfId="0" applyFont="1" applyAlignment="1">
      <alignment horizontal="center"/>
    </xf>
    <xf numFmtId="1" fontId="17" fillId="14" borderId="1" xfId="0" applyNumberFormat="1" applyFont="1" applyFill="1" applyBorder="1" applyAlignment="1">
      <alignment horizontal="center"/>
    </xf>
    <xf numFmtId="0" fontId="10" fillId="0" borderId="0" xfId="0" applyFont="1" applyAlignment="1">
      <alignment horizontal="left"/>
    </xf>
    <xf numFmtId="181" fontId="9" fillId="0" borderId="2" xfId="0" applyNumberFormat="1" applyFont="1" applyBorder="1" applyAlignment="1">
      <alignment horizontal="center"/>
    </xf>
    <xf numFmtId="181" fontId="9" fillId="0" borderId="3" xfId="0" applyNumberFormat="1" applyFont="1" applyBorder="1" applyAlignment="1">
      <alignment horizontal="center"/>
    </xf>
    <xf numFmtId="181" fontId="9" fillId="0" borderId="4" xfId="0" applyNumberFormat="1" applyFont="1" applyBorder="1" applyAlignment="1">
      <alignment horizontal="center"/>
    </xf>
    <xf numFmtId="181" fontId="9" fillId="0" borderId="5" xfId="0" applyNumberFormat="1" applyFont="1" applyBorder="1" applyAlignment="1">
      <alignment horizontal="center"/>
    </xf>
    <xf numFmtId="181" fontId="9" fillId="0" borderId="0" xfId="0" applyNumberFormat="1" applyFont="1" applyAlignment="1">
      <alignment horizontal="center"/>
    </xf>
    <xf numFmtId="181" fontId="9" fillId="0" borderId="6" xfId="0" applyNumberFormat="1" applyFont="1" applyBorder="1" applyAlignment="1">
      <alignment horizontal="center"/>
    </xf>
    <xf numFmtId="181" fontId="9" fillId="0" borderId="7" xfId="0" applyNumberFormat="1" applyFont="1" applyBorder="1" applyAlignment="1">
      <alignment horizontal="center"/>
    </xf>
    <xf numFmtId="181" fontId="9" fillId="0" borderId="8" xfId="0" applyNumberFormat="1" applyFont="1" applyBorder="1" applyAlignment="1">
      <alignment horizontal="center"/>
    </xf>
    <xf numFmtId="181" fontId="9" fillId="0" borderId="9" xfId="0" applyNumberFormat="1" applyFont="1" applyBorder="1" applyAlignment="1">
      <alignment horizontal="center"/>
    </xf>
    <xf numFmtId="0" fontId="9" fillId="0" borderId="0" xfId="0" applyFont="1"/>
    <xf numFmtId="0" fontId="9" fillId="0" borderId="0" xfId="0" applyFont="1" applyAlignment="1">
      <alignment horizontal="left"/>
    </xf>
    <xf numFmtId="0" fontId="19" fillId="0" borderId="0" xfId="0" applyFont="1" applyAlignment="1">
      <alignment horizontal="center" vertical="center" wrapText="1"/>
    </xf>
    <xf numFmtId="0" fontId="20" fillId="0" borderId="0" xfId="0" applyFont="1" applyAlignment="1">
      <alignment horizontal="center" vertical="center" wrapText="1"/>
    </xf>
    <xf numFmtId="1" fontId="6" fillId="0" borderId="0" xfId="0" applyNumberFormat="1" applyFont="1" applyAlignment="1">
      <alignment horizontal="center" vertical="top" wrapText="1"/>
    </xf>
    <xf numFmtId="1" fontId="6" fillId="0" borderId="0" xfId="49" applyNumberFormat="1" applyFont="1" applyAlignment="1">
      <alignment horizontal="center" vertical="top"/>
    </xf>
    <xf numFmtId="1" fontId="6" fillId="2" borderId="0" xfId="49" applyNumberFormat="1" applyFont="1" applyFill="1" applyAlignment="1">
      <alignment horizontal="center" vertical="top"/>
    </xf>
    <xf numFmtId="0" fontId="9" fillId="0" borderId="0" xfId="0" applyFont="1" applyAlignment="1">
      <alignment horizontal="center" vertical="top"/>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Alignment="1">
      <alignment horizontal="center" vertical="center"/>
    </xf>
    <xf numFmtId="0" fontId="17" fillId="0" borderId="15" xfId="0" applyFont="1" applyBorder="1" applyAlignment="1">
      <alignment horizontal="center"/>
    </xf>
    <xf numFmtId="1" fontId="17" fillId="0" borderId="15" xfId="0" applyNumberFormat="1" applyFont="1" applyBorder="1" applyAlignment="1">
      <alignment horizontal="center"/>
    </xf>
    <xf numFmtId="181" fontId="17" fillId="0" borderId="15" xfId="0" applyNumberFormat="1" applyFont="1" applyBorder="1" applyAlignment="1">
      <alignment horizontal="center"/>
    </xf>
    <xf numFmtId="0" fontId="17" fillId="0" borderId="13" xfId="0" applyFont="1" applyBorder="1" applyAlignment="1">
      <alignment horizontal="center"/>
    </xf>
    <xf numFmtId="0" fontId="14" fillId="6" borderId="13" xfId="0" applyFont="1" applyFill="1" applyBorder="1" applyAlignment="1">
      <alignment horizontal="center"/>
    </xf>
    <xf numFmtId="0" fontId="17" fillId="0" borderId="5" xfId="0" applyFont="1" applyBorder="1"/>
    <xf numFmtId="181" fontId="17" fillId="0" borderId="0" xfId="0" applyNumberFormat="1" applyFont="1"/>
    <xf numFmtId="0" fontId="17" fillId="0" borderId="0" xfId="0" applyFont="1" applyAlignment="1">
      <alignment horizontal="center" vertical="center" wrapText="1"/>
    </xf>
    <xf numFmtId="0" fontId="6" fillId="0" borderId="0" xfId="0" applyFont="1" applyAlignment="1">
      <alignment horizontal="center" vertical="top"/>
    </xf>
    <xf numFmtId="0" fontId="6" fillId="0" borderId="0" xfId="0" applyFont="1" applyAlignment="1">
      <alignment horizontal="center"/>
    </xf>
    <xf numFmtId="0" fontId="9" fillId="0" borderId="11" xfId="0" applyFont="1" applyBorder="1"/>
    <xf numFmtId="0" fontId="6" fillId="0" borderId="0" xfId="0" applyFont="1" applyAlignment="1">
      <alignment vertical="center" wrapText="1"/>
    </xf>
    <xf numFmtId="0" fontId="6" fillId="0" borderId="0" xfId="0" applyFont="1" applyAlignment="1">
      <alignment horizontal="center" vertical="center" wrapText="1"/>
    </xf>
    <xf numFmtId="0" fontId="9" fillId="0" borderId="10" xfId="0" applyFont="1" applyBorder="1" applyAlignment="1">
      <alignment horizontal="center" vertical="center"/>
    </xf>
    <xf numFmtId="0" fontId="6" fillId="0" borderId="11" xfId="0" applyFont="1" applyBorder="1" applyAlignment="1">
      <alignment horizontal="left" vertical="center"/>
    </xf>
    <xf numFmtId="0" fontId="11" fillId="15" borderId="1" xfId="0" applyFont="1" applyFill="1" applyBorder="1" applyAlignment="1">
      <alignment horizontal="center"/>
    </xf>
    <xf numFmtId="0" fontId="11" fillId="0" borderId="1" xfId="0" applyFont="1" applyBorder="1" applyAlignment="1">
      <alignment horizontal="center"/>
    </xf>
    <xf numFmtId="0" fontId="16" fillId="0" borderId="1" xfId="0" applyFont="1" applyBorder="1" applyAlignment="1">
      <alignment horizontal="center" vertical="center" textRotation="90" wrapText="1"/>
    </xf>
    <xf numFmtId="0" fontId="11" fillId="0" borderId="9" xfId="0" applyFont="1" applyBorder="1" applyAlignment="1" applyProtection="1">
      <alignment horizontal="center" vertical="top" wrapText="1"/>
      <protection locked="0"/>
    </xf>
    <xf numFmtId="0" fontId="11" fillId="0" borderId="24" xfId="0" applyFont="1" applyBorder="1" applyAlignment="1" applyProtection="1">
      <alignment horizontal="center" vertical="top" wrapText="1"/>
      <protection locked="0"/>
    </xf>
    <xf numFmtId="0" fontId="11" fillId="0" borderId="25" xfId="0" applyFont="1" applyBorder="1" applyAlignment="1" applyProtection="1">
      <alignment horizontal="center" vertical="top" wrapText="1"/>
      <protection locked="0"/>
    </xf>
    <xf numFmtId="0" fontId="9" fillId="11" borderId="10" xfId="0" applyFont="1" applyFill="1" applyBorder="1" applyAlignment="1">
      <alignment horizontal="center" vertical="center"/>
    </xf>
    <xf numFmtId="0" fontId="9" fillId="11" borderId="12" xfId="0" applyFont="1" applyFill="1" applyBorder="1" applyAlignment="1">
      <alignment horizontal="center" vertical="center"/>
    </xf>
    <xf numFmtId="0" fontId="9" fillId="11" borderId="1" xfId="0" applyFont="1" applyFill="1" applyBorder="1" applyAlignment="1">
      <alignment horizontal="center" vertical="center"/>
    </xf>
    <xf numFmtId="0" fontId="9" fillId="11" borderId="25" xfId="0" applyFont="1" applyFill="1" applyBorder="1" applyAlignment="1">
      <alignment horizontal="center" vertical="center"/>
    </xf>
    <xf numFmtId="0" fontId="9" fillId="11" borderId="10" xfId="0" applyFont="1" applyFill="1" applyBorder="1" applyAlignment="1">
      <alignment horizontal="center" vertical="center" wrapText="1"/>
    </xf>
    <xf numFmtId="0" fontId="9" fillId="11" borderId="12" xfId="0" applyFont="1" applyFill="1" applyBorder="1" applyAlignment="1">
      <alignment horizontal="center" vertical="center" wrapText="1"/>
    </xf>
    <xf numFmtId="181" fontId="9" fillId="11" borderId="1" xfId="0" applyNumberFormat="1" applyFont="1" applyFill="1" applyBorder="1" applyAlignment="1">
      <alignment horizontal="center" vertical="center"/>
    </xf>
    <xf numFmtId="181" fontId="9" fillId="11" borderId="25" xfId="0" applyNumberFormat="1" applyFont="1" applyFill="1" applyBorder="1" applyAlignment="1">
      <alignment horizontal="center" vertical="center"/>
    </xf>
    <xf numFmtId="181" fontId="9" fillId="11" borderId="12" xfId="0" applyNumberFormat="1" applyFont="1" applyFill="1" applyBorder="1" applyAlignment="1">
      <alignment horizontal="center" vertical="center"/>
    </xf>
    <xf numFmtId="0" fontId="17" fillId="0" borderId="2" xfId="0" applyFont="1" applyBorder="1" applyAlignment="1">
      <alignment horizontal="center"/>
    </xf>
    <xf numFmtId="0" fontId="17" fillId="0" borderId="3" xfId="0" applyFont="1" applyBorder="1" applyAlignment="1">
      <alignment horizontal="center"/>
    </xf>
    <xf numFmtId="0" fontId="17" fillId="0" borderId="5" xfId="0" applyFont="1" applyBorder="1" applyAlignment="1">
      <alignment horizontal="center"/>
    </xf>
    <xf numFmtId="0" fontId="6" fillId="0" borderId="10" xfId="0" applyFont="1" applyBorder="1" applyAlignment="1">
      <alignment horizontal="left" vertical="center"/>
    </xf>
    <xf numFmtId="0" fontId="6" fillId="11" borderId="10" xfId="0" applyFont="1" applyFill="1" applyBorder="1" applyAlignment="1">
      <alignment horizontal="center" vertical="center" wrapText="1"/>
    </xf>
    <xf numFmtId="0" fontId="6" fillId="11" borderId="11" xfId="0" applyFont="1" applyFill="1" applyBorder="1" applyAlignment="1">
      <alignment horizontal="center" vertical="center" wrapText="1"/>
    </xf>
    <xf numFmtId="0" fontId="6" fillId="0" borderId="12" xfId="0" applyFont="1" applyBorder="1" applyAlignment="1">
      <alignment horizontal="left" vertical="center"/>
    </xf>
    <xf numFmtId="0" fontId="9" fillId="4" borderId="13" xfId="0" applyFont="1" applyFill="1" applyBorder="1" applyAlignment="1">
      <alignment horizontal="center" vertical="center" textRotation="90" wrapText="1"/>
    </xf>
    <xf numFmtId="0" fontId="9" fillId="6" borderId="13" xfId="0" applyFont="1" applyFill="1" applyBorder="1" applyAlignment="1">
      <alignment horizontal="center" vertical="center" textRotation="90" wrapText="1"/>
    </xf>
    <xf numFmtId="0" fontId="9" fillId="12" borderId="13" xfId="0" applyFont="1" applyFill="1" applyBorder="1" applyAlignment="1">
      <alignment horizontal="center" vertical="center" textRotation="90" wrapText="1"/>
    </xf>
    <xf numFmtId="0" fontId="9" fillId="4" borderId="6" xfId="0" applyFont="1" applyFill="1" applyBorder="1" applyAlignment="1">
      <alignment horizontal="center" vertical="center" textRotation="90" wrapText="1"/>
    </xf>
    <xf numFmtId="0" fontId="9" fillId="6" borderId="14" xfId="0" applyFont="1" applyFill="1" applyBorder="1" applyAlignment="1">
      <alignment horizontal="center" vertical="center" textRotation="90" wrapText="1"/>
    </xf>
    <xf numFmtId="0" fontId="9" fillId="12" borderId="14" xfId="0" applyFont="1" applyFill="1" applyBorder="1" applyAlignment="1">
      <alignment horizontal="center" vertical="center" textRotation="90" wrapText="1"/>
    </xf>
    <xf numFmtId="0" fontId="9" fillId="4" borderId="9" xfId="0" applyFont="1" applyFill="1" applyBorder="1" applyAlignment="1">
      <alignment horizontal="center" vertical="center" textRotation="90" wrapText="1"/>
    </xf>
    <xf numFmtId="0" fontId="9" fillId="6" borderId="15" xfId="0" applyFont="1" applyFill="1" applyBorder="1" applyAlignment="1">
      <alignment horizontal="center" vertical="center" textRotation="90" wrapText="1"/>
    </xf>
    <xf numFmtId="0" fontId="9" fillId="12" borderId="15" xfId="0" applyFont="1" applyFill="1" applyBorder="1" applyAlignment="1">
      <alignment horizontal="center" vertical="center" textRotation="90" wrapText="1"/>
    </xf>
    <xf numFmtId="0" fontId="9" fillId="4" borderId="1" xfId="0" applyFont="1" applyFill="1" applyBorder="1" applyAlignment="1">
      <alignment horizontal="center" vertical="center"/>
    </xf>
    <xf numFmtId="0" fontId="9" fillId="6" borderId="1" xfId="0" applyFont="1" applyFill="1" applyBorder="1" applyAlignment="1">
      <alignment horizontal="center" vertical="center"/>
    </xf>
    <xf numFmtId="0" fontId="9" fillId="12" borderId="1" xfId="0" applyFont="1" applyFill="1" applyBorder="1" applyAlignment="1">
      <alignment horizontal="center" vertical="center"/>
    </xf>
    <xf numFmtId="0" fontId="0" fillId="0" borderId="12" xfId="0" applyBorder="1"/>
    <xf numFmtId="0" fontId="17" fillId="0" borderId="11" xfId="0" applyFont="1" applyBorder="1" applyAlignment="1">
      <alignment horizontal="center"/>
    </xf>
    <xf numFmtId="0" fontId="17" fillId="0" borderId="12" xfId="0" applyFont="1" applyBorder="1" applyAlignment="1">
      <alignment horizontal="center"/>
    </xf>
    <xf numFmtId="0" fontId="9" fillId="0" borderId="10"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9" fillId="2" borderId="1" xfId="0" applyFont="1" applyFill="1" applyBorder="1" applyAlignment="1">
      <alignment horizontal="center"/>
    </xf>
    <xf numFmtId="181" fontId="9" fillId="2" borderId="1" xfId="0" applyNumberFormat="1" applyFont="1" applyFill="1" applyBorder="1" applyAlignment="1">
      <alignment horizontal="center" vertical="center"/>
    </xf>
    <xf numFmtId="0" fontId="9" fillId="6" borderId="10" xfId="0" applyFont="1" applyFill="1" applyBorder="1" applyAlignment="1">
      <alignment horizontal="left" vertical="center"/>
    </xf>
    <xf numFmtId="0" fontId="9" fillId="6" borderId="11" xfId="0" applyFont="1" applyFill="1" applyBorder="1" applyAlignment="1">
      <alignment horizontal="left" vertical="center"/>
    </xf>
    <xf numFmtId="0" fontId="9" fillId="6" borderId="12" xfId="0" applyFont="1" applyFill="1" applyBorder="1" applyAlignment="1">
      <alignment horizontal="left" vertical="center"/>
    </xf>
    <xf numFmtId="0" fontId="9" fillId="12" borderId="10" xfId="0" applyFont="1" applyFill="1" applyBorder="1" applyAlignment="1">
      <alignment horizontal="left" vertical="center"/>
    </xf>
    <xf numFmtId="0" fontId="9" fillId="12" borderId="11" xfId="0" applyFont="1" applyFill="1" applyBorder="1" applyAlignment="1">
      <alignment horizontal="left" vertical="center"/>
    </xf>
    <xf numFmtId="0" fontId="9" fillId="12" borderId="12" xfId="0" applyFont="1" applyFill="1" applyBorder="1" applyAlignment="1">
      <alignment horizontal="left" vertical="center"/>
    </xf>
    <xf numFmtId="0" fontId="6" fillId="11" borderId="12" xfId="0" applyFont="1" applyFill="1" applyBorder="1" applyAlignment="1">
      <alignment horizontal="center" vertical="center" wrapText="1"/>
    </xf>
    <xf numFmtId="0" fontId="11" fillId="10" borderId="12" xfId="0" applyFont="1" applyFill="1" applyBorder="1" applyAlignment="1" applyProtection="1">
      <alignment horizontal="center" vertical="top" wrapText="1"/>
      <protection locked="0"/>
    </xf>
    <xf numFmtId="0" fontId="11" fillId="10" borderId="25" xfId="0" applyFont="1" applyFill="1" applyBorder="1" applyAlignment="1" applyProtection="1">
      <alignment horizontal="center" vertical="top" wrapText="1"/>
      <protection locked="0"/>
    </xf>
    <xf numFmtId="181" fontId="6" fillId="15" borderId="12" xfId="0" applyNumberFormat="1" applyFont="1" applyFill="1" applyBorder="1" applyAlignment="1">
      <alignment horizontal="center" vertical="center"/>
    </xf>
    <xf numFmtId="181" fontId="6" fillId="15" borderId="1" xfId="0" applyNumberFormat="1" applyFont="1" applyFill="1" applyBorder="1" applyAlignment="1">
      <alignment horizontal="center" vertical="center"/>
    </xf>
    <xf numFmtId="181" fontId="6" fillId="15" borderId="25" xfId="0" applyNumberFormat="1" applyFont="1" applyFill="1" applyBorder="1" applyAlignment="1">
      <alignment horizontal="center" vertical="center"/>
    </xf>
    <xf numFmtId="0" fontId="0" fillId="0" borderId="8" xfId="0" applyBorder="1"/>
    <xf numFmtId="0" fontId="9" fillId="8" borderId="1" xfId="0" applyFont="1" applyFill="1" applyBorder="1" applyAlignment="1" applyProtection="1">
      <alignment horizontal="center" vertical="center" wrapText="1"/>
      <protection locked="0"/>
    </xf>
    <xf numFmtId="0" fontId="9" fillId="8" borderId="12" xfId="0" applyFont="1" applyFill="1" applyBorder="1" applyAlignment="1" applyProtection="1">
      <alignment horizontal="center" vertical="center" wrapText="1"/>
      <protection locked="0"/>
    </xf>
    <xf numFmtId="0" fontId="9" fillId="8" borderId="25" xfId="0" applyFont="1" applyFill="1" applyBorder="1" applyAlignment="1" applyProtection="1">
      <alignment horizontal="center" vertical="center" wrapText="1"/>
      <protection locked="0"/>
    </xf>
    <xf numFmtId="0" fontId="11" fillId="8" borderId="12" xfId="0" applyFont="1" applyFill="1" applyBorder="1" applyAlignment="1" applyProtection="1">
      <alignment horizontal="center" vertical="top" wrapText="1"/>
      <protection locked="0"/>
    </xf>
    <xf numFmtId="0" fontId="11" fillId="8" borderId="25" xfId="0" applyFont="1" applyFill="1" applyBorder="1" applyAlignment="1" applyProtection="1">
      <alignment horizontal="center" vertical="top" wrapText="1"/>
      <protection locked="0"/>
    </xf>
    <xf numFmtId="0" fontId="9" fillId="11" borderId="26" xfId="0" applyFont="1" applyFill="1" applyBorder="1" applyAlignment="1">
      <alignment horizontal="center" vertical="center"/>
    </xf>
    <xf numFmtId="0" fontId="9" fillId="0" borderId="2" xfId="0" applyFont="1" applyBorder="1"/>
    <xf numFmtId="0" fontId="9" fillId="0" borderId="3" xfId="0" applyFont="1" applyBorder="1"/>
    <xf numFmtId="0" fontId="11" fillId="15" borderId="1"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11" borderId="1" xfId="0" applyFont="1" applyFill="1" applyBorder="1" applyAlignment="1">
      <alignment horizontal="center" vertical="center" wrapText="1"/>
    </xf>
    <xf numFmtId="0" fontId="9" fillId="11" borderId="25" xfId="0" applyFont="1" applyFill="1" applyBorder="1" applyAlignment="1">
      <alignment horizontal="center" vertical="center" wrapText="1"/>
    </xf>
    <xf numFmtId="0" fontId="11" fillId="15" borderId="1" xfId="0" applyFont="1" applyFill="1" applyBorder="1" applyAlignment="1">
      <alignment horizontal="center" vertical="center"/>
    </xf>
    <xf numFmtId="181" fontId="9" fillId="11" borderId="1" xfId="0" applyNumberFormat="1" applyFont="1" applyFill="1" applyBorder="1" applyAlignment="1">
      <alignment horizontal="center" vertical="center" wrapText="1"/>
    </xf>
    <xf numFmtId="181" fontId="9" fillId="11" borderId="25" xfId="0" applyNumberFormat="1" applyFont="1" applyFill="1" applyBorder="1" applyAlignment="1">
      <alignment horizontal="center" vertical="center" wrapText="1"/>
    </xf>
    <xf numFmtId="181" fontId="9" fillId="11" borderId="12" xfId="0" applyNumberFormat="1" applyFont="1" applyFill="1" applyBorder="1" applyAlignment="1">
      <alignment horizontal="center" vertical="center" wrapText="1"/>
    </xf>
    <xf numFmtId="0" fontId="11" fillId="15" borderId="2" xfId="0" applyFont="1" applyFill="1" applyBorder="1" applyAlignment="1">
      <alignment horizontal="center" vertical="center"/>
    </xf>
    <xf numFmtId="0" fontId="11" fillId="15" borderId="3" xfId="0" applyFont="1" applyFill="1" applyBorder="1" applyAlignment="1">
      <alignment horizontal="center" vertical="center"/>
    </xf>
    <xf numFmtId="0" fontId="21" fillId="0" borderId="1" xfId="0" applyFont="1" applyBorder="1" applyAlignment="1">
      <alignment horizontal="center" vertical="center" textRotation="90" wrapText="1"/>
    </xf>
    <xf numFmtId="0" fontId="11" fillId="15" borderId="4" xfId="0" applyFont="1" applyFill="1" applyBorder="1" applyAlignment="1">
      <alignment horizontal="center" vertical="center"/>
    </xf>
    <xf numFmtId="0" fontId="11" fillId="15" borderId="10" xfId="0" applyFont="1" applyFill="1" applyBorder="1" applyAlignment="1">
      <alignment horizontal="center" vertical="center"/>
    </xf>
    <xf numFmtId="0" fontId="11" fillId="15" borderId="11" xfId="0" applyFont="1" applyFill="1" applyBorder="1" applyAlignment="1">
      <alignment horizontal="center" vertical="center"/>
    </xf>
    <xf numFmtId="0" fontId="17" fillId="0" borderId="10" xfId="0" applyFont="1" applyBorder="1" applyAlignment="1">
      <alignment horizontal="center"/>
    </xf>
    <xf numFmtId="0" fontId="9" fillId="0" borderId="11" xfId="0" applyFont="1" applyBorder="1" applyAlignment="1">
      <alignment vertical="top"/>
    </xf>
    <xf numFmtId="0" fontId="9" fillId="4" borderId="11" xfId="0" applyFont="1" applyFill="1" applyBorder="1" applyAlignment="1">
      <alignment vertical="center"/>
    </xf>
    <xf numFmtId="0" fontId="9" fillId="6" borderId="11" xfId="0" applyFont="1" applyFill="1" applyBorder="1" applyAlignment="1">
      <alignment vertical="center"/>
    </xf>
    <xf numFmtId="0" fontId="9" fillId="12" borderId="11" xfId="0" applyFont="1" applyFill="1" applyBorder="1" applyAlignment="1">
      <alignment vertical="center"/>
    </xf>
    <xf numFmtId="0" fontId="11" fillId="15" borderId="12" xfId="0" applyFont="1" applyFill="1" applyBorder="1" applyAlignment="1">
      <alignment horizontal="center" vertical="center"/>
    </xf>
    <xf numFmtId="0" fontId="9" fillId="2" borderId="12" xfId="0" applyFont="1" applyFill="1" applyBorder="1" applyAlignment="1">
      <alignment horizontal="center"/>
    </xf>
    <xf numFmtId="0" fontId="9" fillId="0" borderId="12" xfId="0" applyFont="1" applyBorder="1" applyAlignment="1">
      <alignment vertical="top"/>
    </xf>
    <xf numFmtId="0" fontId="9" fillId="4" borderId="12" xfId="0" applyFont="1" applyFill="1" applyBorder="1" applyAlignment="1">
      <alignment vertical="center"/>
    </xf>
    <xf numFmtId="0" fontId="9" fillId="6" borderId="12" xfId="0" applyFont="1" applyFill="1" applyBorder="1" applyAlignment="1">
      <alignment vertical="center"/>
    </xf>
    <xf numFmtId="0" fontId="9" fillId="12" borderId="12" xfId="0" applyFont="1" applyFill="1" applyBorder="1" applyAlignment="1">
      <alignment vertical="center"/>
    </xf>
    <xf numFmtId="0" fontId="17" fillId="0" borderId="7" xfId="0" applyFont="1" applyBorder="1" applyAlignment="1">
      <alignment horizontal="center"/>
    </xf>
    <xf numFmtId="0" fontId="17" fillId="0" borderId="8" xfId="0" applyFont="1" applyBorder="1" applyAlignment="1">
      <alignment horizontal="center"/>
    </xf>
    <xf numFmtId="0" fontId="0" fillId="2" borderId="0" xfId="0" applyFill="1"/>
    <xf numFmtId="181" fontId="6" fillId="11" borderId="12" xfId="0" applyNumberFormat="1" applyFont="1" applyFill="1" applyBorder="1" applyAlignment="1">
      <alignment horizontal="center" vertical="center"/>
    </xf>
    <xf numFmtId="181" fontId="6" fillId="11" borderId="1" xfId="0" applyNumberFormat="1" applyFont="1" applyFill="1" applyBorder="1" applyAlignment="1">
      <alignment horizontal="center" vertical="center"/>
    </xf>
    <xf numFmtId="181" fontId="6" fillId="11" borderId="25" xfId="0" applyNumberFormat="1" applyFont="1" applyFill="1" applyBorder="1" applyAlignment="1">
      <alignment horizontal="center" vertical="center"/>
    </xf>
    <xf numFmtId="0" fontId="9" fillId="11" borderId="26" xfId="0" applyFont="1" applyFill="1" applyBorder="1" applyAlignment="1">
      <alignment horizontal="center" vertical="center" wrapText="1"/>
    </xf>
    <xf numFmtId="0" fontId="0" fillId="0" borderId="3" xfId="0" applyBorder="1"/>
    <xf numFmtId="0" fontId="6" fillId="0" borderId="11" xfId="0" applyFont="1" applyBorder="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6" fillId="0" borderId="10" xfId="0" applyFont="1" applyBorder="1" applyAlignment="1">
      <alignment horizontal="left" vertical="center" wrapText="1"/>
    </xf>
    <xf numFmtId="0" fontId="9" fillId="11" borderId="11" xfId="0" applyFont="1" applyFill="1" applyBorder="1" applyAlignment="1">
      <alignment horizontal="center" vertical="center" wrapText="1"/>
    </xf>
    <xf numFmtId="0" fontId="22" fillId="0" borderId="0" xfId="0" applyFont="1"/>
    <xf numFmtId="0" fontId="6" fillId="0" borderId="12" xfId="0" applyFont="1" applyBorder="1" applyAlignment="1">
      <alignment horizontal="left" vertical="center" wrapText="1"/>
    </xf>
    <xf numFmtId="0" fontId="11" fillId="0" borderId="1" xfId="0" applyFont="1" applyBorder="1" applyAlignment="1" applyProtection="1">
      <alignment horizontal="center" vertical="top" wrapText="1"/>
      <protection locked="0"/>
    </xf>
    <xf numFmtId="0" fontId="9" fillId="2" borderId="12"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4" borderId="12" xfId="0" applyFont="1" applyFill="1" applyBorder="1" applyAlignment="1">
      <alignment horizontal="center" vertical="center"/>
    </xf>
    <xf numFmtId="0" fontId="17" fillId="0" borderId="10" xfId="0" applyFont="1" applyBorder="1"/>
    <xf numFmtId="0" fontId="17" fillId="0" borderId="11" xfId="0" applyFont="1" applyBorder="1"/>
    <xf numFmtId="0" fontId="17" fillId="0" borderId="12" xfId="0" applyFont="1" applyBorder="1"/>
    <xf numFmtId="0" fontId="17" fillId="0" borderId="4" xfId="0" applyFont="1" applyBorder="1" applyAlignment="1">
      <alignment horizontal="center"/>
    </xf>
    <xf numFmtId="0" fontId="17" fillId="0" borderId="6" xfId="0" applyFont="1" applyBorder="1" applyAlignment="1">
      <alignment horizontal="center"/>
    </xf>
    <xf numFmtId="0" fontId="17" fillId="0" borderId="9" xfId="0" applyFont="1" applyBorder="1" applyAlignment="1">
      <alignment horizontal="center"/>
    </xf>
    <xf numFmtId="0" fontId="0" fillId="0" borderId="5" xfId="0" applyBorder="1"/>
    <xf numFmtId="0" fontId="0" fillId="0" borderId="6" xfId="0" applyBorder="1"/>
    <xf numFmtId="1" fontId="0" fillId="0" borderId="0" xfId="0" applyNumberFormat="1"/>
    <xf numFmtId="181" fontId="0" fillId="0" borderId="0" xfId="0" applyNumberFormat="1"/>
    <xf numFmtId="0" fontId="6" fillId="15" borderId="12" xfId="0" applyFont="1" applyFill="1" applyBorder="1" applyAlignment="1">
      <alignment horizontal="center" vertical="center"/>
    </xf>
    <xf numFmtId="0" fontId="6" fillId="15" borderId="1" xfId="0" applyFont="1" applyFill="1" applyBorder="1" applyAlignment="1">
      <alignment horizontal="center" vertical="center"/>
    </xf>
    <xf numFmtId="0" fontId="6" fillId="15" borderId="25" xfId="0" applyFont="1" applyFill="1" applyBorder="1" applyAlignment="1">
      <alignment horizontal="center" vertical="center"/>
    </xf>
    <xf numFmtId="0" fontId="23" fillId="15" borderId="12" xfId="0" applyFont="1" applyFill="1" applyBorder="1" applyAlignment="1">
      <alignment horizontal="center" vertical="center"/>
    </xf>
    <xf numFmtId="0" fontId="23" fillId="15" borderId="1" xfId="0" applyFont="1" applyFill="1" applyBorder="1" applyAlignment="1">
      <alignment horizontal="center" vertical="center"/>
    </xf>
    <xf numFmtId="0" fontId="23" fillId="15" borderId="25" xfId="0" applyFont="1" applyFill="1" applyBorder="1" applyAlignment="1">
      <alignment horizontal="center" vertical="center"/>
    </xf>
    <xf numFmtId="181" fontId="23" fillId="15" borderId="12" xfId="0" applyNumberFormat="1" applyFont="1" applyFill="1" applyBorder="1" applyAlignment="1">
      <alignment horizontal="center" vertical="center"/>
    </xf>
    <xf numFmtId="181" fontId="23" fillId="15" borderId="1" xfId="0" applyNumberFormat="1" applyFont="1" applyFill="1" applyBorder="1" applyAlignment="1">
      <alignment horizontal="center" vertical="center"/>
    </xf>
    <xf numFmtId="181" fontId="23" fillId="15" borderId="25" xfId="0" applyNumberFormat="1" applyFont="1" applyFill="1" applyBorder="1" applyAlignment="1">
      <alignment horizontal="center" vertical="center"/>
    </xf>
    <xf numFmtId="0" fontId="6" fillId="0" borderId="0" xfId="0" applyFont="1" applyAlignment="1" applyProtection="1">
      <alignment horizontal="center" vertical="center" wrapText="1"/>
      <protection locked="0"/>
    </xf>
    <xf numFmtId="0" fontId="9" fillId="0" borderId="13" xfId="0" applyFont="1" applyBorder="1" applyAlignment="1">
      <alignment horizontal="center" vertical="center" textRotation="90"/>
    </xf>
    <xf numFmtId="0" fontId="9" fillId="2" borderId="11" xfId="0" applyFont="1" applyFill="1" applyBorder="1" applyAlignment="1">
      <alignment horizontal="left" vertical="center" wrapText="1"/>
    </xf>
    <xf numFmtId="0" fontId="9" fillId="0" borderId="14" xfId="0" applyFont="1" applyBorder="1" applyAlignment="1">
      <alignment horizontal="center" vertical="center" textRotation="90"/>
    </xf>
    <xf numFmtId="0" fontId="9" fillId="0" borderId="15" xfId="0" applyFont="1" applyBorder="1" applyAlignment="1">
      <alignment horizontal="center" vertical="center" textRotation="90"/>
    </xf>
    <xf numFmtId="180" fontId="8" fillId="0" borderId="1" xfId="0" applyNumberFormat="1" applyFont="1" applyBorder="1" applyAlignment="1" applyProtection="1">
      <alignment horizontal="center"/>
      <protection locked="0"/>
    </xf>
    <xf numFmtId="0" fontId="9" fillId="0" borderId="10" xfId="0" applyFont="1" applyBorder="1"/>
    <xf numFmtId="0" fontId="24" fillId="2" borderId="1" xfId="0" applyFont="1" applyFill="1" applyBorder="1" applyAlignment="1" applyProtection="1">
      <alignment horizontal="justify" vertical="center" wrapText="1"/>
      <protection locked="0"/>
    </xf>
    <xf numFmtId="0" fontId="24" fillId="2" borderId="1" xfId="0" applyFont="1" applyFill="1" applyBorder="1" applyAlignment="1" applyProtection="1">
      <alignment vertical="center" wrapText="1"/>
      <protection locked="0"/>
    </xf>
    <xf numFmtId="0" fontId="8" fillId="2" borderId="1" xfId="0" applyFont="1" applyFill="1" applyBorder="1" applyAlignment="1" applyProtection="1">
      <alignment vertical="center" wrapText="1"/>
      <protection locked="0"/>
    </xf>
    <xf numFmtId="180" fontId="8" fillId="2" borderId="1" xfId="0" applyNumberFormat="1" applyFont="1" applyFill="1" applyBorder="1" applyAlignment="1" applyProtection="1">
      <alignment horizontal="center"/>
      <protection locked="0"/>
    </xf>
    <xf numFmtId="181" fontId="6" fillId="11" borderId="1" xfId="0" applyNumberFormat="1" applyFont="1" applyFill="1" applyBorder="1" applyAlignment="1">
      <alignment horizontal="center" vertical="center" wrapText="1"/>
    </xf>
    <xf numFmtId="181" fontId="6" fillId="11" borderId="25" xfId="0" applyNumberFormat="1" applyFont="1" applyFill="1" applyBorder="1" applyAlignment="1">
      <alignment horizontal="center" vertical="center" wrapText="1"/>
    </xf>
    <xf numFmtId="0" fontId="17" fillId="2" borderId="1" xfId="0" applyFont="1" applyFill="1" applyBorder="1" applyAlignment="1">
      <alignment horizontal="center"/>
    </xf>
    <xf numFmtId="0" fontId="2" fillId="0" borderId="13" xfId="0" applyFont="1" applyBorder="1" applyAlignment="1">
      <alignment horizontal="center" vertical="center" textRotation="90"/>
    </xf>
    <xf numFmtId="0" fontId="6" fillId="0" borderId="10" xfId="0" applyFont="1" applyBorder="1" applyAlignment="1">
      <alignment horizontal="left"/>
    </xf>
    <xf numFmtId="0" fontId="6" fillId="0" borderId="11" xfId="0" applyFont="1" applyBorder="1" applyAlignment="1">
      <alignment horizontal="left"/>
    </xf>
    <xf numFmtId="0" fontId="9" fillId="2" borderId="11" xfId="0" applyFont="1" applyFill="1" applyBorder="1" applyAlignment="1">
      <alignment horizontal="center" vertical="center" textRotation="90" wrapText="1"/>
    </xf>
    <xf numFmtId="0" fontId="2" fillId="0" borderId="14" xfId="0" applyFont="1" applyBorder="1" applyAlignment="1">
      <alignment horizontal="center" vertical="center" textRotation="90"/>
    </xf>
    <xf numFmtId="181" fontId="6" fillId="11" borderId="10" xfId="0" applyNumberFormat="1" applyFont="1" applyFill="1" applyBorder="1" applyAlignment="1">
      <alignment horizontal="center" vertical="center"/>
    </xf>
    <xf numFmtId="181" fontId="6" fillId="11" borderId="27" xfId="0" applyNumberFormat="1" applyFont="1" applyFill="1" applyBorder="1" applyAlignment="1">
      <alignment horizontal="center" vertical="center"/>
    </xf>
    <xf numFmtId="0" fontId="9" fillId="2" borderId="12" xfId="0" applyFont="1" applyFill="1" applyBorder="1" applyAlignment="1">
      <alignment horizontal="left" vertical="center" wrapText="1"/>
    </xf>
    <xf numFmtId="0" fontId="0" fillId="4" borderId="12" xfId="0" applyFill="1" applyBorder="1"/>
    <xf numFmtId="0" fontId="0" fillId="12" borderId="1" xfId="0" applyFill="1" applyBorder="1"/>
    <xf numFmtId="0" fontId="9" fillId="0" borderId="8" xfId="0" applyFont="1" applyBorder="1" applyAlignment="1">
      <alignment horizontal="left" vertical="top"/>
    </xf>
    <xf numFmtId="0" fontId="9" fillId="0" borderId="9" xfId="0" applyFont="1" applyBorder="1" applyAlignment="1">
      <alignment horizontal="left" vertical="top"/>
    </xf>
    <xf numFmtId="0" fontId="9" fillId="2" borderId="12" xfId="0" applyFont="1" applyFill="1" applyBorder="1" applyAlignment="1">
      <alignment horizontal="center" vertical="center" textRotation="90" wrapText="1"/>
    </xf>
    <xf numFmtId="0" fontId="2" fillId="0" borderId="15" xfId="0" applyFont="1" applyBorder="1" applyAlignment="1">
      <alignment horizontal="center" vertical="center" textRotation="90"/>
    </xf>
    <xf numFmtId="180" fontId="8" fillId="10" borderId="1" xfId="0" applyNumberFormat="1" applyFont="1" applyFill="1" applyBorder="1" applyAlignment="1" applyProtection="1">
      <alignment horizontal="center"/>
      <protection locked="0"/>
    </xf>
    <xf numFmtId="0" fontId="8" fillId="10" borderId="1" xfId="0" applyFont="1" applyFill="1" applyBorder="1" applyAlignment="1" applyProtection="1">
      <alignment vertical="center" wrapText="1"/>
      <protection locked="0"/>
    </xf>
    <xf numFmtId="0" fontId="8" fillId="10" borderId="1" xfId="0" applyFont="1" applyFill="1" applyBorder="1" applyAlignment="1" applyProtection="1">
      <alignment horizontal="justify" vertical="center" wrapText="1"/>
      <protection locked="0"/>
    </xf>
    <xf numFmtId="180" fontId="11" fillId="10" borderId="1" xfId="0" applyNumberFormat="1" applyFont="1" applyFill="1" applyBorder="1" applyProtection="1">
      <protection locked="0"/>
    </xf>
    <xf numFmtId="0" fontId="24" fillId="10" borderId="1" xfId="0" applyFont="1" applyFill="1" applyBorder="1" applyAlignment="1" applyProtection="1">
      <alignment horizontal="justify" vertical="center" wrapText="1"/>
      <protection locked="0"/>
    </xf>
    <xf numFmtId="0" fontId="24" fillId="10" borderId="1" xfId="0" applyFont="1" applyFill="1" applyBorder="1" applyAlignment="1" applyProtection="1">
      <alignment vertical="center" wrapText="1"/>
      <protection locked="0"/>
    </xf>
    <xf numFmtId="181" fontId="6" fillId="11" borderId="3" xfId="0" applyNumberFormat="1" applyFont="1" applyFill="1" applyBorder="1" applyAlignment="1">
      <alignment horizontal="center" vertical="center" wrapText="1"/>
    </xf>
    <xf numFmtId="180" fontId="8" fillId="8" borderId="1" xfId="0" applyNumberFormat="1" applyFont="1" applyFill="1" applyBorder="1" applyAlignment="1" applyProtection="1">
      <alignment horizontal="center"/>
      <protection locked="0"/>
    </xf>
    <xf numFmtId="0" fontId="8" fillId="8" borderId="1" xfId="0" applyFont="1" applyFill="1" applyBorder="1" applyAlignment="1" applyProtection="1">
      <alignment horizontal="justify" vertical="center" wrapText="1"/>
      <protection locked="0"/>
    </xf>
    <xf numFmtId="180" fontId="11" fillId="8" borderId="1" xfId="0" applyNumberFormat="1" applyFont="1" applyFill="1" applyBorder="1" applyProtection="1">
      <protection locked="0"/>
    </xf>
    <xf numFmtId="0" fontId="11" fillId="8" borderId="1" xfId="0" applyFont="1" applyFill="1" applyBorder="1" applyProtection="1">
      <protection locked="0"/>
    </xf>
    <xf numFmtId="180" fontId="11" fillId="0" borderId="0" xfId="0" applyNumberFormat="1" applyFont="1"/>
    <xf numFmtId="0" fontId="0" fillId="0" borderId="28" xfId="0" applyBorder="1"/>
  </cellXfs>
  <cellStyles count="51">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 name="Обычный 2" xfId="49"/>
    <cellStyle name="Обычный 3"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1" Type="http://schemas.openxmlformats.org/officeDocument/2006/relationships/styles" Target="styles.xml"/><Relationship Id="rId60" Type="http://schemas.openxmlformats.org/officeDocument/2006/relationships/sharedStrings" Target="sharedStrings.xml"/><Relationship Id="rId6" Type="http://schemas.openxmlformats.org/officeDocument/2006/relationships/worksheet" Target="worksheets/sheet6.xml"/><Relationship Id="rId59" Type="http://schemas.openxmlformats.org/officeDocument/2006/relationships/theme" Target="theme/theme1.xml"/><Relationship Id="rId58" Type="http://schemas.openxmlformats.org/officeDocument/2006/relationships/customXml" Target="../customXml/item1.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floor>
    <c:sideWall>
      <c:thickness val="0"/>
    </c:sideWall>
    <c:backWall>
      <c:thickness val="0"/>
    </c:backWall>
    <c:plotArea>
      <c:layout>
        <c:manualLayout>
          <c:layoutTarget val="inner"/>
          <c:xMode val="edge"/>
          <c:yMode val="edge"/>
          <c:x val="0.066852413151504"/>
          <c:y val="0.0345529141119516"/>
          <c:w val="0.887187232864751"/>
          <c:h val="0.912603437427428"/>
        </c:manualLayout>
      </c:layout>
      <c:bar3DChart>
        <c:barDir val="col"/>
        <c:grouping val="stacked"/>
        <c:varyColors val="0"/>
        <c:ser>
          <c:idx val="0"/>
          <c:order val="0"/>
          <c:invertIfNegative val="0"/>
          <c:dPt>
            <c:idx val="0"/>
            <c:invertIfNegative val="0"/>
            <c:bubble3D val="0"/>
            <c:spPr>
              <a:solidFill>
                <a:srgbClr val="00B050"/>
              </a:solidFill>
            </c:spPr>
          </c:dPt>
          <c:dPt>
            <c:idx val="1"/>
            <c:invertIfNegative val="0"/>
            <c:bubble3D val="0"/>
            <c:spPr>
              <a:solidFill>
                <a:srgbClr val="FFFF00"/>
              </a:solidFill>
            </c:spPr>
          </c:dPt>
          <c:dPt>
            <c:idx val="2"/>
            <c:invertIfNegative val="0"/>
            <c:bubble3D val="0"/>
            <c:spPr>
              <a:solidFill>
                <a:srgbClr val="FF0000"/>
              </a:solidFill>
            </c:spPr>
          </c:dPt>
          <c:dPt>
            <c:idx val="4"/>
            <c:invertIfNegative val="0"/>
            <c:bubble3D val="0"/>
            <c:spPr>
              <a:solidFill>
                <a:srgbClr val="00B050"/>
              </a:solidFill>
            </c:spPr>
          </c:dPt>
          <c:dPt>
            <c:idx val="5"/>
            <c:invertIfNegative val="0"/>
            <c:bubble3D val="0"/>
            <c:spPr>
              <a:solidFill>
                <a:srgbClr val="FFFF00"/>
              </a:solidFill>
            </c:spPr>
          </c:dPt>
          <c:dPt>
            <c:idx val="6"/>
            <c:invertIfNegative val="0"/>
            <c:bubble3D val="0"/>
            <c:spPr>
              <a:solidFill>
                <a:srgbClr val="FF0000"/>
              </a:solidFill>
            </c:spPr>
          </c:dPt>
          <c:dPt>
            <c:idx val="8"/>
            <c:invertIfNegative val="0"/>
            <c:bubble3D val="0"/>
            <c:spPr>
              <a:solidFill>
                <a:srgbClr val="00B050"/>
              </a:solidFill>
            </c:spPr>
          </c:dPt>
          <c:dPt>
            <c:idx val="9"/>
            <c:invertIfNegative val="0"/>
            <c:bubble3D val="0"/>
            <c:spPr>
              <a:solidFill>
                <a:srgbClr val="FFFF00"/>
              </a:solidFill>
            </c:spPr>
          </c:dPt>
          <c:dPt>
            <c:idx val="10"/>
            <c:invertIfNegative val="0"/>
            <c:bubble3D val="0"/>
            <c:spPr>
              <a:solidFill>
                <a:srgbClr val="FF0000"/>
              </a:solidFill>
            </c:spPr>
          </c:dPt>
          <c:dPt>
            <c:idx val="12"/>
            <c:invertIfNegative val="0"/>
            <c:bubble3D val="0"/>
            <c:spPr>
              <a:solidFill>
                <a:srgbClr val="00B050"/>
              </a:solidFill>
            </c:spPr>
          </c:dPt>
          <c:dPt>
            <c:idx val="13"/>
            <c:invertIfNegative val="0"/>
            <c:bubble3D val="0"/>
            <c:spPr>
              <a:solidFill>
                <a:srgbClr val="FFFF00"/>
              </a:solidFill>
            </c:spPr>
          </c:dPt>
          <c:dPt>
            <c:idx val="14"/>
            <c:invertIfNegative val="0"/>
            <c:bubble3D val="0"/>
            <c:spPr>
              <a:solidFill>
                <a:srgbClr val="FF0000"/>
              </a:solidFill>
            </c:spPr>
          </c:dPt>
          <c:dPt>
            <c:idx val="16"/>
            <c:invertIfNegative val="0"/>
            <c:bubble3D val="0"/>
            <c:spPr>
              <a:solidFill>
                <a:srgbClr val="00B050"/>
              </a:solidFill>
            </c:spPr>
          </c:dPt>
          <c:dPt>
            <c:idx val="17"/>
            <c:invertIfNegative val="0"/>
            <c:bubble3D val="0"/>
            <c:spPr>
              <a:solidFill>
                <a:srgbClr val="FFFF00"/>
              </a:solidFill>
            </c:spPr>
          </c:dPt>
          <c:dPt>
            <c:idx val="18"/>
            <c:invertIfNegative val="0"/>
            <c:bubble3D val="0"/>
            <c:spPr>
              <a:solidFill>
                <a:srgbClr val="FF0000"/>
              </a:solidFill>
            </c:spPr>
          </c:dPt>
          <c:dLbls>
            <c:spPr>
              <a:noFill/>
              <a:ln w="25400">
                <a:noFill/>
              </a:ln>
              <a:effectLst/>
            </c:spPr>
            <c:txPr>
              <a:bodyPr rot="0" spcFirstLastPara="0" vertOverflow="ellipsis" vert="horz" wrap="square" lIns="38100" tIns="19050" rIns="38100" bIns="19050" anchor="ctr" anchorCtr="1"/>
              <a:lstStyle/>
              <a:p>
                <a:pPr>
                  <a:defRPr lang="ru-RU" sz="1000" b="0"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СВОД1!$Z$12:$Z$30</c:f>
              <c:numCache>
                <c:formatCode>0.0</c:formatCode>
                <c:ptCount val="19"/>
                <c:pt idx="0">
                  <c:v>50</c:v>
                </c:pt>
                <c:pt idx="1">
                  <c:v>31.8181818181818</c:v>
                </c:pt>
                <c:pt idx="2">
                  <c:v>18.1818181818182</c:v>
                </c:pt>
                <c:pt idx="4">
                  <c:v>9.09090909090909</c:v>
                </c:pt>
                <c:pt idx="5">
                  <c:v>70.7070707070707</c:v>
                </c:pt>
                <c:pt idx="6">
                  <c:v>20.2020202020202</c:v>
                </c:pt>
                <c:pt idx="8">
                  <c:v>25.7575757575758</c:v>
                </c:pt>
                <c:pt idx="9">
                  <c:v>53.030303030303</c:v>
                </c:pt>
                <c:pt idx="10">
                  <c:v>21.2121212121212</c:v>
                </c:pt>
                <c:pt idx="12">
                  <c:v>27.5757575757576</c:v>
                </c:pt>
                <c:pt idx="13">
                  <c:v>48.4848484848485</c:v>
                </c:pt>
                <c:pt idx="14">
                  <c:v>23.9393939393939</c:v>
                </c:pt>
                <c:pt idx="16">
                  <c:v>4.54545454545455</c:v>
                </c:pt>
                <c:pt idx="17">
                  <c:v>75.7575757575758</c:v>
                </c:pt>
                <c:pt idx="18">
                  <c:v>19.6969696969697</c:v>
                </c:pt>
              </c:numCache>
            </c:numRef>
          </c:val>
        </c:ser>
        <c:dLbls>
          <c:showLegendKey val="0"/>
          <c:showVal val="0"/>
          <c:showCatName val="0"/>
          <c:showSerName val="0"/>
          <c:showPercent val="0"/>
          <c:showBubbleSize val="0"/>
        </c:dLbls>
        <c:gapWidth val="30"/>
        <c:gapDepth val="24"/>
        <c:shape val="box"/>
        <c:axId val="54928896"/>
        <c:axId val="129991808"/>
      </c:bar3DChart>
      <c:catAx>
        <c:axId val="54928896"/>
        <c:scaling>
          <c:orientation val="minMax"/>
        </c:scaling>
        <c:delete val="1"/>
        <c:axPos val="b"/>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129991808"/>
        <c:crossesAt val="30"/>
        <c:auto val="1"/>
        <c:lblAlgn val="ctr"/>
        <c:lblOffset val="100"/>
        <c:noMultiLvlLbl val="0"/>
      </c:catAx>
      <c:valAx>
        <c:axId val="129991808"/>
        <c:scaling>
          <c:orientation val="minMax"/>
        </c:scaling>
        <c:delete val="0"/>
        <c:axPos val="l"/>
        <c:majorGridlines/>
        <c:numFmt formatCode="0.0" sourceLinked="1"/>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54928896"/>
        <c:crosses val="autoZero"/>
        <c:crossBetween val="between"/>
      </c:valAx>
      <c:spPr>
        <a:noFill/>
        <a:ln w="25400">
          <a:noFill/>
        </a:ln>
      </c:spPr>
    </c:plotArea>
    <c:plotVisOnly val="1"/>
    <c:dispBlanksAs val="gap"/>
    <c:showDLblsOverMax val="0"/>
    <c:extLst>
      <c:ext uri="{0b15fc19-7d7d-44ad-8c2d-2c3a37ce22c3}">
        <chartProps xmlns="https://web.wps.cn/et/2018/main" chartId="{4f5eecc6-1974-4d6a-ad8f-54e7acab1802}"/>
      </c:ext>
    </c:extLst>
  </c:chart>
  <c:txPr>
    <a:bodyPr/>
    <a:lstStyle/>
    <a:p>
      <a:pPr>
        <a:defRPr lang="ru-RU"/>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floor>
    <c:sideWall>
      <c:thickness val="0"/>
    </c:sideWall>
    <c:backWall>
      <c:thickness val="0"/>
    </c:backWall>
    <c:plotArea>
      <c:layout>
        <c:manualLayout>
          <c:layoutTarget val="inner"/>
          <c:xMode val="edge"/>
          <c:yMode val="edge"/>
          <c:x val="0.0670391061452514"/>
          <c:y val="0.028169014084507"/>
          <c:w val="0.886871508379888"/>
          <c:h val="0.919517102615694"/>
        </c:manualLayout>
      </c:layout>
      <c:bar3DChart>
        <c:barDir val="col"/>
        <c:grouping val="clustered"/>
        <c:varyColors val="0"/>
        <c:ser>
          <c:idx val="0"/>
          <c:order val="0"/>
          <c:invertIfNegative val="0"/>
          <c:dPt>
            <c:idx val="0"/>
            <c:invertIfNegative val="0"/>
            <c:bubble3D val="0"/>
            <c:spPr>
              <a:solidFill>
                <a:srgbClr val="00B050"/>
              </a:solidFill>
            </c:spPr>
          </c:dPt>
          <c:dPt>
            <c:idx val="1"/>
            <c:invertIfNegative val="0"/>
            <c:bubble3D val="0"/>
            <c:spPr>
              <a:solidFill>
                <a:srgbClr val="FFFF00"/>
              </a:solidFill>
            </c:spPr>
          </c:dPt>
          <c:dPt>
            <c:idx val="2"/>
            <c:invertIfNegative val="0"/>
            <c:bubble3D val="0"/>
            <c:spPr>
              <a:solidFill>
                <a:srgbClr val="FF0000"/>
              </a:solidFill>
            </c:spPr>
          </c:dPt>
          <c:dLbls>
            <c:delete val="1"/>
          </c:dLbls>
          <c:val>
            <c:numRef>
              <c:f>СВОД1!$AA$18:$AC$18</c:f>
              <c:numCache>
                <c:formatCode>0.0</c:formatCode>
                <c:ptCount val="3"/>
                <c:pt idx="0">
                  <c:v>23.3939393939394</c:v>
                </c:pt>
                <c:pt idx="1">
                  <c:v>55.9595959595959</c:v>
                </c:pt>
                <c:pt idx="2">
                  <c:v>20.6464646464646</c:v>
                </c:pt>
              </c:numCache>
            </c:numRef>
          </c:val>
        </c:ser>
        <c:ser>
          <c:idx val="1"/>
          <c:order val="1"/>
          <c:invertIfNegative val="0"/>
          <c:dLbls>
            <c:delete val="1"/>
          </c:dLbls>
          <c:val>
            <c:numRef>
              <c:f>СВОД1!$AA$19:$AC$19</c:f>
              <c:numCache>
                <c:formatCode>0.0</c:formatCode>
                <c:ptCount val="3"/>
              </c:numCache>
            </c:numRef>
          </c:val>
        </c:ser>
        <c:dLbls>
          <c:showLegendKey val="0"/>
          <c:showVal val="0"/>
          <c:showCatName val="0"/>
          <c:showSerName val="0"/>
          <c:showPercent val="0"/>
          <c:showBubbleSize val="0"/>
        </c:dLbls>
        <c:gapWidth val="50"/>
        <c:gapDepth val="150"/>
        <c:shape val="box"/>
        <c:axId val="54930944"/>
        <c:axId val="129993536"/>
      </c:bar3DChart>
      <c:catAx>
        <c:axId val="54930944"/>
        <c:scaling>
          <c:orientation val="minMax"/>
        </c:scaling>
        <c:delete val="1"/>
        <c:axPos val="b"/>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129993536"/>
        <c:crosses val="autoZero"/>
        <c:auto val="1"/>
        <c:lblAlgn val="ctr"/>
        <c:lblOffset val="100"/>
        <c:noMultiLvlLbl val="0"/>
      </c:catAx>
      <c:valAx>
        <c:axId val="129993536"/>
        <c:scaling>
          <c:orientation val="minMax"/>
        </c:scaling>
        <c:delete val="0"/>
        <c:axPos val="l"/>
        <c:majorGridlines/>
        <c:numFmt formatCode="0.0" sourceLinked="1"/>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54930944"/>
        <c:crosses val="autoZero"/>
        <c:crossBetween val="between"/>
      </c:valAx>
      <c:spPr>
        <a:noFill/>
        <a:ln w="25400">
          <a:noFill/>
        </a:ln>
      </c:spPr>
    </c:plotArea>
    <c:plotVisOnly val="1"/>
    <c:dispBlanksAs val="gap"/>
    <c:showDLblsOverMax val="0"/>
    <c:extLst>
      <c:ext uri="{0b15fc19-7d7d-44ad-8c2d-2c3a37ce22c3}">
        <chartProps xmlns="https://web.wps.cn/et/2018/main" chartId="{87ff9708-ccb9-406c-8b9c-a3b942c618ff}"/>
      </c:ext>
    </c:extLst>
  </c:chart>
  <c:txPr>
    <a:bodyPr/>
    <a:lstStyle/>
    <a:p>
      <a:pPr>
        <a:defRPr lang="ru-RU"/>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floor>
    <c:sideWall>
      <c:thickness val="0"/>
    </c:sideWall>
    <c:backWall>
      <c:thickness val="0"/>
    </c:backWall>
    <c:plotArea>
      <c:layout/>
      <c:bar3DChart>
        <c:barDir val="col"/>
        <c:grouping val="stacked"/>
        <c:varyColors val="0"/>
        <c:ser>
          <c:idx val="0"/>
          <c:order val="0"/>
          <c:invertIfNegative val="0"/>
          <c:dPt>
            <c:idx val="0"/>
            <c:invertIfNegative val="0"/>
            <c:bubble3D val="0"/>
            <c:spPr>
              <a:solidFill>
                <a:srgbClr val="00B050"/>
              </a:solidFill>
            </c:spPr>
          </c:dPt>
          <c:dPt>
            <c:idx val="1"/>
            <c:invertIfNegative val="0"/>
            <c:bubble3D val="0"/>
            <c:spPr>
              <a:solidFill>
                <a:srgbClr val="FFFF00"/>
              </a:solidFill>
            </c:spPr>
          </c:dPt>
          <c:dPt>
            <c:idx val="2"/>
            <c:invertIfNegative val="0"/>
            <c:bubble3D val="0"/>
            <c:spPr>
              <a:solidFill>
                <a:srgbClr val="FF0000"/>
              </a:solidFill>
            </c:spPr>
          </c:dPt>
          <c:dPt>
            <c:idx val="4"/>
            <c:invertIfNegative val="0"/>
            <c:bubble3D val="0"/>
            <c:spPr>
              <a:solidFill>
                <a:srgbClr val="00B050"/>
              </a:solidFill>
            </c:spPr>
          </c:dPt>
          <c:dPt>
            <c:idx val="5"/>
            <c:invertIfNegative val="0"/>
            <c:bubble3D val="0"/>
            <c:spPr>
              <a:solidFill>
                <a:srgbClr val="FFFF00"/>
              </a:solidFill>
            </c:spPr>
          </c:dPt>
          <c:dPt>
            <c:idx val="6"/>
            <c:invertIfNegative val="0"/>
            <c:bubble3D val="0"/>
            <c:spPr>
              <a:solidFill>
                <a:srgbClr val="FF0000"/>
              </a:solidFill>
            </c:spPr>
          </c:dPt>
          <c:dPt>
            <c:idx val="8"/>
            <c:invertIfNegative val="0"/>
            <c:bubble3D val="0"/>
            <c:spPr>
              <a:solidFill>
                <a:srgbClr val="00B050"/>
              </a:solidFill>
            </c:spPr>
          </c:dPt>
          <c:dPt>
            <c:idx val="9"/>
            <c:invertIfNegative val="0"/>
            <c:bubble3D val="0"/>
            <c:spPr>
              <a:solidFill>
                <a:srgbClr val="FFFF00"/>
              </a:solidFill>
            </c:spPr>
          </c:dPt>
          <c:dPt>
            <c:idx val="10"/>
            <c:invertIfNegative val="0"/>
            <c:bubble3D val="0"/>
            <c:spPr>
              <a:solidFill>
                <a:srgbClr val="FF0000"/>
              </a:solidFill>
            </c:spPr>
          </c:dPt>
          <c:dPt>
            <c:idx val="12"/>
            <c:invertIfNegative val="0"/>
            <c:bubble3D val="0"/>
            <c:spPr>
              <a:solidFill>
                <a:srgbClr val="00B050"/>
              </a:solidFill>
            </c:spPr>
          </c:dPt>
          <c:dPt>
            <c:idx val="13"/>
            <c:invertIfNegative val="0"/>
            <c:bubble3D val="0"/>
            <c:spPr>
              <a:solidFill>
                <a:srgbClr val="FFFF00"/>
              </a:solidFill>
            </c:spPr>
          </c:dPt>
          <c:dPt>
            <c:idx val="14"/>
            <c:invertIfNegative val="0"/>
            <c:bubble3D val="0"/>
            <c:spPr>
              <a:solidFill>
                <a:srgbClr val="FF0000"/>
              </a:solidFill>
            </c:spPr>
          </c:dPt>
          <c:dPt>
            <c:idx val="16"/>
            <c:invertIfNegative val="0"/>
            <c:bubble3D val="0"/>
            <c:spPr>
              <a:solidFill>
                <a:srgbClr val="00B050"/>
              </a:solidFill>
            </c:spPr>
          </c:dPt>
          <c:dPt>
            <c:idx val="17"/>
            <c:invertIfNegative val="0"/>
            <c:bubble3D val="0"/>
            <c:spPr>
              <a:solidFill>
                <a:srgbClr val="FFFF00"/>
              </a:solidFill>
            </c:spPr>
          </c:dPt>
          <c:dPt>
            <c:idx val="18"/>
            <c:invertIfNegative val="0"/>
            <c:bubble3D val="0"/>
            <c:spPr>
              <a:solidFill>
                <a:srgbClr val="FF0000"/>
              </a:solidFill>
            </c:spPr>
          </c:dPt>
          <c:dLbls>
            <c:spPr>
              <a:noFill/>
              <a:ln w="25400">
                <a:noFill/>
              </a:ln>
              <a:effectLst/>
            </c:spPr>
            <c:txPr>
              <a:bodyPr rot="0" spcFirstLastPara="0" vertOverflow="ellipsis" vert="horz" wrap="square" lIns="38100" tIns="19050" rIns="38100" bIns="19050" anchor="ctr" anchorCtr="1"/>
              <a:lstStyle/>
              <a:p>
                <a:pPr>
                  <a:defRPr lang="ru-RU" sz="1000" b="1"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СВОД2!$Y$12:$Y$30</c:f>
              <c:numCache>
                <c:formatCode>0.0</c:formatCode>
                <c:ptCount val="19"/>
                <c:pt idx="0">
                  <c:v>50</c:v>
                </c:pt>
                <c:pt idx="1">
                  <c:v>31.8181818181818</c:v>
                </c:pt>
                <c:pt idx="2">
                  <c:v>18.1818181818182</c:v>
                </c:pt>
                <c:pt idx="4">
                  <c:v>9.09090909090909</c:v>
                </c:pt>
                <c:pt idx="5">
                  <c:v>70.7070707070707</c:v>
                </c:pt>
                <c:pt idx="6">
                  <c:v>20.2020202020202</c:v>
                </c:pt>
                <c:pt idx="8">
                  <c:v>25.7575757575758</c:v>
                </c:pt>
                <c:pt idx="9">
                  <c:v>53.030303030303</c:v>
                </c:pt>
                <c:pt idx="10">
                  <c:v>21.2121212121212</c:v>
                </c:pt>
                <c:pt idx="12">
                  <c:v>27.5757575757576</c:v>
                </c:pt>
                <c:pt idx="13">
                  <c:v>48.4848484848485</c:v>
                </c:pt>
                <c:pt idx="14">
                  <c:v>23.9393939393939</c:v>
                </c:pt>
                <c:pt idx="16">
                  <c:v>4.54545454545455</c:v>
                </c:pt>
                <c:pt idx="17">
                  <c:v>75.7575757575758</c:v>
                </c:pt>
                <c:pt idx="18">
                  <c:v>19.6969696969697</c:v>
                </c:pt>
              </c:numCache>
            </c:numRef>
          </c:val>
        </c:ser>
        <c:ser>
          <c:idx val="1"/>
          <c:order val="1"/>
          <c:spPr>
            <a:solidFill>
              <a:schemeClr val="accent6">
                <a:lumMod val="75000"/>
              </a:schemeClr>
            </a:solidFill>
          </c:spPr>
          <c:invertIfNegative val="0"/>
          <c:dLbls>
            <c:spPr>
              <a:noFill/>
              <a:ln w="25400">
                <a:noFill/>
              </a:ln>
              <a:effectLst/>
            </c:spPr>
            <c:txPr>
              <a:bodyPr rot="0" spcFirstLastPara="0" vertOverflow="ellipsis" vert="horz" wrap="square" lIns="38100" tIns="19050" rIns="38100" bIns="19050" anchor="ctr" anchorCtr="1"/>
              <a:lstStyle/>
              <a:p>
                <a:pPr>
                  <a:defRPr lang="ru-RU" sz="1000" b="1"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СВОД2!$Z$12:$Z$30</c:f>
              <c:numCache>
                <c:formatCode>0.0</c:formatCode>
                <c:ptCount val="19"/>
                <c:pt idx="0">
                  <c:v>68.2539682539683</c:v>
                </c:pt>
                <c:pt idx="1">
                  <c:v>19.047619047619</c:v>
                </c:pt>
                <c:pt idx="2">
                  <c:v>12.6984126984127</c:v>
                </c:pt>
                <c:pt idx="4">
                  <c:v>31.7460317460317</c:v>
                </c:pt>
                <c:pt idx="5">
                  <c:v>44.8412698412698</c:v>
                </c:pt>
                <c:pt idx="6">
                  <c:v>23.015873015873</c:v>
                </c:pt>
                <c:pt idx="8">
                  <c:v>42.8571428571429</c:v>
                </c:pt>
                <c:pt idx="9">
                  <c:v>26.984126984127</c:v>
                </c:pt>
                <c:pt idx="10">
                  <c:v>30.1587301587302</c:v>
                </c:pt>
                <c:pt idx="12">
                  <c:v>32.3809523809524</c:v>
                </c:pt>
                <c:pt idx="13">
                  <c:v>40.3174603174603</c:v>
                </c:pt>
                <c:pt idx="14">
                  <c:v>27.9365079365079</c:v>
                </c:pt>
                <c:pt idx="16">
                  <c:v>52.3809523809524</c:v>
                </c:pt>
                <c:pt idx="17">
                  <c:v>23.8095238095238</c:v>
                </c:pt>
                <c:pt idx="18">
                  <c:v>23.8095238095238</c:v>
                </c:pt>
              </c:numCache>
            </c:numRef>
          </c:val>
        </c:ser>
        <c:dLbls>
          <c:showLegendKey val="0"/>
          <c:showVal val="0"/>
          <c:showCatName val="0"/>
          <c:showSerName val="0"/>
          <c:showPercent val="0"/>
          <c:showBubbleSize val="0"/>
        </c:dLbls>
        <c:gapWidth val="150"/>
        <c:gapDepth val="150"/>
        <c:shape val="box"/>
        <c:axId val="58024960"/>
        <c:axId val="129995264"/>
      </c:bar3DChart>
      <c:catAx>
        <c:axId val="58024960"/>
        <c:scaling>
          <c:orientation val="minMax"/>
        </c:scaling>
        <c:delete val="1"/>
        <c:axPos val="b"/>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129995264"/>
        <c:crosses val="autoZero"/>
        <c:auto val="1"/>
        <c:lblAlgn val="ctr"/>
        <c:lblOffset val="100"/>
        <c:noMultiLvlLbl val="0"/>
      </c:catAx>
      <c:valAx>
        <c:axId val="129995264"/>
        <c:scaling>
          <c:orientation val="minMax"/>
        </c:scaling>
        <c:delete val="0"/>
        <c:axPos val="l"/>
        <c:majorGridlines/>
        <c:numFmt formatCode="0.0" sourceLinked="1"/>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58024960"/>
        <c:crosses val="autoZero"/>
        <c:crossBetween val="between"/>
      </c:valAx>
      <c:spPr>
        <a:noFill/>
        <a:ln w="25400">
          <a:noFill/>
        </a:ln>
      </c:spPr>
    </c:plotArea>
    <c:plotVisOnly val="1"/>
    <c:dispBlanksAs val="gap"/>
    <c:showDLblsOverMax val="0"/>
    <c:extLst>
      <c:ext uri="{0b15fc19-7d7d-44ad-8c2d-2c3a37ce22c3}">
        <chartProps xmlns="https://web.wps.cn/et/2018/main" chartId="{58260548-a0d7-4e2f-ba07-82d7ea247392}"/>
      </c:ext>
    </c:extLst>
  </c:chart>
  <c:txPr>
    <a:bodyPr/>
    <a:lstStyle/>
    <a:p>
      <a:pPr>
        <a:defRPr lang="ru-RU"/>
      </a:pP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spPr>
            <a:solidFill>
              <a:schemeClr val="accent6">
                <a:lumMod val="75000"/>
              </a:schemeClr>
            </a:solidFill>
          </c:spPr>
          <c:invertIfNegative val="0"/>
          <c:dLbls>
            <c:dLbl>
              <c:idx val="0"/>
              <c:layout>
                <c:manualLayout>
                  <c:x val="0.00202020169884646"/>
                  <c:y val="0.181694008615594"/>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00404040339769293"/>
                  <c:y val="0.124316953263301"/>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00202020169884646"/>
                  <c:y val="0.114754110704586"/>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a:effectLst/>
            </c:spPr>
            <c:txPr>
              <a:bodyPr rot="0" spcFirstLastPara="0" vertOverflow="ellipsis" vert="horz" wrap="square" lIns="38100" tIns="19050" rIns="38100" bIns="19050" anchor="ctr" anchorCtr="1"/>
              <a:lstStyle/>
              <a:p>
                <a:pPr>
                  <a:defRPr lang="ru-RU" sz="1000" b="0"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СВОД2!$AA$18:$AC$18</c:f>
              <c:numCache>
                <c:formatCode>0.0</c:formatCode>
                <c:ptCount val="3"/>
                <c:pt idx="0">
                  <c:v>45.5238095238095</c:v>
                </c:pt>
                <c:pt idx="1">
                  <c:v>31</c:v>
                </c:pt>
                <c:pt idx="2">
                  <c:v>23.5238095238095</c:v>
                </c:pt>
              </c:numCache>
            </c:numRef>
          </c:val>
        </c:ser>
        <c:ser>
          <c:idx val="1"/>
          <c:order val="1"/>
          <c:invertIfNegative val="0"/>
          <c:dLbls>
            <c:delete val="1"/>
          </c:dLbls>
          <c:val>
            <c:numRef>
              <c:f>СВОД2!$AA$19:$AC$19</c:f>
              <c:numCache>
                <c:formatCode>0.0</c:formatCode>
                <c:ptCount val="3"/>
              </c:numCache>
            </c:numRef>
          </c:val>
        </c:ser>
        <c:ser>
          <c:idx val="2"/>
          <c:order val="2"/>
          <c:invertIfNegative val="0"/>
          <c:dPt>
            <c:idx val="0"/>
            <c:invertIfNegative val="0"/>
            <c:bubble3D val="0"/>
            <c:spPr>
              <a:solidFill>
                <a:srgbClr val="00B050"/>
              </a:solidFill>
            </c:spPr>
          </c:dPt>
          <c:dPt>
            <c:idx val="1"/>
            <c:invertIfNegative val="0"/>
            <c:bubble3D val="0"/>
            <c:spPr>
              <a:solidFill>
                <a:srgbClr val="FFFF00"/>
              </a:solidFill>
            </c:spPr>
          </c:dPt>
          <c:dPt>
            <c:idx val="2"/>
            <c:invertIfNegative val="0"/>
            <c:bubble3D val="0"/>
            <c:spPr>
              <a:solidFill>
                <a:srgbClr val="FF0000"/>
              </a:solidFill>
            </c:spPr>
          </c:dPt>
          <c:dLbls>
            <c:dLbl>
              <c:idx val="0"/>
              <c:layout>
                <c:manualLayout>
                  <c:x val="0.0020202016988465"/>
                  <c:y val="0.181694008615594"/>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00202020169884646"/>
                  <c:y val="0.0988160397733933"/>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00404040339769293"/>
                  <c:y val="0.10519126814587"/>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a:effectLst/>
            </c:spPr>
            <c:txPr>
              <a:bodyPr rot="0" spcFirstLastPara="0" vertOverflow="ellipsis" vert="horz" wrap="square" lIns="38100" tIns="19050" rIns="38100" bIns="19050" anchor="ctr" anchorCtr="1"/>
              <a:lstStyle/>
              <a:p>
                <a:pPr>
                  <a:defRPr lang="ru-RU" sz="1000" b="0"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СВОД2!$AA$20:$AC$20</c:f>
              <c:numCache>
                <c:formatCode>0.0</c:formatCode>
                <c:ptCount val="3"/>
                <c:pt idx="0">
                  <c:v>23.3939393939394</c:v>
                </c:pt>
                <c:pt idx="1">
                  <c:v>55.9595959595959</c:v>
                </c:pt>
                <c:pt idx="2">
                  <c:v>20.6464646464646</c:v>
                </c:pt>
              </c:numCache>
            </c:numRef>
          </c:val>
        </c:ser>
        <c:dLbls>
          <c:showLegendKey val="0"/>
          <c:showVal val="0"/>
          <c:showCatName val="0"/>
          <c:showSerName val="0"/>
          <c:showPercent val="0"/>
          <c:showBubbleSize val="0"/>
        </c:dLbls>
        <c:gapWidth val="150"/>
        <c:gapDepth val="150"/>
        <c:shape val="box"/>
        <c:axId val="58027520"/>
        <c:axId val="129996992"/>
      </c:bar3DChart>
      <c:catAx>
        <c:axId val="58027520"/>
        <c:scaling>
          <c:orientation val="minMax"/>
        </c:scaling>
        <c:delete val="1"/>
        <c:axPos val="b"/>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129996992"/>
        <c:crosses val="autoZero"/>
        <c:auto val="1"/>
        <c:lblAlgn val="ctr"/>
        <c:lblOffset val="100"/>
        <c:noMultiLvlLbl val="0"/>
      </c:catAx>
      <c:valAx>
        <c:axId val="129996992"/>
        <c:scaling>
          <c:orientation val="minMax"/>
        </c:scaling>
        <c:delete val="0"/>
        <c:axPos val="l"/>
        <c:majorGridlines/>
        <c:numFmt formatCode="0.0" sourceLinked="1"/>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58027520"/>
        <c:crosses val="autoZero"/>
        <c:crossBetween val="between"/>
      </c:valAx>
      <c:spPr>
        <a:noFill/>
        <a:ln w="25400">
          <a:noFill/>
        </a:ln>
      </c:spPr>
    </c:plotArea>
    <c:plotVisOnly val="1"/>
    <c:dispBlanksAs val="gap"/>
    <c:showDLblsOverMax val="0"/>
    <c:extLst>
      <c:ext uri="{0b15fc19-7d7d-44ad-8c2d-2c3a37ce22c3}">
        <chartProps xmlns="https://web.wps.cn/et/2018/main" chartId="{b9b69c9b-3057-42cf-91a0-e5bb13ad569e}"/>
      </c:ext>
    </c:extLst>
  </c:chart>
  <c:txPr>
    <a:bodyPr/>
    <a:lstStyle/>
    <a:p>
      <a:pPr>
        <a:defRPr lang="ru-RU"/>
      </a:pP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floor>
    <c:sideWall>
      <c:thickness val="0"/>
    </c:sideWall>
    <c:backWall>
      <c:thickness val="0"/>
    </c:backWall>
    <c:plotArea>
      <c:layout/>
      <c:bar3DChart>
        <c:barDir val="col"/>
        <c:grouping val="stacked"/>
        <c:varyColors val="0"/>
        <c:ser>
          <c:idx val="0"/>
          <c:order val="0"/>
          <c:invertIfNegative val="0"/>
          <c:dPt>
            <c:idx val="0"/>
            <c:invertIfNegative val="0"/>
            <c:bubble3D val="0"/>
            <c:spPr>
              <a:solidFill>
                <a:srgbClr val="00B050"/>
              </a:solidFill>
            </c:spPr>
          </c:dPt>
          <c:dPt>
            <c:idx val="1"/>
            <c:invertIfNegative val="0"/>
            <c:bubble3D val="0"/>
            <c:spPr>
              <a:solidFill>
                <a:srgbClr val="FFFF00"/>
              </a:solidFill>
            </c:spPr>
          </c:dPt>
          <c:dPt>
            <c:idx val="2"/>
            <c:invertIfNegative val="0"/>
            <c:bubble3D val="0"/>
            <c:spPr>
              <a:solidFill>
                <a:srgbClr val="FF0000"/>
              </a:solidFill>
            </c:spPr>
          </c:dPt>
          <c:dPt>
            <c:idx val="4"/>
            <c:invertIfNegative val="0"/>
            <c:bubble3D val="0"/>
            <c:spPr>
              <a:solidFill>
                <a:srgbClr val="00B050"/>
              </a:solidFill>
            </c:spPr>
          </c:dPt>
          <c:dPt>
            <c:idx val="5"/>
            <c:invertIfNegative val="0"/>
            <c:bubble3D val="0"/>
            <c:spPr>
              <a:solidFill>
                <a:srgbClr val="FFFF00"/>
              </a:solidFill>
            </c:spPr>
          </c:dPt>
          <c:dPt>
            <c:idx val="6"/>
            <c:invertIfNegative val="0"/>
            <c:bubble3D val="0"/>
            <c:spPr>
              <a:solidFill>
                <a:srgbClr val="FF0000"/>
              </a:solidFill>
            </c:spPr>
          </c:dPt>
          <c:dPt>
            <c:idx val="8"/>
            <c:invertIfNegative val="0"/>
            <c:bubble3D val="0"/>
            <c:spPr>
              <a:solidFill>
                <a:srgbClr val="00B050"/>
              </a:solidFill>
            </c:spPr>
          </c:dPt>
          <c:dPt>
            <c:idx val="9"/>
            <c:invertIfNegative val="0"/>
            <c:bubble3D val="0"/>
            <c:spPr>
              <a:solidFill>
                <a:srgbClr val="FFFF00"/>
              </a:solidFill>
            </c:spPr>
          </c:dPt>
          <c:dPt>
            <c:idx val="10"/>
            <c:invertIfNegative val="0"/>
            <c:bubble3D val="0"/>
            <c:spPr>
              <a:solidFill>
                <a:srgbClr val="FF0000"/>
              </a:solidFill>
            </c:spPr>
          </c:dPt>
          <c:dPt>
            <c:idx val="12"/>
            <c:invertIfNegative val="0"/>
            <c:bubble3D val="0"/>
            <c:spPr>
              <a:solidFill>
                <a:srgbClr val="00B050"/>
              </a:solidFill>
            </c:spPr>
          </c:dPt>
          <c:dPt>
            <c:idx val="13"/>
            <c:invertIfNegative val="0"/>
            <c:bubble3D val="0"/>
            <c:spPr>
              <a:solidFill>
                <a:srgbClr val="FFFF00"/>
              </a:solidFill>
            </c:spPr>
          </c:dPt>
          <c:dPt>
            <c:idx val="14"/>
            <c:invertIfNegative val="0"/>
            <c:bubble3D val="0"/>
            <c:spPr>
              <a:solidFill>
                <a:srgbClr val="FF0000"/>
              </a:solidFill>
            </c:spPr>
          </c:dPt>
          <c:dPt>
            <c:idx val="16"/>
            <c:invertIfNegative val="0"/>
            <c:bubble3D val="0"/>
            <c:spPr>
              <a:solidFill>
                <a:srgbClr val="00B050"/>
              </a:solidFill>
            </c:spPr>
          </c:dPt>
          <c:dPt>
            <c:idx val="17"/>
            <c:invertIfNegative val="0"/>
            <c:bubble3D val="0"/>
            <c:spPr>
              <a:solidFill>
                <a:srgbClr val="FFFF00"/>
              </a:solidFill>
            </c:spPr>
          </c:dPt>
          <c:dPt>
            <c:idx val="18"/>
            <c:invertIfNegative val="0"/>
            <c:bubble3D val="0"/>
            <c:spPr>
              <a:solidFill>
                <a:srgbClr val="FF0000"/>
              </a:solidFill>
            </c:spPr>
          </c:dPt>
          <c:dLbls>
            <c:spPr>
              <a:noFill/>
              <a:ln w="25400">
                <a:noFill/>
              </a:ln>
              <a:effectLst/>
            </c:spPr>
            <c:txPr>
              <a:bodyPr rot="0" spcFirstLastPara="0" vertOverflow="ellipsis" vert="horz" wrap="square" lIns="38100" tIns="19050" rIns="38100" bIns="19050" anchor="ctr" anchorCtr="1"/>
              <a:lstStyle/>
              <a:p>
                <a:pPr>
                  <a:defRPr lang="ru-RU" sz="1000" b="1"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СВОД3!$Z$12:$Z$30</c:f>
              <c:numCache>
                <c:formatCode>0.0</c:formatCode>
                <c:ptCount val="19"/>
                <c:pt idx="0">
                  <c:v>50</c:v>
                </c:pt>
                <c:pt idx="1">
                  <c:v>31.8181818181818</c:v>
                </c:pt>
                <c:pt idx="2">
                  <c:v>18.1818181818182</c:v>
                </c:pt>
                <c:pt idx="4">
                  <c:v>9.09090909090909</c:v>
                </c:pt>
                <c:pt idx="5">
                  <c:v>70.7070707070707</c:v>
                </c:pt>
                <c:pt idx="6">
                  <c:v>20.2020202020202</c:v>
                </c:pt>
                <c:pt idx="8">
                  <c:v>25.7575757575758</c:v>
                </c:pt>
                <c:pt idx="9">
                  <c:v>53.030303030303</c:v>
                </c:pt>
                <c:pt idx="10">
                  <c:v>21.2121212121212</c:v>
                </c:pt>
                <c:pt idx="12">
                  <c:v>27.5757575757576</c:v>
                </c:pt>
                <c:pt idx="13">
                  <c:v>48.4848484848485</c:v>
                </c:pt>
                <c:pt idx="14">
                  <c:v>23.9393939393939</c:v>
                </c:pt>
                <c:pt idx="16">
                  <c:v>4.54545454545455</c:v>
                </c:pt>
                <c:pt idx="17">
                  <c:v>75.7575757575758</c:v>
                </c:pt>
                <c:pt idx="18">
                  <c:v>19.6969696969697</c:v>
                </c:pt>
              </c:numCache>
            </c:numRef>
          </c:val>
        </c:ser>
        <c:ser>
          <c:idx val="1"/>
          <c:order val="1"/>
          <c:spPr>
            <a:solidFill>
              <a:schemeClr val="accent6">
                <a:lumMod val="75000"/>
              </a:schemeClr>
            </a:solidFill>
          </c:spPr>
          <c:invertIfNegative val="0"/>
          <c:dLbls>
            <c:spPr>
              <a:noFill/>
              <a:ln w="25400">
                <a:noFill/>
              </a:ln>
              <a:effectLst/>
            </c:spPr>
            <c:txPr>
              <a:bodyPr rot="0" spcFirstLastPara="0" vertOverflow="ellipsis" vert="horz" wrap="square" lIns="38100" tIns="19050" rIns="38100" bIns="19050" anchor="ctr" anchorCtr="1"/>
              <a:lstStyle/>
              <a:p>
                <a:pPr>
                  <a:defRPr lang="ru-RU" sz="1000" b="1"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СВОД3!$AA$12:$AA$30</c:f>
              <c:numCache>
                <c:formatCode>0.0</c:formatCode>
                <c:ptCount val="19"/>
                <c:pt idx="0">
                  <c:v>68.2539682539683</c:v>
                </c:pt>
                <c:pt idx="1">
                  <c:v>19.047619047619</c:v>
                </c:pt>
                <c:pt idx="2">
                  <c:v>12.6984126984127</c:v>
                </c:pt>
                <c:pt idx="4">
                  <c:v>31.7460317460317</c:v>
                </c:pt>
                <c:pt idx="5">
                  <c:v>44.8412698412698</c:v>
                </c:pt>
                <c:pt idx="6">
                  <c:v>23.015873015873</c:v>
                </c:pt>
                <c:pt idx="8">
                  <c:v>42.8571428571429</c:v>
                </c:pt>
                <c:pt idx="9">
                  <c:v>26.984126984127</c:v>
                </c:pt>
                <c:pt idx="10">
                  <c:v>30.1587301587302</c:v>
                </c:pt>
                <c:pt idx="12">
                  <c:v>32.3809523809524</c:v>
                </c:pt>
                <c:pt idx="13">
                  <c:v>40.3174603174603</c:v>
                </c:pt>
                <c:pt idx="14">
                  <c:v>27.9365079365079</c:v>
                </c:pt>
                <c:pt idx="16">
                  <c:v>52.3809523809524</c:v>
                </c:pt>
                <c:pt idx="17">
                  <c:v>23.8095238095238</c:v>
                </c:pt>
                <c:pt idx="18">
                  <c:v>23.8095238095238</c:v>
                </c:pt>
              </c:numCache>
            </c:numRef>
          </c:val>
        </c:ser>
        <c:ser>
          <c:idx val="2"/>
          <c:order val="2"/>
          <c:spPr>
            <a:solidFill>
              <a:srgbClr val="00B0F0"/>
            </a:solidFill>
          </c:spPr>
          <c:invertIfNegative val="0"/>
          <c:dLbls>
            <c:spPr>
              <a:noFill/>
              <a:ln w="25400">
                <a:noFill/>
              </a:ln>
              <a:effectLst/>
            </c:spPr>
            <c:txPr>
              <a:bodyPr rot="0" spcFirstLastPara="0" vertOverflow="ellipsis" vert="horz" wrap="square" lIns="38100" tIns="19050" rIns="38100" bIns="19050" anchor="ctr" anchorCtr="1"/>
              <a:lstStyle/>
              <a:p>
                <a:pPr>
                  <a:defRPr lang="ru-RU" sz="1000" b="1"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СВОД3!$AB$12:$AB$30</c:f>
              <c:numCache>
                <c:formatCode>0.0</c:formatCode>
                <c:ptCount val="19"/>
                <c:pt idx="0">
                  <c:v>87.5</c:v>
                </c:pt>
                <c:pt idx="1">
                  <c:v>5.35714285714286</c:v>
                </c:pt>
                <c:pt idx="2">
                  <c:v>7.14285714285714</c:v>
                </c:pt>
                <c:pt idx="4">
                  <c:v>69.6428571428571</c:v>
                </c:pt>
                <c:pt idx="5">
                  <c:v>20.0892857142857</c:v>
                </c:pt>
                <c:pt idx="6">
                  <c:v>10.2678571428571</c:v>
                </c:pt>
                <c:pt idx="8">
                  <c:v>80.3571428571429</c:v>
                </c:pt>
                <c:pt idx="9">
                  <c:v>8.92857142857143</c:v>
                </c:pt>
                <c:pt idx="10">
                  <c:v>10.7142857142857</c:v>
                </c:pt>
                <c:pt idx="12">
                  <c:v>76.7857142857143</c:v>
                </c:pt>
                <c:pt idx="13">
                  <c:v>21.7857142857143</c:v>
                </c:pt>
                <c:pt idx="14">
                  <c:v>1.42857142857143</c:v>
                </c:pt>
                <c:pt idx="16">
                  <c:v>82.1428571428571</c:v>
                </c:pt>
                <c:pt idx="17">
                  <c:v>12.5</c:v>
                </c:pt>
                <c:pt idx="18">
                  <c:v>5.35714285714286</c:v>
                </c:pt>
              </c:numCache>
            </c:numRef>
          </c:val>
        </c:ser>
        <c:dLbls>
          <c:showLegendKey val="0"/>
          <c:showVal val="0"/>
          <c:showCatName val="0"/>
          <c:showSerName val="0"/>
          <c:showPercent val="0"/>
          <c:showBubbleSize val="0"/>
        </c:dLbls>
        <c:gapWidth val="150"/>
        <c:gapDepth val="150"/>
        <c:shape val="box"/>
        <c:axId val="60087296"/>
        <c:axId val="60571648"/>
      </c:bar3DChart>
      <c:catAx>
        <c:axId val="60087296"/>
        <c:scaling>
          <c:orientation val="minMax"/>
        </c:scaling>
        <c:delete val="1"/>
        <c:axPos val="b"/>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60571648"/>
        <c:crosses val="autoZero"/>
        <c:auto val="1"/>
        <c:lblAlgn val="ctr"/>
        <c:lblOffset val="100"/>
        <c:noMultiLvlLbl val="0"/>
      </c:catAx>
      <c:valAx>
        <c:axId val="60571648"/>
        <c:scaling>
          <c:orientation val="minMax"/>
        </c:scaling>
        <c:delete val="0"/>
        <c:axPos val="l"/>
        <c:majorGridlines/>
        <c:numFmt formatCode="0.0" sourceLinked="1"/>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60087296"/>
        <c:crosses val="autoZero"/>
        <c:crossBetween val="between"/>
      </c:valAx>
      <c:spPr>
        <a:noFill/>
        <a:ln w="25400">
          <a:noFill/>
        </a:ln>
      </c:spPr>
    </c:plotArea>
    <c:plotVisOnly val="1"/>
    <c:dispBlanksAs val="gap"/>
    <c:showDLblsOverMax val="0"/>
    <c:extLst>
      <c:ext uri="{0b15fc19-7d7d-44ad-8c2d-2c3a37ce22c3}">
        <chartProps xmlns="https://web.wps.cn/et/2018/main" chartId="{de7a434f-8b92-416d-ba48-3eb3fe56eef3}"/>
      </c:ext>
    </c:extLst>
  </c:chart>
  <c:txPr>
    <a:bodyPr/>
    <a:lstStyle/>
    <a:p>
      <a:pPr>
        <a:defRPr lang="ru-RU"/>
      </a:pP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dLbls>
            <c:dLbl>
              <c:idx val="0"/>
              <c:layout>
                <c:manualLayout>
                  <c:x val="-0.00187793427230047"/>
                  <c:y val="0.13758389261745"/>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00187793427230047"/>
                  <c:y val="0.104026845637584"/>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00375586854460094"/>
                  <c:y val="0.0939597315436242"/>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СВОД3!$AC$18:$AE$18</c:f>
              <c:numCache>
                <c:formatCode>0.0</c:formatCode>
                <c:ptCount val="3"/>
                <c:pt idx="0">
                  <c:v>79.2857142857143</c:v>
                </c:pt>
                <c:pt idx="1">
                  <c:v>13.7321428571429</c:v>
                </c:pt>
                <c:pt idx="2">
                  <c:v>6.98214285714286</c:v>
                </c:pt>
              </c:numCache>
            </c:numRef>
          </c:val>
        </c:ser>
        <c:ser>
          <c:idx val="1"/>
          <c:order val="1"/>
          <c:spPr>
            <a:solidFill>
              <a:schemeClr val="accent6">
                <a:lumMod val="75000"/>
              </a:schemeClr>
            </a:solidFill>
          </c:spPr>
          <c:invertIfNegative val="0"/>
          <c:dLbls>
            <c:dLbl>
              <c:idx val="0"/>
              <c:layout>
                <c:manualLayout>
                  <c:x val="0.00187793427230047"/>
                  <c:y val="0.120805369127517"/>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00187793427230047"/>
                  <c:y val="0.104026845637584"/>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00187793427230047"/>
                  <c:y val="0.104026845637584"/>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СВОД3!$AC$19:$AE$19</c:f>
              <c:numCache>
                <c:formatCode>0.0</c:formatCode>
                <c:ptCount val="3"/>
                <c:pt idx="0">
                  <c:v>45.5238095238095</c:v>
                </c:pt>
                <c:pt idx="1">
                  <c:v>31</c:v>
                </c:pt>
                <c:pt idx="2">
                  <c:v>23.5238095238095</c:v>
                </c:pt>
              </c:numCache>
            </c:numRef>
          </c:val>
        </c:ser>
        <c:ser>
          <c:idx val="2"/>
          <c:order val="2"/>
          <c:invertIfNegative val="0"/>
          <c:dPt>
            <c:idx val="0"/>
            <c:invertIfNegative val="0"/>
            <c:bubble3D val="0"/>
            <c:spPr>
              <a:solidFill>
                <a:srgbClr val="00B050"/>
              </a:solidFill>
            </c:spPr>
          </c:dPt>
          <c:dPt>
            <c:idx val="1"/>
            <c:invertIfNegative val="0"/>
            <c:bubble3D val="0"/>
            <c:spPr>
              <a:solidFill>
                <a:srgbClr val="FFFF00"/>
              </a:solidFill>
            </c:spPr>
          </c:dPt>
          <c:dPt>
            <c:idx val="2"/>
            <c:invertIfNegative val="0"/>
            <c:bubble3D val="0"/>
            <c:spPr>
              <a:solidFill>
                <a:srgbClr val="FF0000"/>
              </a:solidFill>
            </c:spPr>
          </c:dPt>
          <c:dLbls>
            <c:dLbl>
              <c:idx val="0"/>
              <c:layout>
                <c:manualLayout>
                  <c:x val="-3.44283972723921e-17"/>
                  <c:y val="0.120805369127517"/>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00187793427230047"/>
                  <c:y val="0.104026845637584"/>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00187793427230047"/>
                  <c:y val="0.0939597315436242"/>
                </c:manualLayout>
              </c:layout>
              <c:numFmt formatCode="General" sourceLinked="1"/>
              <c:spPr>
                <a:noFill/>
                <a:ln>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a:effectLst/>
            </c:spPr>
            <c:txPr>
              <a:bodyPr rot="0" spcFirstLastPara="0" vertOverflow="ellipsis" vert="horz" wrap="square" lIns="38100" tIns="19050" rIns="38100" bIns="19050" anchor="ctr" anchorCtr="1"/>
              <a:lstStyle/>
              <a:p>
                <a:pPr>
                  <a:defRPr lang="ru-RU" sz="1200" b="1" i="0" u="none" strike="noStrike" kern="1200" baseline="0">
                    <a:solidFill>
                      <a:schemeClr val="tx1"/>
                    </a:solidFill>
                    <a:latin typeface="+mn-lt"/>
                    <a:ea typeface="+mn-ea"/>
                    <a:cs typeface="+mn-cs"/>
                  </a:defRPr>
                </a:pP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15:leaderLines/>
              </c:ext>
            </c:extLst>
          </c:dLbls>
          <c:val>
            <c:numRef>
              <c:f>СВОД3!$AC$20:$AE$20</c:f>
              <c:numCache>
                <c:formatCode>0.0</c:formatCode>
                <c:ptCount val="3"/>
                <c:pt idx="0">
                  <c:v>23.3939393939394</c:v>
                </c:pt>
                <c:pt idx="1">
                  <c:v>55.9595959595959</c:v>
                </c:pt>
                <c:pt idx="2">
                  <c:v>20.6464646464646</c:v>
                </c:pt>
              </c:numCache>
            </c:numRef>
          </c:val>
        </c:ser>
        <c:dLbls>
          <c:showLegendKey val="0"/>
          <c:showVal val="0"/>
          <c:showCatName val="0"/>
          <c:showSerName val="0"/>
          <c:showPercent val="0"/>
          <c:showBubbleSize val="0"/>
        </c:dLbls>
        <c:gapWidth val="150"/>
        <c:gapDepth val="150"/>
        <c:shape val="box"/>
        <c:axId val="60148736"/>
        <c:axId val="60573376"/>
      </c:bar3DChart>
      <c:catAx>
        <c:axId val="60148736"/>
        <c:scaling>
          <c:orientation val="minMax"/>
        </c:scaling>
        <c:delete val="1"/>
        <c:axPos val="b"/>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60573376"/>
        <c:crosses val="autoZero"/>
        <c:auto val="1"/>
        <c:lblAlgn val="ctr"/>
        <c:lblOffset val="100"/>
        <c:noMultiLvlLbl val="0"/>
      </c:catAx>
      <c:valAx>
        <c:axId val="60573376"/>
        <c:scaling>
          <c:orientation val="minMax"/>
        </c:scaling>
        <c:delete val="0"/>
        <c:axPos val="l"/>
        <c:majorGridlines/>
        <c:numFmt formatCode="0.0" sourceLinked="1"/>
        <c:majorTickMark val="out"/>
        <c:minorTickMark val="none"/>
        <c:tickLblPos val="nextTo"/>
        <c:txPr>
          <a:bodyPr rot="-60000000" spcFirstLastPara="0" vertOverflow="ellipsis" vert="horz" wrap="square" anchor="ctr" anchorCtr="1"/>
          <a:lstStyle/>
          <a:p>
            <a:pPr>
              <a:defRPr lang="ru-RU" sz="1000" b="0" i="0" u="none" strike="noStrike" kern="1200" baseline="0">
                <a:solidFill>
                  <a:schemeClr val="tx1"/>
                </a:solidFill>
                <a:latin typeface="+mn-lt"/>
                <a:ea typeface="+mn-ea"/>
                <a:cs typeface="+mn-cs"/>
              </a:defRPr>
            </a:pPr>
          </a:p>
        </c:txPr>
        <c:crossAx val="60148736"/>
        <c:crosses val="autoZero"/>
        <c:crossBetween val="between"/>
      </c:valAx>
      <c:spPr>
        <a:noFill/>
        <a:ln w="25400">
          <a:noFill/>
        </a:ln>
      </c:spPr>
    </c:plotArea>
    <c:plotVisOnly val="1"/>
    <c:dispBlanksAs val="gap"/>
    <c:showDLblsOverMax val="0"/>
    <c:extLst>
      <c:ext uri="{0b15fc19-7d7d-44ad-8c2d-2c3a37ce22c3}">
        <chartProps xmlns="https://web.wps.cn/et/2018/main" chartId="{c61e8b5f-e79d-4b06-ab35-c57958985ad6}"/>
      </c:ext>
    </c:extLst>
  </c:chart>
  <c:txPr>
    <a:bodyPr/>
    <a:lstStyle/>
    <a:p>
      <a:pPr>
        <a:defRPr lang="ru-RU"/>
      </a:pP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30</xdr:col>
      <xdr:colOff>492124</xdr:colOff>
      <xdr:row>0</xdr:row>
      <xdr:rowOff>0</xdr:rowOff>
    </xdr:from>
    <xdr:to>
      <xdr:col>41</xdr:col>
      <xdr:colOff>111125</xdr:colOff>
      <xdr:row>11</xdr:row>
      <xdr:rowOff>206375</xdr:rowOff>
    </xdr:to>
    <xdr:grpSp>
      <xdr:nvGrpSpPr>
        <xdr:cNvPr id="17592624" name="Группа 9"/>
        <xdr:cNvGrpSpPr/>
      </xdr:nvGrpSpPr>
      <xdr:grpSpPr>
        <a:xfrm>
          <a:off x="28586430" y="0"/>
          <a:ext cx="7268210" cy="4126865"/>
          <a:chOff x="25748750" y="1359354"/>
          <a:chExt cx="7512087" cy="4339305"/>
        </a:xfrm>
      </xdr:grpSpPr>
      <xdr:sp>
        <xdr:nvSpPr>
          <xdr:cNvPr id="4" name="Прямоугольник 3"/>
          <xdr:cNvSpPr/>
        </xdr:nvSpPr>
        <xdr:spPr>
          <a:xfrm>
            <a:off x="27263887" y="5319680"/>
            <a:ext cx="844371" cy="369504"/>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cs typeface="Times New Roman" panose="02020603050405020304" pitchFamily="18" charset="0"/>
              </a:rPr>
              <a:t>4</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cs typeface="Times New Roman" panose="02020603050405020304" pitchFamily="18" charset="0"/>
              </a:rPr>
              <a:t>-Ф</a:t>
            </a:r>
            <a:endParaRPr lang="ru-RU" sz="16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cs typeface="Times New Roman" panose="02020603050405020304" pitchFamily="18" charset="0"/>
            </a:endParaRPr>
          </a:p>
        </xdr:txBody>
      </xdr:sp>
      <xdr:sp>
        <xdr:nvSpPr>
          <xdr:cNvPr id="5" name="Прямоугольник 4"/>
          <xdr:cNvSpPr/>
        </xdr:nvSpPr>
        <xdr:spPr>
          <a:xfrm>
            <a:off x="31063554" y="5281783"/>
            <a:ext cx="853966" cy="378979"/>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4</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-Ш</a:t>
            </a:r>
            <a:endParaRPr lang="ru-RU" sz="2000" b="0" cap="none" spc="0">
              <a:ln w="10160">
                <a:solidFill>
                  <a:sysClr val="windowText" lastClr="000000"/>
                </a:solidFill>
                <a:prstDash val="solid"/>
              </a:ln>
              <a:solidFill>
                <a:sysClr val="windowText" lastClr="000000"/>
              </a:solidFill>
              <a:effectLst>
                <a:outerShdw blurRad="38100" dist="32000" dir="5400000" algn="tl">
                  <a:srgbClr val="000000">
                    <a:alpha val="30000"/>
                  </a:srgbClr>
                </a:outerShdw>
              </a:effectLst>
            </a:endParaRPr>
          </a:p>
        </xdr:txBody>
      </xdr:sp>
      <xdr:sp>
        <xdr:nvSpPr>
          <xdr:cNvPr id="6" name="Прямоугольник 5"/>
          <xdr:cNvSpPr/>
        </xdr:nvSpPr>
        <xdr:spPr>
          <a:xfrm>
            <a:off x="29720238" y="5272308"/>
            <a:ext cx="863561" cy="378979"/>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4</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-Т</a:t>
            </a:r>
            <a:endParaRPr lang="ru-RU" sz="20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endParaRPr>
          </a:p>
        </xdr:txBody>
      </xdr:sp>
      <xdr:sp>
        <xdr:nvSpPr>
          <xdr:cNvPr id="7" name="Прямоугольник 6"/>
          <xdr:cNvSpPr/>
        </xdr:nvSpPr>
        <xdr:spPr>
          <a:xfrm>
            <a:off x="32397276" y="5272308"/>
            <a:ext cx="863561" cy="378979"/>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4</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-Ә</a:t>
            </a:r>
            <a:endParaRPr lang="ru-RU" sz="2000" b="0" cap="none" spc="0">
              <a:ln w="10160">
                <a:solidFill>
                  <a:sysClr val="windowText" lastClr="000000"/>
                </a:solidFill>
                <a:prstDash val="solid"/>
              </a:ln>
              <a:solidFill>
                <a:sysClr val="windowText" lastClr="000000"/>
              </a:solidFill>
              <a:effectLst>
                <a:outerShdw blurRad="38100" dist="32000" dir="5400000" algn="tl">
                  <a:srgbClr val="000000">
                    <a:alpha val="30000"/>
                  </a:srgbClr>
                </a:outerShdw>
              </a:effectLst>
            </a:endParaRPr>
          </a:p>
        </xdr:txBody>
      </xdr:sp>
      <xdr:sp>
        <xdr:nvSpPr>
          <xdr:cNvPr id="8" name="Прямоугольник 7"/>
          <xdr:cNvSpPr/>
        </xdr:nvSpPr>
        <xdr:spPr>
          <a:xfrm>
            <a:off x="28511253" y="5329155"/>
            <a:ext cx="853966" cy="369504"/>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4</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-К</a:t>
            </a:r>
            <a:endParaRPr lang="ru-RU" sz="20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endParaRPr>
          </a:p>
        </xdr:txBody>
      </xdr:sp>
      <xdr:graphicFrame>
        <xdr:nvGraphicFramePr>
          <xdr:cNvPr id="17592631" name="Диаграмма 9"/>
          <xdr:cNvGraphicFramePr/>
        </xdr:nvGraphicFramePr>
        <xdr:xfrm>
          <a:off x="25748750" y="1359354"/>
          <a:ext cx="6889296" cy="3989258"/>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27</xdr:col>
      <xdr:colOff>647700</xdr:colOff>
      <xdr:row>27</xdr:row>
      <xdr:rowOff>0</xdr:rowOff>
    </xdr:from>
    <xdr:to>
      <xdr:col>36</xdr:col>
      <xdr:colOff>371475</xdr:colOff>
      <xdr:row>42</xdr:row>
      <xdr:rowOff>1485900</xdr:rowOff>
    </xdr:to>
    <xdr:graphicFrame>
      <xdr:nvGraphicFramePr>
        <xdr:cNvPr id="17592625" name="Диаграмма 11"/>
        <xdr:cNvGraphicFramePr/>
      </xdr:nvGraphicFramePr>
      <xdr:xfrm>
        <a:off x="25617805" y="6882765"/>
        <a:ext cx="7020560" cy="42519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30</xdr:col>
      <xdr:colOff>9525</xdr:colOff>
      <xdr:row>8</xdr:row>
      <xdr:rowOff>57150</xdr:rowOff>
    </xdr:from>
    <xdr:to>
      <xdr:col>40</xdr:col>
      <xdr:colOff>104775</xdr:colOff>
      <xdr:row>24</xdr:row>
      <xdr:rowOff>133350</xdr:rowOff>
    </xdr:to>
    <xdr:grpSp>
      <xdr:nvGrpSpPr>
        <xdr:cNvPr id="17595696" name="Группа 12"/>
        <xdr:cNvGrpSpPr/>
      </xdr:nvGrpSpPr>
      <xdr:grpSpPr>
        <a:xfrm>
          <a:off x="23658195" y="2135505"/>
          <a:ext cx="6953885" cy="3619500"/>
          <a:chOff x="20315464" y="1428750"/>
          <a:chExt cx="6218465" cy="3864429"/>
        </a:xfrm>
      </xdr:grpSpPr>
      <xdr:sp>
        <xdr:nvSpPr>
          <xdr:cNvPr id="3" name="Прямоугольник 2"/>
          <xdr:cNvSpPr/>
        </xdr:nvSpPr>
        <xdr:spPr>
          <a:xfrm>
            <a:off x="20838757" y="4928424"/>
            <a:ext cx="776218" cy="335180"/>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cs typeface="Times New Roman" panose="02020603050405020304" pitchFamily="18" charset="0"/>
              </a:rPr>
              <a:t>5</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cs typeface="Times New Roman" panose="02020603050405020304" pitchFamily="18" charset="0"/>
              </a:rPr>
              <a:t>-Ф</a:t>
            </a:r>
            <a:endParaRPr lang="ru-RU" sz="16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cs typeface="Times New Roman" panose="02020603050405020304" pitchFamily="18" charset="0"/>
            </a:endParaRPr>
          </a:p>
        </xdr:txBody>
      </xdr:sp>
      <xdr:sp>
        <xdr:nvSpPr>
          <xdr:cNvPr id="4" name="Прямоугольник 3"/>
          <xdr:cNvSpPr/>
        </xdr:nvSpPr>
        <xdr:spPr>
          <a:xfrm>
            <a:off x="24336098" y="4938282"/>
            <a:ext cx="776218" cy="345038"/>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5</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-Ш</a:t>
            </a:r>
            <a:endParaRPr lang="ru-RU" sz="2000" b="0" cap="none" spc="0">
              <a:ln w="10160">
                <a:solidFill>
                  <a:sysClr val="windowText" lastClr="000000"/>
                </a:solidFill>
                <a:prstDash val="solid"/>
              </a:ln>
              <a:solidFill>
                <a:sysClr val="windowText" lastClr="000000"/>
              </a:solidFill>
              <a:effectLst>
                <a:outerShdw blurRad="38100" dist="32000" dir="5400000" algn="tl">
                  <a:srgbClr val="000000">
                    <a:alpha val="30000"/>
                  </a:srgbClr>
                </a:outerShdw>
              </a:effectLst>
            </a:endParaRPr>
          </a:p>
        </xdr:txBody>
      </xdr:sp>
      <xdr:sp>
        <xdr:nvSpPr>
          <xdr:cNvPr id="5" name="Прямоугольник 4"/>
          <xdr:cNvSpPr/>
        </xdr:nvSpPr>
        <xdr:spPr>
          <a:xfrm>
            <a:off x="23097638" y="4948141"/>
            <a:ext cx="776218" cy="345038"/>
          </a:xfrm>
          <a:prstGeom prst="rect">
            <a:avLst/>
          </a:prstGeom>
          <a:noFill/>
        </xdr:spPr>
        <xdr:txBody>
          <a:bodyPr wrap="square" lIns="91440" tIns="45720" rIns="91440" bIns="45720">
            <a:noAutofit/>
          </a:bodyPr>
          <a:lstStyle/>
          <a:p>
            <a:pPr algn="ctr"/>
            <a:r>
              <a:rPr lang="en-US" sz="20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5-Т</a:t>
            </a:r>
            <a:endParaRPr lang="ru-RU" sz="20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endParaRPr>
          </a:p>
        </xdr:txBody>
      </xdr:sp>
      <xdr:sp>
        <xdr:nvSpPr>
          <xdr:cNvPr id="6" name="Прямоугольник 5"/>
          <xdr:cNvSpPr/>
        </xdr:nvSpPr>
        <xdr:spPr>
          <a:xfrm>
            <a:off x="25539672" y="4928424"/>
            <a:ext cx="776218" cy="345038"/>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5</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-Ә</a:t>
            </a:r>
            <a:endParaRPr lang="ru-RU" sz="2000" b="0" cap="none" spc="0">
              <a:ln w="10160">
                <a:solidFill>
                  <a:sysClr val="windowText" lastClr="000000"/>
                </a:solidFill>
                <a:prstDash val="solid"/>
              </a:ln>
              <a:solidFill>
                <a:sysClr val="windowText" lastClr="000000"/>
              </a:solidFill>
              <a:effectLst>
                <a:outerShdw blurRad="38100" dist="32000" dir="5400000" algn="tl">
                  <a:srgbClr val="000000">
                    <a:alpha val="30000"/>
                  </a:srgbClr>
                </a:outerShdw>
              </a:effectLst>
            </a:endParaRPr>
          </a:p>
        </xdr:txBody>
      </xdr:sp>
      <xdr:sp>
        <xdr:nvSpPr>
          <xdr:cNvPr id="7" name="Прямоугольник 6"/>
          <xdr:cNvSpPr/>
        </xdr:nvSpPr>
        <xdr:spPr>
          <a:xfrm>
            <a:off x="22007445" y="4938282"/>
            <a:ext cx="767496" cy="345038"/>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5</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-К</a:t>
            </a:r>
            <a:endParaRPr lang="ru-RU" sz="20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endParaRPr>
          </a:p>
        </xdr:txBody>
      </xdr:sp>
      <xdr:graphicFrame>
        <xdr:nvGraphicFramePr>
          <xdr:cNvPr id="17595703" name="Диаграмма 10"/>
          <xdr:cNvGraphicFramePr/>
        </xdr:nvGraphicFramePr>
        <xdr:xfrm>
          <a:off x="20315464" y="1428750"/>
          <a:ext cx="6218465" cy="3605893"/>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29</xdr:col>
      <xdr:colOff>609600</xdr:colOff>
      <xdr:row>26</xdr:row>
      <xdr:rowOff>161925</xdr:rowOff>
    </xdr:from>
    <xdr:to>
      <xdr:col>40</xdr:col>
      <xdr:colOff>161925</xdr:colOff>
      <xdr:row>46</xdr:row>
      <xdr:rowOff>180975</xdr:rowOff>
    </xdr:to>
    <xdr:graphicFrame>
      <xdr:nvGraphicFramePr>
        <xdr:cNvPr id="17595697" name="Диаграмма 11"/>
        <xdr:cNvGraphicFramePr/>
      </xdr:nvGraphicFramePr>
      <xdr:xfrm>
        <a:off x="23641050" y="6149340"/>
        <a:ext cx="7028180" cy="367665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32</xdr:col>
      <xdr:colOff>381000</xdr:colOff>
      <xdr:row>7</xdr:row>
      <xdr:rowOff>142875</xdr:rowOff>
    </xdr:from>
    <xdr:to>
      <xdr:col>43</xdr:col>
      <xdr:colOff>552450</xdr:colOff>
      <xdr:row>29</xdr:row>
      <xdr:rowOff>76200</xdr:rowOff>
    </xdr:to>
    <xdr:grpSp>
      <xdr:nvGrpSpPr>
        <xdr:cNvPr id="17598806" name="Группа 11"/>
        <xdr:cNvGrpSpPr/>
      </xdr:nvGrpSpPr>
      <xdr:grpSpPr>
        <a:xfrm>
          <a:off x="25370790" y="1430655"/>
          <a:ext cx="6960870" cy="5257800"/>
          <a:chOff x="22606000" y="1476375"/>
          <a:chExt cx="6810376" cy="4889500"/>
        </a:xfrm>
      </xdr:grpSpPr>
      <xdr:grpSp>
        <xdr:nvGrpSpPr>
          <xdr:cNvPr id="17598808" name="Группа 10"/>
          <xdr:cNvGrpSpPr/>
        </xdr:nvGrpSpPr>
        <xdr:grpSpPr>
          <a:xfrm>
            <a:off x="23250191" y="5947710"/>
            <a:ext cx="5864559" cy="418165"/>
            <a:chOff x="23821691" y="4201460"/>
            <a:chExt cx="5391599" cy="212715"/>
          </a:xfrm>
        </xdr:grpSpPr>
        <xdr:sp>
          <xdr:nvSpPr>
            <xdr:cNvPr id="3" name="Прямоугольник 2"/>
            <xdr:cNvSpPr/>
          </xdr:nvSpPr>
          <xdr:spPr>
            <a:xfrm>
              <a:off x="23819144" y="4199608"/>
              <a:ext cx="754459" cy="201430"/>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cs typeface="Times New Roman" panose="02020603050405020304" pitchFamily="18" charset="0"/>
                </a:rPr>
                <a:t>5</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cs typeface="Times New Roman" panose="02020603050405020304" pitchFamily="18" charset="0"/>
                </a:rPr>
                <a:t>-Ф</a:t>
              </a:r>
              <a:endParaRPr lang="ru-RU" sz="16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mn-lt"/>
                <a:cs typeface="Times New Roman" panose="02020603050405020304" pitchFamily="18" charset="0"/>
              </a:endParaRPr>
            </a:p>
          </xdr:txBody>
        </xdr:sp>
        <xdr:sp>
          <xdr:nvSpPr>
            <xdr:cNvPr id="4" name="Прямоугольник 3"/>
            <xdr:cNvSpPr/>
          </xdr:nvSpPr>
          <xdr:spPr>
            <a:xfrm>
              <a:off x="27261903" y="4208366"/>
              <a:ext cx="754459" cy="201430"/>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5</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-Ш</a:t>
              </a:r>
              <a:endParaRPr lang="ru-RU" sz="2000" b="0" cap="none" spc="0">
                <a:ln w="10160">
                  <a:solidFill>
                    <a:sysClr val="windowText" lastClr="000000"/>
                  </a:solidFill>
                  <a:prstDash val="solid"/>
                </a:ln>
                <a:solidFill>
                  <a:sysClr val="windowText" lastClr="000000"/>
                </a:solidFill>
                <a:effectLst>
                  <a:outerShdw blurRad="38100" dist="32000" dir="5400000" algn="tl">
                    <a:srgbClr val="000000">
                      <a:alpha val="30000"/>
                    </a:srgbClr>
                  </a:outerShdw>
                </a:effectLst>
              </a:endParaRPr>
            </a:p>
          </xdr:txBody>
        </xdr:sp>
        <xdr:sp>
          <xdr:nvSpPr>
            <xdr:cNvPr id="5" name="Прямоугольник 4"/>
            <xdr:cNvSpPr/>
          </xdr:nvSpPr>
          <xdr:spPr>
            <a:xfrm>
              <a:off x="26039160" y="4212745"/>
              <a:ext cx="771802" cy="201430"/>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5</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-Т</a:t>
              </a:r>
              <a:endParaRPr lang="ru-RU" sz="20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endParaRPr>
            </a:p>
          </xdr:txBody>
        </xdr:sp>
        <xdr:sp>
          <xdr:nvSpPr>
            <xdr:cNvPr id="6" name="Прямоугольник 5"/>
            <xdr:cNvSpPr/>
          </xdr:nvSpPr>
          <xdr:spPr>
            <a:xfrm>
              <a:off x="28449958" y="4203987"/>
              <a:ext cx="763131" cy="201430"/>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5</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-Ә</a:t>
              </a:r>
              <a:endParaRPr lang="ru-RU" sz="2000" b="0" cap="none" spc="0">
                <a:ln w="10160">
                  <a:solidFill>
                    <a:sysClr val="windowText" lastClr="000000"/>
                  </a:solidFill>
                  <a:prstDash val="solid"/>
                </a:ln>
                <a:solidFill>
                  <a:sysClr val="windowText" lastClr="000000"/>
                </a:solidFill>
                <a:effectLst>
                  <a:outerShdw blurRad="38100" dist="32000" dir="5400000" algn="tl">
                    <a:srgbClr val="000000">
                      <a:alpha val="30000"/>
                    </a:srgbClr>
                  </a:outerShdw>
                </a:effectLst>
              </a:endParaRPr>
            </a:p>
          </xdr:txBody>
        </xdr:sp>
        <xdr:sp>
          <xdr:nvSpPr>
            <xdr:cNvPr id="7" name="Прямоугольник 6"/>
            <xdr:cNvSpPr/>
          </xdr:nvSpPr>
          <xdr:spPr>
            <a:xfrm>
              <a:off x="24972511" y="4208366"/>
              <a:ext cx="754459" cy="201430"/>
            </a:xfrm>
            <a:prstGeom prst="rect">
              <a:avLst/>
            </a:prstGeom>
            <a:noFill/>
          </xdr:spPr>
          <xdr:txBody>
            <a:bodyPr wrap="square" lIns="91440" tIns="45720" rIns="91440" bIns="45720">
              <a:noAutofit/>
            </a:bodyPr>
            <a:lstStyle/>
            <a:p>
              <a:pPr algn="ctr"/>
              <a:r>
                <a:rPr lang="en-US"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5</a:t>
              </a:r>
              <a:r>
                <a:rPr lang="ru-RU"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-К</a:t>
              </a:r>
              <a:endParaRPr lang="ru-RU" sz="20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endParaRPr>
            </a:p>
          </xdr:txBody>
        </xdr:sp>
      </xdr:grpSp>
      <xdr:graphicFrame>
        <xdr:nvGraphicFramePr>
          <xdr:cNvPr id="17598809" name="Диаграмма 9"/>
          <xdr:cNvGraphicFramePr/>
        </xdr:nvGraphicFramePr>
        <xdr:xfrm>
          <a:off x="22606000" y="1476375"/>
          <a:ext cx="6810376" cy="450850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36</xdr:col>
      <xdr:colOff>57150</xdr:colOff>
      <xdr:row>64</xdr:row>
      <xdr:rowOff>933450</xdr:rowOff>
    </xdr:from>
    <xdr:to>
      <xdr:col>47</xdr:col>
      <xdr:colOff>190500</xdr:colOff>
      <xdr:row>71</xdr:row>
      <xdr:rowOff>704850</xdr:rowOff>
    </xdr:to>
    <xdr:graphicFrame>
      <xdr:nvGraphicFramePr>
        <xdr:cNvPr id="17598807" name="Диаграмма 12"/>
        <xdr:cNvGraphicFramePr/>
      </xdr:nvGraphicFramePr>
      <xdr:xfrm>
        <a:off x="27515820" y="13969365"/>
        <a:ext cx="6922770" cy="41376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2:BX172"/>
  <sheetViews>
    <sheetView zoomScale="60" zoomScaleNormal="60" topLeftCell="A109" workbookViewId="0">
      <selection activeCell="W134" sqref="W134"/>
    </sheetView>
  </sheetViews>
  <sheetFormatPr defaultColWidth="9" defaultRowHeight="14.4"/>
  <cols>
    <col min="1" max="1" width="20.712962962963" customWidth="1"/>
    <col min="2" max="2" width="4" customWidth="1"/>
    <col min="3" max="3" width="50.712962962963" customWidth="1"/>
    <col min="4" max="6" width="12.712962962963" customWidth="1"/>
    <col min="7" max="7" width="11.5740740740741" customWidth="1"/>
    <col min="8" max="8" width="13.4259259259259" customWidth="1"/>
    <col min="9" max="9" width="13.287037037037" customWidth="1"/>
    <col min="10" max="10" width="13.4259259259259" customWidth="1"/>
    <col min="11" max="11" width="16" customWidth="1"/>
    <col min="12" max="18" width="14.8518518518519" customWidth="1"/>
    <col min="19" max="19" width="17" customWidth="1"/>
    <col min="20" max="20" width="14.8518518518519" customWidth="1"/>
    <col min="21" max="21" width="16.5740740740741" customWidth="1"/>
    <col min="22" max="22" width="18.712962962963" customWidth="1"/>
    <col min="23" max="23" width="18.5740740740741" customWidth="1"/>
    <col min="24" max="24" width="17.712962962963" customWidth="1"/>
  </cols>
  <sheetData>
    <row r="2" ht="15.75" customHeight="1" spans="2:23">
      <c r="B2" s="353"/>
      <c r="C2" s="354" t="s">
        <v>0</v>
      </c>
      <c r="D2" s="354"/>
      <c r="E2" s="354"/>
      <c r="F2" s="354"/>
      <c r="G2" s="354"/>
      <c r="H2" s="354"/>
      <c r="I2" s="354"/>
      <c r="J2" s="354"/>
      <c r="K2" s="354"/>
      <c r="L2" s="354"/>
      <c r="M2" s="354"/>
      <c r="N2" s="354"/>
      <c r="O2" s="354"/>
      <c r="P2" s="354"/>
      <c r="Q2" s="354"/>
      <c r="R2" s="354"/>
      <c r="S2" s="354"/>
      <c r="T2" s="354"/>
      <c r="U2" s="354"/>
      <c r="V2" s="354"/>
      <c r="W2" s="354"/>
    </row>
    <row r="3" ht="15.75" customHeight="1" spans="2:24">
      <c r="B3" s="353"/>
      <c r="C3" s="487" t="s">
        <v>1</v>
      </c>
      <c r="D3" s="487"/>
      <c r="E3" s="487"/>
      <c r="F3" s="487"/>
      <c r="G3" s="487"/>
      <c r="H3" s="487"/>
      <c r="I3" s="487"/>
      <c r="J3" s="487"/>
      <c r="K3" s="487"/>
      <c r="L3" s="487"/>
      <c r="M3" s="487"/>
      <c r="N3" s="487"/>
      <c r="O3" s="487"/>
      <c r="P3" s="487"/>
      <c r="Q3" s="487"/>
      <c r="R3" s="487"/>
      <c r="S3" s="487"/>
      <c r="T3" s="487"/>
      <c r="U3" s="487"/>
      <c r="V3" s="487"/>
      <c r="W3" s="487"/>
      <c r="X3" s="353"/>
    </row>
    <row r="5" ht="15.75" customHeight="1" spans="1:24">
      <c r="A5" s="488" t="s">
        <v>2</v>
      </c>
      <c r="B5" s="31" t="s">
        <v>3</v>
      </c>
      <c r="C5" s="31" t="s">
        <v>4</v>
      </c>
      <c r="D5" s="489" t="s">
        <v>5</v>
      </c>
      <c r="E5" s="489"/>
      <c r="F5" s="489"/>
      <c r="G5" s="489"/>
      <c r="H5" s="489"/>
      <c r="I5" s="489"/>
      <c r="J5" s="489"/>
      <c r="K5" s="489"/>
      <c r="L5" s="489"/>
      <c r="M5" s="489"/>
      <c r="N5" s="489"/>
      <c r="O5" s="489"/>
      <c r="P5" s="489"/>
      <c r="Q5" s="489"/>
      <c r="R5" s="489"/>
      <c r="S5" s="489"/>
      <c r="T5" s="489"/>
      <c r="U5" s="508"/>
      <c r="V5" s="379" t="s">
        <v>6</v>
      </c>
      <c r="W5" s="380" t="s">
        <v>7</v>
      </c>
      <c r="X5" s="381" t="s">
        <v>8</v>
      </c>
    </row>
    <row r="6" ht="15.6" spans="1:24">
      <c r="A6" s="490"/>
      <c r="B6" s="33"/>
      <c r="C6" s="33"/>
      <c r="D6" s="423" t="s">
        <v>9</v>
      </c>
      <c r="E6" s="423"/>
      <c r="F6" s="423"/>
      <c r="G6" s="423"/>
      <c r="H6" s="423"/>
      <c r="I6" s="423"/>
      <c r="J6" s="423"/>
      <c r="K6" s="423"/>
      <c r="L6" s="423"/>
      <c r="M6" s="423"/>
      <c r="N6" s="423"/>
      <c r="O6" s="423"/>
      <c r="P6" s="423"/>
      <c r="Q6" s="423"/>
      <c r="R6" s="423"/>
      <c r="S6" s="423"/>
      <c r="T6" s="423"/>
      <c r="U6" s="423"/>
      <c r="V6" s="382"/>
      <c r="W6" s="383"/>
      <c r="X6" s="384"/>
    </row>
    <row r="7" ht="15" customHeight="1" spans="1:24">
      <c r="A7" s="490"/>
      <c r="B7" s="33"/>
      <c r="C7" s="424"/>
      <c r="D7" s="293" t="s">
        <v>10</v>
      </c>
      <c r="E7" s="293" t="s">
        <v>11</v>
      </c>
      <c r="F7" s="293" t="s">
        <v>12</v>
      </c>
      <c r="G7" s="293" t="s">
        <v>13</v>
      </c>
      <c r="H7" s="293" t="s">
        <v>14</v>
      </c>
      <c r="I7" s="293" t="s">
        <v>15</v>
      </c>
      <c r="J7" s="293" t="s">
        <v>16</v>
      </c>
      <c r="K7" s="293" t="s">
        <v>17</v>
      </c>
      <c r="L7" s="293" t="s">
        <v>18</v>
      </c>
      <c r="M7" s="293" t="s">
        <v>19</v>
      </c>
      <c r="N7" s="293" t="s">
        <v>17</v>
      </c>
      <c r="O7" s="293" t="s">
        <v>18</v>
      </c>
      <c r="P7" s="293" t="s">
        <v>20</v>
      </c>
      <c r="Q7" s="293" t="s">
        <v>21</v>
      </c>
      <c r="R7" s="293" t="s">
        <v>22</v>
      </c>
      <c r="S7" s="293" t="s">
        <v>23</v>
      </c>
      <c r="T7" s="293" t="s">
        <v>12</v>
      </c>
      <c r="U7" s="293" t="s">
        <v>24</v>
      </c>
      <c r="V7" s="382"/>
      <c r="W7" s="383"/>
      <c r="X7" s="384"/>
    </row>
    <row r="8" ht="128.25" customHeight="1" spans="1:24">
      <c r="A8" s="490"/>
      <c r="B8" s="33"/>
      <c r="C8" s="424"/>
      <c r="D8" s="293" t="s">
        <v>25</v>
      </c>
      <c r="E8" s="293"/>
      <c r="F8" s="293"/>
      <c r="G8" s="293" t="s">
        <v>26</v>
      </c>
      <c r="H8" s="293"/>
      <c r="I8" s="293"/>
      <c r="J8" s="293" t="s">
        <v>27</v>
      </c>
      <c r="K8" s="293"/>
      <c r="L8" s="293"/>
      <c r="M8" s="293" t="s">
        <v>28</v>
      </c>
      <c r="N8" s="293"/>
      <c r="O8" s="293"/>
      <c r="P8" s="293" t="s">
        <v>29</v>
      </c>
      <c r="Q8" s="293"/>
      <c r="R8" s="293"/>
      <c r="S8" s="293" t="s">
        <v>30</v>
      </c>
      <c r="T8" s="293"/>
      <c r="U8" s="293"/>
      <c r="V8" s="382"/>
      <c r="W8" s="383"/>
      <c r="X8" s="384"/>
    </row>
    <row r="9" ht="180" customHeight="1" spans="1:24">
      <c r="A9" s="491"/>
      <c r="B9" s="34"/>
      <c r="C9" s="425"/>
      <c r="D9" s="359" t="s">
        <v>31</v>
      </c>
      <c r="E9" s="359" t="s">
        <v>32</v>
      </c>
      <c r="F9" s="359" t="s">
        <v>33</v>
      </c>
      <c r="G9" s="359" t="s">
        <v>34</v>
      </c>
      <c r="H9" s="359" t="s">
        <v>35</v>
      </c>
      <c r="I9" s="359" t="s">
        <v>36</v>
      </c>
      <c r="J9" s="359" t="s">
        <v>37</v>
      </c>
      <c r="K9" s="359" t="s">
        <v>38</v>
      </c>
      <c r="L9" s="359" t="s">
        <v>39</v>
      </c>
      <c r="M9" s="359" t="s">
        <v>40</v>
      </c>
      <c r="N9" s="359" t="s">
        <v>41</v>
      </c>
      <c r="O9" s="359" t="s">
        <v>42</v>
      </c>
      <c r="P9" s="359" t="s">
        <v>43</v>
      </c>
      <c r="Q9" s="359" t="s">
        <v>43</v>
      </c>
      <c r="R9" s="359" t="s">
        <v>44</v>
      </c>
      <c r="S9" s="359" t="s">
        <v>45</v>
      </c>
      <c r="T9" s="359" t="s">
        <v>46</v>
      </c>
      <c r="U9" s="359" t="s">
        <v>47</v>
      </c>
      <c r="V9" s="385"/>
      <c r="W9" s="386"/>
      <c r="X9" s="387"/>
    </row>
    <row r="10" ht="15.6" spans="1:24">
      <c r="A10" s="492" t="s">
        <v>48</v>
      </c>
      <c r="B10" s="493">
        <v>1</v>
      </c>
      <c r="C10" s="494" t="s">
        <v>49</v>
      </c>
      <c r="D10" s="360"/>
      <c r="E10" s="360">
        <v>1</v>
      </c>
      <c r="F10" s="361"/>
      <c r="G10" s="360"/>
      <c r="H10" s="360">
        <v>1</v>
      </c>
      <c r="I10" s="361"/>
      <c r="J10" s="360"/>
      <c r="K10" s="360">
        <v>1</v>
      </c>
      <c r="L10" s="361"/>
      <c r="M10" s="360">
        <v>1</v>
      </c>
      <c r="N10" s="360"/>
      <c r="O10" s="361"/>
      <c r="P10" s="360"/>
      <c r="Q10" s="360">
        <v>1</v>
      </c>
      <c r="R10" s="361"/>
      <c r="S10" s="360"/>
      <c r="T10" s="360">
        <v>1</v>
      </c>
      <c r="U10" s="361"/>
      <c r="V10" s="467">
        <f>COUNTA(M10,P10,D10,G10,J10,S10)</f>
        <v>1</v>
      </c>
      <c r="W10" s="389">
        <f>COUNTA(N10,Q10,E10,H10,K10,T10)</f>
        <v>5</v>
      </c>
      <c r="X10" s="390">
        <f>COUNTA(O10,R10,F10,I10,L10,U10)</f>
        <v>0</v>
      </c>
    </row>
    <row r="11" ht="15.6" spans="1:24">
      <c r="A11" s="492" t="s">
        <v>50</v>
      </c>
      <c r="B11" s="493">
        <v>2</v>
      </c>
      <c r="C11" s="494" t="s">
        <v>51</v>
      </c>
      <c r="D11" s="360">
        <v>1</v>
      </c>
      <c r="E11" s="360"/>
      <c r="F11" s="362"/>
      <c r="G11" s="360">
        <v>1</v>
      </c>
      <c r="H11" s="360"/>
      <c r="I11" s="362"/>
      <c r="J11" s="360"/>
      <c r="K11" s="360">
        <v>1</v>
      </c>
      <c r="L11" s="362"/>
      <c r="M11" s="360">
        <v>1</v>
      </c>
      <c r="N11" s="360"/>
      <c r="O11" s="362"/>
      <c r="P11" s="360"/>
      <c r="Q11" s="360">
        <v>1</v>
      </c>
      <c r="R11" s="362"/>
      <c r="S11" s="360">
        <v>1</v>
      </c>
      <c r="T11" s="360"/>
      <c r="U11" s="362"/>
      <c r="V11" s="467">
        <f t="shared" ref="V11:V36" si="0">COUNTA(M11,P11,D11,G11,J11,S11)</f>
        <v>4</v>
      </c>
      <c r="W11" s="389">
        <f t="shared" ref="W11:W36" si="1">COUNTA(N11,Q11,E11,H11,K11,T11)</f>
        <v>2</v>
      </c>
      <c r="X11" s="390">
        <f t="shared" ref="X11:X36" si="2">COUNTA(O11,R11,F11,I11,L11,U11)</f>
        <v>0</v>
      </c>
    </row>
    <row r="12" ht="15.6" spans="1:24">
      <c r="A12" s="492" t="s">
        <v>52</v>
      </c>
      <c r="B12" s="493">
        <v>3</v>
      </c>
      <c r="C12" s="494" t="s">
        <v>53</v>
      </c>
      <c r="D12" s="360"/>
      <c r="E12" s="360"/>
      <c r="F12" s="362">
        <v>1</v>
      </c>
      <c r="G12" s="360"/>
      <c r="H12" s="360"/>
      <c r="I12" s="362">
        <v>1</v>
      </c>
      <c r="J12" s="360"/>
      <c r="K12" s="360"/>
      <c r="L12" s="362">
        <v>1</v>
      </c>
      <c r="M12" s="360"/>
      <c r="N12" s="360"/>
      <c r="O12" s="362">
        <v>1</v>
      </c>
      <c r="P12" s="360"/>
      <c r="Q12" s="360"/>
      <c r="R12" s="362">
        <v>1</v>
      </c>
      <c r="S12" s="360"/>
      <c r="T12" s="360"/>
      <c r="U12" s="362">
        <v>1</v>
      </c>
      <c r="V12" s="467">
        <f t="shared" si="0"/>
        <v>0</v>
      </c>
      <c r="W12" s="389">
        <f t="shared" si="1"/>
        <v>0</v>
      </c>
      <c r="X12" s="390">
        <f t="shared" si="2"/>
        <v>6</v>
      </c>
    </row>
    <row r="13" ht="15.6" spans="1:24">
      <c r="A13" s="492" t="s">
        <v>54</v>
      </c>
      <c r="B13" s="493">
        <v>4</v>
      </c>
      <c r="C13" s="494" t="s">
        <v>55</v>
      </c>
      <c r="D13" s="360">
        <v>1</v>
      </c>
      <c r="E13" s="360"/>
      <c r="F13" s="362"/>
      <c r="G13" s="360"/>
      <c r="H13" s="360">
        <v>1</v>
      </c>
      <c r="I13" s="362"/>
      <c r="J13" s="360">
        <v>1</v>
      </c>
      <c r="K13" s="360"/>
      <c r="L13" s="362"/>
      <c r="M13" s="360">
        <v>1</v>
      </c>
      <c r="N13" s="360"/>
      <c r="O13" s="362"/>
      <c r="P13" s="360"/>
      <c r="Q13" s="360">
        <v>1</v>
      </c>
      <c r="R13" s="362"/>
      <c r="S13" s="360">
        <v>1</v>
      </c>
      <c r="T13" s="360"/>
      <c r="U13" s="362"/>
      <c r="V13" s="467">
        <f t="shared" si="0"/>
        <v>4</v>
      </c>
      <c r="W13" s="389">
        <f t="shared" si="1"/>
        <v>2</v>
      </c>
      <c r="X13" s="390">
        <f t="shared" si="2"/>
        <v>0</v>
      </c>
    </row>
    <row r="14" ht="15.6" spans="1:24">
      <c r="A14" s="492" t="s">
        <v>56</v>
      </c>
      <c r="B14" s="493">
        <v>5</v>
      </c>
      <c r="C14" s="494" t="s">
        <v>57</v>
      </c>
      <c r="D14" s="360">
        <v>1</v>
      </c>
      <c r="E14" s="360"/>
      <c r="F14" s="362"/>
      <c r="G14" s="360">
        <v>1</v>
      </c>
      <c r="H14" s="360"/>
      <c r="I14" s="362"/>
      <c r="J14" s="360">
        <v>1</v>
      </c>
      <c r="K14" s="360"/>
      <c r="L14" s="362"/>
      <c r="M14" s="360">
        <v>1</v>
      </c>
      <c r="N14" s="360"/>
      <c r="O14" s="362"/>
      <c r="P14" s="360">
        <v>1</v>
      </c>
      <c r="Q14" s="360"/>
      <c r="R14" s="362"/>
      <c r="S14" s="360"/>
      <c r="T14" s="360">
        <v>1</v>
      </c>
      <c r="U14" s="362"/>
      <c r="V14" s="467">
        <f t="shared" si="0"/>
        <v>5</v>
      </c>
      <c r="W14" s="389">
        <f t="shared" si="1"/>
        <v>1</v>
      </c>
      <c r="X14" s="390">
        <f t="shared" si="2"/>
        <v>0</v>
      </c>
    </row>
    <row r="15" ht="15.6" spans="1:24">
      <c r="A15" s="492" t="s">
        <v>58</v>
      </c>
      <c r="B15" s="493">
        <v>6</v>
      </c>
      <c r="C15" s="494" t="s">
        <v>59</v>
      </c>
      <c r="D15" s="360"/>
      <c r="E15" s="360"/>
      <c r="F15" s="362">
        <v>1</v>
      </c>
      <c r="G15" s="360"/>
      <c r="H15" s="360">
        <v>1</v>
      </c>
      <c r="I15" s="362"/>
      <c r="J15" s="360"/>
      <c r="K15" s="360"/>
      <c r="L15" s="362">
        <v>1</v>
      </c>
      <c r="M15" s="360"/>
      <c r="N15" s="360"/>
      <c r="O15" s="362">
        <v>1</v>
      </c>
      <c r="P15" s="360"/>
      <c r="Q15" s="360"/>
      <c r="R15" s="362">
        <v>1</v>
      </c>
      <c r="S15" s="360"/>
      <c r="T15" s="360"/>
      <c r="U15" s="362">
        <v>1</v>
      </c>
      <c r="V15" s="467">
        <f t="shared" si="0"/>
        <v>0</v>
      </c>
      <c r="W15" s="389">
        <f t="shared" si="1"/>
        <v>1</v>
      </c>
      <c r="X15" s="390">
        <f t="shared" si="2"/>
        <v>5</v>
      </c>
    </row>
    <row r="16" ht="15.6" spans="1:24">
      <c r="A16" s="492" t="s">
        <v>60</v>
      </c>
      <c r="B16" s="493">
        <v>7</v>
      </c>
      <c r="C16" s="494" t="s">
        <v>61</v>
      </c>
      <c r="D16" s="360">
        <v>1</v>
      </c>
      <c r="E16" s="360"/>
      <c r="F16" s="362"/>
      <c r="G16" s="360">
        <v>1</v>
      </c>
      <c r="H16" s="360"/>
      <c r="I16" s="362"/>
      <c r="J16" s="360">
        <v>1</v>
      </c>
      <c r="K16" s="360"/>
      <c r="L16" s="362"/>
      <c r="M16" s="360">
        <v>1</v>
      </c>
      <c r="N16" s="360"/>
      <c r="O16" s="362"/>
      <c r="P16" s="360"/>
      <c r="Q16" s="360">
        <v>1</v>
      </c>
      <c r="R16" s="362"/>
      <c r="S16" s="360">
        <v>1</v>
      </c>
      <c r="T16" s="360"/>
      <c r="U16" s="362"/>
      <c r="V16" s="467">
        <f t="shared" si="0"/>
        <v>5</v>
      </c>
      <c r="W16" s="389">
        <f t="shared" si="1"/>
        <v>1</v>
      </c>
      <c r="X16" s="390">
        <f t="shared" si="2"/>
        <v>0</v>
      </c>
    </row>
    <row r="17" ht="15.6" spans="1:24">
      <c r="A17" s="492" t="s">
        <v>62</v>
      </c>
      <c r="B17" s="493">
        <v>8</v>
      </c>
      <c r="C17" s="494" t="s">
        <v>63</v>
      </c>
      <c r="D17" s="360"/>
      <c r="E17" s="360">
        <v>1</v>
      </c>
      <c r="F17" s="362"/>
      <c r="G17" s="360"/>
      <c r="H17" s="360">
        <v>1</v>
      </c>
      <c r="I17" s="362"/>
      <c r="J17" s="360"/>
      <c r="K17" s="360">
        <v>1</v>
      </c>
      <c r="L17" s="362"/>
      <c r="M17" s="360">
        <v>1</v>
      </c>
      <c r="N17" s="360"/>
      <c r="O17" s="362"/>
      <c r="P17" s="360">
        <v>1</v>
      </c>
      <c r="Q17" s="360"/>
      <c r="R17" s="362"/>
      <c r="S17" s="360"/>
      <c r="T17" s="360"/>
      <c r="U17" s="362">
        <v>1</v>
      </c>
      <c r="V17" s="467">
        <f t="shared" si="0"/>
        <v>2</v>
      </c>
      <c r="W17" s="389">
        <f t="shared" si="1"/>
        <v>3</v>
      </c>
      <c r="X17" s="390">
        <f t="shared" si="2"/>
        <v>1</v>
      </c>
    </row>
    <row r="18" ht="15.6" spans="1:24">
      <c r="A18" s="492" t="s">
        <v>64</v>
      </c>
      <c r="B18" s="493">
        <v>9</v>
      </c>
      <c r="C18" s="494" t="s">
        <v>65</v>
      </c>
      <c r="D18" s="360">
        <v>1</v>
      </c>
      <c r="E18" s="360"/>
      <c r="F18" s="362"/>
      <c r="G18" s="360">
        <v>1</v>
      </c>
      <c r="H18" s="360"/>
      <c r="I18" s="362"/>
      <c r="J18" s="360">
        <v>1</v>
      </c>
      <c r="K18" s="360"/>
      <c r="L18" s="362"/>
      <c r="M18" s="360">
        <v>1</v>
      </c>
      <c r="N18" s="360"/>
      <c r="O18" s="362"/>
      <c r="P18" s="360">
        <v>1</v>
      </c>
      <c r="Q18" s="360"/>
      <c r="R18" s="362"/>
      <c r="S18" s="360">
        <v>1</v>
      </c>
      <c r="T18" s="360"/>
      <c r="U18" s="362"/>
      <c r="V18" s="467">
        <f t="shared" si="0"/>
        <v>6</v>
      </c>
      <c r="W18" s="389">
        <f t="shared" si="1"/>
        <v>0</v>
      </c>
      <c r="X18" s="390">
        <f t="shared" si="2"/>
        <v>0</v>
      </c>
    </row>
    <row r="19" ht="15.6" spans="1:24">
      <c r="A19" s="492" t="s">
        <v>66</v>
      </c>
      <c r="B19" s="493">
        <v>10</v>
      </c>
      <c r="C19" s="494" t="s">
        <v>67</v>
      </c>
      <c r="D19" s="360">
        <v>1</v>
      </c>
      <c r="E19" s="360"/>
      <c r="F19" s="362"/>
      <c r="G19" s="360">
        <v>1</v>
      </c>
      <c r="H19" s="360"/>
      <c r="I19" s="362"/>
      <c r="J19" s="360"/>
      <c r="K19" s="360">
        <v>1</v>
      </c>
      <c r="L19" s="362"/>
      <c r="M19" s="360">
        <v>1</v>
      </c>
      <c r="N19" s="360"/>
      <c r="O19" s="362"/>
      <c r="P19" s="360">
        <v>1</v>
      </c>
      <c r="Q19" s="360"/>
      <c r="R19" s="362"/>
      <c r="S19" s="360">
        <v>1</v>
      </c>
      <c r="T19" s="360"/>
      <c r="U19" s="362"/>
      <c r="V19" s="467">
        <f t="shared" si="0"/>
        <v>5</v>
      </c>
      <c r="W19" s="389">
        <f t="shared" si="1"/>
        <v>1</v>
      </c>
      <c r="X19" s="390">
        <f t="shared" si="2"/>
        <v>0</v>
      </c>
    </row>
    <row r="20" ht="15.6" spans="1:24">
      <c r="A20" s="492" t="s">
        <v>68</v>
      </c>
      <c r="B20" s="493">
        <v>11</v>
      </c>
      <c r="C20" s="494" t="s">
        <v>69</v>
      </c>
      <c r="D20" s="360">
        <v>1</v>
      </c>
      <c r="E20" s="360"/>
      <c r="F20" s="362"/>
      <c r="G20" s="360"/>
      <c r="H20" s="360">
        <v>1</v>
      </c>
      <c r="I20" s="362"/>
      <c r="J20" s="360"/>
      <c r="K20" s="360">
        <v>1</v>
      </c>
      <c r="L20" s="362"/>
      <c r="M20" s="360"/>
      <c r="N20" s="360">
        <v>1</v>
      </c>
      <c r="O20" s="362"/>
      <c r="P20" s="360"/>
      <c r="Q20" s="360">
        <v>1</v>
      </c>
      <c r="R20" s="362"/>
      <c r="S20" s="360"/>
      <c r="T20" s="360">
        <v>1</v>
      </c>
      <c r="U20" s="362"/>
      <c r="V20" s="467">
        <f t="shared" si="0"/>
        <v>1</v>
      </c>
      <c r="W20" s="389">
        <f t="shared" si="1"/>
        <v>5</v>
      </c>
      <c r="X20" s="390">
        <f t="shared" si="2"/>
        <v>0</v>
      </c>
    </row>
    <row r="21" ht="15.6" spans="1:24">
      <c r="A21" s="492"/>
      <c r="B21" s="493">
        <v>12</v>
      </c>
      <c r="C21" s="494"/>
      <c r="D21" s="360"/>
      <c r="E21" s="360"/>
      <c r="F21" s="362"/>
      <c r="G21" s="360"/>
      <c r="H21" s="360"/>
      <c r="I21" s="362"/>
      <c r="J21" s="360"/>
      <c r="K21" s="360"/>
      <c r="L21" s="362"/>
      <c r="M21" s="360"/>
      <c r="N21" s="360"/>
      <c r="O21" s="362"/>
      <c r="P21" s="360"/>
      <c r="Q21" s="360"/>
      <c r="R21" s="362"/>
      <c r="S21" s="360"/>
      <c r="T21" s="360"/>
      <c r="U21" s="362"/>
      <c r="V21" s="467">
        <f t="shared" si="0"/>
        <v>0</v>
      </c>
      <c r="W21" s="389">
        <f t="shared" si="1"/>
        <v>0</v>
      </c>
      <c r="X21" s="390">
        <f t="shared" si="2"/>
        <v>0</v>
      </c>
    </row>
    <row r="22" ht="15.6" spans="1:24">
      <c r="A22" s="492"/>
      <c r="B22" s="493">
        <v>13</v>
      </c>
      <c r="C22" s="494"/>
      <c r="D22" s="360"/>
      <c r="E22" s="360"/>
      <c r="F22" s="362"/>
      <c r="G22" s="360"/>
      <c r="H22" s="360"/>
      <c r="I22" s="362"/>
      <c r="J22" s="360"/>
      <c r="K22" s="360"/>
      <c r="L22" s="362"/>
      <c r="M22" s="360"/>
      <c r="N22" s="360"/>
      <c r="O22" s="362"/>
      <c r="P22" s="360"/>
      <c r="Q22" s="360"/>
      <c r="R22" s="362"/>
      <c r="S22" s="360"/>
      <c r="T22" s="360"/>
      <c r="U22" s="362"/>
      <c r="V22" s="467">
        <f t="shared" si="0"/>
        <v>0</v>
      </c>
      <c r="W22" s="389">
        <f t="shared" si="1"/>
        <v>0</v>
      </c>
      <c r="X22" s="390">
        <f t="shared" si="2"/>
        <v>0</v>
      </c>
    </row>
    <row r="23" ht="15.6" spans="1:24">
      <c r="A23" s="492"/>
      <c r="B23" s="493">
        <v>14</v>
      </c>
      <c r="C23" s="494"/>
      <c r="D23" s="360"/>
      <c r="E23" s="360"/>
      <c r="F23" s="362"/>
      <c r="G23" s="360"/>
      <c r="H23" s="360"/>
      <c r="I23" s="362"/>
      <c r="J23" s="360"/>
      <c r="K23" s="360"/>
      <c r="L23" s="362"/>
      <c r="M23" s="360"/>
      <c r="N23" s="360"/>
      <c r="O23" s="362"/>
      <c r="P23" s="360"/>
      <c r="Q23" s="360"/>
      <c r="R23" s="362"/>
      <c r="S23" s="360"/>
      <c r="T23" s="360"/>
      <c r="U23" s="362"/>
      <c r="V23" s="467">
        <f t="shared" si="0"/>
        <v>0</v>
      </c>
      <c r="W23" s="389">
        <f t="shared" si="1"/>
        <v>0</v>
      </c>
      <c r="X23" s="390">
        <f t="shared" si="2"/>
        <v>0</v>
      </c>
    </row>
    <row r="24" ht="15.6" spans="1:24">
      <c r="A24" s="492"/>
      <c r="B24" s="493">
        <v>15</v>
      </c>
      <c r="C24" s="494"/>
      <c r="D24" s="360"/>
      <c r="E24" s="360"/>
      <c r="F24" s="362"/>
      <c r="G24" s="360"/>
      <c r="H24" s="360"/>
      <c r="I24" s="362"/>
      <c r="J24" s="360"/>
      <c r="K24" s="360"/>
      <c r="L24" s="362"/>
      <c r="M24" s="360"/>
      <c r="N24" s="360"/>
      <c r="O24" s="362"/>
      <c r="P24" s="360"/>
      <c r="Q24" s="360"/>
      <c r="R24" s="362"/>
      <c r="S24" s="360"/>
      <c r="T24" s="360"/>
      <c r="U24" s="362"/>
      <c r="V24" s="467">
        <f t="shared" si="0"/>
        <v>0</v>
      </c>
      <c r="W24" s="389">
        <f t="shared" si="1"/>
        <v>0</v>
      </c>
      <c r="X24" s="390">
        <f t="shared" si="2"/>
        <v>0</v>
      </c>
    </row>
    <row r="25" ht="15.6" spans="1:24">
      <c r="A25" s="492"/>
      <c r="B25" s="493">
        <v>16</v>
      </c>
      <c r="C25" s="494"/>
      <c r="D25" s="360"/>
      <c r="E25" s="360"/>
      <c r="F25" s="362"/>
      <c r="G25" s="360"/>
      <c r="H25" s="360"/>
      <c r="I25" s="362"/>
      <c r="J25" s="360"/>
      <c r="K25" s="360"/>
      <c r="L25" s="362"/>
      <c r="M25" s="360"/>
      <c r="N25" s="360"/>
      <c r="O25" s="362"/>
      <c r="P25" s="360"/>
      <c r="Q25" s="360"/>
      <c r="R25" s="362"/>
      <c r="S25" s="360"/>
      <c r="T25" s="360"/>
      <c r="U25" s="362"/>
      <c r="V25" s="467">
        <f t="shared" si="0"/>
        <v>0</v>
      </c>
      <c r="W25" s="389">
        <f t="shared" si="1"/>
        <v>0</v>
      </c>
      <c r="X25" s="390">
        <f t="shared" si="2"/>
        <v>0</v>
      </c>
    </row>
    <row r="26" ht="15.6" spans="1:24">
      <c r="A26" s="492"/>
      <c r="B26" s="493">
        <v>17</v>
      </c>
      <c r="C26" s="495"/>
      <c r="D26" s="360"/>
      <c r="E26" s="360"/>
      <c r="F26" s="362"/>
      <c r="G26" s="360"/>
      <c r="H26" s="360"/>
      <c r="I26" s="362"/>
      <c r="J26" s="360"/>
      <c r="K26" s="360"/>
      <c r="L26" s="362"/>
      <c r="M26" s="360"/>
      <c r="N26" s="360"/>
      <c r="O26" s="362"/>
      <c r="P26" s="360"/>
      <c r="Q26" s="360"/>
      <c r="R26" s="362"/>
      <c r="S26" s="360"/>
      <c r="T26" s="360"/>
      <c r="U26" s="362"/>
      <c r="V26" s="467">
        <f t="shared" si="0"/>
        <v>0</v>
      </c>
      <c r="W26" s="389">
        <f t="shared" si="1"/>
        <v>0</v>
      </c>
      <c r="X26" s="390">
        <f t="shared" si="2"/>
        <v>0</v>
      </c>
    </row>
    <row r="27" ht="15.6" spans="1:24">
      <c r="A27" s="492"/>
      <c r="B27" s="493">
        <v>18</v>
      </c>
      <c r="C27" s="496"/>
      <c r="D27" s="360"/>
      <c r="E27" s="360"/>
      <c r="F27" s="362"/>
      <c r="G27" s="360"/>
      <c r="H27" s="360"/>
      <c r="I27" s="362"/>
      <c r="J27" s="360"/>
      <c r="K27" s="360"/>
      <c r="L27" s="362"/>
      <c r="M27" s="360"/>
      <c r="N27" s="360"/>
      <c r="O27" s="362"/>
      <c r="P27" s="360"/>
      <c r="Q27" s="360"/>
      <c r="R27" s="362"/>
      <c r="S27" s="360"/>
      <c r="T27" s="360"/>
      <c r="U27" s="362"/>
      <c r="V27" s="467">
        <f t="shared" si="0"/>
        <v>0</v>
      </c>
      <c r="W27" s="389">
        <f t="shared" si="1"/>
        <v>0</v>
      </c>
      <c r="X27" s="390">
        <f t="shared" si="2"/>
        <v>0</v>
      </c>
    </row>
    <row r="28" ht="15.6" spans="1:24">
      <c r="A28" s="497"/>
      <c r="B28" s="493">
        <v>19</v>
      </c>
      <c r="C28" s="494"/>
      <c r="D28" s="360"/>
      <c r="E28" s="360"/>
      <c r="F28" s="362"/>
      <c r="G28" s="360"/>
      <c r="H28" s="360"/>
      <c r="I28" s="362"/>
      <c r="J28" s="360"/>
      <c r="K28" s="360"/>
      <c r="L28" s="362"/>
      <c r="M28" s="360"/>
      <c r="N28" s="360"/>
      <c r="O28" s="362"/>
      <c r="P28" s="360"/>
      <c r="Q28" s="360"/>
      <c r="R28" s="362"/>
      <c r="S28" s="360"/>
      <c r="T28" s="360"/>
      <c r="U28" s="362"/>
      <c r="V28" s="467">
        <f t="shared" si="0"/>
        <v>0</v>
      </c>
      <c r="W28" s="389">
        <f t="shared" si="1"/>
        <v>0</v>
      </c>
      <c r="X28" s="390">
        <f t="shared" si="2"/>
        <v>0</v>
      </c>
    </row>
    <row r="29" ht="15.6" spans="1:24">
      <c r="A29" s="497"/>
      <c r="B29" s="493">
        <v>20</v>
      </c>
      <c r="C29" s="494"/>
      <c r="D29" s="360"/>
      <c r="E29" s="360"/>
      <c r="F29" s="362"/>
      <c r="G29" s="360"/>
      <c r="H29" s="360"/>
      <c r="I29" s="362"/>
      <c r="J29" s="360"/>
      <c r="K29" s="360"/>
      <c r="L29" s="362"/>
      <c r="M29" s="360"/>
      <c r="N29" s="360"/>
      <c r="O29" s="362"/>
      <c r="P29" s="360"/>
      <c r="Q29" s="360"/>
      <c r="R29" s="362"/>
      <c r="S29" s="360"/>
      <c r="T29" s="360"/>
      <c r="U29" s="362"/>
      <c r="V29" s="467">
        <f t="shared" si="0"/>
        <v>0</v>
      </c>
      <c r="W29" s="389">
        <f t="shared" si="1"/>
        <v>0</v>
      </c>
      <c r="X29" s="390">
        <f t="shared" si="2"/>
        <v>0</v>
      </c>
    </row>
    <row r="30" ht="15.6" spans="1:24">
      <c r="A30" s="497"/>
      <c r="B30" s="189">
        <v>21</v>
      </c>
      <c r="C30" s="495"/>
      <c r="D30" s="360"/>
      <c r="E30" s="360"/>
      <c r="F30" s="362"/>
      <c r="G30" s="360"/>
      <c r="H30" s="360"/>
      <c r="I30" s="362"/>
      <c r="J30" s="360"/>
      <c r="K30" s="360"/>
      <c r="L30" s="362"/>
      <c r="M30" s="360"/>
      <c r="N30" s="360"/>
      <c r="O30" s="362"/>
      <c r="P30" s="360"/>
      <c r="Q30" s="360"/>
      <c r="R30" s="362"/>
      <c r="S30" s="360"/>
      <c r="T30" s="360"/>
      <c r="U30" s="362"/>
      <c r="V30" s="467">
        <f t="shared" si="0"/>
        <v>0</v>
      </c>
      <c r="W30" s="389">
        <f t="shared" si="1"/>
        <v>0</v>
      </c>
      <c r="X30" s="390">
        <f t="shared" si="2"/>
        <v>0</v>
      </c>
    </row>
    <row r="31" ht="15.6" spans="1:24">
      <c r="A31" s="497"/>
      <c r="B31" s="189">
        <v>22</v>
      </c>
      <c r="C31" s="496"/>
      <c r="D31" s="360"/>
      <c r="E31" s="360"/>
      <c r="F31" s="362"/>
      <c r="G31" s="360"/>
      <c r="H31" s="360"/>
      <c r="I31" s="362"/>
      <c r="J31" s="360"/>
      <c r="K31" s="360"/>
      <c r="L31" s="362"/>
      <c r="M31" s="360"/>
      <c r="N31" s="360"/>
      <c r="O31" s="362"/>
      <c r="P31" s="360"/>
      <c r="Q31" s="360"/>
      <c r="R31" s="362"/>
      <c r="S31" s="360"/>
      <c r="T31" s="360"/>
      <c r="U31" s="362"/>
      <c r="V31" s="467">
        <f t="shared" si="0"/>
        <v>0</v>
      </c>
      <c r="W31" s="389">
        <f t="shared" si="1"/>
        <v>0</v>
      </c>
      <c r="X31" s="390">
        <f t="shared" si="2"/>
        <v>0</v>
      </c>
    </row>
    <row r="32" ht="15.6" spans="1:24">
      <c r="A32" s="497"/>
      <c r="B32" s="189">
        <v>23</v>
      </c>
      <c r="C32" s="494"/>
      <c r="D32" s="360"/>
      <c r="E32" s="360"/>
      <c r="F32" s="362"/>
      <c r="G32" s="360"/>
      <c r="H32" s="360"/>
      <c r="I32" s="362"/>
      <c r="J32" s="360"/>
      <c r="K32" s="360"/>
      <c r="L32" s="362"/>
      <c r="M32" s="360"/>
      <c r="N32" s="360"/>
      <c r="O32" s="362"/>
      <c r="P32" s="360"/>
      <c r="Q32" s="360"/>
      <c r="R32" s="362"/>
      <c r="S32" s="360"/>
      <c r="T32" s="360"/>
      <c r="U32" s="362"/>
      <c r="V32" s="467">
        <f t="shared" si="0"/>
        <v>0</v>
      </c>
      <c r="W32" s="389">
        <f t="shared" si="1"/>
        <v>0</v>
      </c>
      <c r="X32" s="390">
        <f t="shared" si="2"/>
        <v>0</v>
      </c>
    </row>
    <row r="33" ht="15.6" spans="1:24">
      <c r="A33" s="497"/>
      <c r="B33" s="189">
        <v>24</v>
      </c>
      <c r="C33" s="494"/>
      <c r="D33" s="360"/>
      <c r="E33" s="360"/>
      <c r="F33" s="362"/>
      <c r="G33" s="360"/>
      <c r="H33" s="360"/>
      <c r="I33" s="362"/>
      <c r="J33" s="360"/>
      <c r="K33" s="360"/>
      <c r="L33" s="362"/>
      <c r="M33" s="360"/>
      <c r="N33" s="360"/>
      <c r="O33" s="362"/>
      <c r="P33" s="360"/>
      <c r="Q33" s="360"/>
      <c r="R33" s="362"/>
      <c r="S33" s="360"/>
      <c r="T33" s="360"/>
      <c r="U33" s="362"/>
      <c r="V33" s="467">
        <f t="shared" si="0"/>
        <v>0</v>
      </c>
      <c r="W33" s="389">
        <f t="shared" si="1"/>
        <v>0</v>
      </c>
      <c r="X33" s="390">
        <f t="shared" si="2"/>
        <v>0</v>
      </c>
    </row>
    <row r="34" ht="15.6" spans="1:24">
      <c r="A34" s="497"/>
      <c r="B34" s="189">
        <v>25</v>
      </c>
      <c r="C34" s="494"/>
      <c r="D34" s="360"/>
      <c r="E34" s="360"/>
      <c r="F34" s="362"/>
      <c r="G34" s="360"/>
      <c r="H34" s="360"/>
      <c r="I34" s="362"/>
      <c r="J34" s="360"/>
      <c r="K34" s="360"/>
      <c r="L34" s="362"/>
      <c r="M34" s="360"/>
      <c r="N34" s="360"/>
      <c r="O34" s="362"/>
      <c r="P34" s="360"/>
      <c r="Q34" s="360"/>
      <c r="R34" s="362"/>
      <c r="S34" s="360"/>
      <c r="T34" s="360"/>
      <c r="U34" s="362"/>
      <c r="V34" s="467">
        <f t="shared" si="0"/>
        <v>0</v>
      </c>
      <c r="W34" s="389">
        <f t="shared" si="1"/>
        <v>0</v>
      </c>
      <c r="X34" s="390">
        <f t="shared" si="2"/>
        <v>0</v>
      </c>
    </row>
    <row r="35" ht="15.6" spans="1:24">
      <c r="A35" s="497"/>
      <c r="B35" s="189">
        <v>26</v>
      </c>
      <c r="C35" s="495"/>
      <c r="D35" s="360"/>
      <c r="E35" s="360"/>
      <c r="F35" s="362"/>
      <c r="G35" s="360"/>
      <c r="H35" s="360"/>
      <c r="I35" s="362"/>
      <c r="J35" s="360"/>
      <c r="K35" s="360"/>
      <c r="L35" s="362"/>
      <c r="M35" s="360"/>
      <c r="N35" s="360"/>
      <c r="O35" s="362"/>
      <c r="P35" s="360"/>
      <c r="Q35" s="360"/>
      <c r="R35" s="362"/>
      <c r="S35" s="360"/>
      <c r="T35" s="360"/>
      <c r="U35" s="362"/>
      <c r="V35" s="467">
        <f t="shared" si="0"/>
        <v>0</v>
      </c>
      <c r="W35" s="389">
        <f t="shared" si="1"/>
        <v>0</v>
      </c>
      <c r="X35" s="390">
        <f t="shared" si="2"/>
        <v>0</v>
      </c>
    </row>
    <row r="36" ht="15.6" spans="1:24">
      <c r="A36" s="497"/>
      <c r="B36" s="189">
        <v>27</v>
      </c>
      <c r="C36" s="496"/>
      <c r="D36" s="360"/>
      <c r="E36" s="360"/>
      <c r="F36" s="362"/>
      <c r="G36" s="360"/>
      <c r="H36" s="360"/>
      <c r="I36" s="362"/>
      <c r="J36" s="360"/>
      <c r="K36" s="360"/>
      <c r="L36" s="362"/>
      <c r="M36" s="360"/>
      <c r="N36" s="360"/>
      <c r="O36" s="362"/>
      <c r="P36" s="360"/>
      <c r="Q36" s="360"/>
      <c r="R36" s="362"/>
      <c r="S36" s="360"/>
      <c r="T36" s="360"/>
      <c r="U36" s="362"/>
      <c r="V36" s="467">
        <f t="shared" si="0"/>
        <v>0</v>
      </c>
      <c r="W36" s="389">
        <f t="shared" si="1"/>
        <v>0</v>
      </c>
      <c r="X36" s="390">
        <f t="shared" si="2"/>
        <v>0</v>
      </c>
    </row>
    <row r="37" ht="15" customHeight="1" spans="2:24">
      <c r="B37" s="363" t="s">
        <v>70</v>
      </c>
      <c r="C37" s="364"/>
      <c r="D37" s="426">
        <f t="shared" ref="D37:L37" si="3">SUM(D10:D36)</f>
        <v>7</v>
      </c>
      <c r="E37" s="426">
        <f t="shared" si="3"/>
        <v>2</v>
      </c>
      <c r="F37" s="427">
        <f t="shared" si="3"/>
        <v>2</v>
      </c>
      <c r="G37" s="368">
        <f t="shared" si="3"/>
        <v>5</v>
      </c>
      <c r="H37" s="426">
        <f t="shared" si="3"/>
        <v>5</v>
      </c>
      <c r="I37" s="427">
        <f t="shared" si="3"/>
        <v>1</v>
      </c>
      <c r="J37" s="368">
        <f t="shared" si="3"/>
        <v>4</v>
      </c>
      <c r="K37" s="426">
        <f t="shared" si="3"/>
        <v>5</v>
      </c>
      <c r="L37" s="427">
        <f t="shared" si="3"/>
        <v>2</v>
      </c>
      <c r="M37" s="367">
        <f t="shared" ref="M37:U37" si="4">SUM(M10:M36)</f>
        <v>8</v>
      </c>
      <c r="N37" s="426">
        <f t="shared" si="4"/>
        <v>1</v>
      </c>
      <c r="O37" s="466">
        <f t="shared" si="4"/>
        <v>2</v>
      </c>
      <c r="P37" s="367">
        <f t="shared" si="4"/>
        <v>4</v>
      </c>
      <c r="Q37" s="426">
        <f t="shared" si="4"/>
        <v>5</v>
      </c>
      <c r="R37" s="466">
        <f t="shared" si="4"/>
        <v>2</v>
      </c>
      <c r="S37" s="368">
        <f t="shared" si="4"/>
        <v>5</v>
      </c>
      <c r="T37" s="368">
        <f t="shared" si="4"/>
        <v>3</v>
      </c>
      <c r="U37" s="427">
        <f t="shared" si="4"/>
        <v>3</v>
      </c>
      <c r="V37" s="509"/>
      <c r="W37" s="115"/>
      <c r="X37" s="510"/>
    </row>
    <row r="38" ht="45.75" customHeight="1" spans="2:27">
      <c r="B38" s="367" t="s">
        <v>71</v>
      </c>
      <c r="C38" s="368"/>
      <c r="D38" s="429">
        <f>D37*100/W40</f>
        <v>63.6363636363636</v>
      </c>
      <c r="E38" s="498">
        <f>E37*100/W40</f>
        <v>18.1818181818182</v>
      </c>
      <c r="F38" s="499">
        <f>F37*100/W40</f>
        <v>18.1818181818182</v>
      </c>
      <c r="G38" s="452">
        <f>G37*100/W40</f>
        <v>45.4545454545455</v>
      </c>
      <c r="H38" s="453">
        <f>H37*100/W40</f>
        <v>45.4545454545455</v>
      </c>
      <c r="I38" s="454">
        <f>I37*100/W40</f>
        <v>9.09090909090909</v>
      </c>
      <c r="J38" s="452">
        <f>J37*100/W40</f>
        <v>36.3636363636364</v>
      </c>
      <c r="K38" s="453">
        <f>K37*100/W40</f>
        <v>45.4545454545455</v>
      </c>
      <c r="L38" s="454">
        <f>L37*100/W40</f>
        <v>18.1818181818182</v>
      </c>
      <c r="M38" s="506">
        <f>M37*100/W40</f>
        <v>72.7272727272727</v>
      </c>
      <c r="N38" s="453">
        <f>N37*100/W40</f>
        <v>9.09090909090909</v>
      </c>
      <c r="O38" s="507">
        <f>O37*100/W40</f>
        <v>18.1818181818182</v>
      </c>
      <c r="P38" s="506">
        <f>P37*100/W40</f>
        <v>36.3636363636364</v>
      </c>
      <c r="Q38" s="453">
        <f>Q37*100/W40</f>
        <v>45.4545454545455</v>
      </c>
      <c r="R38" s="507">
        <f>R37*100/W40</f>
        <v>18.1818181818182</v>
      </c>
      <c r="S38" s="452">
        <f>S37*100/W40</f>
        <v>45.4545454545455</v>
      </c>
      <c r="T38" s="452">
        <f>T37*100/W40</f>
        <v>27.2727272727273</v>
      </c>
      <c r="U38" s="454">
        <f>U37*100/W40</f>
        <v>27.2727272727273</v>
      </c>
      <c r="V38" s="391"/>
      <c r="W38" s="113"/>
      <c r="X38" s="113"/>
      <c r="AA38" s="113"/>
    </row>
    <row r="39" spans="2:24">
      <c r="B39" s="500"/>
      <c r="C39" s="500"/>
      <c r="D39" s="500"/>
      <c r="E39" s="500"/>
      <c r="F39" s="500"/>
      <c r="G39" s="500"/>
      <c r="H39" s="500"/>
      <c r="I39" s="500"/>
      <c r="J39" s="500"/>
      <c r="K39" s="500"/>
      <c r="L39" s="500"/>
      <c r="M39" s="500"/>
      <c r="N39" s="500"/>
      <c r="O39" s="500"/>
      <c r="P39" s="291"/>
      <c r="Q39" s="291"/>
      <c r="R39" s="291"/>
      <c r="S39" s="291"/>
      <c r="T39" s="392"/>
      <c r="U39" s="392"/>
      <c r="V39" s="393"/>
      <c r="W39" s="37" t="s">
        <v>72</v>
      </c>
      <c r="X39" s="37" t="s">
        <v>73</v>
      </c>
    </row>
    <row r="40" spans="2:24">
      <c r="B40" s="500"/>
      <c r="C40" s="500"/>
      <c r="D40" s="500"/>
      <c r="E40" s="500"/>
      <c r="F40" s="500"/>
      <c r="G40" s="500"/>
      <c r="H40" s="500"/>
      <c r="I40" s="500"/>
      <c r="J40" s="500"/>
      <c r="K40" s="500"/>
      <c r="L40" s="500"/>
      <c r="M40" s="500"/>
      <c r="N40" s="500"/>
      <c r="O40" s="500"/>
      <c r="P40" s="394" t="s">
        <v>70</v>
      </c>
      <c r="Q40" s="511"/>
      <c r="R40" s="511"/>
      <c r="S40" s="512"/>
      <c r="T40" s="395"/>
      <c r="U40" s="395"/>
      <c r="V40" s="396"/>
      <c r="W40" s="37">
        <f>COUNTA(C10:C36)</f>
        <v>11</v>
      </c>
      <c r="X40" s="37">
        <v>100</v>
      </c>
    </row>
    <row r="41" spans="2:24">
      <c r="B41" s="500"/>
      <c r="C41" s="500"/>
      <c r="D41" s="500"/>
      <c r="E41" s="500"/>
      <c r="F41" s="500"/>
      <c r="G41" s="500"/>
      <c r="H41" s="500"/>
      <c r="I41" s="500"/>
      <c r="J41" s="500"/>
      <c r="K41" s="500"/>
      <c r="L41" s="500"/>
      <c r="M41" s="500"/>
      <c r="N41" s="500"/>
      <c r="O41" s="500"/>
      <c r="P41" s="397" t="s">
        <v>6</v>
      </c>
      <c r="Q41" s="398"/>
      <c r="R41" s="398"/>
      <c r="S41" s="398"/>
      <c r="T41" s="398"/>
      <c r="U41" s="398"/>
      <c r="V41" s="399"/>
      <c r="W41" s="39">
        <f>COUNTIF(V10:V36,"&gt;0")</f>
        <v>9</v>
      </c>
      <c r="X41" s="401">
        <f>(M38+P38+G38+J38+S38+D38)/6</f>
        <v>50</v>
      </c>
    </row>
    <row r="42" spans="2:24">
      <c r="B42" s="500"/>
      <c r="C42" s="500"/>
      <c r="D42" s="500"/>
      <c r="E42" s="500"/>
      <c r="F42" s="500"/>
      <c r="G42" s="500"/>
      <c r="H42" s="500"/>
      <c r="I42" s="500"/>
      <c r="J42" s="500"/>
      <c r="K42" s="500"/>
      <c r="L42" s="500"/>
      <c r="M42" s="500"/>
      <c r="N42" s="500"/>
      <c r="O42" s="500"/>
      <c r="P42" s="402" t="s">
        <v>7</v>
      </c>
      <c r="Q42" s="403"/>
      <c r="R42" s="403"/>
      <c r="S42" s="403"/>
      <c r="T42" s="403"/>
      <c r="U42" s="403"/>
      <c r="V42" s="404"/>
      <c r="W42" s="39">
        <f>COUNTIF(W10:W36,"&gt;0")</f>
        <v>9</v>
      </c>
      <c r="X42" s="401">
        <f>(N38+Q38+H38+K38+T38+E38)/6</f>
        <v>31.8181818181818</v>
      </c>
    </row>
    <row r="43" spans="2:24">
      <c r="B43" s="500"/>
      <c r="C43" s="500"/>
      <c r="D43" s="500"/>
      <c r="E43" s="500"/>
      <c r="F43" s="500"/>
      <c r="G43" s="500"/>
      <c r="H43" s="500"/>
      <c r="I43" s="500"/>
      <c r="J43" s="500"/>
      <c r="K43" s="500"/>
      <c r="L43" s="500"/>
      <c r="M43" s="500"/>
      <c r="N43" s="500"/>
      <c r="O43" s="500"/>
      <c r="P43" s="405" t="s">
        <v>8</v>
      </c>
      <c r="Q43" s="406"/>
      <c r="R43" s="406"/>
      <c r="S43" s="406"/>
      <c r="T43" s="406"/>
      <c r="U43" s="406"/>
      <c r="V43" s="407"/>
      <c r="W43" s="39">
        <f>COUNTIF(X10:X36,"&gt;0")</f>
        <v>3</v>
      </c>
      <c r="X43" s="401">
        <f>(O38+R38+I38+L38+U38+F38)/6</f>
        <v>18.1818181818182</v>
      </c>
    </row>
    <row r="48" ht="15.75" customHeight="1" spans="2:26">
      <c r="B48" s="353"/>
      <c r="C48" s="354" t="s">
        <v>0</v>
      </c>
      <c r="D48" s="354"/>
      <c r="E48" s="354"/>
      <c r="F48" s="354"/>
      <c r="G48" s="354"/>
      <c r="H48" s="354"/>
      <c r="I48" s="354"/>
      <c r="J48" s="354"/>
      <c r="K48" s="354"/>
      <c r="L48" s="354"/>
      <c r="M48" s="354"/>
      <c r="N48" s="354"/>
      <c r="O48" s="354"/>
      <c r="P48" s="354"/>
      <c r="Q48" s="354"/>
      <c r="R48" s="354"/>
      <c r="S48" s="354"/>
      <c r="T48" s="354"/>
      <c r="U48" s="354"/>
      <c r="V48" s="354"/>
      <c r="W48" s="354"/>
      <c r="X48" s="354"/>
      <c r="Y48" s="354"/>
      <c r="Z48" s="354"/>
    </row>
    <row r="49" ht="15.75" customHeight="1" spans="2:26">
      <c r="B49" s="353"/>
      <c r="C49" s="487" t="s">
        <v>74</v>
      </c>
      <c r="D49" s="487"/>
      <c r="E49" s="487"/>
      <c r="F49" s="487"/>
      <c r="G49" s="487"/>
      <c r="H49" s="487"/>
      <c r="I49" s="487"/>
      <c r="J49" s="487"/>
      <c r="K49" s="487"/>
      <c r="L49" s="487"/>
      <c r="M49" s="487"/>
      <c r="N49" s="487"/>
      <c r="O49" s="487"/>
      <c r="P49" s="487"/>
      <c r="Q49" s="487"/>
      <c r="R49" s="487"/>
      <c r="S49" s="487"/>
      <c r="T49" s="487"/>
      <c r="U49" s="487"/>
      <c r="V49" s="487"/>
      <c r="W49" s="487"/>
      <c r="X49" s="487"/>
      <c r="Y49" s="487"/>
      <c r="Z49" s="487"/>
    </row>
    <row r="50" spans="76:76">
      <c r="BX50" s="456"/>
    </row>
    <row r="51" ht="15" customHeight="1" spans="1:27">
      <c r="A51" s="501" t="s">
        <v>2</v>
      </c>
      <c r="B51" s="31" t="s">
        <v>3</v>
      </c>
      <c r="C51" s="31" t="s">
        <v>4</v>
      </c>
      <c r="D51" s="502" t="s">
        <v>5</v>
      </c>
      <c r="E51" s="503"/>
      <c r="F51" s="503"/>
      <c r="G51" s="504"/>
      <c r="H51" s="504"/>
      <c r="I51" s="504"/>
      <c r="J51" s="504"/>
      <c r="K51" s="504"/>
      <c r="L51" s="504"/>
      <c r="M51" s="504"/>
      <c r="N51" s="504"/>
      <c r="O51" s="504"/>
      <c r="P51" s="504"/>
      <c r="Q51" s="504"/>
      <c r="R51" s="504"/>
      <c r="S51" s="504"/>
      <c r="T51" s="504"/>
      <c r="U51" s="504"/>
      <c r="V51" s="504"/>
      <c r="W51" s="504"/>
      <c r="X51" s="513"/>
      <c r="Y51" s="379" t="s">
        <v>6</v>
      </c>
      <c r="Z51" s="380" t="s">
        <v>7</v>
      </c>
      <c r="AA51" s="381" t="s">
        <v>8</v>
      </c>
    </row>
    <row r="52" spans="1:27">
      <c r="A52" s="505"/>
      <c r="B52" s="33"/>
      <c r="C52" s="33"/>
      <c r="D52" s="207" t="s">
        <v>9</v>
      </c>
      <c r="E52" s="208"/>
      <c r="F52" s="208"/>
      <c r="G52" s="208"/>
      <c r="H52" s="208"/>
      <c r="I52" s="208"/>
      <c r="J52" s="208"/>
      <c r="K52" s="208"/>
      <c r="L52" s="208"/>
      <c r="M52" s="208"/>
      <c r="N52" s="208"/>
      <c r="O52" s="208"/>
      <c r="P52" s="208"/>
      <c r="Q52" s="208"/>
      <c r="R52" s="208"/>
      <c r="S52" s="208"/>
      <c r="T52" s="208"/>
      <c r="U52" s="208"/>
      <c r="V52" s="208"/>
      <c r="W52" s="208"/>
      <c r="X52" s="279"/>
      <c r="Y52" s="382"/>
      <c r="Z52" s="383"/>
      <c r="AA52" s="384"/>
    </row>
    <row r="53" ht="15" customHeight="1" spans="1:27">
      <c r="A53" s="505"/>
      <c r="B53" s="33"/>
      <c r="C53" s="424"/>
      <c r="D53" s="293" t="s">
        <v>75</v>
      </c>
      <c r="E53" s="293" t="s">
        <v>11</v>
      </c>
      <c r="F53" s="293" t="s">
        <v>12</v>
      </c>
      <c r="G53" s="293" t="s">
        <v>76</v>
      </c>
      <c r="H53" s="293" t="s">
        <v>14</v>
      </c>
      <c r="I53" s="293" t="s">
        <v>15</v>
      </c>
      <c r="J53" s="293" t="s">
        <v>77</v>
      </c>
      <c r="K53" s="293" t="s">
        <v>17</v>
      </c>
      <c r="L53" s="293" t="s">
        <v>18</v>
      </c>
      <c r="M53" s="293" t="s">
        <v>78</v>
      </c>
      <c r="N53" s="293" t="s">
        <v>17</v>
      </c>
      <c r="O53" s="293" t="s">
        <v>18</v>
      </c>
      <c r="P53" s="293" t="s">
        <v>79</v>
      </c>
      <c r="Q53" s="293" t="s">
        <v>21</v>
      </c>
      <c r="R53" s="293" t="s">
        <v>22</v>
      </c>
      <c r="S53" s="293" t="s">
        <v>80</v>
      </c>
      <c r="T53" s="293" t="s">
        <v>12</v>
      </c>
      <c r="U53" s="293" t="s">
        <v>24</v>
      </c>
      <c r="V53" s="293" t="s">
        <v>81</v>
      </c>
      <c r="W53" s="293" t="s">
        <v>12</v>
      </c>
      <c r="X53" s="293" t="s">
        <v>24</v>
      </c>
      <c r="Y53" s="382"/>
      <c r="Z53" s="383"/>
      <c r="AA53" s="384"/>
    </row>
    <row r="54" ht="117" customHeight="1" spans="1:27">
      <c r="A54" s="505"/>
      <c r="B54" s="33"/>
      <c r="C54" s="424"/>
      <c r="D54" s="293" t="s">
        <v>82</v>
      </c>
      <c r="E54" s="293"/>
      <c r="F54" s="293"/>
      <c r="G54" s="293" t="s">
        <v>83</v>
      </c>
      <c r="H54" s="293"/>
      <c r="I54" s="293"/>
      <c r="J54" s="293" t="s">
        <v>84</v>
      </c>
      <c r="K54" s="293"/>
      <c r="L54" s="293"/>
      <c r="M54" s="293" t="s">
        <v>85</v>
      </c>
      <c r="N54" s="293"/>
      <c r="O54" s="293"/>
      <c r="P54" s="293" t="s">
        <v>86</v>
      </c>
      <c r="Q54" s="293"/>
      <c r="R54" s="293"/>
      <c r="S54" s="293" t="s">
        <v>87</v>
      </c>
      <c r="T54" s="293"/>
      <c r="U54" s="293"/>
      <c r="V54" s="293" t="s">
        <v>88</v>
      </c>
      <c r="W54" s="293"/>
      <c r="X54" s="293"/>
      <c r="Y54" s="382"/>
      <c r="Z54" s="383"/>
      <c r="AA54" s="384"/>
    </row>
    <row r="55" ht="113.25" customHeight="1" spans="1:27">
      <c r="A55" s="505"/>
      <c r="B55" s="34"/>
      <c r="C55" s="425"/>
      <c r="D55" s="359" t="s">
        <v>89</v>
      </c>
      <c r="E55" s="359" t="s">
        <v>90</v>
      </c>
      <c r="F55" s="359" t="s">
        <v>91</v>
      </c>
      <c r="G55" s="359" t="s">
        <v>92</v>
      </c>
      <c r="H55" s="359" t="s">
        <v>93</v>
      </c>
      <c r="I55" s="359" t="s">
        <v>39</v>
      </c>
      <c r="J55" s="359" t="s">
        <v>94</v>
      </c>
      <c r="K55" s="359" t="s">
        <v>95</v>
      </c>
      <c r="L55" s="359" t="s">
        <v>96</v>
      </c>
      <c r="M55" s="359" t="s">
        <v>97</v>
      </c>
      <c r="N55" s="359" t="s">
        <v>98</v>
      </c>
      <c r="O55" s="359" t="s">
        <v>99</v>
      </c>
      <c r="P55" s="359" t="s">
        <v>100</v>
      </c>
      <c r="Q55" s="359" t="s">
        <v>101</v>
      </c>
      <c r="R55" s="359" t="s">
        <v>102</v>
      </c>
      <c r="S55" s="359" t="s">
        <v>103</v>
      </c>
      <c r="T55" s="359" t="s">
        <v>104</v>
      </c>
      <c r="U55" s="359" t="s">
        <v>105</v>
      </c>
      <c r="V55" s="359" t="s">
        <v>106</v>
      </c>
      <c r="W55" s="359" t="s">
        <v>107</v>
      </c>
      <c r="X55" s="359" t="s">
        <v>108</v>
      </c>
      <c r="Y55" s="385"/>
      <c r="Z55" s="386"/>
      <c r="AA55" s="387"/>
    </row>
    <row r="56" ht="15.6" spans="1:27">
      <c r="A56" s="505"/>
      <c r="B56" s="493">
        <v>1</v>
      </c>
      <c r="C56" s="494" t="s">
        <v>49</v>
      </c>
      <c r="D56" s="360"/>
      <c r="E56" s="360">
        <v>1</v>
      </c>
      <c r="F56" s="361"/>
      <c r="G56" s="360"/>
      <c r="H56" s="360">
        <v>1</v>
      </c>
      <c r="I56" s="361"/>
      <c r="J56" s="360"/>
      <c r="K56" s="360">
        <v>1</v>
      </c>
      <c r="L56" s="361"/>
      <c r="M56" s="360"/>
      <c r="N56" s="360">
        <v>1</v>
      </c>
      <c r="O56" s="361"/>
      <c r="P56" s="360">
        <v>1</v>
      </c>
      <c r="Q56" s="360"/>
      <c r="R56" s="361"/>
      <c r="S56" s="360"/>
      <c r="T56" s="360">
        <v>1</v>
      </c>
      <c r="U56" s="361"/>
      <c r="V56" s="360"/>
      <c r="W56" s="360">
        <v>1</v>
      </c>
      <c r="X56" s="361"/>
      <c r="Y56" s="467">
        <f>COUNTA(M56,P56,S56,D56,G56,J56,V56)</f>
        <v>1</v>
      </c>
      <c r="Z56" s="389">
        <f>COUNTA(N56,Q56,T56,E56,H56,K56,W56)</f>
        <v>6</v>
      </c>
      <c r="AA56" s="390">
        <f>COUNTA(O56,R56,U56,F56,I56,L56,X56)</f>
        <v>0</v>
      </c>
    </row>
    <row r="57" ht="15.6" spans="1:27">
      <c r="A57" s="505"/>
      <c r="B57" s="493">
        <v>2</v>
      </c>
      <c r="C57" s="494" t="s">
        <v>51</v>
      </c>
      <c r="D57" s="360">
        <v>1</v>
      </c>
      <c r="E57" s="360"/>
      <c r="F57" s="362"/>
      <c r="G57" s="360">
        <v>1</v>
      </c>
      <c r="H57" s="360"/>
      <c r="I57" s="362"/>
      <c r="J57" s="360">
        <v>1</v>
      </c>
      <c r="K57" s="360"/>
      <c r="L57" s="362"/>
      <c r="M57" s="360">
        <v>1</v>
      </c>
      <c r="N57" s="360"/>
      <c r="O57" s="362"/>
      <c r="P57" s="360">
        <v>1</v>
      </c>
      <c r="Q57" s="360"/>
      <c r="R57" s="362"/>
      <c r="S57" s="360">
        <v>1</v>
      </c>
      <c r="T57" s="360"/>
      <c r="U57" s="362"/>
      <c r="V57" s="360">
        <v>1</v>
      </c>
      <c r="W57" s="360"/>
      <c r="X57" s="362"/>
      <c r="Y57" s="467">
        <f t="shared" ref="Y57:Y97" si="5">COUNTA(M57,P57,S57,D57,G57,J57,V57)</f>
        <v>7</v>
      </c>
      <c r="Z57" s="389">
        <f t="shared" ref="Z57:Z97" si="6">COUNTA(N57,Q57,T57,E57,H57,K57,W57)</f>
        <v>0</v>
      </c>
      <c r="AA57" s="390">
        <f t="shared" ref="AA57:AA97" si="7">COUNTA(O57,R57,U57,F57,I57,L57,X57)</f>
        <v>0</v>
      </c>
    </row>
    <row r="58" ht="15.6" spans="1:27">
      <c r="A58" s="505"/>
      <c r="B58" s="493">
        <v>3</v>
      </c>
      <c r="C58" s="494" t="s">
        <v>53</v>
      </c>
      <c r="D58" s="360"/>
      <c r="E58" s="360"/>
      <c r="F58" s="362">
        <v>1</v>
      </c>
      <c r="G58" s="360"/>
      <c r="H58" s="360"/>
      <c r="I58" s="362">
        <v>1</v>
      </c>
      <c r="J58" s="360"/>
      <c r="K58" s="360"/>
      <c r="L58" s="362">
        <v>1</v>
      </c>
      <c r="M58" s="360"/>
      <c r="N58" s="360"/>
      <c r="O58" s="362">
        <v>1</v>
      </c>
      <c r="P58" s="360"/>
      <c r="Q58" s="360">
        <v>1</v>
      </c>
      <c r="R58" s="362"/>
      <c r="S58" s="360"/>
      <c r="T58" s="360">
        <v>1</v>
      </c>
      <c r="U58" s="362"/>
      <c r="V58" s="360"/>
      <c r="W58" s="360">
        <v>1</v>
      </c>
      <c r="X58" s="362"/>
      <c r="Y58" s="467">
        <f t="shared" si="5"/>
        <v>0</v>
      </c>
      <c r="Z58" s="389">
        <f t="shared" si="6"/>
        <v>3</v>
      </c>
      <c r="AA58" s="390">
        <f t="shared" si="7"/>
        <v>4</v>
      </c>
    </row>
    <row r="59" ht="15.6" spans="1:27">
      <c r="A59" s="505"/>
      <c r="B59" s="493">
        <v>4</v>
      </c>
      <c r="C59" s="494" t="s">
        <v>55</v>
      </c>
      <c r="D59" s="360">
        <v>1</v>
      </c>
      <c r="E59" s="360"/>
      <c r="F59" s="362"/>
      <c r="G59" s="360">
        <v>1</v>
      </c>
      <c r="H59" s="360"/>
      <c r="I59" s="362"/>
      <c r="J59" s="360">
        <v>1</v>
      </c>
      <c r="K59" s="360"/>
      <c r="L59" s="362"/>
      <c r="M59" s="360">
        <v>1</v>
      </c>
      <c r="N59" s="360"/>
      <c r="O59" s="362"/>
      <c r="P59" s="360">
        <v>1</v>
      </c>
      <c r="Q59" s="360"/>
      <c r="R59" s="362"/>
      <c r="S59" s="360">
        <v>1</v>
      </c>
      <c r="T59" s="360"/>
      <c r="U59" s="362"/>
      <c r="V59" s="360"/>
      <c r="W59" s="360">
        <v>1</v>
      </c>
      <c r="X59" s="362"/>
      <c r="Y59" s="467">
        <f t="shared" si="5"/>
        <v>6</v>
      </c>
      <c r="Z59" s="389">
        <f t="shared" si="6"/>
        <v>1</v>
      </c>
      <c r="AA59" s="390">
        <f t="shared" si="7"/>
        <v>0</v>
      </c>
    </row>
    <row r="60" ht="15.6" spans="1:27">
      <c r="A60" s="505"/>
      <c r="B60" s="493">
        <v>5</v>
      </c>
      <c r="C60" s="494" t="s">
        <v>57</v>
      </c>
      <c r="D60" s="360">
        <v>1</v>
      </c>
      <c r="E60" s="360"/>
      <c r="F60" s="362"/>
      <c r="G60" s="360">
        <v>1</v>
      </c>
      <c r="H60" s="360"/>
      <c r="I60" s="362"/>
      <c r="J60" s="360">
        <v>1</v>
      </c>
      <c r="K60" s="360"/>
      <c r="L60" s="362"/>
      <c r="M60" s="360">
        <v>1</v>
      </c>
      <c r="N60" s="360"/>
      <c r="O60" s="362"/>
      <c r="P60" s="360">
        <v>1</v>
      </c>
      <c r="Q60" s="360"/>
      <c r="R60" s="362"/>
      <c r="S60" s="360">
        <v>1</v>
      </c>
      <c r="T60" s="360"/>
      <c r="U60" s="362"/>
      <c r="V60" s="360">
        <v>1</v>
      </c>
      <c r="W60" s="360"/>
      <c r="X60" s="362"/>
      <c r="Y60" s="467">
        <f t="shared" si="5"/>
        <v>7</v>
      </c>
      <c r="Z60" s="389">
        <f t="shared" si="6"/>
        <v>0</v>
      </c>
      <c r="AA60" s="390">
        <f t="shared" si="7"/>
        <v>0</v>
      </c>
    </row>
    <row r="61" ht="15.6" spans="1:27">
      <c r="A61" s="505"/>
      <c r="B61" s="493">
        <v>6</v>
      </c>
      <c r="C61" s="494" t="s">
        <v>59</v>
      </c>
      <c r="D61" s="360"/>
      <c r="E61" s="360"/>
      <c r="F61" s="362">
        <v>1</v>
      </c>
      <c r="G61" s="360"/>
      <c r="H61" s="360"/>
      <c r="I61" s="362">
        <v>1</v>
      </c>
      <c r="J61" s="360"/>
      <c r="K61" s="360"/>
      <c r="L61" s="362">
        <v>1</v>
      </c>
      <c r="M61" s="360"/>
      <c r="N61" s="360"/>
      <c r="O61" s="362">
        <v>1</v>
      </c>
      <c r="P61" s="360">
        <v>1</v>
      </c>
      <c r="Q61" s="360"/>
      <c r="R61" s="362"/>
      <c r="S61" s="360"/>
      <c r="T61" s="360">
        <v>1</v>
      </c>
      <c r="U61" s="362"/>
      <c r="V61" s="360"/>
      <c r="W61" s="360">
        <v>1</v>
      </c>
      <c r="X61" s="362"/>
      <c r="Y61" s="467">
        <f t="shared" si="5"/>
        <v>1</v>
      </c>
      <c r="Z61" s="389">
        <f t="shared" si="6"/>
        <v>2</v>
      </c>
      <c r="AA61" s="390">
        <f t="shared" si="7"/>
        <v>4</v>
      </c>
    </row>
    <row r="62" ht="15.6" spans="1:27">
      <c r="A62" s="505"/>
      <c r="B62" s="493">
        <v>7</v>
      </c>
      <c r="C62" s="494" t="s">
        <v>61</v>
      </c>
      <c r="D62" s="360">
        <v>1</v>
      </c>
      <c r="E62" s="360"/>
      <c r="F62" s="362"/>
      <c r="G62" s="360">
        <v>1</v>
      </c>
      <c r="H62" s="360"/>
      <c r="I62" s="362"/>
      <c r="J62" s="360">
        <v>1</v>
      </c>
      <c r="K62" s="360"/>
      <c r="L62" s="362"/>
      <c r="M62" s="360">
        <v>1</v>
      </c>
      <c r="N62" s="360"/>
      <c r="O62" s="362"/>
      <c r="P62" s="360">
        <v>1</v>
      </c>
      <c r="Q62" s="360"/>
      <c r="R62" s="362"/>
      <c r="S62" s="360">
        <v>1</v>
      </c>
      <c r="T62" s="360"/>
      <c r="U62" s="362"/>
      <c r="V62" s="360">
        <v>1</v>
      </c>
      <c r="W62" s="360"/>
      <c r="X62" s="362"/>
      <c r="Y62" s="467">
        <f t="shared" si="5"/>
        <v>7</v>
      </c>
      <c r="Z62" s="389">
        <f t="shared" si="6"/>
        <v>0</v>
      </c>
      <c r="AA62" s="390">
        <f t="shared" si="7"/>
        <v>0</v>
      </c>
    </row>
    <row r="63" ht="15.6" spans="1:27">
      <c r="A63" s="505"/>
      <c r="B63" s="493">
        <v>8</v>
      </c>
      <c r="C63" s="494"/>
      <c r="D63" s="360"/>
      <c r="E63" s="360"/>
      <c r="F63" s="362"/>
      <c r="G63" s="360"/>
      <c r="H63" s="360"/>
      <c r="I63" s="362"/>
      <c r="J63" s="360"/>
      <c r="K63" s="360"/>
      <c r="L63" s="362"/>
      <c r="M63" s="360"/>
      <c r="N63" s="360"/>
      <c r="O63" s="362"/>
      <c r="P63" s="360"/>
      <c r="Q63" s="360"/>
      <c r="R63" s="362"/>
      <c r="S63" s="360"/>
      <c r="T63" s="360"/>
      <c r="U63" s="362"/>
      <c r="V63" s="360"/>
      <c r="W63" s="360"/>
      <c r="X63" s="362"/>
      <c r="Y63" s="467">
        <f t="shared" si="5"/>
        <v>0</v>
      </c>
      <c r="Z63" s="389">
        <f t="shared" si="6"/>
        <v>0</v>
      </c>
      <c r="AA63" s="390">
        <f t="shared" si="7"/>
        <v>0</v>
      </c>
    </row>
    <row r="64" ht="15.6" spans="1:27">
      <c r="A64" s="505"/>
      <c r="B64" s="493">
        <v>9</v>
      </c>
      <c r="C64" s="494" t="s">
        <v>65</v>
      </c>
      <c r="D64" s="360">
        <v>1</v>
      </c>
      <c r="E64" s="360"/>
      <c r="F64" s="362"/>
      <c r="G64" s="360">
        <v>1</v>
      </c>
      <c r="H64" s="360"/>
      <c r="I64" s="362"/>
      <c r="J64" s="360">
        <v>1</v>
      </c>
      <c r="K64" s="360"/>
      <c r="L64" s="362"/>
      <c r="M64" s="360">
        <v>1</v>
      </c>
      <c r="N64" s="360"/>
      <c r="O64" s="362"/>
      <c r="P64" s="360">
        <v>1</v>
      </c>
      <c r="Q64" s="360"/>
      <c r="R64" s="362"/>
      <c r="S64" s="360">
        <v>1</v>
      </c>
      <c r="T64" s="360"/>
      <c r="U64" s="362"/>
      <c r="V64" s="360">
        <v>1</v>
      </c>
      <c r="W64" s="360"/>
      <c r="X64" s="362"/>
      <c r="Y64" s="467">
        <f t="shared" si="5"/>
        <v>7</v>
      </c>
      <c r="Z64" s="389">
        <f t="shared" si="6"/>
        <v>0</v>
      </c>
      <c r="AA64" s="390">
        <f t="shared" si="7"/>
        <v>0</v>
      </c>
    </row>
    <row r="65" ht="15.6" spans="1:27">
      <c r="A65" s="505"/>
      <c r="B65" s="493">
        <v>10</v>
      </c>
      <c r="C65" s="494" t="s">
        <v>67</v>
      </c>
      <c r="D65" s="360">
        <v>1</v>
      </c>
      <c r="E65" s="360"/>
      <c r="F65" s="362"/>
      <c r="G65" s="360">
        <v>1</v>
      </c>
      <c r="H65" s="360"/>
      <c r="I65" s="362"/>
      <c r="J65" s="360">
        <v>1</v>
      </c>
      <c r="K65" s="360"/>
      <c r="L65" s="362"/>
      <c r="M65" s="360">
        <v>1</v>
      </c>
      <c r="N65" s="360"/>
      <c r="O65" s="362"/>
      <c r="P65" s="360">
        <v>1</v>
      </c>
      <c r="Q65" s="360"/>
      <c r="R65" s="362"/>
      <c r="S65" s="360">
        <v>1</v>
      </c>
      <c r="T65" s="360"/>
      <c r="U65" s="362"/>
      <c r="V65" s="360">
        <v>1</v>
      </c>
      <c r="W65" s="360"/>
      <c r="X65" s="362"/>
      <c r="Y65" s="467">
        <f t="shared" si="5"/>
        <v>7</v>
      </c>
      <c r="Z65" s="389">
        <f t="shared" si="6"/>
        <v>0</v>
      </c>
      <c r="AA65" s="390">
        <f t="shared" si="7"/>
        <v>0</v>
      </c>
    </row>
    <row r="66" ht="15.6" spans="1:27">
      <c r="A66" s="505"/>
      <c r="B66" s="493">
        <v>11</v>
      </c>
      <c r="C66" s="494"/>
      <c r="D66" s="360"/>
      <c r="E66" s="360"/>
      <c r="F66" s="362"/>
      <c r="G66" s="360"/>
      <c r="H66" s="360"/>
      <c r="I66" s="362"/>
      <c r="J66" s="360"/>
      <c r="K66" s="360"/>
      <c r="L66" s="362"/>
      <c r="M66" s="360"/>
      <c r="N66" s="360"/>
      <c r="O66" s="362"/>
      <c r="P66" s="360"/>
      <c r="Q66" s="360"/>
      <c r="R66" s="362"/>
      <c r="S66" s="360"/>
      <c r="T66" s="360"/>
      <c r="U66" s="362"/>
      <c r="V66" s="360"/>
      <c r="W66" s="360"/>
      <c r="X66" s="362"/>
      <c r="Y66" s="467">
        <f t="shared" si="5"/>
        <v>0</v>
      </c>
      <c r="Z66" s="389">
        <f t="shared" si="6"/>
        <v>0</v>
      </c>
      <c r="AA66" s="390">
        <f t="shared" si="7"/>
        <v>0</v>
      </c>
    </row>
    <row r="67" ht="15.6" spans="1:27">
      <c r="A67" s="505"/>
      <c r="B67" s="493">
        <v>12</v>
      </c>
      <c r="C67" s="494"/>
      <c r="D67" s="360"/>
      <c r="E67" s="360"/>
      <c r="F67" s="362"/>
      <c r="G67" s="360"/>
      <c r="H67" s="360"/>
      <c r="I67" s="362"/>
      <c r="J67" s="360"/>
      <c r="K67" s="360"/>
      <c r="L67" s="362"/>
      <c r="M67" s="360"/>
      <c r="N67" s="360"/>
      <c r="O67" s="362"/>
      <c r="P67" s="360"/>
      <c r="Q67" s="360"/>
      <c r="R67" s="362"/>
      <c r="S67" s="360"/>
      <c r="T67" s="360"/>
      <c r="U67" s="362"/>
      <c r="V67" s="360"/>
      <c r="W67" s="360"/>
      <c r="X67" s="362"/>
      <c r="Y67" s="467">
        <f t="shared" si="5"/>
        <v>0</v>
      </c>
      <c r="Z67" s="389">
        <f t="shared" si="6"/>
        <v>0</v>
      </c>
      <c r="AA67" s="390">
        <f t="shared" si="7"/>
        <v>0</v>
      </c>
    </row>
    <row r="68" ht="15.6" spans="1:27">
      <c r="A68" s="505"/>
      <c r="B68" s="493">
        <v>13</v>
      </c>
      <c r="C68" s="494"/>
      <c r="D68" s="360"/>
      <c r="E68" s="360"/>
      <c r="F68" s="362"/>
      <c r="G68" s="360"/>
      <c r="H68" s="360"/>
      <c r="I68" s="362"/>
      <c r="J68" s="360"/>
      <c r="K68" s="360"/>
      <c r="L68" s="362"/>
      <c r="M68" s="360"/>
      <c r="N68" s="360"/>
      <c r="O68" s="362"/>
      <c r="P68" s="360"/>
      <c r="Q68" s="360"/>
      <c r="R68" s="362"/>
      <c r="S68" s="360"/>
      <c r="T68" s="360"/>
      <c r="U68" s="362"/>
      <c r="V68" s="360"/>
      <c r="W68" s="360"/>
      <c r="X68" s="362"/>
      <c r="Y68" s="467">
        <f t="shared" si="5"/>
        <v>0</v>
      </c>
      <c r="Z68" s="389">
        <f t="shared" si="6"/>
        <v>0</v>
      </c>
      <c r="AA68" s="390">
        <f t="shared" si="7"/>
        <v>0</v>
      </c>
    </row>
    <row r="69" ht="15.6" spans="1:27">
      <c r="A69" s="505"/>
      <c r="B69" s="493">
        <v>14</v>
      </c>
      <c r="C69" s="494"/>
      <c r="D69" s="360"/>
      <c r="E69" s="360"/>
      <c r="F69" s="362"/>
      <c r="G69" s="360"/>
      <c r="H69" s="360"/>
      <c r="I69" s="362"/>
      <c r="J69" s="360"/>
      <c r="K69" s="360"/>
      <c r="L69" s="362"/>
      <c r="M69" s="360"/>
      <c r="N69" s="360"/>
      <c r="O69" s="362"/>
      <c r="P69" s="360"/>
      <c r="Q69" s="360"/>
      <c r="R69" s="362"/>
      <c r="S69" s="360"/>
      <c r="T69" s="360"/>
      <c r="U69" s="362"/>
      <c r="V69" s="360"/>
      <c r="W69" s="360"/>
      <c r="X69" s="362"/>
      <c r="Y69" s="467">
        <f t="shared" si="5"/>
        <v>0</v>
      </c>
      <c r="Z69" s="389">
        <f t="shared" si="6"/>
        <v>0</v>
      </c>
      <c r="AA69" s="390">
        <f t="shared" si="7"/>
        <v>0</v>
      </c>
    </row>
    <row r="70" ht="15.6" spans="1:27">
      <c r="A70" s="505"/>
      <c r="B70" s="493">
        <v>15</v>
      </c>
      <c r="C70" s="494"/>
      <c r="D70" s="360"/>
      <c r="E70" s="360"/>
      <c r="F70" s="362"/>
      <c r="G70" s="360"/>
      <c r="H70" s="360"/>
      <c r="I70" s="362"/>
      <c r="J70" s="360"/>
      <c r="K70" s="360"/>
      <c r="L70" s="362"/>
      <c r="M70" s="360"/>
      <c r="N70" s="360"/>
      <c r="O70" s="362"/>
      <c r="P70" s="360"/>
      <c r="Q70" s="360"/>
      <c r="R70" s="362"/>
      <c r="S70" s="360"/>
      <c r="T70" s="360"/>
      <c r="U70" s="362"/>
      <c r="V70" s="360"/>
      <c r="W70" s="360"/>
      <c r="X70" s="362"/>
      <c r="Y70" s="467">
        <f t="shared" si="5"/>
        <v>0</v>
      </c>
      <c r="Z70" s="389">
        <f t="shared" si="6"/>
        <v>0</v>
      </c>
      <c r="AA70" s="390">
        <f t="shared" si="7"/>
        <v>0</v>
      </c>
    </row>
    <row r="71" ht="15.6" spans="1:27">
      <c r="A71" s="505"/>
      <c r="B71" s="493">
        <v>16</v>
      </c>
      <c r="C71" s="494"/>
      <c r="D71" s="360"/>
      <c r="E71" s="360"/>
      <c r="F71" s="362"/>
      <c r="G71" s="360"/>
      <c r="H71" s="360"/>
      <c r="I71" s="362"/>
      <c r="J71" s="360"/>
      <c r="K71" s="360"/>
      <c r="L71" s="362"/>
      <c r="M71" s="360"/>
      <c r="N71" s="360"/>
      <c r="O71" s="362"/>
      <c r="P71" s="360"/>
      <c r="Q71" s="360"/>
      <c r="R71" s="362"/>
      <c r="S71" s="360"/>
      <c r="T71" s="360"/>
      <c r="U71" s="362"/>
      <c r="V71" s="360"/>
      <c r="W71" s="360"/>
      <c r="X71" s="362"/>
      <c r="Y71" s="467">
        <f t="shared" si="5"/>
        <v>0</v>
      </c>
      <c r="Z71" s="389">
        <f t="shared" si="6"/>
        <v>0</v>
      </c>
      <c r="AA71" s="390">
        <f t="shared" si="7"/>
        <v>0</v>
      </c>
    </row>
    <row r="72" ht="15.6" spans="1:27">
      <c r="A72" s="505"/>
      <c r="B72" s="493">
        <v>17</v>
      </c>
      <c r="C72" s="495"/>
      <c r="D72" s="360"/>
      <c r="E72" s="360"/>
      <c r="F72" s="362"/>
      <c r="G72" s="360"/>
      <c r="H72" s="360"/>
      <c r="I72" s="362"/>
      <c r="J72" s="360"/>
      <c r="K72" s="360"/>
      <c r="L72" s="362"/>
      <c r="M72" s="360"/>
      <c r="N72" s="360"/>
      <c r="O72" s="362"/>
      <c r="P72" s="360"/>
      <c r="Q72" s="360"/>
      <c r="R72" s="362"/>
      <c r="S72" s="360"/>
      <c r="T72" s="360"/>
      <c r="U72" s="362"/>
      <c r="V72" s="360"/>
      <c r="W72" s="360"/>
      <c r="X72" s="362"/>
      <c r="Y72" s="467">
        <f t="shared" si="5"/>
        <v>0</v>
      </c>
      <c r="Z72" s="389">
        <f t="shared" si="6"/>
        <v>0</v>
      </c>
      <c r="AA72" s="390">
        <f t="shared" si="7"/>
        <v>0</v>
      </c>
    </row>
    <row r="73" ht="15.6" spans="1:27">
      <c r="A73" s="505"/>
      <c r="B73" s="493">
        <v>18</v>
      </c>
      <c r="C73" s="496"/>
      <c r="D73" s="360"/>
      <c r="E73" s="360"/>
      <c r="F73" s="362"/>
      <c r="G73" s="360"/>
      <c r="H73" s="360"/>
      <c r="I73" s="362"/>
      <c r="J73" s="360"/>
      <c r="K73" s="360"/>
      <c r="L73" s="362"/>
      <c r="M73" s="360"/>
      <c r="N73" s="360"/>
      <c r="O73" s="362"/>
      <c r="P73" s="360"/>
      <c r="Q73" s="360"/>
      <c r="R73" s="362"/>
      <c r="S73" s="360"/>
      <c r="T73" s="360"/>
      <c r="U73" s="362"/>
      <c r="V73" s="360"/>
      <c r="W73" s="360"/>
      <c r="X73" s="362"/>
      <c r="Y73" s="467">
        <f t="shared" si="5"/>
        <v>0</v>
      </c>
      <c r="Z73" s="389">
        <f t="shared" si="6"/>
        <v>0</v>
      </c>
      <c r="AA73" s="390">
        <f t="shared" si="7"/>
        <v>0</v>
      </c>
    </row>
    <row r="74" ht="15.6" spans="1:27">
      <c r="A74" s="505"/>
      <c r="B74" s="493">
        <v>19</v>
      </c>
      <c r="C74" s="494"/>
      <c r="D74" s="360"/>
      <c r="E74" s="360"/>
      <c r="F74" s="362"/>
      <c r="G74" s="360"/>
      <c r="H74" s="360"/>
      <c r="I74" s="362"/>
      <c r="J74" s="360"/>
      <c r="K74" s="360"/>
      <c r="L74" s="362"/>
      <c r="M74" s="360"/>
      <c r="N74" s="360"/>
      <c r="O74" s="362"/>
      <c r="P74" s="360"/>
      <c r="Q74" s="360"/>
      <c r="R74" s="362"/>
      <c r="S74" s="360"/>
      <c r="T74" s="360"/>
      <c r="U74" s="362"/>
      <c r="V74" s="360"/>
      <c r="W74" s="360"/>
      <c r="X74" s="362"/>
      <c r="Y74" s="467">
        <f t="shared" si="5"/>
        <v>0</v>
      </c>
      <c r="Z74" s="389">
        <f t="shared" si="6"/>
        <v>0</v>
      </c>
      <c r="AA74" s="390">
        <f t="shared" si="7"/>
        <v>0</v>
      </c>
    </row>
    <row r="75" ht="15.6" spans="1:27">
      <c r="A75" s="505"/>
      <c r="B75" s="493">
        <v>20</v>
      </c>
      <c r="C75" s="494"/>
      <c r="D75" s="360"/>
      <c r="E75" s="360"/>
      <c r="F75" s="362"/>
      <c r="G75" s="360"/>
      <c r="H75" s="360"/>
      <c r="I75" s="362"/>
      <c r="J75" s="360"/>
      <c r="K75" s="360"/>
      <c r="L75" s="362"/>
      <c r="M75" s="360"/>
      <c r="N75" s="360"/>
      <c r="O75" s="362"/>
      <c r="P75" s="360"/>
      <c r="Q75" s="360"/>
      <c r="R75" s="362"/>
      <c r="S75" s="360"/>
      <c r="T75" s="360"/>
      <c r="U75" s="362"/>
      <c r="V75" s="360"/>
      <c r="W75" s="360"/>
      <c r="X75" s="362"/>
      <c r="Y75" s="467">
        <f t="shared" si="5"/>
        <v>0</v>
      </c>
      <c r="Z75" s="389">
        <f t="shared" si="6"/>
        <v>0</v>
      </c>
      <c r="AA75" s="390">
        <f t="shared" si="7"/>
        <v>0</v>
      </c>
    </row>
    <row r="76" ht="15.6" spans="1:27">
      <c r="A76" s="505"/>
      <c r="B76" s="189">
        <v>21</v>
      </c>
      <c r="C76" s="495"/>
      <c r="D76" s="360"/>
      <c r="E76" s="360"/>
      <c r="F76" s="362"/>
      <c r="G76" s="360"/>
      <c r="H76" s="360"/>
      <c r="I76" s="362"/>
      <c r="J76" s="360"/>
      <c r="K76" s="360"/>
      <c r="L76" s="362"/>
      <c r="M76" s="360"/>
      <c r="N76" s="360"/>
      <c r="O76" s="362"/>
      <c r="P76" s="360"/>
      <c r="Q76" s="360"/>
      <c r="R76" s="362"/>
      <c r="S76" s="360"/>
      <c r="T76" s="360"/>
      <c r="U76" s="362"/>
      <c r="V76" s="360"/>
      <c r="W76" s="360"/>
      <c r="X76" s="362"/>
      <c r="Y76" s="467">
        <f t="shared" si="5"/>
        <v>0</v>
      </c>
      <c r="Z76" s="389">
        <f t="shared" si="6"/>
        <v>0</v>
      </c>
      <c r="AA76" s="390">
        <f t="shared" si="7"/>
        <v>0</v>
      </c>
    </row>
    <row r="77" ht="15.6" spans="1:27">
      <c r="A77" s="505"/>
      <c r="B77" s="189">
        <v>22</v>
      </c>
      <c r="C77" s="496"/>
      <c r="D77" s="360"/>
      <c r="E77" s="360"/>
      <c r="F77" s="362"/>
      <c r="G77" s="360"/>
      <c r="H77" s="360"/>
      <c r="I77" s="362"/>
      <c r="J77" s="360"/>
      <c r="K77" s="360"/>
      <c r="L77" s="362"/>
      <c r="M77" s="360"/>
      <c r="N77" s="360"/>
      <c r="O77" s="362"/>
      <c r="P77" s="360"/>
      <c r="Q77" s="360"/>
      <c r="R77" s="362"/>
      <c r="S77" s="360"/>
      <c r="T77" s="360"/>
      <c r="U77" s="362"/>
      <c r="V77" s="360"/>
      <c r="W77" s="360"/>
      <c r="X77" s="362"/>
      <c r="Y77" s="467">
        <f t="shared" si="5"/>
        <v>0</v>
      </c>
      <c r="Z77" s="389">
        <f t="shared" si="6"/>
        <v>0</v>
      </c>
      <c r="AA77" s="390">
        <f t="shared" si="7"/>
        <v>0</v>
      </c>
    </row>
    <row r="78" ht="15.6" spans="1:27">
      <c r="A78" s="505"/>
      <c r="B78" s="189">
        <v>23</v>
      </c>
      <c r="C78" s="494"/>
      <c r="D78" s="360"/>
      <c r="E78" s="360"/>
      <c r="F78" s="362"/>
      <c r="G78" s="360"/>
      <c r="H78" s="360"/>
      <c r="I78" s="362"/>
      <c r="J78" s="360"/>
      <c r="K78" s="360"/>
      <c r="L78" s="362"/>
      <c r="M78" s="360"/>
      <c r="N78" s="360"/>
      <c r="O78" s="362"/>
      <c r="P78" s="360"/>
      <c r="Q78" s="360"/>
      <c r="R78" s="362"/>
      <c r="S78" s="360"/>
      <c r="T78" s="360"/>
      <c r="U78" s="362"/>
      <c r="V78" s="360"/>
      <c r="W78" s="360"/>
      <c r="X78" s="362"/>
      <c r="Y78" s="467">
        <f t="shared" si="5"/>
        <v>0</v>
      </c>
      <c r="Z78" s="389">
        <f t="shared" si="6"/>
        <v>0</v>
      </c>
      <c r="AA78" s="390">
        <f t="shared" si="7"/>
        <v>0</v>
      </c>
    </row>
    <row r="79" ht="15.6" spans="1:27">
      <c r="A79" s="505"/>
      <c r="B79" s="189">
        <v>24</v>
      </c>
      <c r="C79" s="494"/>
      <c r="D79" s="360"/>
      <c r="E79" s="360"/>
      <c r="F79" s="362"/>
      <c r="G79" s="360"/>
      <c r="H79" s="360"/>
      <c r="I79" s="362"/>
      <c r="J79" s="360"/>
      <c r="K79" s="360"/>
      <c r="L79" s="362"/>
      <c r="M79" s="360"/>
      <c r="N79" s="360"/>
      <c r="O79" s="362"/>
      <c r="P79" s="360"/>
      <c r="Q79" s="360"/>
      <c r="R79" s="362"/>
      <c r="S79" s="360"/>
      <c r="T79" s="360"/>
      <c r="U79" s="362"/>
      <c r="V79" s="360"/>
      <c r="W79" s="360"/>
      <c r="X79" s="362"/>
      <c r="Y79" s="467">
        <f t="shared" si="5"/>
        <v>0</v>
      </c>
      <c r="Z79" s="389">
        <f t="shared" si="6"/>
        <v>0</v>
      </c>
      <c r="AA79" s="390">
        <f t="shared" si="7"/>
        <v>0</v>
      </c>
    </row>
    <row r="80" ht="15.6" spans="1:27">
      <c r="A80" s="505"/>
      <c r="B80" s="189">
        <v>25</v>
      </c>
      <c r="C80" s="494"/>
      <c r="D80" s="360"/>
      <c r="E80" s="360"/>
      <c r="F80" s="362"/>
      <c r="G80" s="360"/>
      <c r="H80" s="360"/>
      <c r="I80" s="362"/>
      <c r="J80" s="360"/>
      <c r="K80" s="360"/>
      <c r="L80" s="362"/>
      <c r="M80" s="360"/>
      <c r="N80" s="360"/>
      <c r="O80" s="362"/>
      <c r="P80" s="360"/>
      <c r="Q80" s="360"/>
      <c r="R80" s="362"/>
      <c r="S80" s="360"/>
      <c r="T80" s="360"/>
      <c r="U80" s="362"/>
      <c r="V80" s="360"/>
      <c r="W80" s="360"/>
      <c r="X80" s="362"/>
      <c r="Y80" s="467">
        <f t="shared" si="5"/>
        <v>0</v>
      </c>
      <c r="Z80" s="389">
        <f t="shared" si="6"/>
        <v>0</v>
      </c>
      <c r="AA80" s="390">
        <f t="shared" si="7"/>
        <v>0</v>
      </c>
    </row>
    <row r="81" ht="15.6" spans="1:27">
      <c r="A81" s="505"/>
      <c r="B81" s="190">
        <v>26</v>
      </c>
      <c r="C81" s="495"/>
      <c r="D81" s="360"/>
      <c r="E81" s="360"/>
      <c r="F81" s="362"/>
      <c r="G81" s="360"/>
      <c r="H81" s="360"/>
      <c r="I81" s="362"/>
      <c r="J81" s="360"/>
      <c r="K81" s="360"/>
      <c r="L81" s="362"/>
      <c r="M81" s="360"/>
      <c r="N81" s="360"/>
      <c r="O81" s="362"/>
      <c r="P81" s="360"/>
      <c r="Q81" s="360"/>
      <c r="R81" s="362"/>
      <c r="S81" s="360"/>
      <c r="T81" s="360"/>
      <c r="U81" s="362"/>
      <c r="V81" s="360"/>
      <c r="W81" s="360"/>
      <c r="X81" s="362"/>
      <c r="Y81" s="467">
        <f t="shared" si="5"/>
        <v>0</v>
      </c>
      <c r="Z81" s="389">
        <f t="shared" si="6"/>
        <v>0</v>
      </c>
      <c r="AA81" s="390">
        <f t="shared" si="7"/>
        <v>0</v>
      </c>
    </row>
    <row r="82" ht="15.6" spans="1:27">
      <c r="A82" s="514"/>
      <c r="B82" s="190">
        <v>27</v>
      </c>
      <c r="C82" s="496"/>
      <c r="D82" s="360"/>
      <c r="E82" s="360"/>
      <c r="F82" s="362"/>
      <c r="G82" s="360"/>
      <c r="H82" s="360"/>
      <c r="I82" s="362"/>
      <c r="J82" s="360"/>
      <c r="K82" s="360"/>
      <c r="L82" s="362"/>
      <c r="M82" s="360"/>
      <c r="N82" s="360"/>
      <c r="O82" s="362"/>
      <c r="P82" s="360"/>
      <c r="Q82" s="360"/>
      <c r="R82" s="362"/>
      <c r="S82" s="360"/>
      <c r="T82" s="360"/>
      <c r="U82" s="362"/>
      <c r="V82" s="360"/>
      <c r="W82" s="360"/>
      <c r="X82" s="362"/>
      <c r="Y82" s="467">
        <f t="shared" si="5"/>
        <v>0</v>
      </c>
      <c r="Z82" s="389">
        <f t="shared" si="6"/>
        <v>0</v>
      </c>
      <c r="AA82" s="390">
        <f t="shared" si="7"/>
        <v>0</v>
      </c>
    </row>
    <row r="83" ht="15.6" spans="1:27">
      <c r="A83" s="515"/>
      <c r="B83" s="191">
        <v>28</v>
      </c>
      <c r="C83" s="516"/>
      <c r="D83" s="409"/>
      <c r="E83" s="409"/>
      <c r="F83" s="410"/>
      <c r="G83" s="409"/>
      <c r="H83" s="409"/>
      <c r="I83" s="410"/>
      <c r="J83" s="409"/>
      <c r="K83" s="409"/>
      <c r="L83" s="410"/>
      <c r="M83" s="409"/>
      <c r="N83" s="409"/>
      <c r="O83" s="410"/>
      <c r="P83" s="409"/>
      <c r="Q83" s="409"/>
      <c r="R83" s="410"/>
      <c r="S83" s="409"/>
      <c r="T83" s="409"/>
      <c r="U83" s="410"/>
      <c r="V83" s="409"/>
      <c r="W83" s="409"/>
      <c r="X83" s="410"/>
      <c r="Y83" s="467">
        <f t="shared" si="5"/>
        <v>0</v>
      </c>
      <c r="Z83" s="389">
        <f t="shared" si="6"/>
        <v>0</v>
      </c>
      <c r="AA83" s="390">
        <f t="shared" si="7"/>
        <v>0</v>
      </c>
    </row>
    <row r="84" ht="15.6" spans="1:27">
      <c r="A84" s="515"/>
      <c r="B84" s="191">
        <v>29</v>
      </c>
      <c r="C84" s="516"/>
      <c r="D84" s="409"/>
      <c r="E84" s="409"/>
      <c r="F84" s="410"/>
      <c r="G84" s="409"/>
      <c r="H84" s="409"/>
      <c r="I84" s="410"/>
      <c r="J84" s="409"/>
      <c r="K84" s="409"/>
      <c r="L84" s="410"/>
      <c r="M84" s="409"/>
      <c r="N84" s="409"/>
      <c r="O84" s="410"/>
      <c r="P84" s="409"/>
      <c r="Q84" s="409"/>
      <c r="R84" s="410"/>
      <c r="S84" s="409"/>
      <c r="T84" s="409"/>
      <c r="U84" s="410"/>
      <c r="V84" s="409"/>
      <c r="W84" s="409"/>
      <c r="X84" s="410"/>
      <c r="Y84" s="467">
        <f t="shared" si="5"/>
        <v>0</v>
      </c>
      <c r="Z84" s="389">
        <f t="shared" si="6"/>
        <v>0</v>
      </c>
      <c r="AA84" s="390">
        <f t="shared" si="7"/>
        <v>0</v>
      </c>
    </row>
    <row r="85" ht="15.6" spans="1:27">
      <c r="A85" s="515"/>
      <c r="B85" s="191">
        <v>30</v>
      </c>
      <c r="C85" s="517"/>
      <c r="D85" s="409"/>
      <c r="E85" s="409"/>
      <c r="F85" s="410"/>
      <c r="G85" s="409"/>
      <c r="H85" s="409"/>
      <c r="I85" s="410"/>
      <c r="J85" s="409"/>
      <c r="K85" s="409"/>
      <c r="L85" s="410"/>
      <c r="M85" s="409"/>
      <c r="N85" s="409"/>
      <c r="O85" s="410"/>
      <c r="P85" s="409"/>
      <c r="Q85" s="409"/>
      <c r="R85" s="410"/>
      <c r="S85" s="409"/>
      <c r="T85" s="409"/>
      <c r="U85" s="410"/>
      <c r="V85" s="409"/>
      <c r="W85" s="409"/>
      <c r="X85" s="410"/>
      <c r="Y85" s="467">
        <f t="shared" si="5"/>
        <v>0</v>
      </c>
      <c r="Z85" s="389">
        <f t="shared" si="6"/>
        <v>0</v>
      </c>
      <c r="AA85" s="390">
        <f t="shared" si="7"/>
        <v>0</v>
      </c>
    </row>
    <row r="86" ht="15.6" spans="1:27">
      <c r="A86" s="518"/>
      <c r="B86" s="191">
        <v>31</v>
      </c>
      <c r="C86" s="519"/>
      <c r="D86" s="409"/>
      <c r="E86" s="409"/>
      <c r="F86" s="410"/>
      <c r="G86" s="409"/>
      <c r="H86" s="409"/>
      <c r="I86" s="410"/>
      <c r="J86" s="409"/>
      <c r="K86" s="409"/>
      <c r="L86" s="410"/>
      <c r="M86" s="409"/>
      <c r="N86" s="409"/>
      <c r="O86" s="410"/>
      <c r="P86" s="409"/>
      <c r="Q86" s="409"/>
      <c r="R86" s="410"/>
      <c r="S86" s="409"/>
      <c r="T86" s="409"/>
      <c r="U86" s="410"/>
      <c r="V86" s="409"/>
      <c r="W86" s="409"/>
      <c r="X86" s="410"/>
      <c r="Y86" s="467">
        <f t="shared" si="5"/>
        <v>0</v>
      </c>
      <c r="Z86" s="389">
        <f t="shared" si="6"/>
        <v>0</v>
      </c>
      <c r="AA86" s="390">
        <f t="shared" si="7"/>
        <v>0</v>
      </c>
    </row>
    <row r="87" ht="15.6" spans="1:27">
      <c r="A87" s="518"/>
      <c r="B87" s="191">
        <v>32</v>
      </c>
      <c r="C87" s="519"/>
      <c r="D87" s="409"/>
      <c r="E87" s="409"/>
      <c r="F87" s="410"/>
      <c r="G87" s="409"/>
      <c r="H87" s="409"/>
      <c r="I87" s="410"/>
      <c r="J87" s="409"/>
      <c r="K87" s="409"/>
      <c r="L87" s="410"/>
      <c r="M87" s="409"/>
      <c r="N87" s="409"/>
      <c r="O87" s="410"/>
      <c r="P87" s="409"/>
      <c r="Q87" s="409"/>
      <c r="R87" s="410"/>
      <c r="S87" s="409"/>
      <c r="T87" s="409"/>
      <c r="U87" s="410"/>
      <c r="V87" s="409"/>
      <c r="W87" s="409"/>
      <c r="X87" s="410"/>
      <c r="Y87" s="467">
        <f t="shared" si="5"/>
        <v>0</v>
      </c>
      <c r="Z87" s="389">
        <f t="shared" si="6"/>
        <v>0</v>
      </c>
      <c r="AA87" s="390">
        <f t="shared" si="7"/>
        <v>0</v>
      </c>
    </row>
    <row r="88" ht="15.6" spans="1:27">
      <c r="A88" s="518"/>
      <c r="B88" s="191">
        <v>33</v>
      </c>
      <c r="C88" s="519"/>
      <c r="D88" s="409"/>
      <c r="E88" s="409"/>
      <c r="F88" s="410"/>
      <c r="G88" s="409"/>
      <c r="H88" s="409"/>
      <c r="I88" s="410"/>
      <c r="J88" s="409"/>
      <c r="K88" s="409"/>
      <c r="L88" s="410"/>
      <c r="M88" s="409"/>
      <c r="N88" s="409"/>
      <c r="O88" s="410"/>
      <c r="P88" s="409"/>
      <c r="Q88" s="409"/>
      <c r="R88" s="410"/>
      <c r="S88" s="409"/>
      <c r="T88" s="409"/>
      <c r="U88" s="410"/>
      <c r="V88" s="409"/>
      <c r="W88" s="409"/>
      <c r="X88" s="410"/>
      <c r="Y88" s="467">
        <f t="shared" si="5"/>
        <v>0</v>
      </c>
      <c r="Z88" s="389">
        <f t="shared" si="6"/>
        <v>0</v>
      </c>
      <c r="AA88" s="390">
        <f t="shared" si="7"/>
        <v>0</v>
      </c>
    </row>
    <row r="89" ht="15.6" spans="1:27">
      <c r="A89" s="518"/>
      <c r="B89" s="191">
        <v>34</v>
      </c>
      <c r="C89" s="519"/>
      <c r="D89" s="409"/>
      <c r="E89" s="409"/>
      <c r="F89" s="410"/>
      <c r="G89" s="409"/>
      <c r="H89" s="409"/>
      <c r="I89" s="410"/>
      <c r="J89" s="409"/>
      <c r="K89" s="409"/>
      <c r="L89" s="410"/>
      <c r="M89" s="409"/>
      <c r="N89" s="409"/>
      <c r="O89" s="410"/>
      <c r="P89" s="409"/>
      <c r="Q89" s="409"/>
      <c r="R89" s="410"/>
      <c r="S89" s="409"/>
      <c r="T89" s="409"/>
      <c r="U89" s="410"/>
      <c r="V89" s="409"/>
      <c r="W89" s="409"/>
      <c r="X89" s="410"/>
      <c r="Y89" s="467">
        <f t="shared" si="5"/>
        <v>0</v>
      </c>
      <c r="Z89" s="389">
        <f t="shared" si="6"/>
        <v>0</v>
      </c>
      <c r="AA89" s="390">
        <f t="shared" si="7"/>
        <v>0</v>
      </c>
    </row>
    <row r="90" ht="15.6" spans="1:27">
      <c r="A90" s="518"/>
      <c r="B90" s="191">
        <v>35</v>
      </c>
      <c r="C90" s="519"/>
      <c r="D90" s="409"/>
      <c r="E90" s="409"/>
      <c r="F90" s="410"/>
      <c r="G90" s="409"/>
      <c r="H90" s="409"/>
      <c r="I90" s="410"/>
      <c r="J90" s="409"/>
      <c r="K90" s="409"/>
      <c r="L90" s="410"/>
      <c r="M90" s="409"/>
      <c r="N90" s="409"/>
      <c r="O90" s="410"/>
      <c r="P90" s="409"/>
      <c r="Q90" s="409"/>
      <c r="R90" s="410"/>
      <c r="S90" s="409"/>
      <c r="T90" s="409"/>
      <c r="U90" s="410"/>
      <c r="V90" s="409"/>
      <c r="W90" s="409"/>
      <c r="X90" s="410"/>
      <c r="Y90" s="467">
        <f t="shared" si="5"/>
        <v>0</v>
      </c>
      <c r="Z90" s="389">
        <f t="shared" si="6"/>
        <v>0</v>
      </c>
      <c r="AA90" s="390">
        <f t="shared" si="7"/>
        <v>0</v>
      </c>
    </row>
    <row r="91" ht="15.6" spans="1:27">
      <c r="A91" s="518"/>
      <c r="B91" s="191">
        <v>36</v>
      </c>
      <c r="C91" s="519"/>
      <c r="D91" s="409"/>
      <c r="E91" s="409"/>
      <c r="F91" s="410"/>
      <c r="G91" s="409"/>
      <c r="H91" s="409"/>
      <c r="I91" s="410"/>
      <c r="J91" s="409"/>
      <c r="K91" s="409"/>
      <c r="L91" s="410"/>
      <c r="M91" s="409"/>
      <c r="N91" s="409"/>
      <c r="O91" s="410"/>
      <c r="P91" s="409"/>
      <c r="Q91" s="409"/>
      <c r="R91" s="410"/>
      <c r="S91" s="409"/>
      <c r="T91" s="409"/>
      <c r="U91" s="410"/>
      <c r="V91" s="409"/>
      <c r="W91" s="409"/>
      <c r="X91" s="410"/>
      <c r="Y91" s="467">
        <f t="shared" si="5"/>
        <v>0</v>
      </c>
      <c r="Z91" s="389">
        <f t="shared" si="6"/>
        <v>0</v>
      </c>
      <c r="AA91" s="390">
        <f t="shared" si="7"/>
        <v>0</v>
      </c>
    </row>
    <row r="92" ht="15.6" spans="1:27">
      <c r="A92" s="518"/>
      <c r="B92" s="191">
        <v>37</v>
      </c>
      <c r="C92" s="519"/>
      <c r="D92" s="409"/>
      <c r="E92" s="409"/>
      <c r="F92" s="410"/>
      <c r="G92" s="409"/>
      <c r="H92" s="409"/>
      <c r="I92" s="410"/>
      <c r="J92" s="409"/>
      <c r="K92" s="409"/>
      <c r="L92" s="410"/>
      <c r="M92" s="409"/>
      <c r="N92" s="409"/>
      <c r="O92" s="410"/>
      <c r="P92" s="409"/>
      <c r="Q92" s="409"/>
      <c r="R92" s="410"/>
      <c r="S92" s="409"/>
      <c r="T92" s="409"/>
      <c r="U92" s="410"/>
      <c r="V92" s="409"/>
      <c r="W92" s="409"/>
      <c r="X92" s="410"/>
      <c r="Y92" s="467">
        <f t="shared" si="5"/>
        <v>0</v>
      </c>
      <c r="Z92" s="389">
        <f t="shared" si="6"/>
        <v>0</v>
      </c>
      <c r="AA92" s="390">
        <f t="shared" si="7"/>
        <v>0</v>
      </c>
    </row>
    <row r="93" ht="15.6" spans="1:27">
      <c r="A93" s="518"/>
      <c r="B93" s="191">
        <v>38</v>
      </c>
      <c r="C93" s="519"/>
      <c r="D93" s="409"/>
      <c r="E93" s="409"/>
      <c r="F93" s="410"/>
      <c r="G93" s="409"/>
      <c r="H93" s="409"/>
      <c r="I93" s="410"/>
      <c r="J93" s="409"/>
      <c r="K93" s="409"/>
      <c r="L93" s="410"/>
      <c r="M93" s="409"/>
      <c r="N93" s="409"/>
      <c r="O93" s="410"/>
      <c r="P93" s="409"/>
      <c r="Q93" s="409"/>
      <c r="R93" s="410"/>
      <c r="S93" s="409"/>
      <c r="T93" s="409"/>
      <c r="U93" s="410"/>
      <c r="V93" s="409"/>
      <c r="W93" s="409"/>
      <c r="X93" s="410"/>
      <c r="Y93" s="467">
        <f t="shared" si="5"/>
        <v>0</v>
      </c>
      <c r="Z93" s="389">
        <f t="shared" si="6"/>
        <v>0</v>
      </c>
      <c r="AA93" s="390">
        <f t="shared" si="7"/>
        <v>0</v>
      </c>
    </row>
    <row r="94" ht="15.6" spans="1:27">
      <c r="A94" s="518"/>
      <c r="B94" s="191">
        <v>39</v>
      </c>
      <c r="C94" s="519"/>
      <c r="D94" s="409"/>
      <c r="E94" s="409"/>
      <c r="F94" s="410"/>
      <c r="G94" s="409"/>
      <c r="H94" s="409"/>
      <c r="I94" s="410"/>
      <c r="J94" s="409"/>
      <c r="K94" s="409"/>
      <c r="L94" s="410"/>
      <c r="M94" s="409"/>
      <c r="N94" s="409"/>
      <c r="O94" s="410"/>
      <c r="P94" s="409"/>
      <c r="Q94" s="409"/>
      <c r="R94" s="410"/>
      <c r="S94" s="409"/>
      <c r="T94" s="409"/>
      <c r="U94" s="410"/>
      <c r="V94" s="409"/>
      <c r="W94" s="409"/>
      <c r="X94" s="410"/>
      <c r="Y94" s="467">
        <f t="shared" si="5"/>
        <v>0</v>
      </c>
      <c r="Z94" s="389">
        <f t="shared" si="6"/>
        <v>0</v>
      </c>
      <c r="AA94" s="390">
        <f t="shared" si="7"/>
        <v>0</v>
      </c>
    </row>
    <row r="95" ht="15.6" spans="1:27">
      <c r="A95" s="518"/>
      <c r="B95" s="191">
        <v>40</v>
      </c>
      <c r="C95" s="519"/>
      <c r="D95" s="409"/>
      <c r="E95" s="409"/>
      <c r="F95" s="410"/>
      <c r="G95" s="409"/>
      <c r="H95" s="409"/>
      <c r="I95" s="410"/>
      <c r="J95" s="409"/>
      <c r="K95" s="409"/>
      <c r="L95" s="410"/>
      <c r="M95" s="409"/>
      <c r="N95" s="409"/>
      <c r="O95" s="410"/>
      <c r="P95" s="409"/>
      <c r="Q95" s="409"/>
      <c r="R95" s="410"/>
      <c r="S95" s="409"/>
      <c r="T95" s="409"/>
      <c r="U95" s="410"/>
      <c r="V95" s="409"/>
      <c r="W95" s="409"/>
      <c r="X95" s="410"/>
      <c r="Y95" s="467">
        <f t="shared" si="5"/>
        <v>0</v>
      </c>
      <c r="Z95" s="389">
        <f t="shared" si="6"/>
        <v>0</v>
      </c>
      <c r="AA95" s="390">
        <f t="shared" si="7"/>
        <v>0</v>
      </c>
    </row>
    <row r="96" ht="15.6" spans="1:27">
      <c r="A96" s="518"/>
      <c r="B96" s="191">
        <v>41</v>
      </c>
      <c r="C96" s="519"/>
      <c r="D96" s="409"/>
      <c r="E96" s="409"/>
      <c r="F96" s="410"/>
      <c r="G96" s="409"/>
      <c r="H96" s="409"/>
      <c r="I96" s="410"/>
      <c r="J96" s="409"/>
      <c r="K96" s="409"/>
      <c r="L96" s="410"/>
      <c r="M96" s="409"/>
      <c r="N96" s="409"/>
      <c r="O96" s="410"/>
      <c r="P96" s="409"/>
      <c r="Q96" s="409"/>
      <c r="R96" s="410"/>
      <c r="S96" s="409"/>
      <c r="T96" s="409"/>
      <c r="U96" s="410"/>
      <c r="V96" s="409"/>
      <c r="W96" s="409"/>
      <c r="X96" s="410"/>
      <c r="Y96" s="467">
        <f t="shared" si="5"/>
        <v>0</v>
      </c>
      <c r="Z96" s="389">
        <f t="shared" si="6"/>
        <v>0</v>
      </c>
      <c r="AA96" s="390">
        <f t="shared" si="7"/>
        <v>0</v>
      </c>
    </row>
    <row r="97" ht="15.6" spans="1:27">
      <c r="A97" s="518"/>
      <c r="B97" s="191">
        <v>42</v>
      </c>
      <c r="C97" s="520"/>
      <c r="D97" s="409"/>
      <c r="E97" s="409"/>
      <c r="F97" s="410"/>
      <c r="G97" s="409"/>
      <c r="H97" s="409"/>
      <c r="I97" s="410"/>
      <c r="J97" s="409"/>
      <c r="K97" s="409"/>
      <c r="L97" s="410"/>
      <c r="M97" s="409"/>
      <c r="N97" s="409"/>
      <c r="O97" s="410"/>
      <c r="P97" s="409"/>
      <c r="Q97" s="409"/>
      <c r="R97" s="410"/>
      <c r="S97" s="409"/>
      <c r="T97" s="409"/>
      <c r="U97" s="410"/>
      <c r="V97" s="409"/>
      <c r="W97" s="409"/>
      <c r="X97" s="410"/>
      <c r="Y97" s="467">
        <f t="shared" si="5"/>
        <v>0</v>
      </c>
      <c r="Z97" s="389">
        <f t="shared" si="6"/>
        <v>0</v>
      </c>
      <c r="AA97" s="390">
        <f t="shared" si="7"/>
        <v>0</v>
      </c>
    </row>
    <row r="98" ht="15.75" customHeight="1" spans="1:27">
      <c r="A98" s="97"/>
      <c r="B98" s="363" t="s">
        <v>70</v>
      </c>
      <c r="C98" s="364"/>
      <c r="D98" s="426">
        <f>SUM(D56:D97)</f>
        <v>6</v>
      </c>
      <c r="E98" s="368">
        <f>SUM(E56:E97)</f>
        <v>1</v>
      </c>
      <c r="F98" s="427">
        <f>SUM(F56:F97)</f>
        <v>2</v>
      </c>
      <c r="G98" s="426">
        <f t="shared" ref="G98:X98" si="8">SUM(G56:G97)</f>
        <v>6</v>
      </c>
      <c r="H98" s="368">
        <f t="shared" si="8"/>
        <v>1</v>
      </c>
      <c r="I98" s="427">
        <f t="shared" si="8"/>
        <v>2</v>
      </c>
      <c r="J98" s="426">
        <f t="shared" si="8"/>
        <v>6</v>
      </c>
      <c r="K98" s="368">
        <f t="shared" si="8"/>
        <v>1</v>
      </c>
      <c r="L98" s="427">
        <f t="shared" si="8"/>
        <v>2</v>
      </c>
      <c r="M98" s="426">
        <f t="shared" si="8"/>
        <v>6</v>
      </c>
      <c r="N98" s="368">
        <f t="shared" si="8"/>
        <v>1</v>
      </c>
      <c r="O98" s="427">
        <f t="shared" si="8"/>
        <v>2</v>
      </c>
      <c r="P98" s="426">
        <f t="shared" si="8"/>
        <v>8</v>
      </c>
      <c r="Q98" s="368">
        <f t="shared" si="8"/>
        <v>1</v>
      </c>
      <c r="R98" s="427">
        <f t="shared" si="8"/>
        <v>0</v>
      </c>
      <c r="S98" s="426">
        <f t="shared" si="8"/>
        <v>6</v>
      </c>
      <c r="T98" s="368">
        <f t="shared" si="8"/>
        <v>3</v>
      </c>
      <c r="U98" s="427">
        <f t="shared" si="8"/>
        <v>0</v>
      </c>
      <c r="V98" s="426">
        <f t="shared" si="8"/>
        <v>5</v>
      </c>
      <c r="W98" s="368">
        <f t="shared" si="8"/>
        <v>4</v>
      </c>
      <c r="X98" s="427">
        <f t="shared" si="8"/>
        <v>0</v>
      </c>
      <c r="Y98" s="509"/>
      <c r="Z98" s="115"/>
      <c r="AA98" s="510"/>
    </row>
    <row r="99" ht="56.25" customHeight="1" spans="1:27">
      <c r="A99" s="97"/>
      <c r="B99" s="367" t="s">
        <v>71</v>
      </c>
      <c r="C99" s="368"/>
      <c r="D99" s="429">
        <f>D98*100/Z101</f>
        <v>66.6666666666667</v>
      </c>
      <c r="E99" s="521">
        <f>E98*100/Z101</f>
        <v>11.1111111111111</v>
      </c>
      <c r="F99" s="499">
        <f>F98*100/Z101</f>
        <v>22.2222222222222</v>
      </c>
      <c r="G99" s="452">
        <f>G98*100/Z101</f>
        <v>66.6666666666667</v>
      </c>
      <c r="H99" s="453">
        <f>H98*100/Z101</f>
        <v>11.1111111111111</v>
      </c>
      <c r="I99" s="454">
        <f>I98*100/Z101</f>
        <v>22.2222222222222</v>
      </c>
      <c r="J99" s="452">
        <f>J98*100/Z101</f>
        <v>66.6666666666667</v>
      </c>
      <c r="K99" s="453">
        <f>K98*100/Z101</f>
        <v>11.1111111111111</v>
      </c>
      <c r="L99" s="454">
        <f>L98*100/Z101</f>
        <v>22.2222222222222</v>
      </c>
      <c r="M99" s="453">
        <f>M98*100/Z101</f>
        <v>66.6666666666667</v>
      </c>
      <c r="N99" s="453">
        <f>N98*100/Z101</f>
        <v>11.1111111111111</v>
      </c>
      <c r="O99" s="454">
        <f>O98*100/Z101</f>
        <v>22.2222222222222</v>
      </c>
      <c r="P99" s="452">
        <f>P98*100/Z101</f>
        <v>88.8888888888889</v>
      </c>
      <c r="Q99" s="453">
        <f>Q98*100/Z101</f>
        <v>11.1111111111111</v>
      </c>
      <c r="R99" s="454">
        <f>R98*100/Z101</f>
        <v>0</v>
      </c>
      <c r="S99" s="452">
        <f>S98*100/Z101</f>
        <v>66.6666666666667</v>
      </c>
      <c r="T99" s="453">
        <f>T98*100/Z101</f>
        <v>33.3333333333333</v>
      </c>
      <c r="U99" s="454">
        <f>U98*100/Z101</f>
        <v>0</v>
      </c>
      <c r="V99" s="452">
        <f>V98*100/Z101</f>
        <v>55.5555555555556</v>
      </c>
      <c r="W99" s="453">
        <f>W98*100/Z101</f>
        <v>44.4444444444444</v>
      </c>
      <c r="X99" s="454">
        <f>X98*100/Z101</f>
        <v>0</v>
      </c>
      <c r="Y99" s="391"/>
      <c r="Z99" s="113"/>
      <c r="AA99" s="113"/>
    </row>
    <row r="100" spans="2:27">
      <c r="B100" s="291"/>
      <c r="C100" s="291"/>
      <c r="D100" s="291"/>
      <c r="E100" s="291"/>
      <c r="F100" s="291"/>
      <c r="G100" s="291"/>
      <c r="H100" s="291"/>
      <c r="I100" s="291"/>
      <c r="J100" s="291"/>
      <c r="K100" s="291"/>
      <c r="L100" s="291"/>
      <c r="M100" s="291"/>
      <c r="N100" s="291"/>
      <c r="O100" s="291"/>
      <c r="P100" s="291"/>
      <c r="Q100" s="291"/>
      <c r="R100" s="291"/>
      <c r="S100" s="469"/>
      <c r="T100" s="469"/>
      <c r="U100" s="469"/>
      <c r="V100" s="469"/>
      <c r="W100" s="469"/>
      <c r="X100" s="469"/>
      <c r="Y100" s="470"/>
      <c r="Z100" s="37" t="s">
        <v>72</v>
      </c>
      <c r="AA100" s="37" t="s">
        <v>73</v>
      </c>
    </row>
    <row r="101" spans="2:27">
      <c r="B101" s="291"/>
      <c r="C101" s="291"/>
      <c r="D101" s="291"/>
      <c r="E101" s="291"/>
      <c r="F101" s="291"/>
      <c r="G101" s="291"/>
      <c r="H101" s="291"/>
      <c r="I101" s="291"/>
      <c r="J101" s="291"/>
      <c r="K101" s="291"/>
      <c r="L101" s="291"/>
      <c r="M101" s="291"/>
      <c r="N101" s="291"/>
      <c r="O101" s="291"/>
      <c r="P101" s="291"/>
      <c r="Q101" s="291"/>
      <c r="R101" s="291"/>
      <c r="S101" s="394" t="s">
        <v>70</v>
      </c>
      <c r="T101" s="439"/>
      <c r="U101" s="439"/>
      <c r="V101" s="439"/>
      <c r="W101" s="439"/>
      <c r="X101" s="439"/>
      <c r="Y101" s="445"/>
      <c r="Z101" s="37">
        <f>COUNTA(C56:C97)</f>
        <v>9</v>
      </c>
      <c r="AA101" s="37">
        <v>100</v>
      </c>
    </row>
    <row r="102" spans="2:27">
      <c r="B102" s="291"/>
      <c r="C102" s="291"/>
      <c r="D102" s="291"/>
      <c r="E102" s="291"/>
      <c r="F102" s="291"/>
      <c r="G102" s="291"/>
      <c r="H102" s="291"/>
      <c r="I102" s="291"/>
      <c r="J102" s="291"/>
      <c r="K102" s="291"/>
      <c r="L102" s="291"/>
      <c r="M102" s="291"/>
      <c r="N102" s="291"/>
      <c r="O102" s="291"/>
      <c r="P102" s="291"/>
      <c r="Q102" s="291"/>
      <c r="R102" s="291"/>
      <c r="S102" s="397" t="s">
        <v>6</v>
      </c>
      <c r="T102" s="440"/>
      <c r="U102" s="440"/>
      <c r="V102" s="440"/>
      <c r="W102" s="440"/>
      <c r="X102" s="440"/>
      <c r="Y102" s="446"/>
      <c r="Z102" s="39">
        <f>COUNTIF(Y56:Y97,"&gt;0")</f>
        <v>8</v>
      </c>
      <c r="AA102" s="401">
        <f>(M99+P99+S99+G99+J99+V99+D99)/7</f>
        <v>68.2539682539683</v>
      </c>
    </row>
    <row r="103" spans="2:27">
      <c r="B103" s="291"/>
      <c r="C103" s="291"/>
      <c r="D103" s="291"/>
      <c r="E103" s="291"/>
      <c r="F103" s="291"/>
      <c r="G103" s="291"/>
      <c r="H103" s="291"/>
      <c r="I103" s="291"/>
      <c r="J103" s="291"/>
      <c r="K103" s="291"/>
      <c r="L103" s="291"/>
      <c r="M103" s="291"/>
      <c r="N103" s="291"/>
      <c r="O103" s="291"/>
      <c r="P103" s="291"/>
      <c r="Q103" s="291"/>
      <c r="R103" s="291"/>
      <c r="S103" s="402" t="s">
        <v>7</v>
      </c>
      <c r="T103" s="441"/>
      <c r="U103" s="441"/>
      <c r="V103" s="441"/>
      <c r="W103" s="441"/>
      <c r="X103" s="441"/>
      <c r="Y103" s="447"/>
      <c r="Z103" s="39">
        <f>COUNTIF(Z56:Z97,"&gt;0")</f>
        <v>4</v>
      </c>
      <c r="AA103" s="401">
        <f>(N99+Q99+T99+H99+K99+W99+E99)/7</f>
        <v>19.047619047619</v>
      </c>
    </row>
    <row r="104" spans="2:27">
      <c r="B104" s="291"/>
      <c r="C104" s="291"/>
      <c r="D104" s="291"/>
      <c r="E104" s="291"/>
      <c r="F104" s="291"/>
      <c r="G104" s="291"/>
      <c r="H104" s="291"/>
      <c r="I104" s="291"/>
      <c r="J104" s="291"/>
      <c r="K104" s="291"/>
      <c r="L104" s="291"/>
      <c r="M104" s="291"/>
      <c r="N104" s="291"/>
      <c r="O104" s="291"/>
      <c r="P104" s="291"/>
      <c r="Q104" s="291"/>
      <c r="R104" s="291"/>
      <c r="S104" s="405" t="s">
        <v>8</v>
      </c>
      <c r="T104" s="442"/>
      <c r="U104" s="442"/>
      <c r="V104" s="442"/>
      <c r="W104" s="442"/>
      <c r="X104" s="442"/>
      <c r="Y104" s="448"/>
      <c r="Z104" s="39">
        <f>COUNTIF(AA56:AA97,"&gt;0")</f>
        <v>2</v>
      </c>
      <c r="AA104" s="401">
        <f>(O99+R99+U99+I99+L99+X99+F99)/7</f>
        <v>12.6984126984127</v>
      </c>
    </row>
    <row r="107" ht="15.75" customHeight="1" spans="2:26">
      <c r="B107" s="353"/>
      <c r="C107" s="354" t="s">
        <v>0</v>
      </c>
      <c r="D107" s="354"/>
      <c r="E107" s="354"/>
      <c r="F107" s="354"/>
      <c r="G107" s="354"/>
      <c r="H107" s="354"/>
      <c r="I107" s="354"/>
      <c r="J107" s="354"/>
      <c r="K107" s="354"/>
      <c r="L107" s="354"/>
      <c r="M107" s="354"/>
      <c r="N107" s="354"/>
      <c r="O107" s="354"/>
      <c r="P107" s="354"/>
      <c r="Q107" s="354"/>
      <c r="R107" s="354"/>
      <c r="S107" s="354"/>
      <c r="T107" s="354"/>
      <c r="U107" s="354"/>
      <c r="V107" s="354"/>
      <c r="W107" s="354"/>
      <c r="X107" s="354"/>
      <c r="Y107" s="354"/>
      <c r="Z107" s="354"/>
    </row>
    <row r="108" ht="15.75" customHeight="1" spans="2:26">
      <c r="B108" s="353"/>
      <c r="C108" s="487" t="s">
        <v>109</v>
      </c>
      <c r="D108" s="487"/>
      <c r="E108" s="487"/>
      <c r="F108" s="487"/>
      <c r="G108" s="487"/>
      <c r="H108" s="487"/>
      <c r="I108" s="487"/>
      <c r="J108" s="487"/>
      <c r="K108" s="487"/>
      <c r="L108" s="487"/>
      <c r="M108" s="487"/>
      <c r="N108" s="487"/>
      <c r="O108" s="487"/>
      <c r="P108" s="487"/>
      <c r="Q108" s="487"/>
      <c r="R108" s="487"/>
      <c r="S108" s="487"/>
      <c r="T108" s="487"/>
      <c r="U108" s="487"/>
      <c r="V108" s="487"/>
      <c r="W108" s="487"/>
      <c r="X108" s="487"/>
      <c r="Y108" s="487"/>
      <c r="Z108" s="487"/>
    </row>
    <row r="110" ht="15.75" customHeight="1" spans="1:27">
      <c r="A110" s="488" t="s">
        <v>2</v>
      </c>
      <c r="B110" s="31" t="s">
        <v>3</v>
      </c>
      <c r="C110" s="31" t="s">
        <v>4</v>
      </c>
      <c r="D110" s="502" t="s">
        <v>5</v>
      </c>
      <c r="E110" s="503"/>
      <c r="F110" s="503"/>
      <c r="G110" s="504"/>
      <c r="H110" s="504"/>
      <c r="I110" s="504"/>
      <c r="J110" s="504"/>
      <c r="K110" s="504"/>
      <c r="L110" s="504"/>
      <c r="M110" s="504"/>
      <c r="N110" s="504"/>
      <c r="O110" s="504"/>
      <c r="P110" s="504"/>
      <c r="Q110" s="504"/>
      <c r="R110" s="504"/>
      <c r="S110" s="504"/>
      <c r="T110" s="504"/>
      <c r="U110" s="504"/>
      <c r="V110" s="504"/>
      <c r="W110" s="504"/>
      <c r="X110" s="513"/>
      <c r="Y110" s="379" t="s">
        <v>6</v>
      </c>
      <c r="Z110" s="380" t="s">
        <v>7</v>
      </c>
      <c r="AA110" s="381" t="s">
        <v>8</v>
      </c>
    </row>
    <row r="111" spans="1:27">
      <c r="A111" s="490"/>
      <c r="B111" s="33"/>
      <c r="C111" s="33"/>
      <c r="D111" s="207" t="s">
        <v>9</v>
      </c>
      <c r="E111" s="208"/>
      <c r="F111" s="208"/>
      <c r="G111" s="208"/>
      <c r="H111" s="208"/>
      <c r="I111" s="208"/>
      <c r="J111" s="208"/>
      <c r="K111" s="208"/>
      <c r="L111" s="208"/>
      <c r="M111" s="208"/>
      <c r="N111" s="208"/>
      <c r="O111" s="208"/>
      <c r="P111" s="208"/>
      <c r="Q111" s="208"/>
      <c r="R111" s="208"/>
      <c r="S111" s="208"/>
      <c r="T111" s="208"/>
      <c r="U111" s="208"/>
      <c r="V111" s="208"/>
      <c r="W111" s="208"/>
      <c r="X111" s="279"/>
      <c r="Y111" s="382"/>
      <c r="Z111" s="383"/>
      <c r="AA111" s="384"/>
    </row>
    <row r="112" ht="15.6" spans="1:27">
      <c r="A112" s="490"/>
      <c r="B112" s="33"/>
      <c r="C112" s="33"/>
      <c r="D112" s="293" t="s">
        <v>75</v>
      </c>
      <c r="E112" s="293" t="s">
        <v>11</v>
      </c>
      <c r="F112" s="293" t="s">
        <v>12</v>
      </c>
      <c r="G112" s="293" t="s">
        <v>76</v>
      </c>
      <c r="H112" s="293" t="s">
        <v>14</v>
      </c>
      <c r="I112" s="293" t="s">
        <v>15</v>
      </c>
      <c r="J112" s="293" t="s">
        <v>77</v>
      </c>
      <c r="K112" s="293" t="s">
        <v>17</v>
      </c>
      <c r="L112" s="293" t="s">
        <v>18</v>
      </c>
      <c r="M112" s="293" t="s">
        <v>78</v>
      </c>
      <c r="N112" s="293" t="s">
        <v>17</v>
      </c>
      <c r="O112" s="293" t="s">
        <v>18</v>
      </c>
      <c r="P112" s="293" t="s">
        <v>79</v>
      </c>
      <c r="Q112" s="293" t="s">
        <v>21</v>
      </c>
      <c r="R112" s="293" t="s">
        <v>22</v>
      </c>
      <c r="S112" s="293" t="s">
        <v>80</v>
      </c>
      <c r="T112" s="293" t="s">
        <v>12</v>
      </c>
      <c r="U112" s="293" t="s">
        <v>24</v>
      </c>
      <c r="V112" s="293" t="s">
        <v>81</v>
      </c>
      <c r="W112" s="293" t="s">
        <v>12</v>
      </c>
      <c r="X112" s="293" t="s">
        <v>24</v>
      </c>
      <c r="Y112" s="382"/>
      <c r="Z112" s="383"/>
      <c r="AA112" s="384"/>
    </row>
    <row r="113" ht="109.5" customHeight="1" spans="1:27">
      <c r="A113" s="490"/>
      <c r="B113" s="33"/>
      <c r="C113" s="33"/>
      <c r="D113" s="293" t="s">
        <v>82</v>
      </c>
      <c r="E113" s="293"/>
      <c r="F113" s="293"/>
      <c r="G113" s="293" t="s">
        <v>83</v>
      </c>
      <c r="H113" s="293"/>
      <c r="I113" s="293"/>
      <c r="J113" s="293" t="s">
        <v>84</v>
      </c>
      <c r="K113" s="293"/>
      <c r="L113" s="293"/>
      <c r="M113" s="293" t="s">
        <v>85</v>
      </c>
      <c r="N113" s="293"/>
      <c r="O113" s="293"/>
      <c r="P113" s="293" t="s">
        <v>86</v>
      </c>
      <c r="Q113" s="293"/>
      <c r="R113" s="293"/>
      <c r="S113" s="293" t="s">
        <v>87</v>
      </c>
      <c r="T113" s="293"/>
      <c r="U113" s="293"/>
      <c r="V113" s="293" t="s">
        <v>88</v>
      </c>
      <c r="W113" s="293"/>
      <c r="X113" s="293"/>
      <c r="Y113" s="382"/>
      <c r="Z113" s="383"/>
      <c r="AA113" s="384"/>
    </row>
    <row r="114" ht="112.5" customHeight="1" spans="1:27">
      <c r="A114" s="490"/>
      <c r="B114" s="34"/>
      <c r="C114" s="34"/>
      <c r="D114" s="359" t="s">
        <v>89</v>
      </c>
      <c r="E114" s="359" t="s">
        <v>90</v>
      </c>
      <c r="F114" s="359" t="s">
        <v>91</v>
      </c>
      <c r="G114" s="359" t="s">
        <v>92</v>
      </c>
      <c r="H114" s="359" t="s">
        <v>93</v>
      </c>
      <c r="I114" s="359" t="s">
        <v>39</v>
      </c>
      <c r="J114" s="359" t="s">
        <v>94</v>
      </c>
      <c r="K114" s="359" t="s">
        <v>95</v>
      </c>
      <c r="L114" s="359" t="s">
        <v>96</v>
      </c>
      <c r="M114" s="359" t="s">
        <v>97</v>
      </c>
      <c r="N114" s="359" t="s">
        <v>98</v>
      </c>
      <c r="O114" s="359" t="s">
        <v>99</v>
      </c>
      <c r="P114" s="359" t="s">
        <v>100</v>
      </c>
      <c r="Q114" s="359" t="s">
        <v>101</v>
      </c>
      <c r="R114" s="359" t="s">
        <v>102</v>
      </c>
      <c r="S114" s="359" t="s">
        <v>103</v>
      </c>
      <c r="T114" s="359" t="s">
        <v>104</v>
      </c>
      <c r="U114" s="359" t="s">
        <v>105</v>
      </c>
      <c r="V114" s="359" t="s">
        <v>106</v>
      </c>
      <c r="W114" s="359" t="s">
        <v>107</v>
      </c>
      <c r="X114" s="359" t="s">
        <v>108</v>
      </c>
      <c r="Y114" s="385"/>
      <c r="Z114" s="386"/>
      <c r="AA114" s="387"/>
    </row>
    <row r="115" ht="15.6" spans="1:27">
      <c r="A115" s="490"/>
      <c r="B115" s="493">
        <v>1</v>
      </c>
      <c r="C115" s="494" t="s">
        <v>49</v>
      </c>
      <c r="D115" s="360">
        <v>1</v>
      </c>
      <c r="E115" s="360"/>
      <c r="F115" s="361"/>
      <c r="G115" s="360">
        <v>1</v>
      </c>
      <c r="H115" s="360"/>
      <c r="I115" s="361"/>
      <c r="J115" s="360">
        <v>1</v>
      </c>
      <c r="K115" s="360"/>
      <c r="L115" s="361"/>
      <c r="M115" s="360">
        <v>1</v>
      </c>
      <c r="N115" s="360"/>
      <c r="O115" s="361"/>
      <c r="P115" s="360">
        <v>1</v>
      </c>
      <c r="Q115" s="360"/>
      <c r="R115" s="361"/>
      <c r="S115" s="360">
        <v>1</v>
      </c>
      <c r="T115" s="360"/>
      <c r="U115" s="361"/>
      <c r="V115" s="360">
        <v>1</v>
      </c>
      <c r="W115" s="360"/>
      <c r="X115" s="361"/>
      <c r="Y115" s="467">
        <f>COUNTA(M115,P115,S115,D115,G115,J115,V115)</f>
        <v>7</v>
      </c>
      <c r="Z115" s="389">
        <f>COUNTA(N115,Q115,T115,E115,H115,K115,W115)</f>
        <v>0</v>
      </c>
      <c r="AA115" s="390">
        <f>COUNTA(O115,R115,U115,F115,I115,L115,X115)</f>
        <v>0</v>
      </c>
    </row>
    <row r="116" ht="15.6" spans="1:27">
      <c r="A116" s="490"/>
      <c r="B116" s="493">
        <v>2</v>
      </c>
      <c r="C116" s="494" t="s">
        <v>51</v>
      </c>
      <c r="D116" s="360">
        <v>1</v>
      </c>
      <c r="E116" s="360"/>
      <c r="F116" s="362"/>
      <c r="G116" s="360">
        <v>1</v>
      </c>
      <c r="H116" s="360"/>
      <c r="I116" s="362"/>
      <c r="J116" s="360">
        <v>1</v>
      </c>
      <c r="K116" s="360"/>
      <c r="L116" s="362"/>
      <c r="M116" s="360">
        <v>1</v>
      </c>
      <c r="N116" s="360"/>
      <c r="O116" s="362"/>
      <c r="P116" s="360">
        <v>1</v>
      </c>
      <c r="Q116" s="360"/>
      <c r="R116" s="362"/>
      <c r="S116" s="360">
        <v>1</v>
      </c>
      <c r="T116" s="360"/>
      <c r="U116" s="362"/>
      <c r="V116" s="360">
        <v>1</v>
      </c>
      <c r="W116" s="360"/>
      <c r="X116" s="362"/>
      <c r="Y116" s="467">
        <f t="shared" ref="Y116:Y163" si="9">COUNTA(M116,P116,S116,D116,G116,J116,V116)</f>
        <v>7</v>
      </c>
      <c r="Z116" s="389">
        <f t="shared" ref="Z116:Z163" si="10">COUNTA(N116,Q116,T116,E116,H116,K116,W116)</f>
        <v>0</v>
      </c>
      <c r="AA116" s="390">
        <f t="shared" ref="AA116:AA163" si="11">COUNTA(O116,R116,U116,F116,I116,L116,X116)</f>
        <v>0</v>
      </c>
    </row>
    <row r="117" ht="15.6" spans="1:27">
      <c r="A117" s="490"/>
      <c r="B117" s="493">
        <v>3</v>
      </c>
      <c r="C117" s="494"/>
      <c r="D117" s="360"/>
      <c r="E117" s="360"/>
      <c r="F117" s="362"/>
      <c r="G117" s="360"/>
      <c r="H117" s="360"/>
      <c r="I117" s="362"/>
      <c r="J117" s="360"/>
      <c r="K117" s="360"/>
      <c r="L117" s="362"/>
      <c r="M117" s="360"/>
      <c r="N117" s="360"/>
      <c r="O117" s="362"/>
      <c r="P117" s="360"/>
      <c r="Q117" s="360"/>
      <c r="R117" s="362"/>
      <c r="S117" s="360"/>
      <c r="T117" s="360"/>
      <c r="U117" s="362"/>
      <c r="V117" s="360"/>
      <c r="W117" s="360"/>
      <c r="X117" s="362"/>
      <c r="Y117" s="467">
        <f t="shared" si="9"/>
        <v>0</v>
      </c>
      <c r="Z117" s="389">
        <f t="shared" si="10"/>
        <v>0</v>
      </c>
      <c r="AA117" s="390">
        <f t="shared" si="11"/>
        <v>0</v>
      </c>
    </row>
    <row r="118" ht="15.6" spans="1:27">
      <c r="A118" s="490"/>
      <c r="B118" s="493">
        <v>4</v>
      </c>
      <c r="C118" s="494" t="s">
        <v>55</v>
      </c>
      <c r="D118" s="360">
        <v>1</v>
      </c>
      <c r="E118" s="360"/>
      <c r="F118" s="362"/>
      <c r="G118" s="360">
        <v>1</v>
      </c>
      <c r="H118" s="360"/>
      <c r="I118" s="362"/>
      <c r="J118" s="360">
        <v>1</v>
      </c>
      <c r="K118" s="360"/>
      <c r="L118" s="362"/>
      <c r="M118" s="360">
        <v>1</v>
      </c>
      <c r="N118" s="360"/>
      <c r="O118" s="362"/>
      <c r="P118" s="360">
        <v>1</v>
      </c>
      <c r="Q118" s="360"/>
      <c r="R118" s="362"/>
      <c r="S118" s="360">
        <v>1</v>
      </c>
      <c r="T118" s="360"/>
      <c r="U118" s="362"/>
      <c r="V118" s="360">
        <v>1</v>
      </c>
      <c r="W118" s="360"/>
      <c r="X118" s="362"/>
      <c r="Y118" s="467">
        <f t="shared" si="9"/>
        <v>7</v>
      </c>
      <c r="Z118" s="389">
        <f t="shared" si="10"/>
        <v>0</v>
      </c>
      <c r="AA118" s="390">
        <f t="shared" si="11"/>
        <v>0</v>
      </c>
    </row>
    <row r="119" ht="15.6" spans="1:27">
      <c r="A119" s="490"/>
      <c r="B119" s="493">
        <v>5</v>
      </c>
      <c r="C119" s="494" t="s">
        <v>57</v>
      </c>
      <c r="D119" s="360">
        <v>1</v>
      </c>
      <c r="E119" s="360"/>
      <c r="F119" s="362"/>
      <c r="G119" s="360">
        <v>1</v>
      </c>
      <c r="H119" s="360"/>
      <c r="I119" s="362"/>
      <c r="J119" s="360">
        <v>1</v>
      </c>
      <c r="K119" s="360"/>
      <c r="L119" s="362"/>
      <c r="M119" s="360">
        <v>1</v>
      </c>
      <c r="N119" s="360"/>
      <c r="O119" s="362"/>
      <c r="P119" s="360">
        <v>1</v>
      </c>
      <c r="Q119" s="360"/>
      <c r="R119" s="362"/>
      <c r="S119" s="360">
        <v>1</v>
      </c>
      <c r="T119" s="360"/>
      <c r="U119" s="362"/>
      <c r="V119" s="360">
        <v>1</v>
      </c>
      <c r="W119" s="360"/>
      <c r="X119" s="362"/>
      <c r="Y119" s="467">
        <f t="shared" si="9"/>
        <v>7</v>
      </c>
      <c r="Z119" s="389">
        <f t="shared" si="10"/>
        <v>0</v>
      </c>
      <c r="AA119" s="390">
        <f t="shared" si="11"/>
        <v>0</v>
      </c>
    </row>
    <row r="120" ht="15.6" spans="1:27">
      <c r="A120" s="490"/>
      <c r="B120" s="493">
        <v>6</v>
      </c>
      <c r="C120" s="494" t="s">
        <v>59</v>
      </c>
      <c r="D120" s="360"/>
      <c r="E120" s="360"/>
      <c r="F120" s="362">
        <v>1</v>
      </c>
      <c r="G120" s="360"/>
      <c r="H120" s="360"/>
      <c r="I120" s="362">
        <v>1</v>
      </c>
      <c r="J120" s="360"/>
      <c r="K120" s="360"/>
      <c r="L120" s="362">
        <v>1</v>
      </c>
      <c r="M120" s="360"/>
      <c r="N120" s="360">
        <v>1</v>
      </c>
      <c r="O120" s="362"/>
      <c r="P120" s="360"/>
      <c r="Q120" s="360">
        <v>1</v>
      </c>
      <c r="R120" s="362"/>
      <c r="S120" s="360"/>
      <c r="T120" s="360">
        <v>1</v>
      </c>
      <c r="U120" s="362"/>
      <c r="V120" s="360"/>
      <c r="W120" s="360"/>
      <c r="X120" s="362">
        <v>1</v>
      </c>
      <c r="Y120" s="467">
        <f t="shared" si="9"/>
        <v>0</v>
      </c>
      <c r="Z120" s="389">
        <f t="shared" si="10"/>
        <v>3</v>
      </c>
      <c r="AA120" s="390">
        <f t="shared" si="11"/>
        <v>4</v>
      </c>
    </row>
    <row r="121" ht="15.6" spans="1:27">
      <c r="A121" s="490"/>
      <c r="B121" s="493">
        <v>7</v>
      </c>
      <c r="C121" s="494" t="s">
        <v>110</v>
      </c>
      <c r="D121" s="360">
        <v>1</v>
      </c>
      <c r="E121" s="360"/>
      <c r="F121" s="362"/>
      <c r="G121" s="360">
        <v>1</v>
      </c>
      <c r="H121" s="360"/>
      <c r="I121" s="362"/>
      <c r="J121" s="360">
        <v>1</v>
      </c>
      <c r="K121" s="360"/>
      <c r="L121" s="362"/>
      <c r="M121" s="360">
        <v>1</v>
      </c>
      <c r="N121" s="360"/>
      <c r="O121" s="362"/>
      <c r="P121" s="360">
        <v>1</v>
      </c>
      <c r="Q121" s="360"/>
      <c r="R121" s="362"/>
      <c r="S121" s="360">
        <v>1</v>
      </c>
      <c r="T121" s="360"/>
      <c r="U121" s="362"/>
      <c r="V121" s="360">
        <v>1</v>
      </c>
      <c r="W121" s="360"/>
      <c r="X121" s="362"/>
      <c r="Y121" s="467">
        <f t="shared" si="9"/>
        <v>7</v>
      </c>
      <c r="Z121" s="389">
        <f t="shared" si="10"/>
        <v>0</v>
      </c>
      <c r="AA121" s="390">
        <f t="shared" si="11"/>
        <v>0</v>
      </c>
    </row>
    <row r="122" ht="15.6" spans="1:27">
      <c r="A122" s="490"/>
      <c r="B122" s="493">
        <v>8</v>
      </c>
      <c r="C122" s="494"/>
      <c r="D122" s="360"/>
      <c r="E122" s="360"/>
      <c r="F122" s="362"/>
      <c r="G122" s="360"/>
      <c r="H122" s="360"/>
      <c r="I122" s="362"/>
      <c r="J122" s="360"/>
      <c r="K122" s="360"/>
      <c r="L122" s="362"/>
      <c r="M122" s="360"/>
      <c r="N122" s="360"/>
      <c r="O122" s="362"/>
      <c r="P122" s="360"/>
      <c r="Q122" s="360"/>
      <c r="R122" s="362"/>
      <c r="S122" s="360"/>
      <c r="T122" s="360"/>
      <c r="U122" s="362"/>
      <c r="V122" s="360"/>
      <c r="W122" s="360"/>
      <c r="X122" s="362"/>
      <c r="Y122" s="467">
        <f t="shared" si="9"/>
        <v>0</v>
      </c>
      <c r="Z122" s="389">
        <f t="shared" si="10"/>
        <v>0</v>
      </c>
      <c r="AA122" s="390">
        <f t="shared" si="11"/>
        <v>0</v>
      </c>
    </row>
    <row r="123" ht="15.6" spans="1:27">
      <c r="A123" s="490"/>
      <c r="B123" s="493">
        <v>9</v>
      </c>
      <c r="C123" s="494" t="s">
        <v>65</v>
      </c>
      <c r="D123" s="360">
        <v>1</v>
      </c>
      <c r="E123" s="360"/>
      <c r="F123" s="362"/>
      <c r="G123" s="360">
        <v>1</v>
      </c>
      <c r="H123" s="360"/>
      <c r="I123" s="362"/>
      <c r="J123" s="360">
        <v>1</v>
      </c>
      <c r="K123" s="360"/>
      <c r="L123" s="362"/>
      <c r="M123" s="360">
        <v>1</v>
      </c>
      <c r="N123" s="360"/>
      <c r="O123" s="362"/>
      <c r="P123" s="360">
        <v>1</v>
      </c>
      <c r="Q123" s="360"/>
      <c r="R123" s="362"/>
      <c r="S123" s="360">
        <v>1</v>
      </c>
      <c r="T123" s="360"/>
      <c r="U123" s="362"/>
      <c r="V123" s="360">
        <v>1</v>
      </c>
      <c r="W123" s="360"/>
      <c r="X123" s="362"/>
      <c r="Y123" s="467">
        <f t="shared" si="9"/>
        <v>7</v>
      </c>
      <c r="Z123" s="389">
        <f t="shared" si="10"/>
        <v>0</v>
      </c>
      <c r="AA123" s="390">
        <f t="shared" si="11"/>
        <v>0</v>
      </c>
    </row>
    <row r="124" ht="15.6" spans="1:27">
      <c r="A124" s="490"/>
      <c r="B124" s="493">
        <v>10</v>
      </c>
      <c r="C124" s="494" t="s">
        <v>67</v>
      </c>
      <c r="D124" s="360">
        <v>1</v>
      </c>
      <c r="E124" s="360"/>
      <c r="F124" s="362"/>
      <c r="G124" s="360">
        <v>1</v>
      </c>
      <c r="H124" s="360"/>
      <c r="I124" s="362"/>
      <c r="J124" s="360">
        <v>1</v>
      </c>
      <c r="K124" s="360"/>
      <c r="L124" s="362"/>
      <c r="M124" s="360">
        <v>1</v>
      </c>
      <c r="N124" s="360"/>
      <c r="O124" s="362"/>
      <c r="P124" s="360">
        <v>1</v>
      </c>
      <c r="Q124" s="360"/>
      <c r="R124" s="362"/>
      <c r="S124" s="360">
        <v>1</v>
      </c>
      <c r="T124" s="360"/>
      <c r="U124" s="362"/>
      <c r="V124" s="360">
        <v>1</v>
      </c>
      <c r="W124" s="360"/>
      <c r="X124" s="362"/>
      <c r="Y124" s="467">
        <f t="shared" si="9"/>
        <v>7</v>
      </c>
      <c r="Z124" s="389">
        <f t="shared" si="10"/>
        <v>0</v>
      </c>
      <c r="AA124" s="390">
        <f t="shared" si="11"/>
        <v>0</v>
      </c>
    </row>
    <row r="125" ht="15.6" spans="1:27">
      <c r="A125" s="490"/>
      <c r="B125" s="493">
        <v>11</v>
      </c>
      <c r="C125" s="494"/>
      <c r="D125" s="360"/>
      <c r="E125" s="360"/>
      <c r="F125" s="362"/>
      <c r="G125" s="360"/>
      <c r="H125" s="360"/>
      <c r="I125" s="362"/>
      <c r="J125" s="360"/>
      <c r="K125" s="360"/>
      <c r="L125" s="362"/>
      <c r="M125" s="360"/>
      <c r="N125" s="360"/>
      <c r="O125" s="362"/>
      <c r="P125" s="360"/>
      <c r="Q125" s="360"/>
      <c r="R125" s="362"/>
      <c r="S125" s="360"/>
      <c r="T125" s="360"/>
      <c r="U125" s="362"/>
      <c r="V125" s="360"/>
      <c r="W125" s="360"/>
      <c r="X125" s="362"/>
      <c r="Y125" s="467">
        <f t="shared" si="9"/>
        <v>0</v>
      </c>
      <c r="Z125" s="389">
        <f t="shared" si="10"/>
        <v>0</v>
      </c>
      <c r="AA125" s="390">
        <f t="shared" si="11"/>
        <v>0</v>
      </c>
    </row>
    <row r="126" ht="15.6" spans="1:27">
      <c r="A126" s="490"/>
      <c r="B126" s="493">
        <v>12</v>
      </c>
      <c r="C126" s="494"/>
      <c r="D126" s="360"/>
      <c r="E126" s="360"/>
      <c r="F126" s="362"/>
      <c r="G126" s="360"/>
      <c r="H126" s="360"/>
      <c r="I126" s="362"/>
      <c r="J126" s="360"/>
      <c r="K126" s="360"/>
      <c r="L126" s="362"/>
      <c r="M126" s="360"/>
      <c r="N126" s="360"/>
      <c r="O126" s="362"/>
      <c r="P126" s="360"/>
      <c r="Q126" s="360"/>
      <c r="R126" s="362"/>
      <c r="S126" s="360"/>
      <c r="T126" s="360"/>
      <c r="U126" s="362"/>
      <c r="V126" s="360"/>
      <c r="W126" s="360"/>
      <c r="X126" s="362"/>
      <c r="Y126" s="467">
        <f t="shared" si="9"/>
        <v>0</v>
      </c>
      <c r="Z126" s="389">
        <f t="shared" si="10"/>
        <v>0</v>
      </c>
      <c r="AA126" s="390">
        <f t="shared" si="11"/>
        <v>0</v>
      </c>
    </row>
    <row r="127" ht="15.6" spans="1:27">
      <c r="A127" s="490"/>
      <c r="B127" s="493">
        <v>13</v>
      </c>
      <c r="C127" s="494"/>
      <c r="D127" s="360"/>
      <c r="E127" s="360"/>
      <c r="F127" s="362"/>
      <c r="G127" s="360"/>
      <c r="H127" s="360"/>
      <c r="I127" s="362"/>
      <c r="J127" s="360"/>
      <c r="K127" s="360"/>
      <c r="L127" s="362"/>
      <c r="M127" s="360"/>
      <c r="N127" s="360"/>
      <c r="O127" s="362"/>
      <c r="P127" s="360"/>
      <c r="Q127" s="360"/>
      <c r="R127" s="362"/>
      <c r="S127" s="360"/>
      <c r="T127" s="360"/>
      <c r="U127" s="362"/>
      <c r="V127" s="360"/>
      <c r="W127" s="360"/>
      <c r="X127" s="362"/>
      <c r="Y127" s="467">
        <f t="shared" si="9"/>
        <v>0</v>
      </c>
      <c r="Z127" s="389">
        <f t="shared" si="10"/>
        <v>0</v>
      </c>
      <c r="AA127" s="390">
        <f t="shared" si="11"/>
        <v>0</v>
      </c>
    </row>
    <row r="128" ht="15.6" spans="1:27">
      <c r="A128" s="490"/>
      <c r="B128" s="493">
        <v>14</v>
      </c>
      <c r="C128" s="494"/>
      <c r="D128" s="360"/>
      <c r="E128" s="360"/>
      <c r="F128" s="362"/>
      <c r="G128" s="360"/>
      <c r="H128" s="360"/>
      <c r="I128" s="362"/>
      <c r="J128" s="360"/>
      <c r="K128" s="360"/>
      <c r="L128" s="362"/>
      <c r="M128" s="360"/>
      <c r="N128" s="360"/>
      <c r="O128" s="362"/>
      <c r="P128" s="360"/>
      <c r="Q128" s="360"/>
      <c r="R128" s="362"/>
      <c r="S128" s="360"/>
      <c r="T128" s="360"/>
      <c r="U128" s="362"/>
      <c r="V128" s="360"/>
      <c r="W128" s="360"/>
      <c r="X128" s="362"/>
      <c r="Y128" s="467">
        <f t="shared" si="9"/>
        <v>0</v>
      </c>
      <c r="Z128" s="389">
        <f t="shared" si="10"/>
        <v>0</v>
      </c>
      <c r="AA128" s="390">
        <f t="shared" si="11"/>
        <v>0</v>
      </c>
    </row>
    <row r="129" ht="15.6" spans="1:27">
      <c r="A129" s="490"/>
      <c r="B129" s="493">
        <v>15</v>
      </c>
      <c r="C129" s="494"/>
      <c r="D129" s="360"/>
      <c r="E129" s="360"/>
      <c r="F129" s="362"/>
      <c r="G129" s="360"/>
      <c r="H129" s="360"/>
      <c r="I129" s="362"/>
      <c r="J129" s="360"/>
      <c r="K129" s="360"/>
      <c r="L129" s="362"/>
      <c r="M129" s="360"/>
      <c r="N129" s="360"/>
      <c r="O129" s="362"/>
      <c r="P129" s="360"/>
      <c r="Q129" s="360"/>
      <c r="R129" s="362"/>
      <c r="S129" s="360"/>
      <c r="T129" s="360"/>
      <c r="U129" s="362"/>
      <c r="V129" s="360"/>
      <c r="W129" s="360"/>
      <c r="X129" s="362"/>
      <c r="Y129" s="467">
        <f t="shared" si="9"/>
        <v>0</v>
      </c>
      <c r="Z129" s="389">
        <f t="shared" si="10"/>
        <v>0</v>
      </c>
      <c r="AA129" s="390">
        <f t="shared" si="11"/>
        <v>0</v>
      </c>
    </row>
    <row r="130" ht="15.6" spans="1:27">
      <c r="A130" s="490"/>
      <c r="B130" s="493">
        <v>16</v>
      </c>
      <c r="C130" s="494"/>
      <c r="D130" s="360"/>
      <c r="E130" s="360"/>
      <c r="F130" s="362"/>
      <c r="G130" s="360"/>
      <c r="H130" s="360"/>
      <c r="I130" s="362"/>
      <c r="J130" s="360"/>
      <c r="K130" s="360"/>
      <c r="L130" s="362"/>
      <c r="M130" s="360"/>
      <c r="N130" s="360"/>
      <c r="O130" s="362"/>
      <c r="P130" s="360"/>
      <c r="Q130" s="360"/>
      <c r="R130" s="362"/>
      <c r="S130" s="360"/>
      <c r="T130" s="360"/>
      <c r="U130" s="362"/>
      <c r="V130" s="360"/>
      <c r="W130" s="360"/>
      <c r="X130" s="362"/>
      <c r="Y130" s="467">
        <f t="shared" si="9"/>
        <v>0</v>
      </c>
      <c r="Z130" s="389">
        <f t="shared" si="10"/>
        <v>0</v>
      </c>
      <c r="AA130" s="390">
        <f t="shared" si="11"/>
        <v>0</v>
      </c>
    </row>
    <row r="131" ht="15.6" spans="1:27">
      <c r="A131" s="490"/>
      <c r="B131" s="493">
        <v>17</v>
      </c>
      <c r="C131" s="495"/>
      <c r="D131" s="360"/>
      <c r="E131" s="360"/>
      <c r="F131" s="362"/>
      <c r="G131" s="360"/>
      <c r="H131" s="360"/>
      <c r="I131" s="362"/>
      <c r="J131" s="360"/>
      <c r="K131" s="360"/>
      <c r="L131" s="362"/>
      <c r="M131" s="360"/>
      <c r="N131" s="360"/>
      <c r="O131" s="362"/>
      <c r="P131" s="360"/>
      <c r="Q131" s="360"/>
      <c r="R131" s="362"/>
      <c r="S131" s="360"/>
      <c r="T131" s="360"/>
      <c r="U131" s="362"/>
      <c r="V131" s="360"/>
      <c r="W131" s="360"/>
      <c r="X131" s="362"/>
      <c r="Y131" s="467">
        <f t="shared" si="9"/>
        <v>0</v>
      </c>
      <c r="Z131" s="389">
        <f t="shared" si="10"/>
        <v>0</v>
      </c>
      <c r="AA131" s="390">
        <f t="shared" si="11"/>
        <v>0</v>
      </c>
    </row>
    <row r="132" ht="15.6" spans="1:27">
      <c r="A132" s="490"/>
      <c r="B132" s="493">
        <v>18</v>
      </c>
      <c r="C132" s="496"/>
      <c r="D132" s="360"/>
      <c r="E132" s="360"/>
      <c r="F132" s="362"/>
      <c r="G132" s="360"/>
      <c r="H132" s="360"/>
      <c r="I132" s="362"/>
      <c r="J132" s="360"/>
      <c r="K132" s="360"/>
      <c r="L132" s="362"/>
      <c r="M132" s="360"/>
      <c r="N132" s="360"/>
      <c r="O132" s="362"/>
      <c r="P132" s="360"/>
      <c r="Q132" s="360"/>
      <c r="R132" s="362"/>
      <c r="S132" s="360"/>
      <c r="T132" s="360"/>
      <c r="U132" s="362"/>
      <c r="V132" s="360"/>
      <c r="W132" s="360"/>
      <c r="X132" s="362"/>
      <c r="Y132" s="467">
        <f t="shared" si="9"/>
        <v>0</v>
      </c>
      <c r="Z132" s="389">
        <f t="shared" si="10"/>
        <v>0</v>
      </c>
      <c r="AA132" s="390">
        <f t="shared" si="11"/>
        <v>0</v>
      </c>
    </row>
    <row r="133" ht="15.6" spans="1:27">
      <c r="A133" s="490"/>
      <c r="B133" s="493">
        <v>19</v>
      </c>
      <c r="C133" s="494"/>
      <c r="D133" s="360"/>
      <c r="E133" s="360"/>
      <c r="F133" s="362"/>
      <c r="G133" s="360"/>
      <c r="H133" s="360"/>
      <c r="I133" s="362"/>
      <c r="J133" s="360"/>
      <c r="K133" s="360"/>
      <c r="L133" s="362"/>
      <c r="M133" s="360"/>
      <c r="N133" s="360"/>
      <c r="O133" s="362"/>
      <c r="P133" s="360"/>
      <c r="Q133" s="360"/>
      <c r="R133" s="362"/>
      <c r="S133" s="360"/>
      <c r="T133" s="360"/>
      <c r="U133" s="362"/>
      <c r="V133" s="360"/>
      <c r="W133" s="360"/>
      <c r="X133" s="362"/>
      <c r="Y133" s="467">
        <f t="shared" si="9"/>
        <v>0</v>
      </c>
      <c r="Z133" s="389">
        <f t="shared" si="10"/>
        <v>0</v>
      </c>
      <c r="AA133" s="390">
        <f t="shared" si="11"/>
        <v>0</v>
      </c>
    </row>
    <row r="134" ht="15.6" spans="1:27">
      <c r="A134" s="490"/>
      <c r="B134" s="493">
        <v>20</v>
      </c>
      <c r="C134" s="494"/>
      <c r="D134" s="360"/>
      <c r="E134" s="360"/>
      <c r="F134" s="362"/>
      <c r="G134" s="360"/>
      <c r="H134" s="360"/>
      <c r="I134" s="362"/>
      <c r="J134" s="360"/>
      <c r="K134" s="360"/>
      <c r="L134" s="362"/>
      <c r="M134" s="360"/>
      <c r="N134" s="360"/>
      <c r="O134" s="362"/>
      <c r="P134" s="360"/>
      <c r="Q134" s="360"/>
      <c r="R134" s="362"/>
      <c r="S134" s="360"/>
      <c r="T134" s="360"/>
      <c r="U134" s="362"/>
      <c r="V134" s="360"/>
      <c r="W134" s="360"/>
      <c r="X134" s="362"/>
      <c r="Y134" s="467">
        <f t="shared" si="9"/>
        <v>0</v>
      </c>
      <c r="Z134" s="389">
        <f t="shared" si="10"/>
        <v>0</v>
      </c>
      <c r="AA134" s="390">
        <f t="shared" si="11"/>
        <v>0</v>
      </c>
    </row>
    <row r="135" ht="15.6" spans="1:27">
      <c r="A135" s="490"/>
      <c r="B135" s="189">
        <v>21</v>
      </c>
      <c r="C135" s="495"/>
      <c r="D135" s="360"/>
      <c r="E135" s="360"/>
      <c r="F135" s="362"/>
      <c r="G135" s="360"/>
      <c r="H135" s="360"/>
      <c r="I135" s="362"/>
      <c r="J135" s="360"/>
      <c r="K135" s="360"/>
      <c r="L135" s="362"/>
      <c r="M135" s="360"/>
      <c r="N135" s="360"/>
      <c r="O135" s="362"/>
      <c r="P135" s="360"/>
      <c r="Q135" s="360"/>
      <c r="R135" s="362"/>
      <c r="S135" s="360"/>
      <c r="T135" s="360"/>
      <c r="U135" s="362"/>
      <c r="V135" s="360"/>
      <c r="W135" s="360"/>
      <c r="X135" s="362"/>
      <c r="Y135" s="467">
        <f t="shared" si="9"/>
        <v>0</v>
      </c>
      <c r="Z135" s="389">
        <f t="shared" si="10"/>
        <v>0</v>
      </c>
      <c r="AA135" s="390">
        <f t="shared" si="11"/>
        <v>0</v>
      </c>
    </row>
    <row r="136" ht="15.6" spans="1:27">
      <c r="A136" s="490"/>
      <c r="B136" s="189">
        <v>22</v>
      </c>
      <c r="C136" s="496"/>
      <c r="D136" s="360"/>
      <c r="E136" s="360"/>
      <c r="F136" s="362"/>
      <c r="G136" s="360"/>
      <c r="H136" s="360"/>
      <c r="I136" s="362"/>
      <c r="J136" s="360"/>
      <c r="K136" s="360"/>
      <c r="L136" s="362"/>
      <c r="M136" s="360"/>
      <c r="N136" s="360"/>
      <c r="O136" s="362"/>
      <c r="P136" s="360"/>
      <c r="Q136" s="360"/>
      <c r="R136" s="362"/>
      <c r="S136" s="360"/>
      <c r="T136" s="360"/>
      <c r="U136" s="362"/>
      <c r="V136" s="360"/>
      <c r="W136" s="360"/>
      <c r="X136" s="362"/>
      <c r="Y136" s="467">
        <f t="shared" si="9"/>
        <v>0</v>
      </c>
      <c r="Z136" s="389">
        <f t="shared" si="10"/>
        <v>0</v>
      </c>
      <c r="AA136" s="390">
        <f t="shared" si="11"/>
        <v>0</v>
      </c>
    </row>
    <row r="137" ht="15.6" spans="1:27">
      <c r="A137" s="490"/>
      <c r="B137" s="189">
        <v>23</v>
      </c>
      <c r="C137" s="494"/>
      <c r="D137" s="360"/>
      <c r="E137" s="360"/>
      <c r="F137" s="362"/>
      <c r="G137" s="360"/>
      <c r="H137" s="360"/>
      <c r="I137" s="362"/>
      <c r="J137" s="360"/>
      <c r="K137" s="360"/>
      <c r="L137" s="362"/>
      <c r="M137" s="360"/>
      <c r="N137" s="360"/>
      <c r="O137" s="362"/>
      <c r="P137" s="360"/>
      <c r="Q137" s="360"/>
      <c r="R137" s="362"/>
      <c r="S137" s="360"/>
      <c r="T137" s="360"/>
      <c r="U137" s="362"/>
      <c r="V137" s="360"/>
      <c r="W137" s="360"/>
      <c r="X137" s="362"/>
      <c r="Y137" s="467">
        <f t="shared" si="9"/>
        <v>0</v>
      </c>
      <c r="Z137" s="389">
        <f t="shared" si="10"/>
        <v>0</v>
      </c>
      <c r="AA137" s="390">
        <f t="shared" si="11"/>
        <v>0</v>
      </c>
    </row>
    <row r="138" ht="15.6" spans="1:27">
      <c r="A138" s="490"/>
      <c r="B138" s="189">
        <v>24</v>
      </c>
      <c r="C138" s="494"/>
      <c r="D138" s="360"/>
      <c r="E138" s="360"/>
      <c r="F138" s="362"/>
      <c r="G138" s="360"/>
      <c r="H138" s="360"/>
      <c r="I138" s="362"/>
      <c r="J138" s="360"/>
      <c r="K138" s="360"/>
      <c r="L138" s="362"/>
      <c r="M138" s="360"/>
      <c r="N138" s="360"/>
      <c r="O138" s="362"/>
      <c r="P138" s="360"/>
      <c r="Q138" s="360"/>
      <c r="R138" s="362"/>
      <c r="S138" s="360"/>
      <c r="T138" s="360"/>
      <c r="U138" s="362"/>
      <c r="V138" s="360"/>
      <c r="W138" s="360"/>
      <c r="X138" s="362"/>
      <c r="Y138" s="467">
        <f t="shared" si="9"/>
        <v>0</v>
      </c>
      <c r="Z138" s="389">
        <f t="shared" si="10"/>
        <v>0</v>
      </c>
      <c r="AA138" s="390">
        <f t="shared" si="11"/>
        <v>0</v>
      </c>
    </row>
    <row r="139" ht="15.6" spans="1:27">
      <c r="A139" s="490"/>
      <c r="B139" s="189">
        <v>25</v>
      </c>
      <c r="C139" s="494"/>
      <c r="D139" s="360"/>
      <c r="E139" s="360"/>
      <c r="F139" s="362"/>
      <c r="G139" s="360"/>
      <c r="H139" s="360"/>
      <c r="I139" s="362"/>
      <c r="J139" s="360"/>
      <c r="K139" s="360"/>
      <c r="L139" s="362"/>
      <c r="M139" s="360"/>
      <c r="N139" s="360"/>
      <c r="O139" s="362"/>
      <c r="P139" s="360"/>
      <c r="Q139" s="360"/>
      <c r="R139" s="362"/>
      <c r="S139" s="360"/>
      <c r="T139" s="360"/>
      <c r="U139" s="362"/>
      <c r="V139" s="360"/>
      <c r="W139" s="360"/>
      <c r="X139" s="362"/>
      <c r="Y139" s="467">
        <f t="shared" si="9"/>
        <v>0</v>
      </c>
      <c r="Z139" s="389">
        <f t="shared" si="10"/>
        <v>0</v>
      </c>
      <c r="AA139" s="390">
        <f t="shared" si="11"/>
        <v>0</v>
      </c>
    </row>
    <row r="140" ht="15.6" spans="1:27">
      <c r="A140" s="490"/>
      <c r="B140" s="190">
        <v>26</v>
      </c>
      <c r="C140" s="495"/>
      <c r="D140" s="360"/>
      <c r="E140" s="360"/>
      <c r="F140" s="362"/>
      <c r="G140" s="360"/>
      <c r="H140" s="360"/>
      <c r="I140" s="362"/>
      <c r="J140" s="360"/>
      <c r="K140" s="360"/>
      <c r="L140" s="362"/>
      <c r="M140" s="360"/>
      <c r="N140" s="360"/>
      <c r="O140" s="362"/>
      <c r="P140" s="360"/>
      <c r="Q140" s="360"/>
      <c r="R140" s="362"/>
      <c r="S140" s="360"/>
      <c r="T140" s="360"/>
      <c r="U140" s="362"/>
      <c r="V140" s="360"/>
      <c r="W140" s="360"/>
      <c r="X140" s="362"/>
      <c r="Y140" s="467">
        <f t="shared" si="9"/>
        <v>0</v>
      </c>
      <c r="Z140" s="389">
        <f t="shared" si="10"/>
        <v>0</v>
      </c>
      <c r="AA140" s="390">
        <f t="shared" si="11"/>
        <v>0</v>
      </c>
    </row>
    <row r="141" ht="15.6" spans="1:27">
      <c r="A141" s="490"/>
      <c r="B141" s="190">
        <v>27</v>
      </c>
      <c r="C141" s="496"/>
      <c r="D141" s="360"/>
      <c r="E141" s="360"/>
      <c r="F141" s="362"/>
      <c r="G141" s="360"/>
      <c r="H141" s="360"/>
      <c r="I141" s="362"/>
      <c r="J141" s="360"/>
      <c r="K141" s="360"/>
      <c r="L141" s="362"/>
      <c r="M141" s="360"/>
      <c r="N141" s="360"/>
      <c r="O141" s="362"/>
      <c r="P141" s="360"/>
      <c r="Q141" s="360"/>
      <c r="R141" s="362"/>
      <c r="S141" s="360"/>
      <c r="T141" s="360"/>
      <c r="U141" s="362"/>
      <c r="V141" s="360"/>
      <c r="W141" s="360"/>
      <c r="X141" s="362"/>
      <c r="Y141" s="467">
        <f t="shared" si="9"/>
        <v>0</v>
      </c>
      <c r="Z141" s="389">
        <f t="shared" si="10"/>
        <v>0</v>
      </c>
      <c r="AA141" s="390">
        <f t="shared" si="11"/>
        <v>0</v>
      </c>
    </row>
    <row r="142" ht="15.6" spans="1:27">
      <c r="A142" s="490"/>
      <c r="B142" s="191">
        <v>28</v>
      </c>
      <c r="C142" s="516"/>
      <c r="D142" s="409"/>
      <c r="E142" s="409"/>
      <c r="F142" s="410"/>
      <c r="G142" s="409"/>
      <c r="H142" s="409"/>
      <c r="I142" s="410"/>
      <c r="J142" s="409"/>
      <c r="K142" s="409"/>
      <c r="L142" s="410"/>
      <c r="M142" s="409"/>
      <c r="N142" s="409"/>
      <c r="O142" s="410"/>
      <c r="P142" s="409"/>
      <c r="Q142" s="409"/>
      <c r="R142" s="410"/>
      <c r="S142" s="409"/>
      <c r="T142" s="409"/>
      <c r="U142" s="410"/>
      <c r="V142" s="409"/>
      <c r="W142" s="409"/>
      <c r="X142" s="410"/>
      <c r="Y142" s="467">
        <f t="shared" si="9"/>
        <v>0</v>
      </c>
      <c r="Z142" s="389">
        <f t="shared" si="10"/>
        <v>0</v>
      </c>
      <c r="AA142" s="390">
        <f t="shared" si="11"/>
        <v>0</v>
      </c>
    </row>
    <row r="143" ht="15.6" spans="1:27">
      <c r="A143" s="490"/>
      <c r="B143" s="191">
        <v>29</v>
      </c>
      <c r="C143" s="516"/>
      <c r="D143" s="409"/>
      <c r="E143" s="409"/>
      <c r="F143" s="410"/>
      <c r="G143" s="409"/>
      <c r="H143" s="409"/>
      <c r="I143" s="410"/>
      <c r="J143" s="409"/>
      <c r="K143" s="409"/>
      <c r="L143" s="410"/>
      <c r="M143" s="409"/>
      <c r="N143" s="409"/>
      <c r="O143" s="410"/>
      <c r="P143" s="409"/>
      <c r="Q143" s="409"/>
      <c r="R143" s="410"/>
      <c r="S143" s="409"/>
      <c r="T143" s="409"/>
      <c r="U143" s="410"/>
      <c r="V143" s="409"/>
      <c r="W143" s="409"/>
      <c r="X143" s="410"/>
      <c r="Y143" s="467">
        <f t="shared" si="9"/>
        <v>0</v>
      </c>
      <c r="Z143" s="389">
        <f t="shared" si="10"/>
        <v>0</v>
      </c>
      <c r="AA143" s="390">
        <f t="shared" si="11"/>
        <v>0</v>
      </c>
    </row>
    <row r="144" ht="15.6" spans="1:27">
      <c r="A144" s="490"/>
      <c r="B144" s="191">
        <v>30</v>
      </c>
      <c r="C144" s="517"/>
      <c r="D144" s="409"/>
      <c r="E144" s="409"/>
      <c r="F144" s="410"/>
      <c r="G144" s="409"/>
      <c r="H144" s="409"/>
      <c r="I144" s="410"/>
      <c r="J144" s="409"/>
      <c r="K144" s="409"/>
      <c r="L144" s="410"/>
      <c r="M144" s="409"/>
      <c r="N144" s="409"/>
      <c r="O144" s="410"/>
      <c r="P144" s="409"/>
      <c r="Q144" s="409"/>
      <c r="R144" s="410"/>
      <c r="S144" s="409"/>
      <c r="T144" s="409"/>
      <c r="U144" s="410"/>
      <c r="V144" s="409"/>
      <c r="W144" s="409"/>
      <c r="X144" s="410"/>
      <c r="Y144" s="467">
        <f t="shared" si="9"/>
        <v>0</v>
      </c>
      <c r="Z144" s="389">
        <f t="shared" si="10"/>
        <v>0</v>
      </c>
      <c r="AA144" s="390">
        <f t="shared" si="11"/>
        <v>0</v>
      </c>
    </row>
    <row r="145" ht="15.6" spans="1:27">
      <c r="A145" s="490"/>
      <c r="B145" s="191">
        <v>31</v>
      </c>
      <c r="C145" s="519"/>
      <c r="D145" s="409"/>
      <c r="E145" s="409"/>
      <c r="F145" s="410"/>
      <c r="G145" s="409"/>
      <c r="H145" s="409"/>
      <c r="I145" s="410"/>
      <c r="J145" s="409"/>
      <c r="K145" s="409"/>
      <c r="L145" s="410"/>
      <c r="M145" s="409"/>
      <c r="N145" s="409"/>
      <c r="O145" s="410"/>
      <c r="P145" s="409"/>
      <c r="Q145" s="409"/>
      <c r="R145" s="410"/>
      <c r="S145" s="409"/>
      <c r="T145" s="409"/>
      <c r="U145" s="410"/>
      <c r="V145" s="409"/>
      <c r="W145" s="409"/>
      <c r="X145" s="410"/>
      <c r="Y145" s="467">
        <f t="shared" si="9"/>
        <v>0</v>
      </c>
      <c r="Z145" s="389">
        <f t="shared" si="10"/>
        <v>0</v>
      </c>
      <c r="AA145" s="390">
        <f t="shared" si="11"/>
        <v>0</v>
      </c>
    </row>
    <row r="146" ht="15.6" spans="1:27">
      <c r="A146" s="490"/>
      <c r="B146" s="191">
        <v>32</v>
      </c>
      <c r="C146" s="519"/>
      <c r="D146" s="409"/>
      <c r="E146" s="409"/>
      <c r="F146" s="410"/>
      <c r="G146" s="409"/>
      <c r="H146" s="409"/>
      <c r="I146" s="410"/>
      <c r="J146" s="409"/>
      <c r="K146" s="409"/>
      <c r="L146" s="410"/>
      <c r="M146" s="409"/>
      <c r="N146" s="409"/>
      <c r="O146" s="410"/>
      <c r="P146" s="409"/>
      <c r="Q146" s="409"/>
      <c r="R146" s="410"/>
      <c r="S146" s="409"/>
      <c r="T146" s="409"/>
      <c r="U146" s="410"/>
      <c r="V146" s="409"/>
      <c r="W146" s="409"/>
      <c r="X146" s="410"/>
      <c r="Y146" s="467">
        <f t="shared" si="9"/>
        <v>0</v>
      </c>
      <c r="Z146" s="389">
        <f t="shared" si="10"/>
        <v>0</v>
      </c>
      <c r="AA146" s="390">
        <f t="shared" si="11"/>
        <v>0</v>
      </c>
    </row>
    <row r="147" ht="15.6" spans="1:27">
      <c r="A147" s="490"/>
      <c r="B147" s="191">
        <v>33</v>
      </c>
      <c r="C147" s="519"/>
      <c r="D147" s="409"/>
      <c r="E147" s="409"/>
      <c r="F147" s="410"/>
      <c r="G147" s="409"/>
      <c r="H147" s="409"/>
      <c r="I147" s="410"/>
      <c r="J147" s="409"/>
      <c r="K147" s="409"/>
      <c r="L147" s="410"/>
      <c r="M147" s="409"/>
      <c r="N147" s="409"/>
      <c r="O147" s="410"/>
      <c r="P147" s="409"/>
      <c r="Q147" s="409"/>
      <c r="R147" s="410"/>
      <c r="S147" s="409"/>
      <c r="T147" s="409"/>
      <c r="U147" s="410"/>
      <c r="V147" s="409"/>
      <c r="W147" s="409"/>
      <c r="X147" s="410"/>
      <c r="Y147" s="467">
        <f t="shared" si="9"/>
        <v>0</v>
      </c>
      <c r="Z147" s="389">
        <f t="shared" si="10"/>
        <v>0</v>
      </c>
      <c r="AA147" s="390">
        <f t="shared" si="11"/>
        <v>0</v>
      </c>
    </row>
    <row r="148" ht="15.6" spans="1:27">
      <c r="A148" s="490"/>
      <c r="B148" s="191">
        <v>34</v>
      </c>
      <c r="C148" s="519"/>
      <c r="D148" s="409"/>
      <c r="E148" s="409"/>
      <c r="F148" s="410"/>
      <c r="G148" s="409"/>
      <c r="H148" s="409"/>
      <c r="I148" s="410"/>
      <c r="J148" s="409"/>
      <c r="K148" s="409"/>
      <c r="L148" s="410"/>
      <c r="M148" s="409"/>
      <c r="N148" s="409"/>
      <c r="O148" s="410"/>
      <c r="P148" s="409"/>
      <c r="Q148" s="409"/>
      <c r="R148" s="410"/>
      <c r="S148" s="409"/>
      <c r="T148" s="409"/>
      <c r="U148" s="410"/>
      <c r="V148" s="409"/>
      <c r="W148" s="409"/>
      <c r="X148" s="410"/>
      <c r="Y148" s="467">
        <f t="shared" si="9"/>
        <v>0</v>
      </c>
      <c r="Z148" s="389">
        <f t="shared" si="10"/>
        <v>0</v>
      </c>
      <c r="AA148" s="390">
        <f t="shared" si="11"/>
        <v>0</v>
      </c>
    </row>
    <row r="149" ht="15.6" spans="1:27">
      <c r="A149" s="490"/>
      <c r="B149" s="191">
        <v>35</v>
      </c>
      <c r="C149" s="519"/>
      <c r="D149" s="409"/>
      <c r="E149" s="409"/>
      <c r="F149" s="410"/>
      <c r="G149" s="409"/>
      <c r="H149" s="409"/>
      <c r="I149" s="410"/>
      <c r="J149" s="409"/>
      <c r="K149" s="409"/>
      <c r="L149" s="410"/>
      <c r="M149" s="409"/>
      <c r="N149" s="409"/>
      <c r="O149" s="410"/>
      <c r="P149" s="409"/>
      <c r="Q149" s="409"/>
      <c r="R149" s="410"/>
      <c r="S149" s="409"/>
      <c r="T149" s="409"/>
      <c r="U149" s="410"/>
      <c r="V149" s="409"/>
      <c r="W149" s="409"/>
      <c r="X149" s="410"/>
      <c r="Y149" s="467">
        <f t="shared" si="9"/>
        <v>0</v>
      </c>
      <c r="Z149" s="389">
        <f t="shared" si="10"/>
        <v>0</v>
      </c>
      <c r="AA149" s="390">
        <f t="shared" si="11"/>
        <v>0</v>
      </c>
    </row>
    <row r="150" ht="15.6" spans="1:27">
      <c r="A150" s="490"/>
      <c r="B150" s="191">
        <v>36</v>
      </c>
      <c r="C150" s="519"/>
      <c r="D150" s="409"/>
      <c r="E150" s="409"/>
      <c r="F150" s="410"/>
      <c r="G150" s="409"/>
      <c r="H150" s="409"/>
      <c r="I150" s="410"/>
      <c r="J150" s="409"/>
      <c r="K150" s="409"/>
      <c r="L150" s="410"/>
      <c r="M150" s="409"/>
      <c r="N150" s="409"/>
      <c r="O150" s="410"/>
      <c r="P150" s="409"/>
      <c r="Q150" s="409"/>
      <c r="R150" s="410"/>
      <c r="S150" s="409"/>
      <c r="T150" s="409"/>
      <c r="U150" s="410"/>
      <c r="V150" s="409"/>
      <c r="W150" s="409"/>
      <c r="X150" s="410"/>
      <c r="Y150" s="467">
        <f t="shared" si="9"/>
        <v>0</v>
      </c>
      <c r="Z150" s="389">
        <f t="shared" si="10"/>
        <v>0</v>
      </c>
      <c r="AA150" s="390">
        <f t="shared" si="11"/>
        <v>0</v>
      </c>
    </row>
    <row r="151" ht="15.6" spans="1:27">
      <c r="A151" s="490"/>
      <c r="B151" s="191">
        <v>37</v>
      </c>
      <c r="C151" s="519"/>
      <c r="D151" s="409"/>
      <c r="E151" s="409"/>
      <c r="F151" s="410"/>
      <c r="G151" s="409"/>
      <c r="H151" s="409"/>
      <c r="I151" s="410"/>
      <c r="J151" s="409"/>
      <c r="K151" s="409"/>
      <c r="L151" s="410"/>
      <c r="M151" s="409"/>
      <c r="N151" s="409"/>
      <c r="O151" s="410"/>
      <c r="P151" s="409"/>
      <c r="Q151" s="409"/>
      <c r="R151" s="410"/>
      <c r="S151" s="409"/>
      <c r="T151" s="409"/>
      <c r="U151" s="410"/>
      <c r="V151" s="409"/>
      <c r="W151" s="409"/>
      <c r="X151" s="410"/>
      <c r="Y151" s="467">
        <f t="shared" si="9"/>
        <v>0</v>
      </c>
      <c r="Z151" s="389">
        <f t="shared" si="10"/>
        <v>0</v>
      </c>
      <c r="AA151" s="390">
        <f t="shared" si="11"/>
        <v>0</v>
      </c>
    </row>
    <row r="152" ht="15.6" spans="1:27">
      <c r="A152" s="490"/>
      <c r="B152" s="191">
        <v>38</v>
      </c>
      <c r="C152" s="519"/>
      <c r="D152" s="409"/>
      <c r="E152" s="409"/>
      <c r="F152" s="410"/>
      <c r="G152" s="409"/>
      <c r="H152" s="409"/>
      <c r="I152" s="410"/>
      <c r="J152" s="409"/>
      <c r="K152" s="409"/>
      <c r="L152" s="410"/>
      <c r="M152" s="409"/>
      <c r="N152" s="409"/>
      <c r="O152" s="410"/>
      <c r="P152" s="409"/>
      <c r="Q152" s="409"/>
      <c r="R152" s="410"/>
      <c r="S152" s="409"/>
      <c r="T152" s="409"/>
      <c r="U152" s="410"/>
      <c r="V152" s="409"/>
      <c r="W152" s="409"/>
      <c r="X152" s="410"/>
      <c r="Y152" s="467">
        <f t="shared" si="9"/>
        <v>0</v>
      </c>
      <c r="Z152" s="389">
        <f t="shared" si="10"/>
        <v>0</v>
      </c>
      <c r="AA152" s="390">
        <f t="shared" si="11"/>
        <v>0</v>
      </c>
    </row>
    <row r="153" ht="15.6" spans="1:27">
      <c r="A153" s="490"/>
      <c r="B153" s="191">
        <v>39</v>
      </c>
      <c r="C153" s="519"/>
      <c r="D153" s="409"/>
      <c r="E153" s="409"/>
      <c r="F153" s="410"/>
      <c r="G153" s="409"/>
      <c r="H153" s="409"/>
      <c r="I153" s="410"/>
      <c r="J153" s="409"/>
      <c r="K153" s="409"/>
      <c r="L153" s="410"/>
      <c r="M153" s="409"/>
      <c r="N153" s="409"/>
      <c r="O153" s="410"/>
      <c r="P153" s="409"/>
      <c r="Q153" s="409"/>
      <c r="R153" s="410"/>
      <c r="S153" s="409"/>
      <c r="T153" s="409"/>
      <c r="U153" s="410"/>
      <c r="V153" s="409"/>
      <c r="W153" s="409"/>
      <c r="X153" s="410"/>
      <c r="Y153" s="467">
        <f t="shared" si="9"/>
        <v>0</v>
      </c>
      <c r="Z153" s="389">
        <f t="shared" si="10"/>
        <v>0</v>
      </c>
      <c r="AA153" s="390">
        <f t="shared" si="11"/>
        <v>0</v>
      </c>
    </row>
    <row r="154" ht="15.6" spans="1:27">
      <c r="A154" s="490"/>
      <c r="B154" s="191">
        <v>40</v>
      </c>
      <c r="C154" s="519"/>
      <c r="D154" s="409"/>
      <c r="E154" s="409"/>
      <c r="F154" s="410"/>
      <c r="G154" s="409"/>
      <c r="H154" s="409"/>
      <c r="I154" s="410"/>
      <c r="J154" s="409"/>
      <c r="K154" s="409"/>
      <c r="L154" s="410"/>
      <c r="M154" s="409"/>
      <c r="N154" s="409"/>
      <c r="O154" s="410"/>
      <c r="P154" s="409"/>
      <c r="Q154" s="409"/>
      <c r="R154" s="410"/>
      <c r="S154" s="409"/>
      <c r="T154" s="409"/>
      <c r="U154" s="410"/>
      <c r="V154" s="409"/>
      <c r="W154" s="409"/>
      <c r="X154" s="410"/>
      <c r="Y154" s="467">
        <f t="shared" si="9"/>
        <v>0</v>
      </c>
      <c r="Z154" s="389">
        <f t="shared" si="10"/>
        <v>0</v>
      </c>
      <c r="AA154" s="390">
        <f t="shared" si="11"/>
        <v>0</v>
      </c>
    </row>
    <row r="155" ht="15.6" spans="1:27">
      <c r="A155" s="490"/>
      <c r="B155" s="191">
        <v>41</v>
      </c>
      <c r="C155" s="519"/>
      <c r="D155" s="409"/>
      <c r="E155" s="409"/>
      <c r="F155" s="410"/>
      <c r="G155" s="409"/>
      <c r="H155" s="409"/>
      <c r="I155" s="410"/>
      <c r="J155" s="409"/>
      <c r="K155" s="409"/>
      <c r="L155" s="410"/>
      <c r="M155" s="409"/>
      <c r="N155" s="409"/>
      <c r="O155" s="410"/>
      <c r="P155" s="409"/>
      <c r="Q155" s="409"/>
      <c r="R155" s="410"/>
      <c r="S155" s="409"/>
      <c r="T155" s="409"/>
      <c r="U155" s="410"/>
      <c r="V155" s="409"/>
      <c r="W155" s="409"/>
      <c r="X155" s="410"/>
      <c r="Y155" s="467">
        <f t="shared" si="9"/>
        <v>0</v>
      </c>
      <c r="Z155" s="389">
        <f t="shared" si="10"/>
        <v>0</v>
      </c>
      <c r="AA155" s="390">
        <f t="shared" si="11"/>
        <v>0</v>
      </c>
    </row>
    <row r="156" ht="15.6" spans="1:27">
      <c r="A156" s="491"/>
      <c r="B156" s="191">
        <v>42</v>
      </c>
      <c r="C156" s="520"/>
      <c r="D156" s="409"/>
      <c r="E156" s="409"/>
      <c r="F156" s="410"/>
      <c r="G156" s="409"/>
      <c r="H156" s="409"/>
      <c r="I156" s="410"/>
      <c r="J156" s="409"/>
      <c r="K156" s="409"/>
      <c r="L156" s="410"/>
      <c r="M156" s="409"/>
      <c r="N156" s="409"/>
      <c r="O156" s="410"/>
      <c r="P156" s="409"/>
      <c r="Q156" s="409"/>
      <c r="R156" s="410"/>
      <c r="S156" s="409"/>
      <c r="T156" s="409"/>
      <c r="U156" s="410"/>
      <c r="V156" s="409"/>
      <c r="W156" s="409"/>
      <c r="X156" s="410"/>
      <c r="Y156" s="467">
        <f t="shared" si="9"/>
        <v>0</v>
      </c>
      <c r="Z156" s="389">
        <f t="shared" si="10"/>
        <v>0</v>
      </c>
      <c r="AA156" s="390">
        <f t="shared" si="11"/>
        <v>0</v>
      </c>
    </row>
    <row r="157" ht="15.6" spans="1:27">
      <c r="A157" s="522"/>
      <c r="B157" s="193">
        <v>43</v>
      </c>
      <c r="C157" s="523"/>
      <c r="D157" s="415"/>
      <c r="E157" s="416"/>
      <c r="F157" s="417"/>
      <c r="G157" s="415"/>
      <c r="H157" s="416"/>
      <c r="I157" s="417"/>
      <c r="J157" s="415"/>
      <c r="K157" s="416"/>
      <c r="L157" s="417"/>
      <c r="M157" s="415"/>
      <c r="N157" s="416"/>
      <c r="O157" s="417"/>
      <c r="P157" s="415"/>
      <c r="Q157" s="416"/>
      <c r="R157" s="417"/>
      <c r="S157" s="415"/>
      <c r="T157" s="416"/>
      <c r="U157" s="417"/>
      <c r="V157" s="415"/>
      <c r="W157" s="416"/>
      <c r="X157" s="417"/>
      <c r="Y157" s="467">
        <f t="shared" si="9"/>
        <v>0</v>
      </c>
      <c r="Z157" s="389">
        <f t="shared" si="10"/>
        <v>0</v>
      </c>
      <c r="AA157" s="390">
        <f t="shared" si="11"/>
        <v>0</v>
      </c>
    </row>
    <row r="158" ht="15.6" spans="1:27">
      <c r="A158" s="522"/>
      <c r="B158" s="193">
        <v>44</v>
      </c>
      <c r="C158" s="523"/>
      <c r="D158" s="418"/>
      <c r="E158" s="418"/>
      <c r="F158" s="419"/>
      <c r="G158" s="418"/>
      <c r="H158" s="418"/>
      <c r="I158" s="419"/>
      <c r="J158" s="418"/>
      <c r="K158" s="418"/>
      <c r="L158" s="419"/>
      <c r="M158" s="418"/>
      <c r="N158" s="418"/>
      <c r="O158" s="419"/>
      <c r="P158" s="418"/>
      <c r="Q158" s="418"/>
      <c r="R158" s="419"/>
      <c r="S158" s="418"/>
      <c r="T158" s="418"/>
      <c r="U158" s="419"/>
      <c r="V158" s="418"/>
      <c r="W158" s="418"/>
      <c r="X158" s="419"/>
      <c r="Y158" s="467">
        <f t="shared" si="9"/>
        <v>0</v>
      </c>
      <c r="Z158" s="389">
        <f t="shared" si="10"/>
        <v>0</v>
      </c>
      <c r="AA158" s="390">
        <f t="shared" si="11"/>
        <v>0</v>
      </c>
    </row>
    <row r="159" ht="15.6" spans="1:27">
      <c r="A159" s="524"/>
      <c r="B159" s="193">
        <v>45</v>
      </c>
      <c r="C159" s="525"/>
      <c r="D159" s="418"/>
      <c r="E159" s="418"/>
      <c r="F159" s="419"/>
      <c r="G159" s="418"/>
      <c r="H159" s="418"/>
      <c r="I159" s="419"/>
      <c r="J159" s="418"/>
      <c r="K159" s="418"/>
      <c r="L159" s="419"/>
      <c r="M159" s="418"/>
      <c r="N159" s="418"/>
      <c r="O159" s="419"/>
      <c r="P159" s="418"/>
      <c r="Q159" s="418"/>
      <c r="R159" s="419"/>
      <c r="S159" s="418"/>
      <c r="T159" s="418"/>
      <c r="U159" s="419"/>
      <c r="V159" s="418"/>
      <c r="W159" s="418"/>
      <c r="X159" s="419"/>
      <c r="Y159" s="467">
        <f t="shared" si="9"/>
        <v>0</v>
      </c>
      <c r="Z159" s="389">
        <f t="shared" si="10"/>
        <v>0</v>
      </c>
      <c r="AA159" s="390">
        <f t="shared" si="11"/>
        <v>0</v>
      </c>
    </row>
    <row r="160" ht="15.6" spans="1:27">
      <c r="A160" s="524"/>
      <c r="B160" s="193">
        <v>46</v>
      </c>
      <c r="C160" s="525"/>
      <c r="D160" s="418"/>
      <c r="E160" s="418"/>
      <c r="F160" s="419"/>
      <c r="G160" s="418"/>
      <c r="H160" s="418"/>
      <c r="I160" s="419"/>
      <c r="J160" s="418"/>
      <c r="K160" s="418"/>
      <c r="L160" s="419"/>
      <c r="M160" s="418"/>
      <c r="N160" s="418"/>
      <c r="O160" s="419"/>
      <c r="P160" s="418"/>
      <c r="Q160" s="418"/>
      <c r="R160" s="419"/>
      <c r="S160" s="418"/>
      <c r="T160" s="418"/>
      <c r="U160" s="419"/>
      <c r="V160" s="418"/>
      <c r="W160" s="418"/>
      <c r="X160" s="419"/>
      <c r="Y160" s="467">
        <f t="shared" si="9"/>
        <v>0</v>
      </c>
      <c r="Z160" s="389">
        <f t="shared" si="10"/>
        <v>0</v>
      </c>
      <c r="AA160" s="390">
        <f t="shared" si="11"/>
        <v>0</v>
      </c>
    </row>
    <row r="161" ht="15.6" spans="1:27">
      <c r="A161" s="524"/>
      <c r="B161" s="193">
        <v>47</v>
      </c>
      <c r="C161" s="525"/>
      <c r="D161" s="418"/>
      <c r="E161" s="418"/>
      <c r="F161" s="419"/>
      <c r="G161" s="418"/>
      <c r="H161" s="418"/>
      <c r="I161" s="419"/>
      <c r="J161" s="418"/>
      <c r="K161" s="418"/>
      <c r="L161" s="419"/>
      <c r="M161" s="418"/>
      <c r="N161" s="418"/>
      <c r="O161" s="419"/>
      <c r="P161" s="418"/>
      <c r="Q161" s="418"/>
      <c r="R161" s="419"/>
      <c r="S161" s="418"/>
      <c r="T161" s="418"/>
      <c r="U161" s="419"/>
      <c r="V161" s="418"/>
      <c r="W161" s="418"/>
      <c r="X161" s="419"/>
      <c r="Y161" s="467">
        <f t="shared" si="9"/>
        <v>0</v>
      </c>
      <c r="Z161" s="389">
        <f t="shared" si="10"/>
        <v>0</v>
      </c>
      <c r="AA161" s="390">
        <f t="shared" si="11"/>
        <v>0</v>
      </c>
    </row>
    <row r="162" ht="15.6" spans="1:27">
      <c r="A162" s="524"/>
      <c r="B162" s="193">
        <v>48</v>
      </c>
      <c r="C162" s="525"/>
      <c r="D162" s="418"/>
      <c r="E162" s="418"/>
      <c r="F162" s="419"/>
      <c r="G162" s="418"/>
      <c r="H162" s="418"/>
      <c r="I162" s="419"/>
      <c r="J162" s="418"/>
      <c r="K162" s="418"/>
      <c r="L162" s="419"/>
      <c r="M162" s="418"/>
      <c r="N162" s="418"/>
      <c r="O162" s="419"/>
      <c r="P162" s="418"/>
      <c r="Q162" s="418"/>
      <c r="R162" s="419"/>
      <c r="S162" s="418"/>
      <c r="T162" s="418"/>
      <c r="U162" s="419"/>
      <c r="V162" s="418"/>
      <c r="W162" s="418"/>
      <c r="X162" s="419"/>
      <c r="Y162" s="467">
        <f t="shared" si="9"/>
        <v>0</v>
      </c>
      <c r="Z162" s="389">
        <f t="shared" si="10"/>
        <v>0</v>
      </c>
      <c r="AA162" s="390">
        <f t="shared" si="11"/>
        <v>0</v>
      </c>
    </row>
    <row r="163" ht="15.6" spans="1:27">
      <c r="A163" s="524"/>
      <c r="B163" s="193">
        <v>49</v>
      </c>
      <c r="C163" s="525"/>
      <c r="D163" s="418"/>
      <c r="E163" s="418"/>
      <c r="F163" s="419"/>
      <c r="G163" s="418"/>
      <c r="H163" s="418"/>
      <c r="I163" s="419"/>
      <c r="J163" s="418"/>
      <c r="K163" s="418"/>
      <c r="L163" s="419"/>
      <c r="M163" s="418"/>
      <c r="N163" s="418"/>
      <c r="O163" s="419"/>
      <c r="P163" s="418"/>
      <c r="Q163" s="418"/>
      <c r="R163" s="419"/>
      <c r="S163" s="418"/>
      <c r="T163" s="418"/>
      <c r="U163" s="419"/>
      <c r="V163" s="418"/>
      <c r="W163" s="418"/>
      <c r="X163" s="419"/>
      <c r="Y163" s="467">
        <f t="shared" si="9"/>
        <v>0</v>
      </c>
      <c r="Z163" s="389">
        <f t="shared" si="10"/>
        <v>0</v>
      </c>
      <c r="AA163" s="390">
        <f t="shared" si="11"/>
        <v>0</v>
      </c>
    </row>
    <row r="164" ht="15.75" customHeight="1" spans="1:27">
      <c r="A164" s="526"/>
      <c r="B164" s="363" t="s">
        <v>70</v>
      </c>
      <c r="C164" s="364"/>
      <c r="D164" s="426">
        <f t="shared" ref="D164:X164" si="12">SUM(D115:D163)</f>
        <v>7</v>
      </c>
      <c r="E164" s="426">
        <f t="shared" si="12"/>
        <v>0</v>
      </c>
      <c r="F164" s="427">
        <f t="shared" si="12"/>
        <v>1</v>
      </c>
      <c r="G164" s="368">
        <f t="shared" si="12"/>
        <v>7</v>
      </c>
      <c r="H164" s="426">
        <f t="shared" si="12"/>
        <v>0</v>
      </c>
      <c r="I164" s="427">
        <f t="shared" si="12"/>
        <v>1</v>
      </c>
      <c r="J164" s="368">
        <f t="shared" si="12"/>
        <v>7</v>
      </c>
      <c r="K164" s="426">
        <f t="shared" si="12"/>
        <v>0</v>
      </c>
      <c r="L164" s="427">
        <f t="shared" si="12"/>
        <v>1</v>
      </c>
      <c r="M164" s="367">
        <f t="shared" ref="M164:R164" si="13">SUM(M115:M163)</f>
        <v>7</v>
      </c>
      <c r="N164" s="426">
        <f t="shared" si="13"/>
        <v>1</v>
      </c>
      <c r="O164" s="466">
        <f t="shared" si="13"/>
        <v>0</v>
      </c>
      <c r="P164" s="367">
        <f t="shared" si="13"/>
        <v>7</v>
      </c>
      <c r="Q164" s="426">
        <f t="shared" si="13"/>
        <v>1</v>
      </c>
      <c r="R164" s="466">
        <f t="shared" si="13"/>
        <v>0</v>
      </c>
      <c r="S164" s="368">
        <f t="shared" si="12"/>
        <v>7</v>
      </c>
      <c r="T164" s="426">
        <f t="shared" si="12"/>
        <v>1</v>
      </c>
      <c r="U164" s="427">
        <f t="shared" si="12"/>
        <v>0</v>
      </c>
      <c r="V164" s="368">
        <f t="shared" si="12"/>
        <v>7</v>
      </c>
      <c r="W164" s="426">
        <f t="shared" si="12"/>
        <v>0</v>
      </c>
      <c r="X164" s="427">
        <f t="shared" si="12"/>
        <v>1</v>
      </c>
      <c r="Y164" s="509"/>
      <c r="Z164" s="115"/>
      <c r="AA164" s="510"/>
    </row>
    <row r="165" ht="55.5" customHeight="1" spans="1:27">
      <c r="A165" s="526"/>
      <c r="B165" s="367" t="s">
        <v>71</v>
      </c>
      <c r="C165" s="368"/>
      <c r="D165" s="429">
        <f>D164*100/Z167</f>
        <v>87.5</v>
      </c>
      <c r="E165" s="498">
        <f>E164*100/Z167</f>
        <v>0</v>
      </c>
      <c r="F165" s="499">
        <f>F164*100/Z167</f>
        <v>12.5</v>
      </c>
      <c r="G165" s="452">
        <f>G164*100/Z167</f>
        <v>87.5</v>
      </c>
      <c r="H165" s="453">
        <f>H164*100/Z167</f>
        <v>0</v>
      </c>
      <c r="I165" s="454">
        <f>I164*100/Z167</f>
        <v>12.5</v>
      </c>
      <c r="J165" s="452">
        <f>J164*100/Z167</f>
        <v>87.5</v>
      </c>
      <c r="K165" s="453">
        <f>K164*100/Z167</f>
        <v>0</v>
      </c>
      <c r="L165" s="454">
        <f>L164*100/Z167</f>
        <v>12.5</v>
      </c>
      <c r="M165" s="506">
        <f>M164*100/Z167</f>
        <v>87.5</v>
      </c>
      <c r="N165" s="453">
        <f>N164*100/Z167</f>
        <v>12.5</v>
      </c>
      <c r="O165" s="507">
        <f>O164*100/Z167</f>
        <v>0</v>
      </c>
      <c r="P165" s="506">
        <f>P164*100/Z167</f>
        <v>87.5</v>
      </c>
      <c r="Q165" s="453">
        <f>Q164*100/Z167</f>
        <v>12.5</v>
      </c>
      <c r="R165" s="507">
        <f>R164*100/Z167</f>
        <v>0</v>
      </c>
      <c r="S165" s="452">
        <f>S164*100/Z167</f>
        <v>87.5</v>
      </c>
      <c r="T165" s="453">
        <f>T164*100/Z167</f>
        <v>12.5</v>
      </c>
      <c r="U165" s="454">
        <f>U164*100/Z167</f>
        <v>0</v>
      </c>
      <c r="V165" s="452">
        <f>V164*100/Z167</f>
        <v>87.5</v>
      </c>
      <c r="W165" s="453">
        <f>W164*100/Z167</f>
        <v>0</v>
      </c>
      <c r="X165" s="454">
        <f>X164*100/Z167</f>
        <v>12.5</v>
      </c>
      <c r="Y165" s="391"/>
      <c r="Z165" s="113"/>
      <c r="AA165" s="113"/>
    </row>
    <row r="166" ht="15.6" spans="1:27">
      <c r="A166" s="526"/>
      <c r="B166" s="372"/>
      <c r="C166" s="373"/>
      <c r="D166" s="373"/>
      <c r="E166" s="373"/>
      <c r="F166" s="373"/>
      <c r="G166" s="373"/>
      <c r="H166" s="373"/>
      <c r="I166" s="373"/>
      <c r="J166" s="373"/>
      <c r="K166" s="373"/>
      <c r="L166" s="373"/>
      <c r="M166" s="373"/>
      <c r="N166" s="373"/>
      <c r="O166" s="373"/>
      <c r="P166" s="373"/>
      <c r="Q166" s="373"/>
      <c r="R166" s="373"/>
      <c r="S166" s="392"/>
      <c r="T166" s="392"/>
      <c r="U166" s="392"/>
      <c r="V166" s="392"/>
      <c r="W166" s="392"/>
      <c r="X166" s="392"/>
      <c r="Y166" s="393"/>
      <c r="Z166" s="37" t="s">
        <v>72</v>
      </c>
      <c r="AA166" s="37" t="s">
        <v>73</v>
      </c>
    </row>
    <row r="167" ht="15.6" spans="1:27">
      <c r="A167" s="526"/>
      <c r="B167" s="374"/>
      <c r="C167" s="315"/>
      <c r="D167" s="315"/>
      <c r="E167" s="315"/>
      <c r="F167" s="315"/>
      <c r="G167" s="315"/>
      <c r="H167" s="315"/>
      <c r="I167" s="315"/>
      <c r="J167" s="315"/>
      <c r="K167" s="315"/>
      <c r="L167" s="315"/>
      <c r="M167" s="315"/>
      <c r="N167" s="315"/>
      <c r="O167" s="315"/>
      <c r="P167" s="315"/>
      <c r="Q167" s="315"/>
      <c r="R167" s="315"/>
      <c r="S167" s="394" t="s">
        <v>70</v>
      </c>
      <c r="T167" s="439"/>
      <c r="U167" s="439"/>
      <c r="V167" s="439"/>
      <c r="W167" s="439"/>
      <c r="X167" s="439"/>
      <c r="Y167" s="445"/>
      <c r="Z167" s="37">
        <f>COUNTA(C115:C163)</f>
        <v>8</v>
      </c>
      <c r="AA167" s="37">
        <v>100</v>
      </c>
    </row>
    <row r="168" ht="15.6" spans="1:27">
      <c r="A168" s="526"/>
      <c r="B168" s="374"/>
      <c r="C168" s="315"/>
      <c r="D168" s="315"/>
      <c r="E168" s="315"/>
      <c r="F168" s="315"/>
      <c r="G168" s="315"/>
      <c r="H168" s="315"/>
      <c r="I168" s="315"/>
      <c r="J168" s="315"/>
      <c r="K168" s="315"/>
      <c r="L168" s="315"/>
      <c r="M168" s="315"/>
      <c r="N168" s="315"/>
      <c r="O168" s="315"/>
      <c r="P168" s="315"/>
      <c r="Q168" s="315"/>
      <c r="R168" s="315"/>
      <c r="S168" s="397" t="s">
        <v>6</v>
      </c>
      <c r="T168" s="440"/>
      <c r="U168" s="440"/>
      <c r="V168" s="440"/>
      <c r="W168" s="440"/>
      <c r="X168" s="440"/>
      <c r="Y168" s="446"/>
      <c r="Z168" s="39">
        <f>COUNTIF(Y115:Y163,"&gt;0")</f>
        <v>7</v>
      </c>
      <c r="AA168" s="401">
        <f>(M165+P165+S165+G165+J165+V165+D165)/7</f>
        <v>87.5</v>
      </c>
    </row>
    <row r="169" ht="15.75" customHeight="1" spans="1:29">
      <c r="A169" s="97"/>
      <c r="B169" s="374"/>
      <c r="C169" s="315"/>
      <c r="D169" s="315"/>
      <c r="E169" s="315"/>
      <c r="F169" s="315"/>
      <c r="G169" s="315"/>
      <c r="H169" s="315"/>
      <c r="I169" s="315"/>
      <c r="J169" s="315"/>
      <c r="K169" s="315"/>
      <c r="L169" s="315"/>
      <c r="M169" s="315"/>
      <c r="N169" s="315"/>
      <c r="O169" s="315"/>
      <c r="P169" s="315"/>
      <c r="Q169" s="315"/>
      <c r="R169" s="315"/>
      <c r="S169" s="402" t="s">
        <v>7</v>
      </c>
      <c r="T169" s="441"/>
      <c r="U169" s="441"/>
      <c r="V169" s="441"/>
      <c r="W169" s="441"/>
      <c r="X169" s="441"/>
      <c r="Y169" s="447"/>
      <c r="Z169" s="39">
        <f>COUNTIF(Z115:Z163,"&gt;0")</f>
        <v>1</v>
      </c>
      <c r="AA169" s="401">
        <f>(N165+Q165+T165+H165+K165+W165+E165)/7</f>
        <v>5.35714285714286</v>
      </c>
      <c r="AC169" s="476"/>
    </row>
    <row r="170" ht="15" customHeight="1" spans="1:29">
      <c r="A170" s="97"/>
      <c r="B170" s="449"/>
      <c r="C170" s="450"/>
      <c r="D170" s="450"/>
      <c r="E170" s="450"/>
      <c r="F170" s="450"/>
      <c r="G170" s="450"/>
      <c r="H170" s="450"/>
      <c r="I170" s="450"/>
      <c r="J170" s="450"/>
      <c r="K170" s="450"/>
      <c r="L170" s="450"/>
      <c r="M170" s="450"/>
      <c r="N170" s="450"/>
      <c r="O170" s="450"/>
      <c r="P170" s="450"/>
      <c r="Q170" s="450"/>
      <c r="R170" s="450"/>
      <c r="S170" s="405" t="s">
        <v>8</v>
      </c>
      <c r="T170" s="442"/>
      <c r="U170" s="442"/>
      <c r="V170" s="442"/>
      <c r="W170" s="442"/>
      <c r="X170" s="442"/>
      <c r="Y170" s="448"/>
      <c r="Z170" s="39">
        <f>COUNTIF(AA115:AA163,"&gt;0")</f>
        <v>1</v>
      </c>
      <c r="AA170" s="401">
        <f>(O165+R165+U165+I165+L165+X165+F165)/7</f>
        <v>7.14285714285714</v>
      </c>
      <c r="AC170" s="476"/>
    </row>
    <row r="171" ht="15.15" spans="29:30">
      <c r="AC171" s="476"/>
      <c r="AD171" s="527"/>
    </row>
    <row r="172" ht="15.15" spans="29:29">
      <c r="AC172" s="476"/>
    </row>
  </sheetData>
  <sheetProtection password="CC4B" sheet="1" selectLockedCells="1"/>
  <mergeCells count="82">
    <mergeCell ref="C2:W2"/>
    <mergeCell ref="C3:W3"/>
    <mergeCell ref="D5:U5"/>
    <mergeCell ref="D6:U6"/>
    <mergeCell ref="D7:F7"/>
    <mergeCell ref="G7:I7"/>
    <mergeCell ref="J7:L7"/>
    <mergeCell ref="M7:O7"/>
    <mergeCell ref="P7:R7"/>
    <mergeCell ref="S7:U7"/>
    <mergeCell ref="D8:F8"/>
    <mergeCell ref="G8:I8"/>
    <mergeCell ref="J8:L8"/>
    <mergeCell ref="M8:O8"/>
    <mergeCell ref="P8:R8"/>
    <mergeCell ref="S8:U8"/>
    <mergeCell ref="B37:C37"/>
    <mergeCell ref="B38:C38"/>
    <mergeCell ref="C48:Z48"/>
    <mergeCell ref="C49:Z49"/>
    <mergeCell ref="D51:F51"/>
    <mergeCell ref="G51:X51"/>
    <mergeCell ref="D52:X52"/>
    <mergeCell ref="D53:F53"/>
    <mergeCell ref="G53:I53"/>
    <mergeCell ref="J53:L53"/>
    <mergeCell ref="M53:O53"/>
    <mergeCell ref="P53:R53"/>
    <mergeCell ref="S53:U53"/>
    <mergeCell ref="V53:X53"/>
    <mergeCell ref="D54:F54"/>
    <mergeCell ref="G54:I54"/>
    <mergeCell ref="J54:L54"/>
    <mergeCell ref="M54:O54"/>
    <mergeCell ref="P54:R54"/>
    <mergeCell ref="S54:U54"/>
    <mergeCell ref="V54:X54"/>
    <mergeCell ref="B98:C98"/>
    <mergeCell ref="B99:C99"/>
    <mergeCell ref="C107:Z107"/>
    <mergeCell ref="C108:Z108"/>
    <mergeCell ref="D110:F110"/>
    <mergeCell ref="G110:X110"/>
    <mergeCell ref="D111:X111"/>
    <mergeCell ref="D112:F112"/>
    <mergeCell ref="G112:I112"/>
    <mergeCell ref="J112:L112"/>
    <mergeCell ref="M112:O112"/>
    <mergeCell ref="P112:R112"/>
    <mergeCell ref="S112:U112"/>
    <mergeCell ref="V112:X112"/>
    <mergeCell ref="D113:F113"/>
    <mergeCell ref="G113:I113"/>
    <mergeCell ref="J113:L113"/>
    <mergeCell ref="M113:O113"/>
    <mergeCell ref="P113:R113"/>
    <mergeCell ref="S113:U113"/>
    <mergeCell ref="V113:X113"/>
    <mergeCell ref="B164:C164"/>
    <mergeCell ref="B165:C165"/>
    <mergeCell ref="S166:Y166"/>
    <mergeCell ref="A5:A9"/>
    <mergeCell ref="A51:A82"/>
    <mergeCell ref="A110:A156"/>
    <mergeCell ref="B5:B9"/>
    <mergeCell ref="B51:B55"/>
    <mergeCell ref="B110:B114"/>
    <mergeCell ref="C5:C9"/>
    <mergeCell ref="C51:C55"/>
    <mergeCell ref="C110:C114"/>
    <mergeCell ref="V5:V9"/>
    <mergeCell ref="W5:W9"/>
    <mergeCell ref="X5:X9"/>
    <mergeCell ref="Y51:Y55"/>
    <mergeCell ref="Y110:Y114"/>
    <mergeCell ref="Z51:Z55"/>
    <mergeCell ref="Z110:Z114"/>
    <mergeCell ref="AA51:AA55"/>
    <mergeCell ref="AA110:AA114"/>
    <mergeCell ref="B166:R170"/>
    <mergeCell ref="B100:R104"/>
    <mergeCell ref="B39:O43"/>
  </mergeCells>
  <pageMargins left="0.7" right="0.7" top="0.75" bottom="0.75" header="0.3" footer="0.3"/>
  <pageSetup paperSize="9" orientation="portrait" horizontalDpi="300" verticalDpi="300"/>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4"/>
  <sheetViews>
    <sheetView zoomScale="60" zoomScaleNormal="60" topLeftCell="I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40.5" customHeight="1" spans="2:8">
      <c r="B4" s="3" t="s">
        <v>827</v>
      </c>
      <c r="C4" s="3"/>
      <c r="D4" s="4" t="str">
        <f>'5 жастағы балалар Ф'!C11</f>
        <v>Асхатқызы Әйніл</v>
      </c>
      <c r="E4" s="5"/>
      <c r="F4" s="5"/>
      <c r="G4" s="1"/>
      <c r="H4" s="1"/>
    </row>
    <row r="5" ht="18" spans="2:8">
      <c r="B5" s="6" t="s">
        <v>2</v>
      </c>
      <c r="C5" s="6"/>
      <c r="D5" s="7" t="str">
        <f>'5 жастағы балалар Ф'!A11</f>
        <v>09.08.2018</v>
      </c>
      <c r="E5" s="7"/>
      <c r="F5" s="7"/>
      <c r="G5" s="1"/>
      <c r="H5" s="1"/>
    </row>
    <row r="6" ht="78.7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1.5" customHeight="1" spans="2:12">
      <c r="B9" s="10" t="s">
        <v>833</v>
      </c>
      <c r="C9" s="11" t="s">
        <v>834</v>
      </c>
      <c r="D9" s="11"/>
      <c r="E9" s="11"/>
      <c r="F9" s="11" t="s">
        <v>835</v>
      </c>
      <c r="G9" s="11"/>
      <c r="H9" s="11"/>
      <c r="I9" s="11" t="s">
        <v>836</v>
      </c>
      <c r="J9" s="11"/>
      <c r="K9" s="11"/>
      <c r="L9" s="11" t="s">
        <v>837</v>
      </c>
    </row>
    <row r="10" ht="90" customHeight="1" spans="2:12">
      <c r="B10" s="11" t="s">
        <v>5</v>
      </c>
      <c r="C10" s="18" t="str">
        <f>IF(C98="","",VLOOKUP(C98,$M$509:$N$511,2,TRUE))</f>
        <v>өкшемен, аяқтың сыртқы қырымен, адымдап, жүруді жүгірумен, секірумен
алмастырып, бағытты және қарқынды өзгертіп жүру қабілетін бекіту
</v>
      </c>
      <c r="D10" s="18" t="e">
        <f>IF(C99="","",VLOOKUP(C99,$O$509:$P$511,2,TRUE))</f>
        <v>#N/A</v>
      </c>
      <c r="E10" s="18" t="e">
        <f>IF(C100="","",VLOOKUP(C100,$Q$509:$R$511,2,TRUE))</f>
        <v>#N/A</v>
      </c>
      <c r="F10" s="18" t="str">
        <f>IF(C191="","",VLOOKUP(C191,$M$563:$N$565,2,TRUE))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G10" s="18" t="e">
        <f>IF(C192="","",VLOOKUP(C192,$O$563:$P$565,2,TRUE))</f>
        <v>#N/A</v>
      </c>
      <c r="H10" s="18" t="e">
        <f>IF(C193="","",VLOOKUP(C193,$Q$563:$R$565,2,TRUE))</f>
        <v>#N/A</v>
      </c>
      <c r="I10" s="18" t="str">
        <f>IF(C300="","",VLOOKUP(C300,$M$563:$N$565,2,TRUE))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J10" s="18" t="e">
        <f>IF(C301="","",VLOOKUP(C301,$O$563:$P$565,2,TRUE))</f>
        <v>#N/A</v>
      </c>
      <c r="K10" s="18" t="e">
        <f>IF(C302="","",VLOOKUP(C302,$Q$563:$R$565,2,TRUE))</f>
        <v>#N/A</v>
      </c>
      <c r="L10" s="19" t="str">
        <f>IF(B405="","",VLOOKUP(B405,$M$612:$N$614,2,TRUE))</f>
        <v>Гигиеналық процедураларды өз бетінше орындайды; қатайту процедураларының маңыздылығы мен қажеттілігін біледі. Жаңа қозғалыс түрлерін біледі. Ойын  ұйымдастыруда бастамашылық жасайды, ойын ережелерін сақтайды
Шынықтыру процедураларының маңыздылығы мен қажеттілігін біледі; және салауатты өмір салты туралы алғашқы идеялары бар.
Дұрыс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біледі;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дұрыс жасайды және қолданады, сөйлеу этикеті формаларын қолданбайды; жай сөйлемдерді қолданады. негізгі ойды тұжырымдайды, өз пікірін білдіреді; оқиғаны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өзі және отбасы туралы айтады;
пайдаланады
басқалармен және адамдармен қарым-қатынасқа қажетті сөздер; ойыншықтар туралы шағын әңгіме құрастырады, суреттерді жасайды; 
мақал-мәтелдерді жатқа айтады.
Сөздерді буынға бөледі, олардың санын, ретін анықтайды;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пайдаланады, палитрадағы акварельді сумен араластырады, түрлі баспаларда қарындашпен бояйды, қанық түстерді алады.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біледі; табиғаттан және қиялдан әр түрлі пішіндегі және өлшемдегі таныс заттарды мүсіндеу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біледі; ;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v>
      </c>
    </row>
    <row r="11" ht="90" customHeight="1" spans="2:12">
      <c r="B11" s="11"/>
      <c r="C11" s="18" t="str">
        <f>IF(C101="","",VLOOKUP(C101,$S$509:$T$511,2,TRUE))</f>
        <v>сызықтардың, арқанның, тақтайдың, гимнастикалық скамейканың, бөрененің
бойымен тепе-теңдікті сақтап, жүру қабілетін бекіту
</v>
      </c>
      <c r="D11" s="18" t="e">
        <f>IF(C102="","",VLOOKUP(C102,$U$509:$V$511,2,TRUE))</f>
        <v>#N/A</v>
      </c>
      <c r="E11" s="18" t="e">
        <f>IF(C103="","",VLOOKUP(C103,$W$509:$X$511,2,TRUE))</f>
        <v>#N/A</v>
      </c>
      <c r="F11" s="18" t="str">
        <f>IF(C194="","",VLOOKUP(C194,$S$563:$T$565,2,TRUE))</f>
        <v>әртүрлі жылдамдықпен – баяу, жылдам, орташа қарқынмен тоқтамай жүгіру қабілетін бекіту</v>
      </c>
      <c r="G11" s="18" t="e">
        <f>IF(C195="","",VLOOKUP(C195,$U$563:$V$565,2,TRUE))</f>
        <v>#N/A</v>
      </c>
      <c r="H11" s="18" t="e">
        <f>IF(C196="","",VLOOKUP(C196,$W$563:$X$565,2,TRUE))</f>
        <v>#N/A</v>
      </c>
      <c r="I11" s="18" t="str">
        <f>IF(C303="","",VLOOKUP(C303,$S$563:$T$565,2,TRUE))</f>
        <v>әртүрлі жылдамдықпен – баяу, жылдам, орташа қарқынмен тоқтамай жүгіру қабілетін бекіту</v>
      </c>
      <c r="J11" s="18" t="e">
        <f>IF(C304="","",VLOOKUP(C304,$U$563:$V$565,2,TRUE))</f>
        <v>#N/A</v>
      </c>
      <c r="K11" s="18" t="e">
        <f>IF(C305="","",VLOOKUP(C305,$W$563:$X$565,2,TRUE))</f>
        <v>#N/A</v>
      </c>
      <c r="L11" s="20"/>
    </row>
    <row r="12" ht="90" customHeight="1" spans="2:12">
      <c r="B12" s="11"/>
      <c r="C12" s="18" t="e">
        <f>IF(C104="","",VLOOKUP(C104,$Y$509:$Z$511,2,TRUE))</f>
        <v>#N/A</v>
      </c>
      <c r="D12" s="18" t="str">
        <f>IF(C105="","",VLOOKUP(C105,$AA$509:$AB$511,2,TRUE))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дағдылардын қалыптастыру
</v>
      </c>
      <c r="E12" s="18" t="e">
        <f>IF(C106="","",VLOOKUP(C106,$AC$509:$AD$511,2,TRUE))</f>
        <v>#N/A</v>
      </c>
      <c r="F12" s="18" t="str">
        <f>IF(C197="","",VLOOKUP(C197,$Y$563:$Z$565,2,TRUE))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G12" s="18" t="e">
        <f>IF(C198="","",VLOOKUP(C198,$AA$563:$AB$565,2,TRUE))</f>
        <v>#N/A</v>
      </c>
      <c r="H12" s="18" t="e">
        <f>IF(C199="","",VLOOKUP(C199,$AC$563:$AD$565,2,TRUE))</f>
        <v>#N/A</v>
      </c>
      <c r="I12" s="18" t="str">
        <f>IF(C306="","",VLOOKUP(C306,$Y$563:$Z$565,2,TRUE))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J12" s="18" t="e">
        <f>IF(C307="","",VLOOKUP(C307,$AA$563:$AB$565,2,TRUE))</f>
        <v>#N/A</v>
      </c>
      <c r="K12" s="18" t="e">
        <f>IF(C308="","",VLOOKUP(C308,$AC$563:$AD$565,2,TRUE))</f>
        <v>#N/A</v>
      </c>
      <c r="L12" s="20"/>
    </row>
    <row r="13" ht="90" customHeight="1" spans="2:12">
      <c r="B13" s="11"/>
      <c r="C13" s="18" t="str">
        <f>IF(C107="","",VLOOKUP(C107,$AE$509:$AF$511,2,TRUE))</f>
        <v>доптарды домалату, заттарды қашықтыққа лақтыруды, доптарды кедергілер
арқылы лақтыру және қағып алу қабілетін бекіту
</v>
      </c>
      <c r="D13" s="18" t="e">
        <f>IF(C108="","",VLOOKUP(C108,$AG$509:$AH$511,2,TRUE))</f>
        <v>#N/A</v>
      </c>
      <c r="E13" s="18" t="e">
        <f>IF(C109="","",VLOOKUP(C109,$AI$509:$AJ$511,2,TRUE))</f>
        <v>#N/A</v>
      </c>
      <c r="F13" s="18" t="str">
        <f>IF(C200="","",VLOOKUP(C200,$AE$563:$AF$565,2,TRUE))</f>
        <v>спорттық ойындар мен жаттығуларда белсенділік таныту қабілетін бекіту</v>
      </c>
      <c r="G13" s="18" t="e">
        <f>IF(C201="","",VLOOKUP(C201,$AG$563:$AH$565,2,TRUE))</f>
        <v>#N/A</v>
      </c>
      <c r="H13" s="18" t="e">
        <f>IF(C202="","",VLOOKUP(C202,$AI$563:$AJ$565,2,TRUE))</f>
        <v>#N/A</v>
      </c>
      <c r="I13" s="18" t="str">
        <f>IF(C309="","",VLOOKUP(C309,$AE$563:$AF$565,2,TRUE))</f>
        <v>спорттық ойындар мен жаттығуларда белсенділік таныту қабілетін бекіту</v>
      </c>
      <c r="J13" s="18" t="e">
        <f>IF(C310="","",VLOOKUP(C310,$AG$563:$AH$565,2,TRUE))</f>
        <v>#N/A</v>
      </c>
      <c r="K13" s="18" t="e">
        <f>IF(C311="","",VLOOKUP(C311,$AI$563:$AJ$565,2,TRUE))</f>
        <v>#N/A</v>
      </c>
      <c r="L13" s="20"/>
    </row>
    <row r="14" ht="90" customHeight="1" spans="2:12">
      <c r="B14" s="11"/>
      <c r="C14" s="18" t="e">
        <f>IF(C110="","",VLOOKUP(C110,$AK$509:$AL$511,2,TRUE))</f>
        <v>#N/A</v>
      </c>
      <c r="D14" s="18" t="str">
        <f>IF(C111="","",VLOOKUP(C111,$AM$509:$AN$511,2,TRUE))</f>
        <v>қимылды ойындарда физикалық қасиеттерді: жылдамдық, күш, шыдамдылық,
икемділік, ептілік көрсетуді :және спорттық ойындардың ережелерін сақтау дағдылардын қалыптастыру
</v>
      </c>
      <c r="E14" s="18" t="e">
        <f>IF(C112="","",VLOOKUP(C112,$AO$509:$AP$511,2,TRUE))</f>
        <v>#N/A</v>
      </c>
      <c r="F14" s="18" t="str">
        <f>IF(C203="","",VLOOKUP(C203,$AK$563:$AL$565,2,TRUE))</f>
        <v>гигиеналық шараларды өз бетінше орындау қабілетін бекіту</v>
      </c>
      <c r="G14" s="18" t="e">
        <f>IF(C204="","",VLOOKUP(C204,$AM$563:$AN$565,2,TRUE))</f>
        <v>#N/A</v>
      </c>
      <c r="H14" s="18" t="e">
        <f>IF(C205="","",VLOOKUP(C205,$AO$563:$AP$565,2,TRUE))</f>
        <v>#N/A</v>
      </c>
      <c r="I14" s="18" t="str">
        <f>IF(C312="","",VLOOKUP(C312,$AK$563:$AL$565,2,TRUE))</f>
        <v>гигиеналық шараларды өз бетінше орындау қабілетін бекіту</v>
      </c>
      <c r="J14" s="18" t="e">
        <f>IF(C313="","",VLOOKUP(C313,$AM$563:$AN$565,2,TRUE))</f>
        <v>#N/A</v>
      </c>
      <c r="K14" s="18" t="e">
        <f>IF(C314="","",VLOOKUP(C314,$AO$563:$AP$565,2,TRUE))</f>
        <v>#N/A</v>
      </c>
      <c r="L14" s="20"/>
    </row>
    <row r="15" ht="90" customHeight="1" spans="2:12">
      <c r="B15" s="11"/>
      <c r="C15" s="18" t="str">
        <f>IF(C113="","",VLOOKUP(C113,$AQ$509:$AR$511,2,TRUE))</f>
        <v>жеке гигиенаның бастапқы дағдыларын сақтау, өзінің сыртқы келбетін өз бетінше
реттеу қабілетін бекіту
</v>
      </c>
      <c r="D15" s="18" t="e">
        <f>IF(C114="","",VLOOKUP(C114,$AS$509:$AT$511,2,TRUE))</f>
        <v>#N/A</v>
      </c>
      <c r="E15" s="18" t="e">
        <f>IF(C115="","",VLOOKUP(C115,$AU$509:$AV$511,2,TRUE))</f>
        <v>#N/A</v>
      </c>
      <c r="F15" s="18" t="str">
        <f>IF(C206="","",VLOOKUP(C206,$AQ$563:$AR$565,2,TRUE))</f>
        <v>өзіне – өзі қызмет көрсету және киіміне күтім жасау дағдыларын білу қабілетін бекіту</v>
      </c>
      <c r="G15" s="18" t="e">
        <f>IF(C207="","",VLOOKUP(C207,$AS$563:$AT$565,2,TRUE))</f>
        <v>#N/A</v>
      </c>
      <c r="H15" s="18" t="e">
        <f>IF(C208="","",VLOOKUP(C208,$AU$563:$AV$565,2,TRUE))</f>
        <v>#N/A</v>
      </c>
      <c r="I15" s="18" t="str">
        <f>IF(C315="","",VLOOKUP(C315,$AQ$563:$AR$565,2,TRUE))</f>
        <v>өзіне – өзі қызмет көрсету және киіміне күтім жасау дағдыларын білу қабілетін бекіту</v>
      </c>
      <c r="J15" s="18" t="e">
        <f>IF(C316="","",VLOOKUP(C316,$AS$563:$AT$565,2,TRUE))</f>
        <v>#N/A</v>
      </c>
      <c r="K15" s="18" t="e">
        <f>IF(C317="","",VLOOKUP(C317,$AU$563:$AV$565,2,TRUE))</f>
        <v>#N/A</v>
      </c>
      <c r="L15" s="20"/>
    </row>
    <row r="16" ht="90" customHeight="1" spans="2:12">
      <c r="B16" s="11"/>
      <c r="C16" s="151"/>
      <c r="D16" s="152"/>
      <c r="E16" s="152"/>
      <c r="F16" s="18" t="str">
        <f>IF(C209="","",VLOOKUP(C209,$AW$563:$AX$565,2,TRUE))</f>
        <v>салауатты өмір салтының құндылығын түсуну қабілетін бекіту</v>
      </c>
      <c r="G16" s="18" t="e">
        <f>IF(C210="","",VLOOKUP(C210,$AY$563:$AZ$565,2,TRUE))</f>
        <v>#N/A</v>
      </c>
      <c r="H16" s="18" t="e">
        <f>IF(C211="","",VLOOKUP(C211,$BA$563:$BB$565,2,TRUE))</f>
        <v>#N/A</v>
      </c>
      <c r="I16" s="18" t="str">
        <f>IF(C318="","",VLOOKUP(C318,$AW$563:$AX$565,2,TRUE))</f>
        <v>салауатты өмір салтының құндылығын түсуну қабілетін бекіту</v>
      </c>
      <c r="J16" s="18" t="e">
        <f>IF(C319="","",VLOOKUP(C319,$AY$563:$AZ$565,2,TRUE))</f>
        <v>#N/A</v>
      </c>
      <c r="K16" s="18" t="e">
        <f>IF(C320="","",VLOOKUP(C320,$BA$563:$BB$565,2,TRUE))</f>
        <v>#N/A</v>
      </c>
      <c r="L16" s="20"/>
    </row>
    <row r="17" ht="90" customHeight="1" spans="2:12">
      <c r="B17" s="11" t="s">
        <v>112</v>
      </c>
      <c r="C17" s="18" t="e">
        <f>IF(D98="","",VLOOKUP(D98,$M$513:$N$515,2,TRUE))</f>
        <v>#N/A</v>
      </c>
      <c r="D17" s="18" t="str">
        <f>IF(D99="","",VLOOKUP(D99,$O$513:$P$515,2,TRUE))</f>
        <v>дауысты, дауыссыз дыбыстарды дұрыс айту, белгілі дыбысқа ауызша сөздерді
табу дағдылардын қалыптастыру
</v>
      </c>
      <c r="E17" s="18" t="e">
        <f>IF(D100="","",VLOOKUP(D100,$Q$513:$R$515,2,TRUE))</f>
        <v>#N/A</v>
      </c>
      <c r="F17" s="18" t="e">
        <f>IF(D191="","",VLOOKUP(D191,$M$567:$N$569,2,TRUE))</f>
        <v>#N/A</v>
      </c>
      <c r="G17" s="18" t="str">
        <f>IF(D192="","",VLOOKUP(D192,$O$567:$P$569,2,TRUE))</f>
        <v>сөздерге дыбыстық талдау жасай алу дағдылардын қалыптастыру</v>
      </c>
      <c r="H17" s="18" t="e">
        <f>IF(D193="","",VLOOKUP(D193,$Q$567:$R$569,2,TRUE))</f>
        <v>#N/A</v>
      </c>
      <c r="I17" s="18" t="str">
        <f>IF(D300="","",VLOOKUP(D300,$M$567:$N$569,2,TRUE))</f>
        <v>сөздерге дыбыстық талдау жасай алу қабілетін бекіту</v>
      </c>
      <c r="J17" s="18" t="e">
        <f>IF(D301="","",VLOOKUP(D301,$O$567:$P$569,2,TRUE))</f>
        <v>#N/A</v>
      </c>
      <c r="K17" s="18" t="e">
        <f>IF(D302="","",VLOOKUP(D302,$Q$567:$R$569,2,TRUE))</f>
        <v>#N/A</v>
      </c>
      <c r="L17" s="20"/>
    </row>
    <row r="18" ht="90" customHeight="1" spans="2:12">
      <c r="B18" s="11"/>
      <c r="C18" s="18" t="e">
        <f>IF(D101="","",VLOOKUP(D101,$S$513:$T$515,2,TRUE))</f>
        <v>#N/A</v>
      </c>
      <c r="D18" s="18" t="str">
        <f>IF(D102="","",VLOOKUP(D102,$U$513:$V$515,2,TRUE))</f>
        <v>сөйлегенде сөйлемдердің түрлерін (жай және күрделі), сын есімдерді, етістіктерді,
үстеулерді, қосымшаларды қолдану дағдылардын қалыптастыру
</v>
      </c>
      <c r="E18" s="18" t="e">
        <f>IF(D103="","",VLOOKUP(D103,$W$513:$X$515,2,TRUE))</f>
        <v>#N/A</v>
      </c>
      <c r="F18" s="18" t="e">
        <f>IF(D194="","",VLOOKUP(D194,$S$567:$T$569,2,TRUE))</f>
        <v>#N/A</v>
      </c>
      <c r="G18" s="18" t="str">
        <f>IF(D195="","",VLOOKUP(D195,$U$567:$V$569,2,TRUE))</f>
        <v>сөйлегенде зат есімдерді, сын есімдерді, үстеулерді, көп мағыналы сөздерді,
синонимдер мен антонимдерді қолдану дағдылардын қалыптастыру
</v>
      </c>
      <c r="H18" s="18" t="e">
        <f>IF(D196="","",VLOOKUP(D196,$W$567:$X$569,2,TRUE))</f>
        <v>#N/A</v>
      </c>
      <c r="I18" s="18" t="str">
        <f>IF(D303="","",VLOOKUP(D303,$S$567:$T$569,2,TRUE))</f>
        <v>сөйлегенде зат есімдерді, сын есімдерді, үстеулерді, көп мағыналы сөздерді,
синонимдер мен антонимдерді қолдану қабілетін бекіту
</v>
      </c>
      <c r="J18" s="18" t="e">
        <f>IF(D304="","",VLOOKUP(D304,$U$567:$V$569,2,TRUE))</f>
        <v>#N/A</v>
      </c>
      <c r="K18" s="18" t="e">
        <f>IF(D305="","",VLOOKUP(D305,$W$567:$X$569,2,TRUE))</f>
        <v>#N/A</v>
      </c>
      <c r="L18" s="20"/>
    </row>
    <row r="19" ht="90" customHeight="1" spans="2:12">
      <c r="B19" s="11"/>
      <c r="C19" s="18" t="e">
        <f>IF(D104="","",VLOOKUP(D104,$Y$513:$Z$515,2,TRUE))</f>
        <v>#N/A</v>
      </c>
      <c r="D19" s="18" t="str">
        <f>IF(D105="","",VLOOKUP(D105,$AA$513:$AB$515,2,TRUE))</f>
        <v>өзін қоршаған ортадан тыс заттар мен құбылыстардың атауларын білу дағдылардын қалыптастыру</v>
      </c>
      <c r="E19" s="18" t="e">
        <f>IF(D106="","",VLOOKUP(D106,$AC$513:$AD$515,2,TRUE))</f>
        <v>#N/A</v>
      </c>
      <c r="F19" s="18" t="e">
        <f>IF(D197="","",VLOOKUP(D197,$Y$567:$Z$569,2,TRUE))</f>
        <v>#N/A</v>
      </c>
      <c r="G19" s="18" t="str">
        <f>IF(D198="","",VLOOKUP(D198,$AA$567:$AB$569,2,TRUE))</f>
        <v>зат есімдерді сан есімдермен және сын есімдерді зат есімдермен байланыстырып
айту дағдылардын қалыптастыру
</v>
      </c>
      <c r="H19" s="18" t="e">
        <f>IF(D199="","",VLOOKUP(D199,$AC$567:$AD$569,2,TRUE))</f>
        <v>#N/A</v>
      </c>
      <c r="I19" s="18" t="str">
        <f>IF(D306="","",VLOOKUP(D306,$Y$567:$Z$569,2,TRUE))</f>
        <v>зат есімдерді сан есімдермен және сын есімдерді зат есімдермен байланыстырып
айту қабілетін бекіту
</v>
      </c>
      <c r="J19" s="18" t="e">
        <f>IF(D307="","",VLOOKUP(D307,$AA$567:$AB$569,2,TRUE))</f>
        <v>#N/A</v>
      </c>
      <c r="K19" s="18" t="e">
        <f>IF(D308="","",VLOOKUP(D308,$AC$567:$AD$569,2,TRUE))</f>
        <v>#N/A</v>
      </c>
      <c r="L19" s="20"/>
    </row>
    <row r="20" ht="90" customHeight="1" spans="2:12">
      <c r="B20" s="11"/>
      <c r="C20" s="18" t="e">
        <f>IF(D107="","",VLOOKUP(D107,$AE$513:$AF$515,2,TRUE))</f>
        <v>#N/A</v>
      </c>
      <c r="D20" s="18" t="str">
        <f>IF(D108="","",VLOOKUP(D108,$AG$513:$AH$515,2,TRUE))</f>
        <v>сан есімдерді ретімен атау, оларды зат есімдермен септіктерде, жекеше және
көпше түрде байланыстырып айтуға дағдылардын қалыптастыру
</v>
      </c>
      <c r="E20" s="18" t="e">
        <f>IF(D109="","",VLOOKUP(D109,$AI$513:$AJ$515,2,TRUE))</f>
        <v>#N/A</v>
      </c>
      <c r="F20" s="18" t="e">
        <f>IF(D200="","",VLOOKUP(D200,$AE$567:$AF$569,2,TRUE))</f>
        <v>#N/A</v>
      </c>
      <c r="G20" s="18" t="str">
        <f>IF(D201="","",VLOOKUP(D201,$AG$567:$AH$569,2,TRUE))</f>
        <v>әңгімелесушіні мұқият тыңдап, сұрақтарды дұрыс қояды және қойылған сұрақтарға
қысқаша немесе толық жауап беру дағдылардын қалыптастыру
</v>
      </c>
      <c r="H20" s="18" t="e">
        <f>IF(D202="","",VLOOKUP(D202,$AI$567:$AJ$569,2,TRUE))</f>
        <v>#N/A</v>
      </c>
      <c r="I20" s="18" t="str">
        <f>IF(D309="","",VLOOKUP(D309,$AE$567:$AF$569,2,TRUE))</f>
        <v>әңгімелесушіні мұқият тыңдап, сұрақтарды дұрыс қояды және қойылған сұрақтарға
қысқаша немесе толық жауап беру қабілетін бекіту
</v>
      </c>
      <c r="J20" s="18" t="e">
        <f>IF(D310="","",VLOOKUP(D310,$AG$567:$AH$569,2,TRUE))</f>
        <v>#N/A</v>
      </c>
      <c r="K20" s="18" t="e">
        <f>IF(D311="","",VLOOKUP(D311,$AI$567:$AJ$569,2,TRUE))</f>
        <v>#N/A</v>
      </c>
      <c r="L20" s="20"/>
    </row>
    <row r="21" ht="90" customHeight="1" spans="2:12">
      <c r="B21" s="11"/>
      <c r="C21" s="18" t="e">
        <f>IF(D110="","",VLOOKUP(D110,$AK$513:$AL$515,2,TRUE))</f>
        <v>#N/A</v>
      </c>
      <c r="D21" s="18" t="str">
        <f>IF(D111="","",VLOOKUP(D111,$AM$513:$AN$515,2,TRUE))</f>
        <v>бейнелеген суреттер мен заттар (бұйымдар) бойынша әңгімелер құрастыру дағдылардын қалыптастыру</v>
      </c>
      <c r="E21" s="18" t="e">
        <f>IF(D112="","",VLOOKUP(D112,$AO$513:$AP$515,2,TRUE))</f>
        <v>#N/A</v>
      </c>
      <c r="F21" s="18" t="e">
        <f>IF(D203="","",VLOOKUP(D203,$AK$567:$AL$569,2,TRUE))</f>
        <v>#N/A</v>
      </c>
      <c r="G21" s="18" t="str">
        <f>IF(D204="","",VLOOKUP(D204,$AM$567:$AN$569,2,TRUE))</f>
        <v>бақылаулар мен сюжеттік суреттер бойынша әңгімелер құрастыру дағдылардын қалыптастыру</v>
      </c>
      <c r="H21" s="18" t="e">
        <f>IF(D205="","",VLOOKUP(D205,$AO$567:$AP$569,2,TRUE))</f>
        <v>#N/A</v>
      </c>
      <c r="I21" s="18" t="str">
        <f>IF(D312="","",VLOOKUP(D312,$AK$567:$AL$569,2,TRUE))</f>
        <v>бақылаулар мен сюжеттік суреттер бойынша әңгімелер құрастыру қабілетін бекіту</v>
      </c>
      <c r="J21" s="18" t="e">
        <f>IF(D313="","",VLOOKUP(D313,$AM$567:$AN$569,2,TRUE))</f>
        <v>#N/A</v>
      </c>
      <c r="K21" s="18" t="e">
        <f>IF(D314="","",VLOOKUP(D314,$AO$567:$AP$569,2,TRUE))</f>
        <v>#N/A</v>
      </c>
      <c r="L21" s="20"/>
    </row>
    <row r="22" ht="90" customHeight="1" spans="2:12">
      <c r="B22" s="11"/>
      <c r="C22" s="18" t="e">
        <f>IF(D113="","",VLOOKUP(D113,$AQ$513:$AR$515,2,TRUE))</f>
        <v>#N/A</v>
      </c>
      <c r="D22" s="18" t="str">
        <f>IF(D114="","",VLOOKUP(D114,$AS$513:$AT$515,2,TRUE))</f>
        <v>шығармалардың, ертегілердің қызықты үзінділерін қайталап айту дағдылардын қалыптастыру</v>
      </c>
      <c r="E22" s="18" t="e">
        <f>IF(D115="","",VLOOKUP(D115,$AU$513:$AV$515,2,TRUE))</f>
        <v>#N/A</v>
      </c>
      <c r="F22" s="18" t="str">
        <f>IF(D206="","",VLOOKUP(D206,$AQ$567:$AR$569,2,TRUE))</f>
        <v>әңгімелерді бірізді айтып беру қабілетін бекіту</v>
      </c>
      <c r="G22" s="18" t="e">
        <f>IF(D207="","",VLOOKUP(D207,$AS$567:$AT$569,2,TRUE))</f>
        <v>#N/A</v>
      </c>
      <c r="H22" s="18" t="e">
        <f>IF(D208="","",VLOOKUP(D208,$AU$567:$AV$569,2,TRUE))</f>
        <v>#N/A</v>
      </c>
      <c r="I22" s="18" t="str">
        <f>IF(D315="","",VLOOKUP(D315,$AQ$567:$AR$569,2,TRUE))</f>
        <v>әңгімелерді бірізді айтып беру қабілетін бекіту</v>
      </c>
      <c r="J22" s="18" t="e">
        <f>IF(D316="","",VLOOKUP(D316,$AS$567:$AT$569,2,TRUE))</f>
        <v>#N/A</v>
      </c>
      <c r="K22" s="18" t="e">
        <f>IF(D317="","",VLOOKUP(D317,$AU$567:$AV$569,2,TRUE))</f>
        <v>#N/A</v>
      </c>
      <c r="L22" s="20"/>
    </row>
    <row r="23" ht="90" customHeight="1" spans="2:12">
      <c r="B23" s="11"/>
      <c r="C23" s="18" t="e">
        <f>IF(D116="","",VLOOKUP(D116,$M$517:$N$519,2,TRUE))</f>
        <v>#N/A</v>
      </c>
      <c r="D23" s="18" t="str">
        <f>IF(D117="","",VLOOKUP(D117,$O$517:$P$519,2,TRUE))</f>
        <v>шығарма мазмұнын қайталап айтуға сюжет желісінің реттілігін сақтауға дағдылардын қалыптастыру</v>
      </c>
      <c r="E23" s="18" t="e">
        <f>IF(D118="","",VLOOKUP(D118,$Q$517:$R$519,2,TRUE))</f>
        <v>#N/A</v>
      </c>
      <c r="F23" s="18" t="e">
        <f>IF(D209="","",VLOOKUP(D209,$AW$567:$AX$569,2,TRUE))</f>
        <v>#N/A</v>
      </c>
      <c r="G23" s="18" t="str">
        <f>IF(D210="","",VLOOKUP(D210,$AY$567:$AZ$569,2,TRUE))</f>
        <v>әңгімелесу кезінде өзін мәдениетті, әдепті ұстау дағдылардын қалыптастыру</v>
      </c>
      <c r="H23" s="18" t="e">
        <f>IF(D211="","",VLOOKUP(D211,$BA$567:$BB$569,2,TRUE))</f>
        <v>#N/A</v>
      </c>
      <c r="I23" s="18" t="str">
        <f>IF(D318="","",VLOOKUP(D318,$AW$567:$AX$569,2,TRUE))</f>
        <v>әңгімелесу кезінде өзін мәдениетті, әдепті ұстау қабілетін бекіту</v>
      </c>
      <c r="J23" s="18" t="e">
        <f>IF(D319="","",VLOOKUP(D319,$AY$567:$AZ$569,2,TRUE))</f>
        <v>#N/A</v>
      </c>
      <c r="K23" s="18" t="e">
        <f>IF(D320="","",VLOOKUP(D320,$BA$567:$BB$569,2,TRUE))</f>
        <v>#N/A</v>
      </c>
      <c r="L23" s="20"/>
    </row>
    <row r="24" ht="90" customHeight="1" spans="2:12">
      <c r="B24" s="11"/>
      <c r="C24" s="18" t="e">
        <f>IF(D119="","",VLOOKUP(D119,$S$517:$T$519,2,TRUE))</f>
        <v>#N/A</v>
      </c>
      <c r="D24" s="18" t="str">
        <f>IF(D120="","",VLOOKUP(D120,$U$517:$V$519,2,TRUE))</f>
        <v>кітаптағы иллюстрацияларды өз бетінше қарап, ертегі, әңгіме құрастыруға дағдылардын қалыптастыру</v>
      </c>
      <c r="E24" s="18" t="e">
        <f>IF(D121="","",VLOOKUP(D121,$W$517:$X$519,2,TRUE))</f>
        <v>#N/A</v>
      </c>
      <c r="F24" s="18" t="e">
        <f>IF(D212="","",VLOOKUP(D212,$M$571:$N$573,2,TRUE))</f>
        <v>#N/A</v>
      </c>
      <c r="G24" s="18" t="str">
        <f>IF(D213="","",VLOOKUP(D213,$O$571:$P$573,2,TRUE))</f>
        <v>себеп-салдарлық байланыстыру, әдеби жанрларды ажырату дағдылардын қалыптастыру</v>
      </c>
      <c r="H24" s="18" t="e">
        <f>IF(D214="","",VLOOKUP(D214,$Q$571:$R$573,2,TRUE))</f>
        <v>#N/A</v>
      </c>
      <c r="I24" s="18" t="str">
        <f>IF(D321="","",VLOOKUP(D321,$M$571:$N$573,2,TRUE))</f>
        <v>себеп-салдарлық байланыстыру, әдеби жанрларды ажырату қабілетін бекіту</v>
      </c>
      <c r="J24" s="18" t="e">
        <f>IF(D322="","",VLOOKUP(D322,$O$571:$P$573,2,TRUE))</f>
        <v>#N/A</v>
      </c>
      <c r="K24" s="18" t="e">
        <f>IF(D323="","",VLOOKUP(D323,$Q$571:$R$573,2,TRUE))</f>
        <v>#N/A</v>
      </c>
      <c r="L24" s="20"/>
    </row>
    <row r="25" ht="90" customHeight="1" spans="2:12">
      <c r="B25" s="11"/>
      <c r="C25" s="18" t="e">
        <f>IF(D122="","",VLOOKUP(D122,$Y$517:$Z$519,2,TRUE))</f>
        <v>#N/A</v>
      </c>
      <c r="D25" s="18" t="str">
        <f>IF(D123="","",VLOOKUP(D123,$AA$517:$AB$519,2,TRUE))</f>
        <v>сахналық қойылымдарға қатысуға, образды бейнелеу үшін мәнерлілік құралдарын
қолдануға дағдылардын қалыптастыру
</v>
      </c>
      <c r="E25" s="18" t="e">
        <f>IF(D124="","",VLOOKUP(D124,$AC$517:$AD$519,2,TRUE))</f>
        <v>#N/A</v>
      </c>
      <c r="F25" s="18" t="e">
        <f>IF(D215="","",VLOOKUP(D215,$S$571:$T$573,2,TRUE))</f>
        <v>#N/A</v>
      </c>
      <c r="G25" s="18" t="str">
        <f>IF(D216="","",VLOOKUP(D216,$U$571:$V$573,2,TRUE))</f>
        <v>өлеңдерді мәнерлеп, интонациямен оқу дағдылардын қалыптастыру</v>
      </c>
      <c r="H25" s="18" t="e">
        <f>IF(D217="","",VLOOKUP(D217,$W$571:$X$573,2,TRUE))</f>
        <v>#N/A</v>
      </c>
      <c r="I25" s="18" t="str">
        <f>IF(D324="","",VLOOKUP(D324,$S$571:$T$573,2,TRUE))</f>
        <v>өлеңдерді мәнерлеп, интонациямен оқу қабілетін бекіту</v>
      </c>
      <c r="J25" s="18" t="e">
        <f>IF(D325="","",VLOOKUP(D325,$U$571:$V$573,2,TRUE))</f>
        <v>#N/A</v>
      </c>
      <c r="K25" s="18" t="e">
        <f>IF(D326="","",VLOOKUP(D326,$W$571:$X$573,2,TRUE))</f>
        <v>#N/A</v>
      </c>
      <c r="L25" s="20"/>
    </row>
    <row r="26" ht="90" customHeight="1" spans="2:12">
      <c r="B26" s="11"/>
      <c r="C26" s="18" t="e">
        <f>IF(D125="","",VLOOKUP(D125,$AE$517:$AF$519,2,TRUE))</f>
        <v>#N/A</v>
      </c>
      <c r="D26" s="18" t="str">
        <f>IF(D126="","",VLOOKUP(D126,$AG$517:$AH$519,2,TRUE))</f>
        <v>дауыс күшін өзгерте отырып, әртүрлі интонацияларды жаңғыртуға дағдылардын қалыптастыру</v>
      </c>
      <c r="E26" s="18" t="e">
        <f>IF(D127="","",VLOOKUP(D127,$AI$517:$AJ$519,2,TRUE))</f>
        <v>#N/A</v>
      </c>
      <c r="F26" s="18" t="e">
        <f>IF(D218="","",VLOOKUP(D218,$Y$571:$Z$573,2,TRUE))</f>
        <v>#N/A</v>
      </c>
      <c r="G26" s="18" t="str">
        <f>IF(D219="","",VLOOKUP(D219,$AA$571:$AB$573,2,TRUE))</f>
        <v>мазмұнның бірізділігін сақтай отырып, шығарма мазмұнын қайталап айту дағдылардын қалыптастыру</v>
      </c>
      <c r="H26" s="18" t="e">
        <f>IF(D220="","",VLOOKUP(D220,$AC$571:$AD$573,2,TRUE))</f>
        <v>#N/A</v>
      </c>
      <c r="I26" s="18" t="str">
        <f>IF(D327="","",VLOOKUP(D327,$Y$571:$Z$573,2,TRUE))</f>
        <v>мазмұнның бірізділігін сақтай отырып, шығарма мазмұнын қайталап айту қабілетін бекіту</v>
      </c>
      <c r="J26" s="18" t="e">
        <f>IF(D328="","",VLOOKUP(D328,$AA$571:$AB$573,2,TRUE))</f>
        <v>#N/A</v>
      </c>
      <c r="K26" s="18" t="e">
        <f>IF(D329="","",VLOOKUP(D329,$AC$571:$AD$573,2,TRUE))</f>
        <v>#N/A</v>
      </c>
      <c r="L26" s="20"/>
    </row>
    <row r="27" ht="90" customHeight="1" spans="2:12">
      <c r="B27" s="11"/>
      <c r="C27" s="18" t="e">
        <f>IF(D128="","",VLOOKUP(D128,$AK$517:$AL$519,2,TRUE))</f>
        <v>#N/A</v>
      </c>
      <c r="D27" s="18" t="str">
        <f>IF(D129="","",VLOOKUP(D129,$AM$517:$AN$519,2,TRUE))</f>
        <v>еркін ойындарда таныс кейіпкерлердің образын өздігінен сомдау дағдылардын қалыптастыру</v>
      </c>
      <c r="E27" s="18" t="e">
        <f>IF(D130="","",VLOOKUP(D130,$AO$517:$AP$519,2,TRUE))</f>
        <v>#N/A</v>
      </c>
      <c r="F27" s="18" t="e">
        <f>IF(D221="","",VLOOKUP(D221,$AE$571:$AF$573,2,TRUE))</f>
        <v>#N/A</v>
      </c>
      <c r="G27" s="18" t="str">
        <f>IF(D222="","",VLOOKUP(D222,$AG$571:$AH$573,2,TRUE))</f>
        <v>рөлдерде кейіпкердің көңіл күйі мен мінезін, бейненің қимылын,интонациясы мен
мимикасын беру дағдылардын қалыптастыру
</v>
      </c>
      <c r="H27" s="18" t="e">
        <f>IF(D223="","",VLOOKUP(D223,$AI$571:$AJ$573,2,TRUE))</f>
        <v>#N/A</v>
      </c>
      <c r="I27" s="18" t="str">
        <f>IF(D330="","",VLOOKUP(D330,$AE$571:$AF$573,2,TRUE))</f>
        <v>рөлдерде кейіпкердің көңіл күйі мен мінезін, бейненің қимылын,интонациясы мен
мимикасын беру қабілетін бекіту
</v>
      </c>
      <c r="J27" s="18" t="e">
        <f>IF(D331="","",VLOOKUP(D341,$AG$571:$AH$573,2,TRUE))</f>
        <v>#N/A</v>
      </c>
      <c r="K27" s="18" t="str">
        <f>IF(D332="","",VLOOKUP(D342,$AI$571:$AJ$573,2,TRUE))</f>
        <v>рөлдерде кейіпкердің көңіл күйі мен мінезін, бейненің қимылын,интонациясы мен
мимикасын беруге үйрету
</v>
      </c>
      <c r="L27" s="20"/>
    </row>
    <row r="28" ht="90" customHeight="1" spans="2:12">
      <c r="B28" s="11"/>
      <c r="C28" s="18" t="e">
        <f>IF(D131="","",VLOOKUP(D131,$AQ$517:$AR$519,2,TRUE))</f>
        <v>#N/A</v>
      </c>
      <c r="D28" s="18" t="str">
        <f>IF(D132="","",VLOOKUP(D132,$AS$517:$AT$519,2,TRUE))</f>
        <v>рөлді, сюжетті таңдауда бастамашылық пен дербестік таныту дағдылардын қалыптастыру</v>
      </c>
      <c r="E28" s="18" t="e">
        <f>IF(D133="","",VLOOKUP(D133,$AU$517:$AV$519,2,TRUE))</f>
        <v>#N/A</v>
      </c>
      <c r="F28" s="18" t="e">
        <f>IF(D224="","",VLOOKUP(D224,$AK$571:$AL$573,2,TRUE))</f>
        <v>#N/A</v>
      </c>
      <c r="G28" s="18" t="str">
        <f>IF(D225="","",VLOOKUP(D225,$AM$571:$AN$573,2,TRUE))</f>
        <v>қойылымдағы өзінің рөлін мәнерлі, дербес орындау дағдылардын қалыптастыру</v>
      </c>
      <c r="H28" s="18" t="e">
        <f>IF(D226="","",VLOOKUP(D226,$AO$571:$AP$573,2,TRUE))</f>
        <v>#N/A</v>
      </c>
      <c r="I28" s="18" t="str">
        <f>IF(D333="","",VLOOKUP(D333,$AK$571:$AL$573,2,TRUE))</f>
        <v>қойылымдағы өзінің рөлін мәнерлі, дербес орындау қабілетін бекіту</v>
      </c>
      <c r="J28" s="18" t="e">
        <f>IF(D334="","",VLOOKUP(D334,$AM$571:$AN$573,2,TRUE))</f>
        <v>#N/A</v>
      </c>
      <c r="K28" s="18" t="e">
        <f>IF(D335="","",VLOOKUP(D335,$AO$571:$AP$573,2,TRUE))</f>
        <v>#N/A</v>
      </c>
      <c r="L28" s="20"/>
    </row>
    <row r="29" ht="90" customHeight="1" spans="2:12">
      <c r="B29" s="11"/>
      <c r="C29" s="18" t="e">
        <f>IF(D134="","",VLOOKUP(D134,$M$521:$N$523,2,TRUE))</f>
        <v>#N/A</v>
      </c>
      <c r="D29" s="18" t="str">
        <f>IF(D135="","",VLOOKUP(D135,$O$521:$P$523,2,TRUE))</f>
        <v>қазақ тіліне тән ө, қ, ү, ұ, і, ғ дыбыстарын жеке, сөз ішінде анық айтуға дағдылардын қалыптастыру</v>
      </c>
      <c r="E29" s="18" t="e">
        <f>IF(D136="","",VLOOKUP(D136,$Q$521:$R$523,2,TRUE))</f>
        <v>#N/A</v>
      </c>
      <c r="F29" s="18" t="e">
        <f>IF(D227="","",VLOOKUP(D227,$AQ$571:$AR$573,2,TRUE))</f>
        <v>#N/A</v>
      </c>
      <c r="G29" s="18" t="str">
        <f>IF(D228="","",VLOOKUP(D228,$AS$571:$AT$573,2,TRUE))</f>
        <v>түрлі дереккөздерден алған ақпараттарымен, әсерлерімен бөлісу дағдылардын қалыптастыру</v>
      </c>
      <c r="H29" s="18" t="e">
        <f>IF(D229="","",VLOOKUP(D229,$AU$571:$AV$573,2,TRUE))</f>
        <v>#N/A</v>
      </c>
      <c r="I29" s="18" t="str">
        <f>IF(D336="","",VLOOKUP(D336,$AQ$571:$AR$573,2,TRUE))</f>
        <v>түрлі дереккөздерден алған ақпараттарымен, әсерлерімен бөлісу қабілетін бекіту</v>
      </c>
      <c r="J29" s="18" t="e">
        <f>IF(D337="","",VLOOKUP(D337,$AS$571:$AT$573,2,TRUE))</f>
        <v>#N/A</v>
      </c>
      <c r="K29" s="18" t="e">
        <f>IF(D338="","",VLOOKUP(D338,$AU$571:$AV$573,2,TRUE))</f>
        <v>#N/A</v>
      </c>
      <c r="L29" s="20"/>
    </row>
    <row r="30" ht="90" customHeight="1" spans="2:12">
      <c r="B30" s="11"/>
      <c r="C30" s="18" t="str">
        <f>IF(D137="","",VLOOKUP(D137,$S$521:$T$523,2,TRUE))</f>
        <v>туыстық қарым-қатынасты білдіретін сөздерді білуге, өзінің отбасы, отбасылық
мерекелер, отбасындағы қызықты оқиғалар, салт-дәстүрлер туралы айтуға қабілетін бекіту
</v>
      </c>
      <c r="D30" s="18" t="e">
        <f>IF(D138="","",VLOOKUP(D138,$U$521:$V$523,2,TRUE))</f>
        <v>#N/A</v>
      </c>
      <c r="E30" s="18" t="e">
        <f>IF(D139="","",VLOOKUP(D139,$W$521:$X$523,2,TRUE))</f>
        <v>#N/A</v>
      </c>
      <c r="F30" s="18" t="e">
        <f>IF(D230="","",VLOOKUP(D230,$AW$571:$AX$573,2,TRUE))</f>
        <v>#N/A</v>
      </c>
      <c r="G30" s="18" t="str">
        <f>IF(D231="","",VLOOKUP(D231,$AY$571:$AZ$573,2,TRUE))</f>
        <v>айналасында болып жатқан оқиғаларға өзінің көзқарасын білдіру дағдылардын қалыптастыру</v>
      </c>
      <c r="H30" s="18" t="e">
        <f>IF(D232="","",VLOOKUP(D232,$BA$571:$BB$573,2,TRUE))</f>
        <v>#N/A</v>
      </c>
      <c r="I30" s="18" t="str">
        <f>IF(D339="","",VLOOKUP(D339,$AW$571:$AX$573,2,TRUE))</f>
        <v>айналасында болып жатқан оқиғаларға өзінің көзқарасын білдіру қабілетін бекіту</v>
      </c>
      <c r="J30" s="18" t="e">
        <f>IF(D340="","",VLOOKUP(D340,$AY$571:$AZ$573,2,TRUE))</f>
        <v>#N/A</v>
      </c>
      <c r="K30" s="18" t="e">
        <f>IF(D341="","",VLOOKUP(D341,$BA$571:$BB$573,2,TRUE))</f>
        <v>#N/A</v>
      </c>
      <c r="L30" s="20"/>
    </row>
    <row r="31" ht="90" customHeight="1" spans="2:12">
      <c r="B31" s="11"/>
      <c r="C31" s="18" t="e">
        <f>IF(D140="","",VLOOKUP(D140,$Y$521:$Z$523,2,TRUE))</f>
        <v>#N/A</v>
      </c>
      <c r="D31" s="18" t="str">
        <f>IF(D141="","",VLOOKUP(D141,$AA$521:$AB$523,2,TRUE))</f>
        <v>өлеңдер, санамақтар, жаңылтпаштар, тақпақтарды жатқа айтуға дағдылардын қалыптастыру</v>
      </c>
      <c r="E31" s="18" t="e">
        <f>IF(D142="","",VLOOKUP(D142,$AC$521:$AD$523,2,TRUE))</f>
        <v>#N/A</v>
      </c>
      <c r="F31" s="18" t="e">
        <f>IF(D233="","",VLOOKUP(D233,$M$575:$N$577,2,TRUE))</f>
        <v>#N/A</v>
      </c>
      <c r="G31" s="18" t="str">
        <f>IF(D234="","",VLOOKUP(D234,$O$575:$P$577,2,TRUE))</f>
        <v>сөздерге дыбыстық талдау жасайды, сөздегі дыбыстардың ретін, дауысты және
дауыссыз дыбыстарды анықтау дағдылардын қалыптастыру
</v>
      </c>
      <c r="H31" s="18" t="e">
        <f>IF(D235="","",VLOOKUP(D235,$Q$575:$R$577,2,TRUE))</f>
        <v>#N/A</v>
      </c>
      <c r="I31" s="18" t="str">
        <f>IF(D342="","",VLOOKUP(D342,$M$575:$N$577,2,TRUE))</f>
        <v>сөздерге дыбыстық талдау жасайды, сөздегі дыбыстардың ретін, дауысты және
дауыссыз дыбыстарды анықтау қабілетін бекіту
</v>
      </c>
      <c r="J31" s="18" t="e">
        <f>IF(D343="","",VLOOKUP(D343,$O$575:$P$577,2,TRUE))</f>
        <v>#N/A</v>
      </c>
      <c r="K31" s="18" t="e">
        <f>IF(D344="","",VLOOKUP(D344,$Q$575:$R$577,2,TRUE))</f>
        <v>#N/A</v>
      </c>
      <c r="L31" s="20"/>
    </row>
    <row r="32" ht="90" customHeight="1" spans="2:12">
      <c r="B32" s="11"/>
      <c r="C32" s="18" t="e">
        <f>IF(D143="","",VLOOKUP(D143,$AE$521:$AF$523,2,TRUE))</f>
        <v>#N/A</v>
      </c>
      <c r="D32" s="18" t="str">
        <f>IF(D144="","",VLOOKUP(D144,$AG$521:$AH$523,2,TRUE))</f>
        <v>өз ойын жай және жайылма сөйлемдермен жеткізуге дағдылардын қалыптастыру</v>
      </c>
      <c r="E32" s="18" t="e">
        <f>IF(D145="","",VLOOKUP(D145,$AI$521:$AJ$523,2,TRUE))</f>
        <v>#N/A</v>
      </c>
      <c r="F32" s="18" t="e">
        <f>IF(D236="","",VLOOKUP(D236,$S$575:$T$577,2,TRUE))</f>
        <v>#N/A</v>
      </c>
      <c r="G32" s="18" t="str">
        <f>IF(D237="","",VLOOKUP(D237,$U$575:$V$577,2,TRUE))</f>
        <v>барлық дыбыстарды анық айту,  дауысты және дауыссыз дыбыстарды
ажырату дағдылардын қалыптастыру
</v>
      </c>
      <c r="H32" s="18" t="e">
        <f>IF(D238="","",VLOOKUP(D238,$W$575:$X$577,2,TRUE))</f>
        <v>#N/A</v>
      </c>
      <c r="I32" s="18" t="e">
        <f>IF(D345="","",VLOOKUP(D345,$S$575:$T$577,2,TRUE))</f>
        <v>#N/A</v>
      </c>
      <c r="J32" s="18" t="str">
        <f>IF(D346="","",VLOOKUP(D346,$U$575:$V$577,2,TRUE))</f>
        <v>барлық дыбыстарды анық айту,  дауысты және дауыссыз дыбыстарды
ажырату дағдылардын қалыптастыру
</v>
      </c>
      <c r="K32" s="18" t="e">
        <f>IF(D347="","",VLOOKUP(D347,$W$575:$X$577,2,TRUE))</f>
        <v>#N/A</v>
      </c>
      <c r="L32" s="20"/>
    </row>
    <row r="33" ht="90" customHeight="1" spans="2:12">
      <c r="B33" s="11"/>
      <c r="C33" s="18" t="e">
        <f>IF(D146="","",VLOOKUP(D146,$AK$521:$AL$523,2,TRUE))</f>
        <v>#N/A</v>
      </c>
      <c r="D33" s="18" t="str">
        <f>IF(D147="","",VLOOKUP(D147,$AM$521:$AN$523,2,TRUE))</f>
        <v>қарым-қатынас барысында балаларды қойылған сұрақтардың сипатына сәйкес
хабарлы, лепті, бұйрықты сөйлемдермен жауап беруге дағдылардын қалыптастыру
</v>
      </c>
      <c r="E33" s="18" t="e">
        <f>IF(D148="","",VLOOKUP(D148,$AO$521:$AP$523,2,TRUE))</f>
        <v>#N/A</v>
      </c>
      <c r="F33" s="18" t="e">
        <f>IF(D239="","",VLOOKUP(D239,$Y$575:$Z$577,2,TRUE))</f>
        <v>#N/A</v>
      </c>
      <c r="G33" s="18" t="str">
        <f>IF(D240="","",VLOOKUP(D240,$AA$575:$AB$577,2,TRUE))</f>
        <v>берілген буынға сөз құрастыру дағдылардын қалыптастыру</v>
      </c>
      <c r="H33" s="18" t="e">
        <f>IF(D241="","",VLOOKUP(D241,$AC$575:$AD$577,2,TRUE))</f>
        <v>#N/A</v>
      </c>
      <c r="I33" s="18" t="str">
        <f>IF(D348="","",VLOOKUP(D348,$Y$575:$Z$577,2,TRUE))</f>
        <v>берілген буынға сөз құрастыру қабілетін бекіту</v>
      </c>
      <c r="J33" s="18" t="e">
        <f>IF(D349="","",VLOOKUP(D349,$AA$575:$AB$577,2,TRUE))</f>
        <v>#N/A</v>
      </c>
      <c r="K33" s="18" t="e">
        <f>IF(D350="","",VLOOKUP(D350,$AC$575:$AD$577,2,TRUE))</f>
        <v>#N/A</v>
      </c>
      <c r="L33" s="20"/>
    </row>
    <row r="34" ht="90" customHeight="1" spans="2:12">
      <c r="B34" s="11"/>
      <c r="C34" s="18" t="e">
        <f>IF(D149="","",VLOOKUP(D149,$AQ$521:$AR$523,2,TRUE))</f>
        <v>#N/A</v>
      </c>
      <c r="D34" s="18" t="str">
        <f>IF(D150="","",VLOOKUP(D150,$AS$521:$AT$523,2,TRUE))</f>
        <v>өзінің тәжірибесіне сүйеніп, суреттер бойынша әңгіме құрастыруға дағдылардын қалыптастыру</v>
      </c>
      <c r="E34" s="18" t="e">
        <f>IF(D151="","",VLOOKUP(D151,$AU$521:$AV$523,2,TRUE))</f>
        <v>#N/A</v>
      </c>
      <c r="F34" s="18" t="e">
        <f>IF(D242="","",VLOOKUP(D242,$AE$575:$AF$577,2,TRUE))</f>
        <v>#N/A</v>
      </c>
      <c r="G34" s="18" t="str">
        <f>IF(D243="","",VLOOKUP(D243,$AG$575:$AH$577,2,TRUE))</f>
        <v>берілген сөздерден жай сөйлемдер құрастыру дағдылардын қалыптастыру</v>
      </c>
      <c r="H34" s="18" t="e">
        <f>IF(D244="","",VLOOKUP(D244,$AI$575:$AJ$577,2,TRUE))</f>
        <v>#N/A</v>
      </c>
      <c r="I34" s="18" t="e">
        <f>IF(D351="","",VLOOKUP(D351,$AE$575:$AF$577,2,TRUE))</f>
        <v>#N/A</v>
      </c>
      <c r="J34" s="18" t="str">
        <f>IF(D352="","",VLOOKUP(D352,$AG$575:$AH$577,2,TRUE))</f>
        <v>берілген сөздерден жай сөйлемдер құрастыру дағдылардын қалыптастыру</v>
      </c>
      <c r="K34" s="18" t="e">
        <f>IF(D353="","",VLOOKUP(D353,$AI$575:$AJ$577,2,TRUE))</f>
        <v>#N/A</v>
      </c>
      <c r="L34" s="20"/>
    </row>
    <row r="35" ht="90" customHeight="1" spans="2:12">
      <c r="B35" s="11"/>
      <c r="C35" s="153"/>
      <c r="D35" s="154"/>
      <c r="E35" s="155"/>
      <c r="F35" s="18" t="str">
        <f>IF(D245="","",VLOOKUP(D245,$AK$575:$AL$577,2,TRUE))</f>
        <v>қаламды дұрыс ұстай алу қабілетін бекіту</v>
      </c>
      <c r="G35" s="18" t="e">
        <f>IF(D246="","",VLOOKUP(D246,$AM$575:$AN$577,2,TRUE))</f>
        <v>#N/A</v>
      </c>
      <c r="H35" s="18" t="e">
        <f>IF(D247="","",VLOOKUP(D247,$AO$575:$AP$577,2,TRUE))</f>
        <v>#N/A</v>
      </c>
      <c r="I35" s="18" t="e">
        <f>IF(D354="","",VLOOKUP(D354,$AK$575:$AL$577,2,TRUE))</f>
        <v>#N/A</v>
      </c>
      <c r="J35" s="18" t="str">
        <f>IF(D355="","",VLOOKUP(D355,$AM$575:$AN$577,2,TRUE))</f>
        <v>қаламды дұрыс ұстай алу дағдылардын қалыптастыру</v>
      </c>
      <c r="K35" s="18" t="e">
        <f>IF(D356="","",VLOOKUP(D356,$AO$575:$AP$577,2,TRUE))</f>
        <v>#N/A</v>
      </c>
      <c r="L35" s="20"/>
    </row>
    <row r="36" ht="90" customHeight="1" spans="2:12">
      <c r="B36" s="11"/>
      <c r="C36" s="156"/>
      <c r="D36" s="157"/>
      <c r="E36" s="158"/>
      <c r="F36" s="18" t="e">
        <f>IF(D248="","",VLOOKUP(D248,$AQ$575:$AR$577,2,TRUE))</f>
        <v>#N/A</v>
      </c>
      <c r="G36" s="18" t="str">
        <f>IF(D249="","",VLOOKUP(D249,$AS$575:$AT$577,2,TRUE))</f>
        <v>түрлі сызықтарды салу дағдылардын қалыптастыру</v>
      </c>
      <c r="H36" s="18" t="e">
        <f>IF(D250="","",VLOOKUP(D250,$AU$575:$AV$577,2,TRUE))</f>
        <v>#N/A</v>
      </c>
      <c r="I36" s="18" t="e">
        <f>IF(D357="","",VLOOKUP(D357,$AQ$575:$AR$577,2,TRUE))</f>
        <v>#N/A</v>
      </c>
      <c r="J36" s="18" t="str">
        <f>IF(D358="","",VLOOKUP(D358,$AS$575:$AT$577,2,TRUE))</f>
        <v>түрлі сызықтарды салу дағдылардын қалыптастыру</v>
      </c>
      <c r="K36" s="18" t="e">
        <f>IF(D359="","",VLOOKUP(D359,$AU$575:$AV$577,2,TRUE))</f>
        <v>#N/A</v>
      </c>
      <c r="L36" s="20"/>
    </row>
    <row r="37" ht="90" customHeight="1" spans="2:12">
      <c r="B37" s="11"/>
      <c r="C37" s="156"/>
      <c r="D37" s="157"/>
      <c r="E37" s="158"/>
      <c r="F37" s="18" t="e">
        <f>IF(D251="","",VLOOKUP(D251,$AW$575:$AX$577,2,TRUE))</f>
        <v>#N/A</v>
      </c>
      <c r="G37" s="18" t="str">
        <f>IF(D252="","",VLOOKUP(D252,$AY$575:$AZ$577,2,TRUE))</f>
        <v>жазу парағында бағдарлай білу, жазу жолы мен жоларалық кеңістікті ажырату дағдылардын қалыптастыру</v>
      </c>
      <c r="H37" s="18" t="e">
        <f>IF(D253="","",VLOOKUP(D253,$BA$575:$BB$577,2,TRUE))</f>
        <v>#N/A</v>
      </c>
      <c r="I37" s="18" t="e">
        <f>IF(D360="","",VLOOKUP(D360,$AW$575:$AX$577,2,TRUE))</f>
        <v>#N/A</v>
      </c>
      <c r="J37" s="18" t="str">
        <f>IF(D361="","",VLOOKUP(D361,$AY$575:$AZ$577,2,TRUE))</f>
        <v>жазу парағында бағдарлай білу, жазу жолы мен жоларалық кеңістікті ажырату дағдылардын қалыптастыру</v>
      </c>
      <c r="K37" s="18" t="e">
        <f>IF(D362="","",VLOOKUP(D362,$BA$575:$BB$577,2,TRUE))</f>
        <v>#N/A</v>
      </c>
      <c r="L37" s="20"/>
    </row>
    <row r="38" ht="90" customHeight="1" spans="2:12">
      <c r="B38" s="11"/>
      <c r="C38" s="156"/>
      <c r="D38" s="157"/>
      <c r="E38" s="158"/>
      <c r="F38" s="18" t="str">
        <f>IF(D254="","",VLOOKUP(D254,$M$579:$N$581,2,TRUE))</f>
        <v>қазақ тіліне тән ә, ө, қ, ү, ұ, і, ғ, ң, һ дыбыстарын, осы дыбыстардан тұратын сөздерді
анық айту қабілетін бекіту
</v>
      </c>
      <c r="G38" s="18" t="e">
        <f>IF(D255="","",VLOOKUP(D255,$O$579:$P$581,2,TRUE))</f>
        <v>#N/A</v>
      </c>
      <c r="H38" s="18" t="e">
        <f>IF(D256="","",VLOOKUP(D256,$Q$579:$R$581,2,TRUE))</f>
        <v>#N/A</v>
      </c>
      <c r="I38" s="18" t="e">
        <f>IF(D363="","",VLOOKUP(D363,$M$579:$N$581,2,TRUE))</f>
        <v>#N/A</v>
      </c>
      <c r="J38" s="18" t="str">
        <f>IF(D364="","",VLOOKUP(D364,$O$579:$P$581,2,TRUE))</f>
        <v>қазақ тіліне тән ә, ө, қ, ү, ұ, і, ғ, ң, һ дыбыстарын, осы дыбыстардан тұратын сөздерді
анық айту дағдылардын қалыптастыру
</v>
      </c>
      <c r="K38" s="18" t="e">
        <f>IF(D365="","",VLOOKUP(D365,$Q$579:$R$581,2,TRUE))</f>
        <v>#N/A</v>
      </c>
      <c r="L38" s="20"/>
    </row>
    <row r="39" ht="90" customHeight="1" spans="2:12">
      <c r="B39" s="11"/>
      <c r="C39" s="156"/>
      <c r="D39" s="157"/>
      <c r="E39" s="158"/>
      <c r="F39" s="18" t="e">
        <f>IF(D257="","",VLOOKUP(D257,$S$579:$T$581,2,TRUE))</f>
        <v>#N/A</v>
      </c>
      <c r="G39" s="18" t="str">
        <f>IF(D258="","",VLOOKUP(D258,$U$579:$V$581,2,TRUE))</f>
        <v>өлеңдер, санамақтар, жаңылтпаштар, тақпақтарды жатқа айту дағдылардын қалыптастыру</v>
      </c>
      <c r="H39" s="18" t="e">
        <f>IF(D259="","",VLOOKUP(D259,$W$579:$X$581,2,TRUE))</f>
        <v>#N/A</v>
      </c>
      <c r="I39" s="18" t="e">
        <f>IF(D366="","",VLOOKUP(D366,$S$579:$T$581,2,TRUE))</f>
        <v>#N/A</v>
      </c>
      <c r="J39" s="18" t="str">
        <f>IF(D367="","",VLOOKUP(D367,$U$579:$V$581,2,TRUE))</f>
        <v>өлеңдер, санамақтар, жаңылтпаштар, тақпақтарды жатқа айту дағдылардын қалыптастыру</v>
      </c>
      <c r="K39" s="18" t="e">
        <f>IF(D368="","",VLOOKUP(D368,$W$579:$X$581,2,TRUE))</f>
        <v>#N/A</v>
      </c>
      <c r="L39" s="20"/>
    </row>
    <row r="40" ht="90" customHeight="1" spans="2:12">
      <c r="B40" s="11"/>
      <c r="C40" s="156"/>
      <c r="D40" s="157"/>
      <c r="E40" s="158"/>
      <c r="F40" s="18" t="e">
        <f>IF(D260="","",VLOOKUP(D260,$Y$579:$Z$581,2,TRUE))</f>
        <v>#N/A</v>
      </c>
      <c r="G40" s="18" t="str">
        <f>IF(D261="","",VLOOKUP(D261,$AA$579:$AB$581,2,TRUE))</f>
        <v>әңгімелесушіге сұрақтарды дұрыс қояю, оған қысқа және толық нақты жауап
беру дағдылардын қалыптастыру
</v>
      </c>
      <c r="H40" s="18" t="e">
        <f>IF(D262="","",VLOOKUP(D262,$AC$579:$AD$581,2,TRUE))</f>
        <v>#N/A</v>
      </c>
      <c r="I40" s="18" t="e">
        <f>IF(D369="","",VLOOKUP(D369,$Y$579:$Z$581,2,TRUE))</f>
        <v>#N/A</v>
      </c>
      <c r="J40" s="18" t="str">
        <f>IF(D370="","",VLOOKUP(D370,$AA$579:$AB$581,2,TRUE))</f>
        <v>әңгімелесушіге сұрақтарды дұрыс қояю, оған қысқа және толық нақты жауап
беру дағдылардын қалыптастыру
</v>
      </c>
      <c r="K40" s="18" t="e">
        <f>IF(D371="","",VLOOKUP(D371,$AC$579:$AD$581,2,TRUE))</f>
        <v>#N/A</v>
      </c>
      <c r="L40" s="20"/>
    </row>
    <row r="41" ht="90" customHeight="1" spans="2:12">
      <c r="B41" s="11"/>
      <c r="C41" s="156"/>
      <c r="D41" s="157"/>
      <c r="E41" s="158"/>
      <c r="F41" s="18" t="e">
        <f>IF(D263="","",VLOOKUP(D263,$AE$579:$AF$581,2,TRUE))</f>
        <v>#N/A</v>
      </c>
      <c r="G41" s="18" t="str">
        <f>IF(D264="","",VLOOKUP(D264,$AG$579:$AH$581,2,TRUE))</f>
        <v>тыңдалған көркем шығарма мазмұнын ретімен, жүйелі түрде жеткізу дағдылардын қалыптастыру</v>
      </c>
      <c r="H41" s="18" t="e">
        <f>IF(D265="","",VLOOKUP(D265,$AI$579:$AJ$581,2,TRUE))</f>
        <v>#N/A</v>
      </c>
      <c r="I41" s="18" t="e">
        <f>IF(D372="","",VLOOKUP(D372,$AE$579:$AF$581,2,TRUE))</f>
        <v>#N/A</v>
      </c>
      <c r="J41" s="18" t="str">
        <f>IF(D373="","",VLOOKUP(D373,$AG$579:$AH$581,2,TRUE))</f>
        <v>тыңдалған көркем шығарма мазмұнын ретімен, жүйелі түрде жеткізу дағдылардын қалыптастыру</v>
      </c>
      <c r="K41" s="18" t="e">
        <f>IF(D374="","",VLOOKUP(D374,$AI$579:$AJ$581,2,TRUE))</f>
        <v>#N/A</v>
      </c>
      <c r="L41" s="20"/>
    </row>
    <row r="42" ht="90" customHeight="1" spans="2:12">
      <c r="B42" s="11"/>
      <c r="C42" s="156"/>
      <c r="D42" s="157"/>
      <c r="E42" s="158"/>
      <c r="F42" s="18" t="str">
        <f>IF(D266="","",VLOOKUP(D266,$AK$579:$AL$581,2,TRUE))</f>
        <v>бір-бірімен еркін диалог құру қабілетін бекіту</v>
      </c>
      <c r="G42" s="18" t="e">
        <f>IF(D267="","",VLOOKUP(D267,$AM$579:$AN$581,2,TRUE))</f>
        <v>#N/A</v>
      </c>
      <c r="H42" s="18" t="e">
        <f>IF(D268="","",VLOOKUP(D268,$AO$579:$AP$581,2,TRUE))</f>
        <v>#N/A</v>
      </c>
      <c r="I42" s="18" t="e">
        <f>IF(D375="","",VLOOKUP(D375,$AK$579:$AL$581,2,TRUE))</f>
        <v>#N/A</v>
      </c>
      <c r="J42" s="18" t="str">
        <f>IF(D376="","",VLOOKUP(D376,$AM$579:$AN$581,2,TRUE))</f>
        <v>бір-бірімен еркін диалог құру дағдылардын қалыптастыру</v>
      </c>
      <c r="K42" s="18" t="e">
        <f>IF(D377="","",VLOOKUP(D377,$AO$579:$AP$581,2,TRUE))</f>
        <v>#N/A</v>
      </c>
      <c r="L42" s="20"/>
    </row>
    <row r="43" ht="90" customHeight="1" spans="2:12">
      <c r="B43" s="11"/>
      <c r="C43" s="156"/>
      <c r="D43" s="157"/>
      <c r="E43" s="158"/>
      <c r="F43" s="18" t="e">
        <f>IF(D269="","",VLOOKUP(D269,$AQ$579:$AR$581,2,TRUE))</f>
        <v>#N/A</v>
      </c>
      <c r="G43" s="18" t="str">
        <f>IF(D270="","",VLOOKUP(D270,$AS$579:$AT$581,2,TRUE))</f>
        <v>өзінің тәжірибесіне сүйеніп, суреттер бойынша әңгіме құрастыру дағдылардын қалыптастыру</v>
      </c>
      <c r="H43" s="18" t="e">
        <f>IF(D271="","",VLOOKUP(D271,$AU$579:$AV$581,2,TRUE))</f>
        <v>#N/A</v>
      </c>
      <c r="I43" s="18" t="e">
        <f>IF(D378="","",VLOOKUP(D378,$AQ$579:$AR$581,2,TRUE))</f>
        <v>#N/A</v>
      </c>
      <c r="J43" s="18" t="str">
        <f>IF(D379="","",VLOOKUP(D379,$AS$579:$AT$581,2,TRUE))</f>
        <v>өзінің тәжірибесіне сүйеніп, суреттер бойынша әңгіме құрастыру дағдылардын қалыптастыру</v>
      </c>
      <c r="K43" s="18" t="e">
        <f>IF(D380="","",VLOOKUP(D380,$AU$579:$AV$581,2,TRUE))</f>
        <v>#N/A</v>
      </c>
      <c r="L43" s="20"/>
    </row>
    <row r="44" ht="90" customHeight="1" spans="2:12">
      <c r="B44" s="11"/>
      <c r="C44" s="159"/>
      <c r="D44" s="160"/>
      <c r="E44" s="161"/>
      <c r="F44" s="18" t="e">
        <f>IF(D272="","",VLOOKUP(D272,$AW$579:$AX$581,2,TRUE))</f>
        <v>#N/A</v>
      </c>
      <c r="G44" s="18" t="str">
        <f>IF(D273="","",VLOOKUP(D273,$AY$579:$AZ$581,2,TRUE))</f>
        <v>ойыншықтар мен заттарды 5-6 сөйлеммен сипаттау дағдылардын қалыптастыру</v>
      </c>
      <c r="H44" s="18" t="e">
        <f>IF(D274="","",VLOOKUP(D274,$BA$579:$BB$581,2,TRUE))</f>
        <v>#N/A</v>
      </c>
      <c r="I44" s="18" t="e">
        <f>IF(D381="","",VLOOKUP(D381,$AW$579:$AX$581,2,TRUE))</f>
        <v>#N/A</v>
      </c>
      <c r="J44" s="18" t="str">
        <f>IF(D382="","",VLOOKUP(D382,$AY$579:$AZ$581,2,TRUE))</f>
        <v>ойыншықтар мен заттарды 5-6 сөйлеммен сипаттау дағдылардын қалыптастыру</v>
      </c>
      <c r="K44" s="18" t="e">
        <f>IF(D383="","",VLOOKUP(D383,$BA$579:$BB$581,2,TRUE))</f>
        <v>#N/A</v>
      </c>
      <c r="L44" s="20"/>
    </row>
    <row r="45" ht="90" customHeight="1" spans="2:12">
      <c r="B45" s="11" t="s">
        <v>338</v>
      </c>
      <c r="C45" s="18" t="e">
        <f>IF(E98="","",VLOOKUP(E98,$M$525:$N$527,2,TRUE))</f>
        <v>#N/A</v>
      </c>
      <c r="D45" s="18" t="str">
        <f>IF(E99="","",VLOOKUP(E99,$O$525:$P$527,2,TRUE))</f>
        <v>5 көлемінде санай алуға, сандарды ретімен атуңа, теңдік және теңсіздік туралы
ұғымдарға ие болуға дағдылардын қалыптастыру
</v>
      </c>
      <c r="E45" s="18" t="e">
        <f>IF(E100="","",VLOOKUP(E100,$Q$525:$R$527,2,TRUE))</f>
        <v>#N/A</v>
      </c>
      <c r="F45" s="18" t="e">
        <f>IF(E191="","",VLOOKUP(E191,$M$583:$N$585,2,TRUE))</f>
        <v>#N/A</v>
      </c>
      <c r="G45" s="18" t="str">
        <f>IF(E192="","",VLOOKUP(E192,$O$583:$P$585,2,TRUE))</f>
        <v>жиындарды бөліктерге бөледі және оларды қайта біріктіру дағдылардын қалыптастыру</v>
      </c>
      <c r="H45" s="18" t="e">
        <f>IF(E193="","",VLOOKUP(E193,$Q$583:$R$585,2,TRUE))</f>
        <v>#N/A</v>
      </c>
      <c r="I45" s="18" t="str">
        <f>IF(E300="","",VLOOKUP(E300,$M$583:$N$585,2,TRUE))</f>
        <v>жиындарды бөліктерге бөледі және оларды қайта біріктіру қабілетін бекіту</v>
      </c>
      <c r="J45" s="18" t="e">
        <f>IF(E301="","",VLOOKUP(E301,$O$583:$P$585,2,TRUE))</f>
        <v>#N/A</v>
      </c>
      <c r="K45" s="18" t="e">
        <f>IF(E302="","",VLOOKUP(E302,$Q$583:$R$585,2,TRUE))</f>
        <v>#N/A</v>
      </c>
      <c r="L45" s="20"/>
    </row>
    <row r="46" ht="90" customHeight="1" spans="2:12">
      <c r="B46" s="11"/>
      <c r="C46" s="18" t="e">
        <f>IF(E101="","",VLOOKUP(E101,$S$525:$T$527,2,TRUE))</f>
        <v>#N/A</v>
      </c>
      <c r="D46" s="18" t="str">
        <f>IF(E102="","",VLOOKUP(E102,$U$525:$V$527,2,TRUE))</f>
        <v>екі затты ұзындығы, ені және биіктігі, жуандығы бойынша салыстыруға дағдылардын қалыптастыру</v>
      </c>
      <c r="E46" s="18" t="e">
        <f>IF(E103="","",VLOOKUP(E103,$W$525:$X$527,2,TRUE))</f>
        <v>#N/A</v>
      </c>
      <c r="F46" s="18" t="e">
        <f>IF(E194="","",VLOOKUP(E194,$S$583:$T$585,2,TRUE))</f>
        <v>#N/A</v>
      </c>
      <c r="G46" s="18" t="str">
        <f>IF(E195="","",VLOOKUP(E195,$U$583:$V$585,2,TRUE))</f>
        <v>10 көлеміндегі сандарды тура және кері санауды білу, «Қанша?», «нешінші?»
сұрақтарын ажырату, оларға дұрыс жауап беру дағдылардын қалыптастыру
</v>
      </c>
      <c r="H46" s="18" t="e">
        <f>IF(E196="","",VLOOKUP(E196,$W$583:$X$585,2,TRUE))</f>
        <v>#N/A</v>
      </c>
      <c r="I46" s="18" t="e">
        <f>IF(E303="","",VLOOKUP(E303,$S$583:$T$585,2,TRUE))</f>
        <v>#N/A</v>
      </c>
      <c r="J46" s="18" t="str">
        <f>IF(E304="","",VLOOKUP(E304,$U$583:$V$585,2,TRUE))</f>
        <v>10 көлеміндегі сандарды тура және кері санауды білу, «Қанша?», «нешінші?»
сұрақтарын ажырату, оларға дұрыс жауап беру дағдылардын қалыптастыру
</v>
      </c>
      <c r="K46" s="18" t="e">
        <f>IF(E305="","",VLOOKUP(E305,$W$583:$X$585,2,TRUE))</f>
        <v>#N/A</v>
      </c>
      <c r="L46" s="20"/>
    </row>
    <row r="47" ht="90" customHeight="1" spans="2:12">
      <c r="B47" s="11"/>
      <c r="C47" s="18" t="str">
        <f>IF(E104="","",VLOOKUP(E104,$Y$525:$Z$527,2,TRUE))</f>
        <v>геометриялық фигураларды және геометриялық денелерді көру және сипап сезу
арқылы зерттеуге, оларды ажыратуға және атуға қабілетін бекіту
</v>
      </c>
      <c r="D47" s="18" t="e">
        <f>IF(E105="","",VLOOKUP(E105,$AA$525:$AB$527,2,TRUE))</f>
        <v>#N/A</v>
      </c>
      <c r="E47" s="18" t="e">
        <f>IF(E106="","",VLOOKUP(E106,$AC$525:$AD$527,2,TRUE))</f>
        <v>#N/A</v>
      </c>
      <c r="F47" s="18" t="e">
        <f>IF(E197="","",VLOOKUP(E197,$Y$583:$Z$585,2,TRUE))</f>
        <v>#N/A</v>
      </c>
      <c r="G47" s="18" t="str">
        <f>IF(E198="","",VLOOKUP(E198,$AA$583:$AB$585,2,TRUE))</f>
        <v>әртүрлі белгілері бойынша заттарды салыстыра алу (түсі, пішіні, өлшемі,
материалы, қолданылуы) дағдылардын қалыптастыру
</v>
      </c>
      <c r="H47" s="18" t="e">
        <f>IF(E199="","",VLOOKUP(E199,$AC$583:$AD$585,2,TRUE))</f>
        <v>#N/A</v>
      </c>
      <c r="I47" s="18" t="e">
        <f>IF(E306="","",VLOOKUP(E306,$Y$583:$Z$585,2,TRUE))</f>
        <v>#N/A</v>
      </c>
      <c r="J47" s="18" t="str">
        <f>IF(E307="","",VLOOKUP(E307,$AA$583:$AB$585,2,TRUE))</f>
        <v>әртүрлі белгілері бойынша заттарды салыстыра алу (түсі, пішіні, өлшемі,
материалы, қолданылуы) дағдылардын қалыптастыру
</v>
      </c>
      <c r="K47" s="18" t="e">
        <f>IF(E308="","",VLOOKUP(E308,$AC$583:$AD$585,2,TRUE))</f>
        <v>#N/A</v>
      </c>
      <c r="L47" s="20"/>
    </row>
    <row r="48" ht="90" customHeight="1" spans="2:12">
      <c r="B48" s="11"/>
      <c r="C48" s="18" t="e">
        <f>IF(E107="","",VLOOKUP(E107,$AE$525:$AF$527,2,TRUE))</f>
        <v>#N/A</v>
      </c>
      <c r="D48" s="18" t="str">
        <f>IF(E108="","",VLOOKUP(E108,$AG$525:$AH$527,2,TRUE))</f>
        <v>тәулік бөліктерін ажыратуғак, олардың сипаттамалық ерекшеліктерін білуге дағдылардын қалыптастыру</v>
      </c>
      <c r="E48" s="18" t="e">
        <f>IF(E109="","",VLOOKUP(E109,$AI$525:$AJ$527,2,TRUE))</f>
        <v>#N/A</v>
      </c>
      <c r="F48" s="18" t="e">
        <f>IF(E200="","",VLOOKUP(E200,$AE$583:$AF$585,2,TRUE))</f>
        <v>#N/A</v>
      </c>
      <c r="G48" s="18" t="str">
        <f>IF(E201="","",VLOOKUP(E201,$AG$583:$AH$585,2,TRUE))</f>
        <v>заттарды шамасына қарай өсу және кему ретімен орналастыру дағдылардын қалыптастыру</v>
      </c>
      <c r="H48" s="18" t="e">
        <f>IF(E202="","",VLOOKUP(E202,$AI$583:$AJ$585,2,TRUE))</f>
        <v>#N/A</v>
      </c>
      <c r="I48" s="18" t="e">
        <f>IF(E309="","",VLOOKUP(E309,$AE$583:$AF$585,2,TRUE))</f>
        <v>#N/A</v>
      </c>
      <c r="J48" s="18" t="str">
        <f>IF(E310="","",VLOOKUP(E310,$AG$583:$AH$585,2,TRUE))</f>
        <v>заттарды шамасына қарай өсу және кему ретімен орналастыру дағдылардын қалыптастыру</v>
      </c>
      <c r="K48" s="18" t="e">
        <f>IF(E311="","",VLOOKUP(E311,$AI$583:$AJ$585,2,TRUE))</f>
        <v>#N/A</v>
      </c>
      <c r="L48" s="20"/>
    </row>
    <row r="49" ht="90" customHeight="1" spans="2:12">
      <c r="B49" s="11"/>
      <c r="C49" s="18" t="e">
        <f>IF(E110="","",VLOOKUP(E110,$AK$525:$AL$527,2,TRUE))</f>
        <v>#N/A</v>
      </c>
      <c r="D49" s="18" t="str">
        <f>IF(E111="","",VLOOKUP(E111,$AM$525:$AN$527,2,TRUE))</f>
        <v>кеңістіктегі заттардың өзіне қатысты орнын анықтауға дағдылардын қалыптастыру</v>
      </c>
      <c r="E49" s="18" t="e">
        <f>IF(E112="","",VLOOKUP(E112,$AO$525:$AP$527,2,TRUE))</f>
        <v>#N/A</v>
      </c>
      <c r="F49" s="18" t="e">
        <f>IF(E203="","",VLOOKUP(E203,$AK$583:$AL$585,2,TRUE))</f>
        <v>#N/A</v>
      </c>
      <c r="G49" s="18" t="str">
        <f>IF(E204="","",VLOOKUP(E204,$AM$583:$AN$585,2,TRUE))</f>
        <v>қағаз бетінде бағдарлай білу, апта күндерін, жыл мезгілдері бойынша айларды
ретімен атау дағдылардын қалыптастыру
</v>
      </c>
      <c r="H49" s="18" t="e">
        <f>IF(E205="","",VLOOKUP(E205,$AO$583:$AP$585,2,TRUE))</f>
        <v>#N/A</v>
      </c>
      <c r="I49" s="18" t="str">
        <f>IF(E312="","",VLOOKUP(E312,$AK$583:$AL$585,2,TRUE))</f>
        <v>қағаз бетінде бағдарлай білу, апта күндерін, жыл мезгілдері бойынша айларды
ретімен атау қабілетін бекіту
</v>
      </c>
      <c r="J49" s="18" t="e">
        <f>IF(E313="","",VLOOKUP(E313,$AM$583:$AN$585,2,TRUE))</f>
        <v>#N/A</v>
      </c>
      <c r="K49" s="18" t="e">
        <f>IF(E314="","",VLOOKUP(E314,$AO$583:$AP$585,2,TRUE))</f>
        <v>#N/A</v>
      </c>
      <c r="L49" s="20"/>
    </row>
    <row r="50" ht="90" customHeight="1" spans="2:12">
      <c r="B50" s="11"/>
      <c r="C50" s="18" t="e">
        <f>IF(E113="","",VLOOKUP(E113,$AQ$525:$AR$527,2,TRUE))</f>
        <v>#N/A</v>
      </c>
      <c r="D50" s="18" t="str">
        <f>IF(E114="","",VLOOKUP(E114,$AS$525:$AT$527,2,TRUE))</f>
        <v>қарапайым себеп-салдарлық байланысты орнатуға дағдылардын қалыптастыру</v>
      </c>
      <c r="E50" s="18" t="e">
        <f>IF(E115="","",VLOOKUP(E115,$AU$525:$AV$527,2,TRUE))</f>
        <v>#N/A</v>
      </c>
      <c r="F50" s="18" t="e">
        <f>IF(E206="","",VLOOKUP(E206,$AQ$583:$AR$585,2,TRUE))</f>
        <v>#N/A</v>
      </c>
      <c r="G50" s="18" t="str">
        <f>IF(E207="","",VLOOKUP(E207,$AS$583:$AT$585,2,TRUE))</f>
        <v>геометриялық пішіндерді (дөңгелек, сопақша, үшбұрыш, шаршы, тіктөртбұрыш)
ажырату  және атау дағдылардын қалыптастыру
</v>
      </c>
      <c r="H50" s="18" t="e">
        <f>IF(E208="","",VLOOKUP(E208,$AU$583:$AV$585,2,TRUE))</f>
        <v>#N/A</v>
      </c>
      <c r="I50" s="18" t="str">
        <f>IF(E315="","",VLOOKUP(E315,$AQ$583:$AR$585,2,TRUE))</f>
        <v>геометриялық пішіндерді (дөңгелек, сопақша, үшбұрыш, шаршы, тіктөртбұрыш)
ажырату  және атау қабілетін бекіту
</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str">
        <f>IF(E210="","",VLOOKUP(E210,$AY$583:$AZ$585,2,TRUE))</f>
        <v>түрлі сызықтарды салу дағдылардын қалыптастыру</v>
      </c>
      <c r="H51" s="18" t="e">
        <f>IF(E211="","",VLOOKUP(E211,$BA$583:$BB$585,2,TRUE))</f>
        <v>#N/A</v>
      </c>
      <c r="I51" s="18" t="str">
        <f>IF(E318="","",VLOOKUP(E318,$AW$583:$AX$585,2,TRUE))</f>
        <v>түрлі сызықтарды салу қабілетін бекіту</v>
      </c>
      <c r="J51" s="18" t="e">
        <f>IF(E319="","",VLOOKUP(E319,$AY$583:$AZ$585,2,TRUE))</f>
        <v>#N/A</v>
      </c>
      <c r="K51" s="18" t="e">
        <f>IF(E320="","",VLOOKUP(E320,$BA$583:$BB$585,2,TRUE))</f>
        <v>#N/A</v>
      </c>
      <c r="L51" s="20"/>
    </row>
    <row r="52" ht="90" customHeight="1" spans="2:12">
      <c r="B52" s="11" t="s">
        <v>405</v>
      </c>
      <c r="C52" s="18" t="e">
        <f>IF(F98="","",VLOOKUP(F98,$M$529:$N$531,2,TRUE))</f>
        <v>#N/A</v>
      </c>
      <c r="D52" s="18" t="str">
        <f>IF(F99="","",VLOOKUP(F99,$O$529:$P$531,2,TRUE))</f>
        <v>бейнелейтін заттарды қарауға, қолмен ұстап зерттеуге дағдылардын қалыптастыру</v>
      </c>
      <c r="E52" s="18" t="e">
        <f>IF(F100="","",VLOOKUP(F100,$Q$529:$R$531,2,TRUE))</f>
        <v>#N/A</v>
      </c>
      <c r="F52" s="21" t="e">
        <f>IF(F191="","",VLOOKUP(F191,$M$587:$N$589,2,TRUE))</f>
        <v>#N/A</v>
      </c>
      <c r="G52" s="18" t="str">
        <f>IF(F192="","",VLOOKUP(F192,$O$587:$P$589,2,TRUE))</f>
        <v>тірі табиғат заттарының бейнелерін күрделі емес қимылдар мен қалыптар арқылы
жеткізу дағдылардын қалыптастыру
</v>
      </c>
      <c r="H52" s="18" t="e">
        <f>IF(F193="","",VLOOKUP(F193,$Q$587:$R$589,2,TRUE))</f>
        <v>#N/A</v>
      </c>
      <c r="I52" s="21" t="str">
        <f>IF(F300="","",VLOOKUP(F300,$M$587:$N$589,2,TRUE))</f>
        <v>тірі табиғат заттарының бейнелерін күрделі емес қимылдар мен қалыптар арқылы
жеткізу қабілетін бекіту
</v>
      </c>
      <c r="J52" s="18" t="e">
        <f>IF(F301="","",VLOOKUP(F301,$O$587:$P$589,2,TRUE))</f>
        <v>#N/A</v>
      </c>
      <c r="K52" s="18" t="e">
        <f>IF(F302="","",VLOOKUP(F302,$Q$587:$R$589,2,TRUE))</f>
        <v>#N/A</v>
      </c>
      <c r="L52" s="20"/>
    </row>
    <row r="53" ht="90" customHeight="1" spans="2:12">
      <c r="B53" s="11"/>
      <c r="C53" s="18" t="e">
        <f>IF(F101="","",VLOOKUP(F101,$S$529:$T$531,2,TRUE))</f>
        <v>#N/A</v>
      </c>
      <c r="D53" s="18" t="str">
        <f>IF(F102="","",VLOOKUP(F102,$U$529:$V$531,2,TRUE))</f>
        <v>жеке заттарды және сюжеттік композицияларды салуға дағдылардын қалыптастыру</v>
      </c>
      <c r="E53" s="18" t="e">
        <f>IF(F103="","",VLOOKUP(F103,$W$529:$X$531,2,TRUE))</f>
        <v>#N/A</v>
      </c>
      <c r="F53" s="18" t="e">
        <f>IF(F194="","",VLOOKUP(F194,$S$587:$T$589,2,TRUE))</f>
        <v>#N/A</v>
      </c>
      <c r="G53" s="18" t="str">
        <f>IF(F195="","",VLOOKUP(F195,$U$587:$V$589,2,TRUE))</f>
        <v>бояуларды қолдану, бояғышта акварельді сумен араластыру, қанықтүстер алу
үшін қарындашты түрліше басып бояуды білу дағдылардын қалыптастыру
</v>
      </c>
      <c r="H53" s="18" t="e">
        <f>IF(F196="","",VLOOKUP(F196,$W$587:$X$589,2,TRUE))</f>
        <v>#N/A</v>
      </c>
      <c r="I53" s="18" t="str">
        <f>IF(F303="","",VLOOKUP(F303,$S$587:$T$589,2,TRUE))</f>
        <v>бояуларды қолдану, бояғышта акварельді сумен араластыру, қанықтүстер алу
үшін қарындашты түрліше басып бояуды білу қабілетін бекіту
</v>
      </c>
      <c r="J53" s="18" t="e">
        <f>IF(F304="","",VLOOKUP(F304,$U$587:$V$589,2,TRUE))</f>
        <v>#N/A</v>
      </c>
      <c r="K53" s="18" t="e">
        <f>IF(F305="","",VLOOKUP(F305,$W$587:$X$589,2,TRUE))</f>
        <v>#N/A</v>
      </c>
      <c r="L53" s="20"/>
    </row>
    <row r="54" ht="90" customHeight="1" spans="2:12">
      <c r="B54" s="11"/>
      <c r="C54" s="18" t="e">
        <f>IF(F104="","",VLOOKUP(F104,$Y$529:$Z$531,2,TRUE))</f>
        <v>#N/A</v>
      </c>
      <c r="D54" s="18" t="str">
        <f>IF(F105="","",VLOOKUP(F105,$AA$529:$AB$531,2,TRUE))</f>
        <v>әрбір затқа тән ерекшеліктерді, олардың бір-біріне арақатынасын жеткізуге дағдылардын қалыптастыру</v>
      </c>
      <c r="E54" s="18" t="e">
        <f>IF(F106="","",VLOOKUP(F106,$AC$529:$AD$531,2,TRUE))</f>
        <v>#N/A</v>
      </c>
      <c r="F54" s="18" t="e">
        <f>IF(F197="","",VLOOKUP(F197,$Y$587:$Z$589,2,TRUE))</f>
        <v>#N/A</v>
      </c>
      <c r="G54" s="18" t="str">
        <f>IF(F198="","",VLOOKUP(F198,$AA$587:$AB$589,2,TRUE))</f>
        <v>жаңа түстер (күлгін) және реңктерді (көк, қызғылт, қою жасыл) бояуды араластыру
арқылы шығару дағдылардын қалыптастыру
</v>
      </c>
      <c r="H54" s="18" t="e">
        <f>IF(F199="","",VLOOKUP(F199,$AC$587:$AD$589,2,TRUE))</f>
        <v>#N/A</v>
      </c>
      <c r="I54" s="18" t="str">
        <f>IF(F306="","",VLOOKUP(F306,$Y$587:$Z$589,2,TRUE))</f>
        <v>жаңа түстер (күлгін) және реңктерді (көк, қызғылт, қою жасыл) бояуды араластыру
арқылы шығару қабілетін бекіту
</v>
      </c>
      <c r="J54" s="18" t="e">
        <f>IF(F307="","",VLOOKUP(F307,$AA$587:$AB$589,2,TRUE))</f>
        <v>#N/A</v>
      </c>
      <c r="K54" s="18" t="e">
        <f>IF(F308="","",VLOOKUP(F308,$AC$587:$AD$589,2,TRUE))</f>
        <v>#N/A</v>
      </c>
      <c r="L54" s="20"/>
    </row>
    <row r="55" ht="90" customHeight="1" spans="2:12">
      <c r="B55" s="11"/>
      <c r="C55" s="18" t="e">
        <f>IF(F107="","",VLOOKUP(F107,$AE$529:$AF$531,2,TRUE))</f>
        <v>#N/A</v>
      </c>
      <c r="D55" s="18" t="str">
        <f>IF(F108="","",VLOOKUP(F108,$AG$529:$AH$531,2,TRUE))</f>
        <v>қоңыр, қызғылт сары, ашық жасыл реңктерді тануға дағдылардын қалыптастыру</v>
      </c>
      <c r="E55" s="18" t="e">
        <f>IF(F109="","",VLOOKUP(F109,$AI$529:$AJ$531,2,TRUE))</f>
        <v>#N/A</v>
      </c>
      <c r="F55" s="18" t="e">
        <f>IF(F200="","",VLOOKUP(F200,$AE$587:$AF$589,2,TRUE))</f>
        <v>#N/A</v>
      </c>
      <c r="G55" s="18" t="str">
        <f>IF(F201="","",VLOOKUP(F201,$AG$587:$AH$589,2,TRUE))</f>
        <v>ұжыммен бірге жұмыс істеу, міндеттерді өзара келісіп орындау дағдылардын қалыптастыру</v>
      </c>
      <c r="H55" s="18" t="e">
        <f>IF(F202="","",VLOOKUP(F202,$AI$587:$AJ$589,2,TRUE))</f>
        <v>#N/A</v>
      </c>
      <c r="I55" s="18" t="str">
        <f>IF(F309="","",VLOOKUP(F309,$AE$587:$AF$589,2,TRUE))</f>
        <v>ұжыммен бірге жұмыс істеу, міндеттерді өзара келісіп орындау қабілетін бекіту</v>
      </c>
      <c r="J55" s="18" t="e">
        <f>IF(F310="","",VLOOKUP(F310,$AG$587:$AH$589,2,TRUE))</f>
        <v>#N/A</v>
      </c>
      <c r="K55" s="18" t="e">
        <f>IF(F311="","",VLOOKUP(F311,$AI$587:$AJ$589,2,TRUE))</f>
        <v>#N/A</v>
      </c>
      <c r="L55" s="20"/>
    </row>
    <row r="56" ht="90" customHeight="1" spans="2:12">
      <c r="B56" s="11"/>
      <c r="C56" s="18" t="e">
        <f>IF(F110="","",VLOOKUP(F110,$AK$529:$AL$531,2,TRUE))</f>
        <v>#N/A</v>
      </c>
      <c r="D56" s="18" t="str">
        <f>IF(F111="","",VLOOKUP(F111,$AM$529:$AN$531,2,TRUE))</f>
        <v>суреттерді қылқаламмен, қаламмен бояу тәсілдерін білуге дағдылардын қалыптастыру</v>
      </c>
      <c r="E56" s="18" t="e">
        <f>IF(F112="","",VLOOKUP(F112,$AO$529:$AP$531,2,TRUE))</f>
        <v>#N/A</v>
      </c>
      <c r="F56" s="18" t="e">
        <f>IF(F203="","",VLOOKUP(F203,$AK$587:$AL$589,2,TRUE))</f>
        <v>#N/A</v>
      </c>
      <c r="G56" s="18" t="str">
        <f>IF(F204="","",VLOOKUP(F204,$AM$587:$AN$589,2,TRUE))</f>
        <v>қазақ оюларының элементтерін салу және олармен киімдерді, тұрмыстық
заттарды безендіру дағдылардын қалыптастыру
</v>
      </c>
      <c r="H56" s="18" t="e">
        <f>IF(F205="","",VLOOKUP(F205,$AO$587:$AP$589,2,TRUE))</f>
        <v>#N/A</v>
      </c>
      <c r="I56" s="18" t="str">
        <f>IF(F312="","",VLOOKUP(F312,$AK$587:$AL$589,2,TRUE))</f>
        <v>қазақ оюларының элементтерін салу және олармен киімдерді, тұрмыстық
заттарды безендіру қабілетін бекіту
</v>
      </c>
      <c r="J56" s="18" t="e">
        <f>IF(F313="","",VLOOKUP(F313,$AM$587:$AN$589,2,TRUE))</f>
        <v>#N/A</v>
      </c>
      <c r="K56" s="18" t="e">
        <f>IF(F314="","",VLOOKUP(F314,$AO$587:$AP$589,2,TRUE))</f>
        <v>#N/A</v>
      </c>
      <c r="L56" s="20"/>
    </row>
    <row r="57" ht="90" customHeight="1" spans="2:12">
      <c r="B57" s="11"/>
      <c r="C57" s="18" t="e">
        <f>IF(F113="","",VLOOKUP(F113,$AQ$529:$AR$531,2,TRUE))</f>
        <v>#N/A</v>
      </c>
      <c r="D57" s="18" t="str">
        <f>IF(F114="","",VLOOKUP(F114,$AS$529:$AT$531,2,TRUE))</f>
        <v>өзінің және басқа балалардың жұмыстарын бағалауға дағдылардын қалыптастыру</v>
      </c>
      <c r="E57" s="18" t="e">
        <f>IF(F115="","",VLOOKUP(F115,$AU$529:$AV$531,2,TRUE))</f>
        <v>#N/A</v>
      </c>
      <c r="F57" s="21" t="e">
        <f>IF(F206="","",VLOOKUP(F206,$AQ$587:$AR$589,2,TRUE))</f>
        <v>#N/A</v>
      </c>
      <c r="G57" s="18" t="str">
        <f>IF(F207="","",VLOOKUP(F207,$AS$587:$AT$589,2,TRUE))</f>
        <v>сюжеттік суреттерді салу дағдылардын қалыптастыру</v>
      </c>
      <c r="H57" s="18" t="e">
        <f>IF(F208="","",VLOOKUP(F208,$AU$587:$AV$589,2,TRUE))</f>
        <v>#N/A</v>
      </c>
      <c r="I57" s="21" t="str">
        <f>IF(F315="","",VLOOKUP(F315,$AQ$587:$AR$589,2,TRUE))</f>
        <v>сюжеттік суреттерді салу қабілетін бекіту</v>
      </c>
      <c r="J57" s="18" t="e">
        <f>IF(F316="","",VLOOKUP(F316,$AS$587:$AT$589,2,TRUE))</f>
        <v>#N/A</v>
      </c>
      <c r="K57" s="18" t="e">
        <f>IF(F317="","",VLOOKUP(F317,$AU$587:$AV$589,2,TRUE))</f>
        <v>#N/A</v>
      </c>
      <c r="L57" s="20"/>
    </row>
    <row r="58" ht="90" customHeight="1" spans="2:12">
      <c r="B58" s="11"/>
      <c r="C58" s="18" t="e">
        <f>IF(F116="","",VLOOKUP(F116,$M$533:$N$535,2,TRUE))</f>
        <v>#N/A</v>
      </c>
      <c r="D58" s="18" t="str">
        <f>IF(F117="","",VLOOKUP(F117,$O$533:$P$535,2,TRUE))</f>
        <v>мүсіндейтін затты қолына алып, зерттеуге оның өзіне тән ерекшеліктерін беруге
тырысуға дағдылардын қалыптастыру
</v>
      </c>
      <c r="E58" s="18" t="e">
        <f>IF(F118="","",VLOOKUP(F118,$Q$533:$R$535,2,TRUE))</f>
        <v>#N/A</v>
      </c>
      <c r="F58" s="18" t="e">
        <f>IF(F209="","",VLOOKUP(F209,$AW$587:$AX$589,2,TRUE))</f>
        <v>#N/A</v>
      </c>
      <c r="G58" s="18" t="str">
        <f>IF(F210="","",VLOOKUP(F210,$AY$587:$AZ$589,2,TRUE))</f>
        <v>сурет салуда ұқыптылықты, қауіпсіздікті сақтау дағдылардын қалыптастыру</v>
      </c>
      <c r="H58" s="18" t="e">
        <f>IF(F211="","",VLOOKUP(F211,$BA$587:$BB$589,2,TRUE))</f>
        <v>#N/A</v>
      </c>
      <c r="I58" s="18" t="str">
        <f>IF(F318="","",VLOOKUP(F318,$AW$587:$AX$589,2,TRUE))</f>
        <v>сурет салуда ұқыптылықты, қауіпсіздікті сақтау қабілетін бекіту</v>
      </c>
      <c r="J58" s="18" t="e">
        <f>IF(F319="","",VLOOKUP(F319,$AY$587:$AZ$589,2,TRUE))</f>
        <v>#N/A</v>
      </c>
      <c r="K58" s="18" t="e">
        <f>IF(F320="","",VLOOKUP(F320,$BA$587:$BB$589,2,TRUE))</f>
        <v>#N/A</v>
      </c>
      <c r="L58" s="20"/>
    </row>
    <row r="59" ht="90" customHeight="1" spans="2:12">
      <c r="B59" s="11"/>
      <c r="C59" s="18" t="e">
        <f>IF(F119="","",VLOOKUP(F119,$S$533:$T$535,2,TRUE))</f>
        <v>#N/A</v>
      </c>
      <c r="D59" s="18" t="str">
        <f>IF(F120="","",VLOOKUP(F120,$U$533:$V$535,2,TRUE))</f>
        <v>ермексаз, сазбалшық, пластикалық кесектерден әртүрлі тәсілдерді қолданып,
бейнелерді мүсіндеуге дағдылардын қалыптастыру
</v>
      </c>
      <c r="E59" s="18" t="e">
        <f>IF(F121="","",VLOOKUP(F121,$W$533:$X$535,2,TRUE))</f>
        <v>#N/A</v>
      </c>
      <c r="F59" s="21" t="e">
        <f>IF(F212="","",VLOOKUP(F212,$M$591:$N$593,2,TRUE))</f>
        <v>#N/A</v>
      </c>
      <c r="G59" s="18" t="str">
        <f>IF(F213="","",VLOOKUP(F213,$O$591:$P$593,2,TRUE))</f>
        <v>шынайы бейнесіне қарап және ойдан пішіндері мен өлшемі әртүрлі таныс
заттарды мүсіндеу дағдылардын қалыптастыру
</v>
      </c>
      <c r="H59" s="18" t="e">
        <f>IF(F214="","",VLOOKUP(F214,$Q$591:$R$593,2,TRUE))</f>
        <v>#N/A</v>
      </c>
      <c r="I59" s="21" t="str">
        <f>IF(F321="","",VLOOKUP(F321,$M$591:$N$593,2,TRUE))</f>
        <v>шынайы бейнесіне қарап және ойдан пішіндері мен өлшемі әртүрлі таныс
заттарды мүсіндеу қабілетін бекіту
</v>
      </c>
      <c r="J59" s="18" t="e">
        <f>IF(F322="","",VLOOKUP(F322,$O$591:$P$593,2,TRUE))</f>
        <v>#N/A</v>
      </c>
      <c r="K59" s="18" t="e">
        <f>IF(F323="","",VLOOKUP(F323,$Q$591:$R$593,2,TRUE))</f>
        <v>#N/A</v>
      </c>
      <c r="L59" s="20"/>
    </row>
    <row r="60" ht="90" customHeight="1" spans="2:12">
      <c r="B60" s="11"/>
      <c r="C60" s="18" t="e">
        <f>IF(F122="","",VLOOKUP(F122,$Y$533:$Z$535,2,TRUE))</f>
        <v>#N/A</v>
      </c>
      <c r="D60" s="18" t="str">
        <f>IF(F123="","",VLOOKUP(F123,$AA$533:$AB$535,2,TRUE))</f>
        <v>бірнеше бөліктен тұратын заттарды пішіндейді, олардың орналасуын ескере
отырып, пропорцияларды сақтай отырып, бөліктерді байланыстыруға дағдылардын қалыптастыру
</v>
      </c>
      <c r="E60" s="18" t="e">
        <f>IF(F124="","",VLOOKUP(F124,$AC$533:$AD$535,2,TRUE))</f>
        <v>#N/A</v>
      </c>
      <c r="F60" s="18" t="e">
        <f>IF(F215="","",VLOOKUP(F215,$S$591:$T$593,2,TRUE))</f>
        <v>#N/A</v>
      </c>
      <c r="G60" s="18" t="str">
        <f>IF(F216="","",VLOOKUP(F216,$U$591:$V$593,2,TRUE))</f>
        <v>қарапайым пропорцияларды сақтай отырып, адам мен жануардың пішіндерін
мүсіндеу дағдылардын қалыптастыру
</v>
      </c>
      <c r="H60" s="18" t="e">
        <f>IF(F217="","",VLOOKUP(F217,$W$591:$X$593,2,TRUE))</f>
        <v>#N/A</v>
      </c>
      <c r="I60" s="18" t="str">
        <f>IF(F324="","",VLOOKUP(F324,$S$591:$T$593,2,TRUE))</f>
        <v>қарапайым пропорцияларды сақтай отырып, адам мен жануардың пішіндерін
мүсіндеу қабілетін бекіту
</v>
      </c>
      <c r="J60" s="18" t="e">
        <f>IF(F325="","",VLOOKUP(F325,$U$591:$V$593,2,TRUE))</f>
        <v>#N/A</v>
      </c>
      <c r="K60" s="18" t="e">
        <f>IF(F326="","",VLOOKUP(F326,$W$591:$X$593,2,TRUE))</f>
        <v>#N/A</v>
      </c>
      <c r="L60" s="20"/>
    </row>
    <row r="61" ht="90" customHeight="1" spans="2:12">
      <c r="B61" s="11"/>
      <c r="C61" s="18" t="e">
        <f>IF(F125="","",VLOOKUP(F125,$AE$533:$AF$535,2,TRUE))</f>
        <v>#N/A</v>
      </c>
      <c r="D61" s="18" t="str">
        <f>IF(F126="","",VLOOKUP(F126,$AG$533:$AH$535,2,TRUE))</f>
        <v>ертегілер мен қоршаған өмір тақырыптарына қарапайым композициялар
құрастыруға дағдылардын қалыптастыру
</v>
      </c>
      <c r="E61" s="18" t="e">
        <f>IF(F127="","",VLOOKUP(F127,$AI$533:$AJ$535,2,TRUE))</f>
        <v>#N/A</v>
      </c>
      <c r="F61" s="18" t="e">
        <f>IF(F218="","",VLOOKUP(F218,$Y$591:$Z$593,2,TRUE))</f>
        <v>#N/A</v>
      </c>
      <c r="G61" s="18" t="str">
        <f>IF(F219="","",VLOOKUP(F219,$AA$591:$AB$593,2,TRUE))</f>
        <v>мүсіндеудің әртүрлі әдістерін қолдану дағдылардын қалыптастыру</v>
      </c>
      <c r="H61" s="18" t="e">
        <f>IF(F220="","",VLOOKUP(F220,$AC$591:$AD$593,2,TRUE))</f>
        <v>#N/A</v>
      </c>
      <c r="I61" s="18" t="str">
        <f>IF(F327="","",VLOOKUP(F327,$Y$591:$Z$593,2,TRUE))</f>
        <v>мүсіндеудің әртүрлі әдістерін қолдану қабілетін бекіту</v>
      </c>
      <c r="J61" s="18" t="e">
        <f>IF(F328="","",VLOOKUP(F328,$AA$591:$AB$593,2,TRUE))</f>
        <v>#N/A</v>
      </c>
      <c r="K61" s="18" t="e">
        <f>IF(F329="","",VLOOKUP(F329,$AC$591:$AD$593,2,TRUE))</f>
        <v>#N/A</v>
      </c>
      <c r="L61" s="20"/>
    </row>
    <row r="62" ht="90" customHeight="1" spans="2:12">
      <c r="B62" s="11"/>
      <c r="C62" s="18" t="e">
        <f>IF(F128="","",VLOOKUP(F128,$AK$533:$AL$535,2,TRUE))</f>
        <v>#N/A</v>
      </c>
      <c r="D62" s="18" t="str">
        <f>IF(F129="","",VLOOKUP(F129,$AM$533:$AN$535,2,TRUE))</f>
        <v>ұжымдық жұмысқа қатысуға дағдылардын қалыптастыру</v>
      </c>
      <c r="E62" s="18" t="e">
        <f>IF(F130="","",VLOOKUP(F130,$AO$533:$AP$535,2,TRUE))</f>
        <v>#N/A</v>
      </c>
      <c r="F62" s="18" t="e">
        <f>IF(F221="","",VLOOKUP(F221,$AE$591:$AF$593,2,TRUE))</f>
        <v>#N/A</v>
      </c>
      <c r="G62" s="18" t="str">
        <f>IF(F222="","",VLOOKUP(F222,$AG$591:$AH$593,2,TRUE))</f>
        <v>ертегілер мен әңгімелердің мазмұны бойынша сюжеттік композицияларды
құру дағдылардын қалыптастыру
</v>
      </c>
      <c r="H62" s="18" t="e">
        <f>IF(F223="","",VLOOKUP(F223,$AI$591:$AJ$593,2,TRUE))</f>
        <v>#N/A</v>
      </c>
      <c r="I62" s="18" t="str">
        <f>IF(F330="","",VLOOKUP(F330,$AE$591:$AF$593,2,TRUE))</f>
        <v>ертегілер мен әңгімелердің мазмұны бойынша сюжеттік композицияларды
құру қабілетін бекіту
</v>
      </c>
      <c r="J62" s="18" t="e">
        <f>IF(F331="","",VLOOKUP(F331,$AG$591:$AH$593,2,TRUE))</f>
        <v>#N/A</v>
      </c>
      <c r="K62" s="18" t="e">
        <f>IF(F332="","",VLOOKUP(F332,$AI$591:$AJ$593,2,TRUE))</f>
        <v>#N/A</v>
      </c>
      <c r="L62" s="20"/>
    </row>
    <row r="63" ht="90" customHeight="1" spans="2:12">
      <c r="B63" s="11"/>
      <c r="C63" s="18" t="e">
        <f>IF(F131="","",VLOOKUP(F131,$AQ$533:$AR$535,2,TRUE))</f>
        <v>#N/A</v>
      </c>
      <c r="D63" s="18" t="str">
        <f>IF(F132="","",VLOOKUP(F132,$AS$533:$AT$535,2,TRUE))</f>
        <v>мүсіндеуде қауіпсіздік ережелерін сақтауға дағдылардын қалыптастыру</v>
      </c>
      <c r="E63" s="18" t="e">
        <f>IF(F133="","",VLOOKUP(F133,$AU$533:$AV$535,2,TRUE))</f>
        <v>#N/A</v>
      </c>
      <c r="F63" s="18" t="e">
        <f>IF(F224="","",VLOOKUP(F224,$AK$591:$AL$593,2,TRUE))</f>
        <v>#N/A</v>
      </c>
      <c r="G63" s="18" t="str">
        <f>IF(F225="","",VLOOKUP(F225,$AM$591:$AN$593,2,TRUE))</f>
        <v>қазақ халқының түрлі ыдыс-аяқтарын, тұрмыстық заттарын, зергерлік бұйымдарын
мүсіндеу және оларды ою-өрнектермен және қосымша заттармен безендіру дағдылардын қалыптастыру
</v>
      </c>
      <c r="H63" s="18" t="e">
        <f>IF(F226="","",VLOOKUP(F226,$AO$591:$AP$593,2,TRUE))</f>
        <v>#N/A</v>
      </c>
      <c r="I63" s="18" t="str">
        <f>IF(F333="","",VLOOKUP(F333,$AK$591:$AL$593,2,TRUE))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J63" s="18" t="e">
        <f>IF(F334="","",VLOOKUP(F334,$AM$591:$AN$593,2,TRUE))</f>
        <v>#N/A</v>
      </c>
      <c r="K63" s="18" t="e">
        <f>IF(F335="","",VLOOKUP(F335,$AO$591:$AP$593,2,TRUE))</f>
        <v>#N/A</v>
      </c>
      <c r="L63" s="20"/>
    </row>
    <row r="64" ht="90" customHeight="1" spans="2:12">
      <c r="B64" s="11"/>
      <c r="C64" s="18" t="str">
        <f>IF(F134="","",VLOOKUP(F134,$M$537:$N$539,2,TRUE))</f>
        <v>қайшыны дұрыс ұстауға және оны қолдана алуға қабілетін бекіту</v>
      </c>
      <c r="D64" s="18" t="e">
        <f>IF(F135="","",VLOOKUP(F135,$O$537:$P$539,2,TRUE))</f>
        <v>#N/A</v>
      </c>
      <c r="E64" s="18" t="e">
        <f>IF(F136="","",VLOOKUP(F136,$Q$537:$R$539,2,TRUE))</f>
        <v>#N/A</v>
      </c>
      <c r="F64" s="21" t="e">
        <f>IF(F227="","",VLOOKUP(F227,$AQ$591:$AR$593,2,TRUE))</f>
        <v>#N/A</v>
      </c>
      <c r="G64" s="18" t="str">
        <f>IF(F228="","",VLOOKUP(F228,$AS$591:$AT$593,2,TRUE))</f>
        <v>ортақ композиция құру үшін ұжыммен мүсіндеу дағдыларын меңгеру дағдылардын қалыптастыру</v>
      </c>
      <c r="H64" s="18" t="e">
        <f>IF(F229="","",VLOOKUP(F229,$AU$591:$AV$593,2,TRUE))</f>
        <v>#N/A</v>
      </c>
      <c r="I64" s="21" t="str">
        <f>IF(F336="","",VLOOKUP(F336,$AQ$591:$AR$593,2,TRUE))</f>
        <v>ортақ композиция құру үшін ұжыммен мүсіндеу дағдыларын меңгеру қабілетін бекіту</v>
      </c>
      <c r="J64" s="18" t="e">
        <f>IF(F337="","",VLOOKUP(F337,$AS$591:$AT$593,2,TRUE))</f>
        <v>#N/A</v>
      </c>
      <c r="K64" s="18" t="e">
        <f>IF(F338="","",VLOOKUP(F338,$AU$591:$AV$593,2,TRUE))</f>
        <v>#N/A</v>
      </c>
      <c r="L64" s="20"/>
    </row>
    <row r="65" ht="90" customHeight="1" spans="2:12">
      <c r="B65" s="11"/>
      <c r="C65" s="18" t="e">
        <f>IF(F137="","",VLOOKUP(F137,$S$537:$T$539,2,TRUE))</f>
        <v>#N/A</v>
      </c>
      <c r="D65" s="18" t="str">
        <f>IF(F138="","",VLOOKUP(F138,$U$537:$V$539,2,TRUE))</f>
        <v>жемістерді, көгөністерді, гүлдерді, оюларды түрлі тәсілдермен қиюға дағдылардын қалыптастыру</v>
      </c>
      <c r="E65" s="18" t="e">
        <f>IF(F139="","",VLOOKUP(F139,$W$537:$X$539,2,TRUE))</f>
        <v>#N/A</v>
      </c>
      <c r="F65" s="18" t="e">
        <f>IF(F230="","",VLOOKUP(F230,$AW$591:$AX$593,2,TRUE))</f>
        <v>#N/A</v>
      </c>
      <c r="G65" s="18" t="str">
        <f>IF(F231="","",VLOOKUP(F231,$AY$591:$AZ$593,2,TRUE))</f>
        <v>жұмысты ұқыпты орындау, қауіпсіздік ережелерін сақтау дағдылардын қалыптастыру</v>
      </c>
      <c r="H65" s="18" t="e">
        <f>IF(F232="","",VLOOKUP(F232,$BA$591:$BB$593,2,TRUE))</f>
        <v>#N/A</v>
      </c>
      <c r="I65" s="18" t="str">
        <f>IF(F339="","",VLOOKUP(F339,$AW$591:$AX$593,2,TRUE))</f>
        <v>жұмысты ұқыпты орындау, қауіпсіздік ережелерін сақтау қабілетін бекіту</v>
      </c>
      <c r="J65" s="18" t="e">
        <f>IF(F340="","",VLOOKUP(F340,$AY$591:$AZ$593,2,TRUE))</f>
        <v>#N/A</v>
      </c>
      <c r="K65" s="18" t="e">
        <f>IF(F341="","",VLOOKUP(F341,$BA$591:$BB$593,2,TRUE))</f>
        <v>#N/A</v>
      </c>
      <c r="L65" s="20"/>
    </row>
    <row r="66" ht="90" customHeight="1" spans="2:12">
      <c r="B66" s="11"/>
      <c r="C66" s="18" t="e">
        <f>IF(F140="","",VLOOKUP(F140,$Y$537:$Z$539,2,TRUE))</f>
        <v>#N/A</v>
      </c>
      <c r="D66" s="18" t="str">
        <f>IF(F141="","",VLOOKUP(F141,$AA$537:$AB$539,2,TRUE))</f>
        <v>бірнеше бөліктерден тұратын заттарды орналастыруға және желімдеуге дағдылардын қалыптастыру</v>
      </c>
      <c r="E66" s="18" t="e">
        <f>IF(F142="","",VLOOKUP(F142,$AC$537:$AD$539,2,TRUE))</f>
        <v>#N/A</v>
      </c>
      <c r="F66" s="21" t="str">
        <f>IF(F233="","",VLOOKUP(F233,$M$595:$N$597,2,TRUE))</f>
        <v>қайшымен түрлі геометриялық пішіндерді қию, қайшы мен желімді дұрыс
қолдану қабілетін бекіту
</v>
      </c>
      <c r="G66" s="18" t="e">
        <f>IF(F234="","",VLOOKUP(F234,$O$595:$P$597,2,TRUE))</f>
        <v>#N/A</v>
      </c>
      <c r="H66" s="18" t="e">
        <f>IF(F235="","",VLOOKUP(F235,$Q$595:$R$597,2,TRUE))</f>
        <v>#N/A</v>
      </c>
      <c r="I66" s="21" t="str">
        <f>IF(F342="","",VLOOKUP(F342,$M$595:$N$597,2,TRUE))</f>
        <v>қайшымен түрлі геометриялық пішіндерді қию, қайшы мен желімді дұрыс
қолдану қабілетін бекіту
</v>
      </c>
      <c r="J66" s="18" t="e">
        <f>IF(F343="","",VLOOKUP(F343,$O$595:$P$597,2,TRUE))</f>
        <v>#N/A</v>
      </c>
      <c r="K66" s="18" t="e">
        <f>IF(F344="","",VLOOKUP(F344,$Q$595:$R$597,2,TRUE))</f>
        <v>#N/A</v>
      </c>
      <c r="L66" s="20"/>
    </row>
    <row r="67" ht="90" customHeight="1" spans="2:12">
      <c r="B67" s="11"/>
      <c r="C67" s="18" t="str">
        <f>IF(F143="","",VLOOKUP(F143,$AE$537:$AF$539,2,TRUE))</f>
        <v>қазақ оюларының бөліктерінен, өсімдік және геометриялық пішіндерден өрнектер
жасауға, оларды кезектестіріп ретімен желімдейуге қабілетін бекіту
</v>
      </c>
      <c r="D67" s="18" t="e">
        <f>IF(F144="","",VLOOKUP(F144,$AG$537:$AH$539,2,TRUE))</f>
        <v>#N/A</v>
      </c>
      <c r="E67" s="18" t="e">
        <f>IF(F145="","",VLOOKUP(F145,$AI$537:$AJ$539,2,TRUE))</f>
        <v>#N/A</v>
      </c>
      <c r="F67" s="18" t="e">
        <f>IF(F236="","",VLOOKUP(F236,$S$595:$T$597,2,TRUE))</f>
        <v>#N/A</v>
      </c>
      <c r="G67" s="18" t="str">
        <f>IF(F237="","",VLOOKUP(F237,$U$595:$V$597,2,TRUE))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дағдылардын қалыптастыру
</v>
      </c>
      <c r="H67" s="18" t="e">
        <f>IF(F238="","",VLOOKUP(F238,$W$595:$X$597,2,TRUE))</f>
        <v>#N/A</v>
      </c>
      <c r="I67" s="18" t="str">
        <f>IF(F345="","",VLOOKUP(F345,$S$595:$T$597,2,TRUE))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J67" s="18" t="e">
        <f>IF(F346="","",VLOOKUP(F346,$U$595:$V$597,2,TRUE))</f>
        <v>#N/A</v>
      </c>
      <c r="K67" s="18" t="e">
        <f>IF(F347="","",VLOOKUP(F347,$W$595:$X$597,2,TRUE))</f>
        <v>#N/A</v>
      </c>
      <c r="L67" s="20"/>
    </row>
    <row r="68" ht="90" customHeight="1" spans="2:12">
      <c r="B68" s="11"/>
      <c r="C68" s="18" t="e">
        <f>IF(F146="","",VLOOKUP(F146,$AK$537:$AL$539,2,TRUE))</f>
        <v>#N/A</v>
      </c>
      <c r="D68" s="18" t="str">
        <f>IF(F147="","",VLOOKUP(F147,$AM$537:$AN$539,2,TRUE))</f>
        <v>ұжымдық жұмыстарды орындауға қатысуға дағдылардын қалыптастыру</v>
      </c>
      <c r="E68" s="18" t="e">
        <f>IF(F148="","",VLOOKUP(F148,$AO$537:$AP$539,2,TRUE))</f>
        <v>#N/A</v>
      </c>
      <c r="F68" s="18" t="e">
        <f>IF(F239="","",VLOOKUP(F239,$Y$595:$Z$597,2,TRUE))</f>
        <v>#N/A</v>
      </c>
      <c r="G68" s="18" t="str">
        <f>IF(F240="","",VLOOKUP(F240,$AA$595:$AB$597,2,TRUE))</f>
        <v>жұмыс тәсілдерін таңдау және түсіндіру дағдылардын қалыптастыру</v>
      </c>
      <c r="H68" s="18" t="e">
        <f>IF(F241="","",VLOOKUP(F241,$AC$595:$AD$597,2,TRUE))</f>
        <v>#N/A</v>
      </c>
      <c r="I68" s="18" t="str">
        <f>IF(F348="","",VLOOKUP(F348,$Y$595:$Z$597,2,TRUE))</f>
        <v>жұмыс тәсілдерін таңдау және түсіндіру қабілетін бекіту</v>
      </c>
      <c r="J68" s="18" t="e">
        <f>IF(F349="","",VLOOKUP(F349,$AA$595:$AB$597,2,TRUE))</f>
        <v>#N/A</v>
      </c>
      <c r="K68" s="18" t="e">
        <f>IF(F350="","",VLOOKUP(F350,$AC$595:$AD$597,2,TRUE))</f>
        <v>#N/A</v>
      </c>
      <c r="L68" s="20"/>
    </row>
    <row r="69" ht="90" customHeight="1" spans="2:12">
      <c r="B69" s="11"/>
      <c r="C69" s="18" t="e">
        <f>IF(F149="","",VLOOKUP(F149,$AQ$537:$AR$539,2,TRUE))</f>
        <v>#N/A</v>
      </c>
      <c r="D69" s="18" t="str">
        <f>IF(F150="","",VLOOKUP(F150,$AS$537:$AT$539,2,TRUE))</f>
        <v>жапсыруда қауіпсіздік ережелерін сақтауға, жұмысты ұқыптылықпен орындауға</v>
      </c>
      <c r="E69" s="18" t="e">
        <f>IF(F151="","",VLOOKUP(F151,$AU$537:$AV$539,2,TRUE))</f>
        <v>#N/A</v>
      </c>
      <c r="F69" s="18" t="e">
        <f>IF(F242="","",VLOOKUP(F242,$AE$595:$AF$597,2,TRUE))</f>
        <v>#N/A</v>
      </c>
      <c r="G69" s="18" t="str">
        <f>IF(F243="","",VLOOKUP(F243,$AG$595:$AH$597,2,TRUE))</f>
        <v>бірнеше бөліктерден бейнелерді құрастыру дағдылардын қалыптастыру</v>
      </c>
      <c r="H69" s="18" t="e">
        <f>IF(F244="","",VLOOKUP(F244,$AI$595:$AJ$597,2,TRUE))</f>
        <v>#N/A</v>
      </c>
      <c r="I69" s="18" t="str">
        <f>IF(F351="","",VLOOKUP(F351,$AE$595:$AF$597,2,TRUE))</f>
        <v>бірнеше бөліктерден бейнелерді құрастыру қабілетін бекіту</v>
      </c>
      <c r="J69" s="18" t="e">
        <f>IF(F352="","",VLOOKUP(F352,$AG$595:$AH$597,2,TRUE))</f>
        <v>#N/A</v>
      </c>
      <c r="K69" s="18" t="e">
        <f>IF(F353="","",VLOOKUP(F353,$AI$595:$AJ$597,2,TRUE))</f>
        <v>#N/A</v>
      </c>
      <c r="L69" s="20"/>
    </row>
    <row r="70" ht="90" customHeight="1" spans="2:12">
      <c r="B70" s="11"/>
      <c r="C70" s="18" t="e">
        <f>IF(F152="","",VLOOKUP(F152,$M$541:$N$543,2,TRUE))</f>
        <v>#N/A</v>
      </c>
      <c r="D70" s="18" t="str">
        <f>IF(F153="","",VLOOKUP(F153,$O$541:$P$543,2,TRUE))</f>
        <v>құрылыс бөлшектерін ажыратады және атуға, оларды құрылымдық қасиеттерін
ескере отырып пайдалануға
</v>
      </c>
      <c r="E70" s="18" t="e">
        <f>IF(F154="","",VLOOKUP(F154,$Q$541:$R$543,2,TRUE))</f>
        <v>#N/A</v>
      </c>
      <c r="F70" s="18" t="e">
        <f>IF(F245="","",VLOOKUP(F245,$AK$595:$AL$597,2,TRUE))</f>
        <v>#N/A</v>
      </c>
      <c r="G70" s="18" t="str">
        <f>IF(F246="","",VLOOKUP(F246,$AM$595:$AN$597,2,TRUE))</f>
        <v>жұмысты жеке және топпен бірлесіп жасау, топтық жұмыста міндеттерді келісіп
атқару дағдылардын қалыптастыру
</v>
      </c>
      <c r="H70" s="18" t="e">
        <f>IF(F247="","",VLOOKUP(F247,$AO$595:$AP$597,2,TRUE))</f>
        <v>#N/A</v>
      </c>
      <c r="I70" s="18" t="str">
        <f>IF(F354="","",VLOOKUP(F354,$AK$595:$AL$597,2,TRUE))</f>
        <v>жұмысты жеке және топпен бірлесіп жасау, топтық жұмыста міндеттерді келісіп
атқару қабілетін бекіту
</v>
      </c>
      <c r="J70" s="18" t="e">
        <f>IF(F355="","",VLOOKUP(F355,$AM$595:$AN$597,2,TRUE))</f>
        <v>#N/A</v>
      </c>
      <c r="K70" s="18" t="e">
        <f>IF(F356="","",VLOOKUP(F356,$AO$595:$AP$597,2,TRUE))</f>
        <v>#N/A</v>
      </c>
      <c r="L70" s="20"/>
    </row>
    <row r="71" ht="90" customHeight="1" spans="2:12">
      <c r="B71" s="11"/>
      <c r="C71" s="18" t="e">
        <f>IF(F155="","",VLOOKUP(F155,$S$541:$T$543,2,TRUE))</f>
        <v>#N/A</v>
      </c>
      <c r="D71" s="18" t="str">
        <f>IF(F156="","",VLOOKUP(F156,$U$541:$V$543,2,TRUE))</f>
        <v>өз бетінше ойдан құрастыруға</v>
      </c>
      <c r="E71" s="18" t="e">
        <f>IF(F157="","",VLOOKUP(F157,$W$541:$X$543,2,TRUE))</f>
        <v>#N/A</v>
      </c>
      <c r="F71" s="21" t="e">
        <f>IF(F248="","",VLOOKUP(F248,$AQ$595:$AR$597,2,TRUE))</f>
        <v>#N/A</v>
      </c>
      <c r="G71" s="18" t="str">
        <f>IF(F249="","",VLOOKUP(F249,$AS$595:$AT$597,2,TRUE))</f>
        <v>сюжеттік композициялар жасау, оларды сәнді бөлшектермен толықтыру дағдылардын қалыптастыру</v>
      </c>
      <c r="H71" s="18" t="e">
        <f>IF(F250="","",VLOOKUP(F250,$AU$595:$AV$597,2,TRUE))</f>
        <v>#N/A</v>
      </c>
      <c r="I71" s="21" t="str">
        <f>IF(F357="","",VLOOKUP(F357,$AQ$595:$AR$597,2,TRUE))</f>
        <v>сюжеттік композициялар жасау, оларды сәнді бөлшектермен толықтыру қабілетін бекіту</v>
      </c>
      <c r="J71" s="18" t="e">
        <f>IF(F358="","",VLOOKUP(F358,$AS$595:$AT$597,2,TRUE))</f>
        <v>#N/A</v>
      </c>
      <c r="K71" s="18" t="e">
        <f>IF(F359="","",VLOOKUP(F359,$AU$595:$AV$597,2,TRUE))</f>
        <v>#N/A</v>
      </c>
      <c r="L71" s="20"/>
    </row>
    <row r="72" ht="90" customHeight="1" spans="2:12">
      <c r="B72" s="11"/>
      <c r="C72" s="18" t="e">
        <f>IF(F158="","",VLOOKUP(F158,$Y$541:$Z$543,2,TRUE))</f>
        <v>#N/A</v>
      </c>
      <c r="D72" s="18" t="str">
        <f>IF(F159="","",VLOOKUP(F159,$AA$541:$AB$543,2,TRUE))</f>
        <v>түрлендіреді, «оригами» үлгісі бойынша қарапайым пішіндер
құрастыруға
</v>
      </c>
      <c r="E72" s="18" t="e">
        <f>IF(F160="","",VLOOKUP(F160,$AC$541:$AD$543,2,TRUE))</f>
        <v>#N/A</v>
      </c>
      <c r="F72" s="18" t="e">
        <f>IF(F251="","",VLOOKUP(F251,$AW$595:$AX$597,2,TRUE))</f>
        <v>#N/A</v>
      </c>
      <c r="G72" s="18" t="str">
        <f>IF(F252="","",VLOOKUP(F252,$AY$595:$AZ$597,2,TRUE))</f>
        <v>еңбек қауіпсіздігі мен жеке гигиена ережелерін сақтау дағдылардын қалыптастыру</v>
      </c>
      <c r="H72" s="18" t="e">
        <f>IF(F253="","",VLOOKUP(F253,$BA$595:$BB$597,2,TRUE))</f>
        <v>#N/A</v>
      </c>
      <c r="I72" s="18" t="str">
        <f>IF(F360="","",VLOOKUP(F360,$AW$595:$AX$597,2,TRUE))</f>
        <v>еңбек қауіпсіздігі мен жеке гигиена ережелерін сақтау қабілетін бекіту</v>
      </c>
      <c r="J72" s="18" t="e">
        <f>IF(F361="","",VLOOKUP(F361,$AY$595:$AZ$597,2,TRUE))</f>
        <v>#N/A</v>
      </c>
      <c r="K72" s="18" t="e">
        <f>IF(F362="","",VLOOKUP(F362,$BA$595:$BB$597,2,TRUE))</f>
        <v>#N/A</v>
      </c>
      <c r="L72" s="20"/>
    </row>
    <row r="73" ht="90" customHeight="1" spans="2:12">
      <c r="B73" s="11"/>
      <c r="C73" s="18" t="e">
        <f>IF(F161="","",VLOOKUP(F161,$AE$541:$AF$543,2,TRUE))</f>
        <v>#N/A</v>
      </c>
      <c r="D73" s="18" t="str">
        <f>IF(F162="","",VLOOKUP(F162,$AG$541:$AH$543,2,TRUE))</f>
        <v>табиғи және қалдық заттардан құрастыруға</v>
      </c>
      <c r="E73" s="18" t="e">
        <f>IF(F163="","",VLOOKUP(F163,$AI$541:$AJ$543,2,TRUE))</f>
        <v>#N/A</v>
      </c>
      <c r="F73" s="21" t="e">
        <f>IF(F254="","",VLOOKUP(F254,$M$599:$N$601,2,TRUE))</f>
        <v>#N/A</v>
      </c>
      <c r="G73" s="18" t="str">
        <f>IF(F255="","",VLOOKUP(F255,$O$599:$P$601,2,TRUE))</f>
        <v>ұсынылған тақырыпқа, өз бетінше ойдан құрастыру дағдылардын қалыптастыру</v>
      </c>
      <c r="H73" s="18" t="e">
        <f>IF(F256="","",VLOOKUP(F256,$Q$599:$R$601,2,TRUE))</f>
        <v>#N/A</v>
      </c>
      <c r="I73" s="21" t="e">
        <f>IF(F363="","",VLOOKUP(F363,$M$599:$N$601,2,TRUE))</f>
        <v>#N/A</v>
      </c>
      <c r="J73" s="18" t="str">
        <f>IF(F364="","",VLOOKUP(F364,$O$599:$P$601,2,TRUE))</f>
        <v>ұсынылған тақырыпқа, өз бетінше ойдан құрастыру дағдылардын қалыптастыру</v>
      </c>
      <c r="K73" s="18" t="e">
        <f>IF(F365="","",VLOOKUP(F365,$Q$599:$R$601,2,TRUE))</f>
        <v>#N/A</v>
      </c>
      <c r="L73" s="20"/>
    </row>
    <row r="74" ht="90" customHeight="1" spans="2:12">
      <c r="B74" s="11"/>
      <c r="C74" s="18" t="e">
        <f>IF(F164="","",VLOOKUP(F164,$AK$541:$AL$543,2,TRUE))</f>
        <v>#N/A</v>
      </c>
      <c r="D74" s="18" t="str">
        <f>IF(F165="","",VLOOKUP(F165,$AM$541:$AN$543,2,TRUE))</f>
        <v>таңдап, ойдан композиция құрастыруға</v>
      </c>
      <c r="E74" s="18" t="e">
        <f>IF(F166="","",VLOOKUP(F166,$AO$541:$AP$543,2,TRUE))</f>
        <v>#N/A</v>
      </c>
      <c r="F74" s="18" t="e">
        <f>IF(F257="","",VLOOKUP(F257,$S$599:$T$601,2,TRUE))</f>
        <v>#N/A</v>
      </c>
      <c r="G74" s="18" t="str">
        <f>IF(F258="","",VLOOKUP(F258,$U$599:$V$601,2,TRUE))</f>
        <v>қалдық және табиғи материалдан құрастыру дағдылардын қалыптастыру</v>
      </c>
      <c r="H74" s="18" t="e">
        <f>IF(F259="","",VLOOKUP(F259,$W$599:$X$601,2,TRUE))</f>
        <v>#N/A</v>
      </c>
      <c r="I74" s="18" t="str">
        <f>IF(F366="","",VLOOKUP(F366,$S$599:$T$601,2,TRUE))</f>
        <v>қалдық және табиғи материалдан құрастыру қабілетін бекіту</v>
      </c>
      <c r="J74" s="18" t="e">
        <f>IF(F367="","",VLOOKUP(F367,$U$599:$V$601,2,TRUE))</f>
        <v>#N/A</v>
      </c>
      <c r="K74" s="18" t="e">
        <f>IF(F368="","",VLOOKUP(F368,$W$599:$X$601,2,TRUE))</f>
        <v>#N/A</v>
      </c>
      <c r="L74" s="20"/>
    </row>
    <row r="75" ht="90" customHeight="1" spans="2:12">
      <c r="B75" s="11"/>
      <c r="C75" s="18" t="e">
        <f>IF(F167="","",VLOOKUP(F167,$AQ$541:$AR$543,2,TRUE))</f>
        <v>#N/A</v>
      </c>
      <c r="D75" s="18" t="str">
        <f>IF(F168="","",VLOOKUP(F168,$AS$541:$AT$543,2,TRUE))</f>
        <v>материалдардан жасалған бұйымдарымен, тұрмыстық
заттарын, олардың қандай материалдан жасалғанын білуге
</v>
      </c>
      <c r="E75" s="18" t="e">
        <f>IF(F169="","",VLOOKUP(F169,$AU$541:$AV$543,2,TRUE))</f>
        <v>#N/A</v>
      </c>
      <c r="F75" s="18" t="e">
        <f>IF(F260="","",VLOOKUP(F260,$Y$599:$Z$601,2,TRUE))</f>
        <v>#N/A</v>
      </c>
      <c r="G75" s="18" t="str">
        <f>IF(F261="","",VLOOKUP(F261,$AA$599:$AB$601,2,TRUE))</f>
        <v>өзінің құрастырған құрылысын талдау арқылы тиімді конструктивті шешімдерді
табу, оларды құрастыруда қолдану дағдылардын қалыптастыру
</v>
      </c>
      <c r="H75" s="18" t="e">
        <f>IF(F262="","",VLOOKUP(F262,$AC$599:$AD$601,2,TRUE))</f>
        <v>#N/A</v>
      </c>
      <c r="I75" s="18" t="str">
        <f>IF(F369="","",VLOOKUP(F369,$Y$599:$Z$601,2,TRUE))</f>
        <v>өзінің құрастырған құрылысын талдау арқылы тиімді конструктивті шешімдерді
табу, оларды құрастыруда қолдану қабілетін бекіту
</v>
      </c>
      <c r="J75" s="18" t="e">
        <f>IF(F370="","",VLOOKUP(F370,$AA$599:$AB$601,2,TRUE))</f>
        <v>#N/A</v>
      </c>
      <c r="K75" s="18" t="e">
        <f>IF(F371="","",VLOOKUP(F371,$AC$599:$AD$601,2,TRUE))</f>
        <v>#N/A</v>
      </c>
      <c r="L75" s="20"/>
    </row>
    <row r="76" ht="90" customHeight="1" spans="2:12">
      <c r="B76" s="11"/>
      <c r="C76" s="18" t="e">
        <f>IF(F170="","",VLOOKUP(F170,$M$545:$N$547,2,TRUE))</f>
        <v>#N/A</v>
      </c>
      <c r="D76" s="18" t="str">
        <f>IF(F171="","",VLOOKUP(F171,$O$545:$P$547,2,TRUE))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v>
      </c>
      <c r="E76" s="18" t="e">
        <f>IF(F172="","",VLOOKUP(F172,$Q$545:$R$547,2,TRUE))</f>
        <v>#N/A</v>
      </c>
      <c r="F76" s="18" t="e">
        <f>IF(F263="","",VLOOKUP(F263,$AE$599:$AF$601,2,TRUE))</f>
        <v>#N/A</v>
      </c>
      <c r="G76" s="18" t="str">
        <f>IF(F264="","",VLOOKUP(F264,$AG$599:$AH$601,2,TRUE))</f>
        <v>ойынға қажетті құрылысты бірлесіп ойдан құрастыру, жұмысты бірге келісіп
орындау, дайын құрылыспен ойнау дағдылардын қалыптастыру
</v>
      </c>
      <c r="H76" s="18" t="e">
        <f>IF(F265="","",VLOOKUP(F265,$AI$599:$AJ$601,2,TRUE))</f>
        <v>#N/A</v>
      </c>
      <c r="I76" s="18" t="str">
        <f>IF(F372="","",VLOOKUP(F372,$AE$599:$AF$601,2,TRUE))</f>
        <v>ойынға қажетті құрылысты бірлесіп ойдан құрастыру, жұмысты бірге келісіп
орындау, дайын құрылыспен ойнау қабілетін бекіту
</v>
      </c>
      <c r="J76" s="18" t="e">
        <f>IF(F373="","",VLOOKUP(F373,$AG$599:$AH$601,2,TRUE))</f>
        <v>#N/A</v>
      </c>
      <c r="K76" s="18" t="e">
        <f>IF(F374="","",VLOOKUP(F374,$AI$599:$AJ$601,2,TRUE))</f>
        <v>#N/A</v>
      </c>
      <c r="L76" s="20"/>
    </row>
    <row r="77" ht="90" customHeight="1" spans="2:12">
      <c r="B77" s="11"/>
      <c r="C77" s="18" t="e">
        <f>IF(F173="","",VLOOKUP(F173,$S$545:$T$547,2,TRUE))</f>
        <v>#N/A</v>
      </c>
      <c r="D77" s="18" t="str">
        <f>IF(F174="","",VLOOKUP(F174,$U$545:$V$547,2,TRUE))</f>
        <v>әнді созып, сөздерін анық айтуға, таныс әндерді сүйемелдеумен және
сүйемелдеусіз орындауға
</v>
      </c>
      <c r="E77" s="18" t="e">
        <f>IF(F175="","",VLOOKUP(F175,$W$545:$X$547,2,TRUE))</f>
        <v>#N/A</v>
      </c>
      <c r="F77" s="18" t="e">
        <f>IF(F266="","",VLOOKUP(F266,$AK$599:$AL$601,2,TRUE))</f>
        <v>#N/A</v>
      </c>
      <c r="G77" s="18" t="str">
        <f>IF(F267="","",VLOOKUP(F267,$AM$599:$AN$601,2,TRUE))</f>
        <v>ұжыммен бірге жұмыс істеу дағдылардын қалыптастыру</v>
      </c>
      <c r="H77" s="18" t="e">
        <f>IF(F268="","",VLOOKUP(F268,$AO$599:$AP$601,2,TRUE))</f>
        <v>#N/A</v>
      </c>
      <c r="I77" s="18" t="str">
        <f>IF(F375="","",VLOOKUP(F375,$AK$599:$AL$601,2,TRUE))</f>
        <v>ұжыммен бірге жұмыс істеу қабілетін бекіту</v>
      </c>
      <c r="J77" s="18" t="e">
        <f>IF(F376="","",VLOOKUP(F376,$AM$599:$AN$601,2,TRUE))</f>
        <v>#N/A</v>
      </c>
      <c r="K77" s="18" t="e">
        <f>IF(F377="","",VLOOKUP(F377,$AO$599:$AP$601,2,TRUE))</f>
        <v>#N/A</v>
      </c>
      <c r="L77" s="20"/>
    </row>
    <row r="78" ht="90" customHeight="1" spans="2:12">
      <c r="B78" s="11"/>
      <c r="C78" s="18" t="e">
        <f>IF(F176="","",VLOOKUP(F176,$Y$545:$Z$547,2,TRUE))</f>
        <v>#N/A</v>
      </c>
      <c r="D78" s="18" t="str">
        <f>IF(F177="","",VLOOKUP(F177,$AA$545:$AB$547,2,TRUE))</f>
        <v>музыканың ырғағымен жүруге, қимылдарды музыкамен сәйкестендіруге,
қимылдарды орындауға шапшаңдық пен ептілік танытуға
</v>
      </c>
      <c r="E78" s="18" t="e">
        <f>IF(F178="","",VLOOKUP(F178,$AC$545:$AD$547,2,TRUE))</f>
        <v>#N/A</v>
      </c>
      <c r="F78" s="21" t="e">
        <f>IF(F269="","",VLOOKUP(F269,$AQ$599:$AR$601,2,TRUE))</f>
        <v>#N/A</v>
      </c>
      <c r="G78" s="18" t="str">
        <f>IF(F270="","",VLOOKUP(F270,$AS$599:$AT$601,2,TRUE))</f>
        <v>жазық қағаз пішіндерді көлемді пішіндерге өзгерту дағдылардын қалыптастыру</v>
      </c>
      <c r="H78" s="18" t="e">
        <f>IF(F271="","",VLOOKUP(F271,$AU$599:$AV$601,2,TRUE))</f>
        <v>#N/A</v>
      </c>
      <c r="I78" s="21" t="str">
        <f>IF(F378="","",VLOOKUP(F378,$AQ$599:$AR$601,2,TRUE))</f>
        <v>жазық қағаз пішіндерді көлемді пішіндерге өзгерту қабілетін бекіту</v>
      </c>
      <c r="J78" s="18" t="e">
        <f>IF(F379="","",VLOOKUP(F379,$AS$599:$AT$601,2,TRUE))</f>
        <v>#N/A</v>
      </c>
      <c r="K78" s="18" t="e">
        <f>IF(F380="","",VLOOKUP(F380,$AU$599:$AV$601,2,TRUE))</f>
        <v>#N/A</v>
      </c>
      <c r="L78" s="20"/>
    </row>
    <row r="79" ht="90" customHeight="1" spans="2:12">
      <c r="B79" s="11"/>
      <c r="C79" s="18" t="e">
        <f>IF(F179="","",VLOOKUP(F179,$AE$545:$AF$547,2,TRUE))</f>
        <v>#N/A</v>
      </c>
      <c r="D79" s="18" t="str">
        <f>IF(F180="","",VLOOKUP(F180,$AG$545:$AH$547,2,TRUE))</f>
        <v>ұлттық би өнеріне қызығушылық танытуға, би қимылдарын орындауға</v>
      </c>
      <c r="E79" s="18" t="e">
        <f>IF(F181="","",VLOOKUP(F181,$AI$545:$AJ$547,2,TRUE))</f>
        <v>#N/A</v>
      </c>
      <c r="F79" s="18" t="e">
        <f>IF(F272="","",VLOOKUP(F272,$AW$599:$AX$601,2,TRUE))</f>
        <v>#N/A</v>
      </c>
      <c r="G79" s="18" t="str">
        <f>IF(F273="","",VLOOKUP(F273,$AY$599:$AZ$601,2,TRUE))</f>
        <v>жұмыс орнында қауіпсіздік ережелерін сақтау дағдылардын қалыптастыру</v>
      </c>
      <c r="H79" s="18" t="e">
        <f>IF(F274="","",VLOOKUP(F274,$BA$599:$BB$601,2,TRUE))</f>
        <v>#N/A</v>
      </c>
      <c r="I79" s="18" t="str">
        <f>IF(F381="","",VLOOKUP(F381,$AW$599:$AX$601,2,TRUE))</f>
        <v>жұмыс орнында қауіпсіздік ережелерін сақтау қабілетін бекіту</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str">
        <f>IF(F184="","",VLOOKUP(F184,$AO$545:$AP$547,2,TRUE))</f>
        <v>музыка жанрларын анықтуға үйрету</v>
      </c>
      <c r="F80" s="21" t="e">
        <f>IF(F275="","",VLOOKUP(F275,$M$603:$N$605,2,TRUE))</f>
        <v>#N/A</v>
      </c>
      <c r="G80" s="18" t="str">
        <f>IF(F276="","",VLOOKUP(F276,$O$603:$P$605,2,TRUE))</f>
        <v>қарапайым музыкалық жанрларды ажыру (күй, ән, би, марш) дағдылардын қалыптастыру</v>
      </c>
      <c r="H80" s="18" t="e">
        <f>IF(F277="","",VLOOKUP(F277,$Q$603:$R$605,2,TRUE))</f>
        <v>#N/A</v>
      </c>
      <c r="I80" s="21" t="e">
        <f>IF(F384="","",VLOOKUP(F384,$M$603:$N$605,2,TRUE))</f>
        <v>#N/A</v>
      </c>
      <c r="J80" s="18" t="str">
        <f>IF(F385="","",VLOOKUP(F385,$O$603:$P$605,2,TRUE))</f>
        <v>қарапайым музыкалық жанрларды ажыру (күй, ән, би, марш) дағдылардын қалыптастыру</v>
      </c>
      <c r="K80" s="18" t="e">
        <f>IF(F386="","",VLOOKUP(F386,$Q$603:$R$605,2,TRUE))</f>
        <v>#N/A</v>
      </c>
      <c r="L80" s="20"/>
    </row>
    <row r="81" ht="90" customHeight="1" spans="2:12">
      <c r="B81" s="11"/>
      <c r="C81" s="18" t="str">
        <f>IF(F185="","",VLOOKUP(F185,$AQ$545:$AR$547,2,TRUE))</f>
        <v>ағаш қасықтар, сылдырмақтар, асатаяқ, сазсырнай, домбырада қарапайым
әуендерді ойнауға
</v>
      </c>
      <c r="D81" s="18" t="e">
        <f>IF(F186="","",VLOOKUP(F186,$AS$545:$AT$547,2,TRUE))</f>
        <v>#N/A</v>
      </c>
      <c r="E81" s="18" t="e">
        <f>IF(F187="","",VLOOKUP(F187,$AU$545:$AV$547,2,TRUE))</f>
        <v>#N/A</v>
      </c>
      <c r="F81" s="18" t="e">
        <f>IF(F278="","",VLOOKUP(F278,$S$603:$T$605,2,TRUE))</f>
        <v>#N/A</v>
      </c>
      <c r="G81" s="18" t="str">
        <f>IF(F279="","",VLOOKUP(F279,$U$603:$V$605,2,TRUE))</f>
        <v>таныс әндерді өз бетінше музыкалық сүйемелдеумен және сүйемелдеусіз
орындау дағдылардын қалыптастыру
</v>
      </c>
      <c r="H81" s="18" t="e">
        <f>IF(F280="","",VLOOKUP(F280,$W$603:$X$605,2,TRUE))</f>
        <v>#N/A</v>
      </c>
      <c r="I81" s="18" t="e">
        <f>IF(F387="","",VLOOKUP(F387,$S$603:$T$605,2,TRUE))</f>
        <v>#N/A</v>
      </c>
      <c r="J81" s="18" t="str">
        <f>IF(F388="","",VLOOKUP(F388,$U$603:$V$605,2,TRUE))</f>
        <v>таныс әндерді өз бетінше музыкалық сүйемелдеумен және сүйемелдеусіз
орындау дағдылардын қалыптастыру
</v>
      </c>
      <c r="K81" s="18" t="e">
        <f>IF(F389="","",VLOOKUP(F389,$W$603:$X$605,2,TRUE))</f>
        <v>#N/A</v>
      </c>
      <c r="L81" s="20"/>
    </row>
    <row r="82" ht="90" customHeight="1" spans="2:12">
      <c r="B82" s="11"/>
      <c r="C82" s="153"/>
      <c r="D82" s="154"/>
      <c r="E82" s="155"/>
      <c r="F82" s="18" t="e">
        <f>IF(F281="","",VLOOKUP(F281,$Y$603:$Z$605,2,TRUE))</f>
        <v>#N/A</v>
      </c>
      <c r="G82" s="18" t="str">
        <f>IF(F282="","",VLOOKUP(F282,$AA$603:$AB$605,2,TRUE))</f>
        <v>әннің сөзін анық айту, музыка сипатын қабылдау және жеткізу дағдылардын қалыптастыру</v>
      </c>
      <c r="H82" s="18" t="e">
        <f>IF(F283="","",VLOOKUP(F283,$AC$603:$AD$605,2,TRUE))</f>
        <v>#N/A</v>
      </c>
      <c r="I82" s="18" t="str">
        <f>IF(F390="","",VLOOKUP(F390,$Y$603:$Z$605,2,TRUE))</f>
        <v>әннің сөзін анық айту, музыка сипатын қабылдау және жеткізу қабілетін бекіту</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str">
        <f>IF(F286="","",VLOOKUP(F286,$AI$603:$AJ$605,2,TRUE))</f>
        <v>шығарманың жеке фрагменттерін (кіріспе, қайырмасы, соңы) ажырата алуға үйрету</v>
      </c>
      <c r="I83" s="18" t="str">
        <f>IF(F393="","",VLOOKUP(F393,$AE$603:$AF$605,2,TRUE))</f>
        <v>шығарманың жеке фрагменттерін (кіріспе, қайырмасы, соңы) ажырата алу қабілетін бекіту</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str">
        <f>IF(F289="","",VLOOKUP(F289,$AO$603:$AP$605,2,TRUE))</f>
        <v>музыкалық аспаптарда қарапайым әуендерді ойнауға үйрету</v>
      </c>
      <c r="I84" s="18" t="e">
        <f>IF(F396="","",VLOOKUP(F396,$AK$603:$AL$605,2,TRUE))</f>
        <v>#N/A</v>
      </c>
      <c r="J84" s="18" t="str">
        <f>IF(F397="","",VLOOKUP(F397,$AM$603:$AN$605,2,TRUE))</f>
        <v>музыкалық аспаптарда қарапайым әуендерді ойнау дағдылардын қалыптастыру</v>
      </c>
      <c r="K84" s="18" t="e">
        <f>IF(F398="","",VLOOKUP(F398,$AO$603:$AP$605,2,TRUE))</f>
        <v>#N/A</v>
      </c>
      <c r="L84" s="20"/>
    </row>
    <row r="85" ht="90" customHeight="1" spans="2:12">
      <c r="B85" s="11"/>
      <c r="C85" s="156"/>
      <c r="D85" s="157"/>
      <c r="E85" s="158"/>
      <c r="F85" s="21" t="e">
        <f>IF(F290="","",VLOOKUP(F290,$AQ$603:$AR$605,2,TRUE))</f>
        <v>#N/A</v>
      </c>
      <c r="G85" s="18" t="str">
        <f>IF(F291="","",VLOOKUP(F291,$AS$603:$AT$605,2,TRUE))</f>
        <v>әртүрлі сипаттағы әндерді өз бетінше және шығармашылықпен орындау дағдылардын қалыптастыру</v>
      </c>
      <c r="H85" s="18" t="e">
        <f>IF(F292="","",VLOOKUP(F292,$AU$603:$AV$605,2,TRUE))</f>
        <v>#N/A</v>
      </c>
      <c r="I85" s="21" t="str">
        <f>IF(F399="","",VLOOKUP(F399,$AQ$603:$AR$605,2,TRUE))</f>
        <v>әртүрлі сипаттағы әндерді өз бетінше және шығармашылықпен орындау қабілетін бекіту</v>
      </c>
      <c r="J85" s="18" t="e">
        <f>IF(F400="","",VLOOKUP(F400,$AS$603:$AT$605,2,TRUE))</f>
        <v>#N/A</v>
      </c>
      <c r="K85" s="18" t="e">
        <f>IF(F401="","",VLOOKUP(F401,$AU$603:$AV$605,2,TRUE))</f>
        <v>#N/A</v>
      </c>
      <c r="L85" s="20"/>
    </row>
    <row r="86" ht="90" customHeight="1" spans="2:12">
      <c r="B86" s="11"/>
      <c r="C86" s="159"/>
      <c r="D86" s="160"/>
      <c r="E86" s="161"/>
      <c r="F86" s="18" t="str">
        <f>IF(F293="","",VLOOKUP(F293,$AW$603:$AX$605,2,TRUE))</f>
        <v>музыканың сипатына сәйкес қимылдарды орындау қабілетін бекіту</v>
      </c>
      <c r="G86" s="18" t="e">
        <f>IF(F294="","",VLOOKUP(F294,$AY$603:$AZ$605,2,TRUE))</f>
        <v>#N/A</v>
      </c>
      <c r="H86" s="18" t="e">
        <f>IF(F295="","",VLOOKUP(F295,$BA$603:$BB$605,2,TRUE))</f>
        <v>#N/A</v>
      </c>
      <c r="I86" s="18" t="str">
        <f>IF(F402="","",VLOOKUP(F402,$AW$603:$AX$605,2,TRUE))</f>
        <v>музыканың сипатына сәйкес қимылдарды орындау қабілетін бекіту</v>
      </c>
      <c r="J86" s="18" t="e">
        <f>IF(F403="","",VLOOKUP(F403,$AY$603:$AZ$605,2,TRUE))</f>
        <v>#N/A</v>
      </c>
      <c r="K86" s="18" t="e">
        <f>IF(F404="","",VLOOKUP(F404,$BA$603:$BB$605,2,TRUE))</f>
        <v>#N/A</v>
      </c>
      <c r="L86" s="20"/>
    </row>
    <row r="87" ht="90" customHeight="1" spans="2:12">
      <c r="B87" s="11" t="s">
        <v>726</v>
      </c>
      <c r="C87" s="18" t="e">
        <f>IF(G98="","",VLOOKUP(G98,$M$549:$N$551,2,TRUE))</f>
        <v>#N/A</v>
      </c>
      <c r="D87" s="18" t="str">
        <f>IF(G99="","",VLOOKUP(G99,$O$549:$P$551,2,TRUE))</f>
        <v>бала өзінің «Мен» бейнесін көрсетуге, ойын ашық айтуға, өзінің пікірін
білдіруге,өзімен санасқанды, өзін құрметтегенді ұнатуға
</v>
      </c>
      <c r="E87" s="18" t="e">
        <f>IF(G100="","",VLOOKUP(G100,$Q$549:$R$551,2,TRUE))</f>
        <v>#N/A</v>
      </c>
      <c r="F87" s="18" t="e">
        <f>IF(G191="","",VLOOKUP(G191,$M$607:$N$609,2,TRUE))</f>
        <v>#N/A</v>
      </c>
      <c r="G87" s="18" t="str">
        <f>IF(G192="","",VLOOKUP(G192,$O$607:$P$609,2,TRUE))</f>
        <v>өз күші мен мүмкіндіктеріне сену, еңбек қорлық пен жауапкершіліктің маңызын
түсіну дағдылардын қалыптастыру
</v>
      </c>
      <c r="H87" s="18" t="e">
        <f>IF(G193="","",VLOOKUP(G193,$Q$607:$R$609,2,TRUE))</f>
        <v>#N/A</v>
      </c>
      <c r="I87" s="18" t="str">
        <f>IF(G300="","",VLOOKUP(G300,$M$607:$N$609,2,TRUE))</f>
        <v>өз күші мен мүмкіндіктеріне сену, еңбек қорлық пен жауапкершіліктің маңызын
түсіну қабілетін бекіту
</v>
      </c>
      <c r="J87" s="18" t="e">
        <f>IF(G301="","",VLOOKUP(G301,$O$607:$P$609,2,TRUE))</f>
        <v>#N/A</v>
      </c>
      <c r="K87" s="18" t="e">
        <f>IF(G302="","",VLOOKUP(G302,$Q$607:$R$609,2,TRUE))</f>
        <v>#N/A</v>
      </c>
      <c r="L87" s="20"/>
    </row>
    <row r="88" ht="90" customHeight="1" spans="2:12">
      <c r="B88" s="11"/>
      <c r="C88" s="18" t="e">
        <f>IF(G101="","",VLOOKUP(G101,$S$549:$T$551,2,TRUE))</f>
        <v>#N/A</v>
      </c>
      <c r="D88" s="18" t="str">
        <f>IF(G102="","",VLOOKUP(G102,$U$549:$V$551,2,TRUE))</f>
        <v>отбасының ересек мүшелерінің еңбегі туралы білуге, еңбек етуге қызығушылық
танытуға, тапсырманы жауапкершілікпен орындауға тырысуға
</v>
      </c>
      <c r="E88" s="18" t="e">
        <f>IF(G103="","",VLOOKUP(G103,$W$549:$X$551,2,TRUE))</f>
        <v>#N/A</v>
      </c>
      <c r="F88" s="18" t="str">
        <f>IF(G194="","",VLOOKUP(G194,$S$607:$T$609,2,TRUE))</f>
        <v>туыстық байланыстарды түсіну, үлкендерді сыйлау, кішіге қамқорлық
таныту қабілетін бекіту
</v>
      </c>
      <c r="G88" s="18" t="e">
        <f>IF(G195="","",VLOOKUP(G195,$U$607:$V$609,2,TRUE))</f>
        <v>#N/A</v>
      </c>
      <c r="H88" s="18" t="e">
        <f>IF(G196="","",VLOOKUP(G196,$W$607:$X$609,2,TRUE))</f>
        <v>#N/A</v>
      </c>
      <c r="I88" s="18" t="str">
        <f>IF(G303="","",VLOOKUP(G303,$S$607:$T$609,2,TRUE))</f>
        <v>туыстық байланыстарды түсіну, үлкендерді сыйлау, кішіге қамқорлық
таныту қабілетін бекіту
</v>
      </c>
      <c r="J88" s="18" t="e">
        <f>IF(G304="","",VLOOKUP(G304,$U$607:$V$609,2,TRUE))</f>
        <v>#N/A</v>
      </c>
      <c r="K88" s="18" t="e">
        <f>IF(G305="","",VLOOKUP(G305,$W$607:$X$609,2,TRUE))</f>
        <v>#N/A</v>
      </c>
      <c r="L88" s="20"/>
    </row>
    <row r="89" ht="90" customHeight="1" spans="2:12">
      <c r="B89" s="11"/>
      <c r="C89" s="18" t="e">
        <f>IF(G104="","",VLOOKUP(G104,$Y$549:$Z$551,2,TRUE))</f>
        <v>#N/A</v>
      </c>
      <c r="D89" s="18" t="str">
        <f>IF(G105="","",VLOOKUP(G105,$AA$549:$AB$551,2,TRUE))</f>
        <v>айналасында болып жатқан жағдайларды ой елегінен өткізіп, өзінің әділ пікірін
білдіруге
</v>
      </c>
      <c r="E89" s="18" t="e">
        <f>IF(G106="","",VLOOKUP(G106,$AC$549:$AD$551,2,TRUE))</f>
        <v>#N/A</v>
      </c>
      <c r="F89" s="18" t="e">
        <f>IF(G197="","",VLOOKUP(G197,$Y$607:$Z$609,2,TRUE))</f>
        <v>#N/A</v>
      </c>
      <c r="G89" s="18" t="str">
        <f>IF(G198="","",VLOOKUP(G198,$AA$607:$AB$609,2,TRUE))</f>
        <v>өз ойын түсінікті жеткізу, өзінің пікірін айту дағдылардын қалыптастыру</v>
      </c>
      <c r="H89" s="18" t="e">
        <f>IF(G199="","",VLOOKUP(G199,$AC$607:$AD$609,2,TRUE))</f>
        <v>#N/A</v>
      </c>
      <c r="I89" s="18" t="str">
        <f>IF(G306="","",VLOOKUP(G306,$Y$607:$Z$609,2,TRUE))</f>
        <v>өз ойын түсінікті жеткізу, өзінің пікірін айту қабілетін бекіту</v>
      </c>
      <c r="J89" s="18" t="e">
        <f>IF(G307="","",VLOOKUP(G307,$AA$607:$AB$609,2,TRUE))</f>
        <v>#N/A</v>
      </c>
      <c r="K89" s="18" t="e">
        <f>IF(G308="","",VLOOKUP(G308,$AC$607:$AD$609,2,TRUE))</f>
        <v>#N/A</v>
      </c>
      <c r="L89" s="20"/>
    </row>
    <row r="90" ht="90" customHeight="1" spans="2:12">
      <c r="B90" s="11"/>
      <c r="C90" s="18" t="e">
        <f>IF(G107="","",VLOOKUP(G107,$AE$549:$AF$551,2,TRUE))</f>
        <v>#N/A</v>
      </c>
      <c r="D90" s="18" t="str">
        <f>IF(G108="","",VLOOKUP(G108,$AG$549:$AH$551,2,TRUE))</f>
        <v>өзінің туған жерін білуге, атуға, Мемлекеттік рәміздерге (ту, елтаңба, әнұран)
құрметпен қарауға, өз Отанын – Қазақстан Республикасын мақтан тұтуға
</v>
      </c>
      <c r="E90" s="18" t="e">
        <f>IF(G109="","",VLOOKUP(G109,$AI$549:$AJ$551,2,TRUE))</f>
        <v>#N/A</v>
      </c>
      <c r="F90" s="18" t="e">
        <f>IF(G200="","",VLOOKUP(G200,$AE$607:$AF$609,2,TRUE))</f>
        <v>#N/A</v>
      </c>
      <c r="G90" s="18" t="str">
        <f>IF(G201="","",VLOOKUP(G201,$AG$607:$AH$609,2,TRUE))</f>
        <v>арнайы көлік құралдарының қолданылу, жол қозғалысының қарапайым
ережелерін білу дағдылардын қалыптастыру
</v>
      </c>
      <c r="H90" s="18" t="e">
        <f>IF(G202="","",VLOOKUP(G202,$AI$607:$AJ$609,2,TRUE))</f>
        <v>#N/A</v>
      </c>
      <c r="I90" s="18" t="str">
        <f>IF(G309="","",VLOOKUP(G309,$AE$607:$AF$609,2,TRUE))</f>
        <v>арнайы көлік құралдарының қолданылу, жол қозғалысының қарапайым
ережелерін білу қабілетін бекіту
</v>
      </c>
      <c r="J90" s="18" t="e">
        <f>IF(G310="","",VLOOKUP(G310,$AG$607:$AH$609,2,TRUE))</f>
        <v>#N/A</v>
      </c>
      <c r="K90" s="18" t="e">
        <f>IF(G311="","",VLOOKUP(G311,$AI$607:$AJ$609,2,TRUE))</f>
        <v>#N/A</v>
      </c>
      <c r="L90" s="20"/>
    </row>
    <row r="91" ht="90" customHeight="1" spans="2:12">
      <c r="B91" s="11"/>
      <c r="C91" s="18" t="e">
        <f>IF(G110="","",VLOOKUP(G110,$AK$549:$AL$551,2,TRUE))</f>
        <v>#N/A</v>
      </c>
      <c r="D91" s="18" t="str">
        <f>IF(G111="","",VLOOKUP(G111,$AM$549:$AN$551,2,TRUE))</f>
        <v>жолда жүру ережелерін, қоғамдық көліктегі мінез-құлық мәдениетінің ережелерін
білуге
</v>
      </c>
      <c r="E91" s="18" t="e">
        <f>IF(G112="","",VLOOKUP(G112,$AO$549:$AP$551,2,TRUE))</f>
        <v>#N/A</v>
      </c>
      <c r="F91" s="18" t="e">
        <f>IF(G203="","",VLOOKUP(G203,$AK$607:$AL$609,2,TRUE))</f>
        <v>#N/A</v>
      </c>
      <c r="G91" s="18" t="str">
        <f>IF(G204="","",VLOOKUP(G204,$AM$607:$AN$609,2,TRUE))</f>
        <v>өз Отанын жақсы көру, Қазақстанның әсем табиғаты, көрнекі жерлері
мен тарихи орындарының маңыздылығын түсіну дағдылардын қалыптастыру
</v>
      </c>
      <c r="H91" s="18" t="e">
        <f>IF(G205="","",VLOOKUP(G205,$AO$607:$AP$609,2,TRUE))</f>
        <v>#N/A</v>
      </c>
      <c r="I91" s="18" t="str">
        <f>IF(G312="","",VLOOKUP(G312,$AK$607:$AL$609,2,TRUE))</f>
        <v>өз Отанын жақсы көру, Қазақстанның әсем табиғаты, көрнекі жерлері
мен тарихи орындарының маңыздылығын түсіну қабілетін бекіту
</v>
      </c>
      <c r="J91" s="18" t="e">
        <f>IF(G313="","",VLOOKUP(G313,$AM$607:$AN$609,2,TRUE))</f>
        <v>#N/A</v>
      </c>
      <c r="K91" s="18" t="e">
        <f>IF(G314="","",VLOOKUP(G314,$AO$607:$AP$609,2,TRUE))</f>
        <v>#N/A</v>
      </c>
      <c r="L91" s="20"/>
    </row>
    <row r="92" ht="90" customHeight="1" spans="2:12">
      <c r="B92" s="11"/>
      <c r="C92" s="18" t="e">
        <f>IF(G113="","",VLOOKUP(G113,$AQ$549:$AR$551,2,TRUE))</f>
        <v>#N/A</v>
      </c>
      <c r="D92" s="18" t="str">
        <f>IF(G114="","",VLOOKUP(G114,$AS$549:$AT$551,2,TRUE))</f>
        <v>ауа-райындағы және табиғаттағы маусымдық өзгерістерде қарапайым байланыстар
орната алуға, қоршаған ортада, табиғатта қауіпсіздікті сақтауға
</v>
      </c>
      <c r="E92" s="18" t="e">
        <f>IF(G115="","",VLOOKUP(G115,$AU$549:$AV$551,2,TRUE))</f>
        <v>#N/A</v>
      </c>
      <c r="F92" s="18" t="e">
        <f>IF(G206="","",VLOOKUP(G206,$AQ$607:$AR$609,2,TRUE))</f>
        <v>#N/A</v>
      </c>
      <c r="G92" s="18" t="str">
        <f>IF(G207="","",VLOOKUP(G207,$AS$607:$AT$609,2,TRUE))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дағдылардын қалыптастыру
</v>
      </c>
      <c r="H92" s="18" t="e">
        <f>IF(G208="","",VLOOKUP(G208,$AU$607:$AV$609,2,TRUE))</f>
        <v>#N/A</v>
      </c>
      <c r="I92" s="18" t="str">
        <f>IF(G315="","",VLOOKUP(G315,$AQ$607:$AR$609,2,TRUE))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J92" s="18" t="e">
        <f>IF(G316="","",VLOOKUP(G316,$AS$607:$AT$609,2,TRUE))</f>
        <v>#N/A</v>
      </c>
      <c r="K92" s="18" t="e">
        <f>IF(G317="","",VLOOKUP(G317,$AU$607:$AV$609,2,TRUE))</f>
        <v>#N/A</v>
      </c>
      <c r="L92" s="20"/>
    </row>
    <row r="93" ht="90" customHeight="1" spans="2:12">
      <c r="B93" s="11"/>
      <c r="C93" s="151"/>
      <c r="D93" s="152"/>
      <c r="E93" s="152"/>
      <c r="F93" s="18" t="str">
        <f>IF(G209="","",VLOOKUP(G209,$AW$607:$AX$609,2,TRUE))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G93" s="18" t="e">
        <f>IF(G210="","",VLOOKUP(G210,$AY$607:$AZ$609,2,TRUE))</f>
        <v>#N/A</v>
      </c>
      <c r="H93" s="18" t="e">
        <f>IF(G211="","",VLOOKUP(G211,$BA$607:$BB$609,2,TRUE))</f>
        <v>#N/A</v>
      </c>
      <c r="I93" s="18" t="str">
        <f>IF(G318="","",VLOOKUP(G318,$AW$607:$AX$609,2,TRUE))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8.75" customHeight="1" spans="2:7">
      <c r="B97" s="28"/>
      <c r="C97" s="29" t="s">
        <v>5</v>
      </c>
      <c r="D97" s="29" t="s">
        <v>112</v>
      </c>
      <c r="E97" s="29" t="s">
        <v>338</v>
      </c>
      <c r="F97" s="29" t="s">
        <v>405</v>
      </c>
      <c r="G97" s="30" t="s">
        <v>726</v>
      </c>
    </row>
    <row r="98" ht="15" customHeight="1" spans="2:7">
      <c r="B98" s="31">
        <v>1</v>
      </c>
      <c r="C98" s="137">
        <f>'5 жастағы балалар Ф'!D11</f>
        <v>1</v>
      </c>
      <c r="D98" s="137">
        <f>'5 жастағы балалар К'!D11</f>
        <v>0</v>
      </c>
      <c r="E98" s="137">
        <f>'5 жастағы балалар Т'!D11</f>
        <v>0</v>
      </c>
      <c r="F98" s="137">
        <f>'5 жастағы балалар Ш'!D11</f>
        <v>0</v>
      </c>
      <c r="G98" s="137">
        <f>'5 жастағы балалар Ә'!D11</f>
        <v>0</v>
      </c>
    </row>
    <row r="99" ht="15" customHeight="1" spans="2:7">
      <c r="B99" s="33"/>
      <c r="C99" s="137">
        <f>'5 жастағы балалар Ф'!E11</f>
        <v>0</v>
      </c>
      <c r="D99" s="137">
        <f>'5 жастағы балалар К'!E11</f>
        <v>1</v>
      </c>
      <c r="E99" s="137">
        <f>'5 жастағы балалар Т'!E11</f>
        <v>1</v>
      </c>
      <c r="F99" s="137">
        <f>'5 жастағы балалар Ш'!E11</f>
        <v>1</v>
      </c>
      <c r="G99" s="137">
        <f>'5 жастағы балалар Ә'!E11</f>
        <v>1</v>
      </c>
    </row>
    <row r="100" ht="15" customHeight="1" spans="2:7">
      <c r="B100" s="34"/>
      <c r="C100" s="137">
        <f>'5 жастағы балалар Ф'!F11</f>
        <v>0</v>
      </c>
      <c r="D100" s="137">
        <f>'5 жастағы балалар К'!F11</f>
        <v>0</v>
      </c>
      <c r="E100" s="137">
        <f>'5 жастағы балалар Т'!F11</f>
        <v>0</v>
      </c>
      <c r="F100" s="137">
        <f>'5 жастағы балалар Ш'!F11</f>
        <v>0</v>
      </c>
      <c r="G100" s="137">
        <f>'5 жастағы балалар Ә'!F11</f>
        <v>0</v>
      </c>
    </row>
    <row r="101" ht="15" customHeight="1" spans="2:7">
      <c r="B101" s="31">
        <v>2</v>
      </c>
      <c r="C101" s="137">
        <f>'5 жастағы балалар Ф'!G11</f>
        <v>1</v>
      </c>
      <c r="D101" s="137">
        <f>'5 жастағы балалар К'!G11</f>
        <v>0</v>
      </c>
      <c r="E101" s="137">
        <f>'5 жастағы балалар Т'!G11</f>
        <v>0</v>
      </c>
      <c r="F101" s="137">
        <f>'5 жастағы балалар Ш'!G11</f>
        <v>0</v>
      </c>
      <c r="G101" s="137">
        <f>'5 жастағы балалар Ә'!G11</f>
        <v>0</v>
      </c>
    </row>
    <row r="102" ht="15" customHeight="1" spans="2:7">
      <c r="B102" s="33"/>
      <c r="C102" s="137">
        <f>'5 жастағы балалар Ф'!H11</f>
        <v>0</v>
      </c>
      <c r="D102" s="137">
        <f>'5 жастағы балалар К'!H11</f>
        <v>1</v>
      </c>
      <c r="E102" s="137">
        <f>'5 жастағы балалар Т'!H11</f>
        <v>1</v>
      </c>
      <c r="F102" s="137">
        <f>'5 жастағы балалар Ш'!H11</f>
        <v>1</v>
      </c>
      <c r="G102" s="137">
        <f>'5 жастағы балалар Ә'!H11</f>
        <v>1</v>
      </c>
    </row>
    <row r="103" ht="15" customHeight="1" spans="2:7">
      <c r="B103" s="34"/>
      <c r="C103" s="137">
        <f>'5 жастағы балалар Ф'!I11</f>
        <v>0</v>
      </c>
      <c r="D103" s="137">
        <f>'5 жастағы балалар К'!I11</f>
        <v>0</v>
      </c>
      <c r="E103" s="137">
        <f>'5 жастағы балалар Т'!I11</f>
        <v>0</v>
      </c>
      <c r="F103" s="137">
        <f>'5 жастағы балалар Ш'!I11</f>
        <v>0</v>
      </c>
      <c r="G103" s="137">
        <f>'5 жастағы балалар Ә'!I11</f>
        <v>0</v>
      </c>
    </row>
    <row r="104" ht="15" customHeight="1" spans="2:7">
      <c r="B104" s="31">
        <v>3</v>
      </c>
      <c r="C104" s="137">
        <f>'5 жастағы балалар Ф'!J11</f>
        <v>0</v>
      </c>
      <c r="D104" s="137">
        <f>'5 жастағы балалар К'!J11</f>
        <v>0</v>
      </c>
      <c r="E104" s="137">
        <f>'5 жастағы балалар Т'!J11</f>
        <v>1</v>
      </c>
      <c r="F104" s="137">
        <f>'5 жастағы балалар Ш'!J11</f>
        <v>0</v>
      </c>
      <c r="G104" s="137">
        <f>'5 жастағы балалар Ә'!J11</f>
        <v>0</v>
      </c>
    </row>
    <row r="105" ht="15" customHeight="1" spans="2:7">
      <c r="B105" s="33"/>
      <c r="C105" s="137">
        <f>'5 жастағы балалар Ф'!K11</f>
        <v>1</v>
      </c>
      <c r="D105" s="137">
        <f>'5 жастағы балалар К'!K11</f>
        <v>1</v>
      </c>
      <c r="E105" s="137">
        <f>'5 жастағы балалар Т'!K11</f>
        <v>0</v>
      </c>
      <c r="F105" s="137">
        <f>'5 жастағы балалар Ш'!K11</f>
        <v>1</v>
      </c>
      <c r="G105" s="137">
        <f>'5 жастағы балалар Ә'!K11</f>
        <v>1</v>
      </c>
    </row>
    <row r="106" ht="15" customHeight="1" spans="2:7">
      <c r="B106" s="34"/>
      <c r="C106" s="137">
        <f>'5 жастағы балалар Ф'!L11</f>
        <v>0</v>
      </c>
      <c r="D106" s="137">
        <f>'5 жастағы балалар К'!L11</f>
        <v>0</v>
      </c>
      <c r="E106" s="137">
        <f>'5 жастағы балалар Т'!L11</f>
        <v>0</v>
      </c>
      <c r="F106" s="137">
        <f>'5 жастағы балалар Ш'!L11</f>
        <v>0</v>
      </c>
      <c r="G106" s="137">
        <f>'5 жастағы балалар Ә'!L11</f>
        <v>0</v>
      </c>
    </row>
    <row r="107" ht="15" customHeight="1" spans="2:7">
      <c r="B107" s="31">
        <v>4</v>
      </c>
      <c r="C107" s="137">
        <f>'5 жастағы балалар Ф'!M11</f>
        <v>1</v>
      </c>
      <c r="D107" s="137">
        <f>'5 жастағы балалар К'!M11</f>
        <v>0</v>
      </c>
      <c r="E107" s="137">
        <f>'5 жастағы балалар Т'!M11</f>
        <v>0</v>
      </c>
      <c r="F107" s="137">
        <f>'5 жастағы балалар Ш'!M11</f>
        <v>0</v>
      </c>
      <c r="G107" s="137">
        <f>'5 жастағы балалар Ә'!M11</f>
        <v>0</v>
      </c>
    </row>
    <row r="108" ht="15" customHeight="1" spans="2:7">
      <c r="B108" s="33"/>
      <c r="C108" s="137">
        <f>'5 жастағы балалар Ф'!N11</f>
        <v>0</v>
      </c>
      <c r="D108" s="137">
        <f>'5 жастағы балалар К'!N11</f>
        <v>1</v>
      </c>
      <c r="E108" s="137">
        <f>'5 жастағы балалар Т'!N11</f>
        <v>1</v>
      </c>
      <c r="F108" s="137">
        <f>'5 жастағы балалар Ш'!N11</f>
        <v>1</v>
      </c>
      <c r="G108" s="137">
        <f>'5 жастағы балалар Ә'!N11</f>
        <v>1</v>
      </c>
    </row>
    <row r="109" ht="15" customHeight="1" spans="2:7">
      <c r="B109" s="34"/>
      <c r="C109" s="137">
        <f>'5 жастағы балалар Ф'!O11</f>
        <v>0</v>
      </c>
      <c r="D109" s="137">
        <f>'5 жастағы балалар К'!O11</f>
        <v>0</v>
      </c>
      <c r="E109" s="137">
        <f>'5 жастағы балалар Т'!O11</f>
        <v>0</v>
      </c>
      <c r="F109" s="137">
        <f>'5 жастағы балалар Ш'!O11</f>
        <v>0</v>
      </c>
      <c r="G109" s="137">
        <f>'5 жастағы балалар Ә'!O11</f>
        <v>0</v>
      </c>
    </row>
    <row r="110" ht="15" customHeight="1" spans="2:7">
      <c r="B110" s="31">
        <v>5</v>
      </c>
      <c r="C110" s="137">
        <f>'5 жастағы балалар Ф'!P11</f>
        <v>0</v>
      </c>
      <c r="D110" s="137">
        <f>'5 жастағы балалар К'!P11</f>
        <v>0</v>
      </c>
      <c r="E110" s="137">
        <f>'5 жастағы балалар Т'!P11</f>
        <v>0</v>
      </c>
      <c r="F110" s="137">
        <f>'5 жастағы балалар Ш'!P11</f>
        <v>0</v>
      </c>
      <c r="G110" s="137">
        <f>'5 жастағы балалар Ә'!P11</f>
        <v>0</v>
      </c>
    </row>
    <row r="111" ht="15" customHeight="1" spans="2:7">
      <c r="B111" s="33"/>
      <c r="C111" s="137">
        <f>'5 жастағы балалар Ф'!Q11</f>
        <v>1</v>
      </c>
      <c r="D111" s="137">
        <f>'5 жастағы балалар К'!Q11</f>
        <v>1</v>
      </c>
      <c r="E111" s="137">
        <f>'5 жастағы балалар Т'!Q11</f>
        <v>1</v>
      </c>
      <c r="F111" s="137">
        <f>'5 жастағы балалар Ш'!Q11</f>
        <v>1</v>
      </c>
      <c r="G111" s="137">
        <f>'5 жастағы балалар Ә'!Q11</f>
        <v>1</v>
      </c>
    </row>
    <row r="112" ht="15" customHeight="1" spans="2:7">
      <c r="B112" s="34"/>
      <c r="C112" s="137">
        <f>'5 жастағы балалар Ф'!R11</f>
        <v>0</v>
      </c>
      <c r="D112" s="137">
        <f>'5 жастағы балалар К'!R11</f>
        <v>0</v>
      </c>
      <c r="E112" s="137">
        <f>'5 жастағы балалар Т'!R11</f>
        <v>0</v>
      </c>
      <c r="F112" s="137">
        <f>'5 жастағы балалар Ш'!R11</f>
        <v>0</v>
      </c>
      <c r="G112" s="137">
        <f>'5 жастағы балалар Ә'!R11</f>
        <v>0</v>
      </c>
    </row>
    <row r="113" ht="15" customHeight="1" spans="2:7">
      <c r="B113" s="31">
        <v>6</v>
      </c>
      <c r="C113" s="137">
        <f>'5 жастағы балалар Ф'!S11</f>
        <v>1</v>
      </c>
      <c r="D113" s="137">
        <f>'5 жастағы балалар К'!S11</f>
        <v>0</v>
      </c>
      <c r="E113" s="137">
        <f>'5 жастағы балалар Т'!S11</f>
        <v>0</v>
      </c>
      <c r="F113" s="137">
        <f>'5 жастағы балалар Ш'!S11</f>
        <v>0</v>
      </c>
      <c r="G113" s="137">
        <f>'5 жастағы балалар Ә'!S11</f>
        <v>0</v>
      </c>
    </row>
    <row r="114" ht="15" customHeight="1" spans="2:7">
      <c r="B114" s="33"/>
      <c r="C114" s="137">
        <f>'5 жастағы балалар Ф'!T11</f>
        <v>0</v>
      </c>
      <c r="D114" s="137">
        <f>'5 жастағы балалар К'!T11</f>
        <v>1</v>
      </c>
      <c r="E114" s="137">
        <f>'5 жастағы балалар Т'!T11</f>
        <v>1</v>
      </c>
      <c r="F114" s="137">
        <f>'5 жастағы балалар Ш'!T11</f>
        <v>1</v>
      </c>
      <c r="G114" s="137">
        <f>'5 жастағы балалар Ә'!T11</f>
        <v>1</v>
      </c>
    </row>
    <row r="115" ht="15" customHeight="1" spans="2:7">
      <c r="B115" s="34"/>
      <c r="C115" s="137">
        <f>'5 жастағы балалар Ф'!U11</f>
        <v>0</v>
      </c>
      <c r="D115" s="137">
        <f>'5 жастағы балалар К'!U11</f>
        <v>0</v>
      </c>
      <c r="E115" s="137">
        <f>'5 жастағы балалар Т'!U11</f>
        <v>0</v>
      </c>
      <c r="F115" s="137">
        <f>'5 жастағы балалар Ш'!U11</f>
        <v>0</v>
      </c>
      <c r="G115" s="137">
        <f>'5 жастағы балалар Ә'!U11</f>
        <v>0</v>
      </c>
    </row>
    <row r="116" ht="15" customHeight="1" spans="2:7">
      <c r="B116" s="31">
        <v>7</v>
      </c>
      <c r="C116" s="35"/>
      <c r="D116" s="137">
        <f>'5 жастағы балалар К'!V11</f>
        <v>0</v>
      </c>
      <c r="E116" s="35"/>
      <c r="F116" s="137">
        <f>'5 жастағы балалар Ш'!V11</f>
        <v>0</v>
      </c>
      <c r="G116" s="35"/>
    </row>
    <row r="117" ht="15" customHeight="1" spans="2:7">
      <c r="B117" s="33"/>
      <c r="C117" s="36"/>
      <c r="D117" s="137">
        <f>'5 жастағы балалар Ш'!W11</f>
        <v>1</v>
      </c>
      <c r="E117" s="36"/>
      <c r="F117" s="137">
        <f>'5 жастағы балалар Ш'!W11</f>
        <v>1</v>
      </c>
      <c r="G117" s="36"/>
    </row>
    <row r="118" ht="15" customHeight="1" spans="2:7">
      <c r="B118" s="34"/>
      <c r="C118" s="36"/>
      <c r="D118" s="137">
        <f>'5 жастағы балалар К'!X11</f>
        <v>0</v>
      </c>
      <c r="E118" s="36"/>
      <c r="F118" s="137">
        <f>'5 жастағы балалар Ш'!X11</f>
        <v>0</v>
      </c>
      <c r="G118" s="36"/>
    </row>
    <row r="119" ht="15" customHeight="1" spans="2:7">
      <c r="B119" s="31">
        <v>8</v>
      </c>
      <c r="C119" s="36"/>
      <c r="D119" s="137">
        <f>'5 жастағы балалар К'!Y11</f>
        <v>0</v>
      </c>
      <c r="E119" s="36"/>
      <c r="F119" s="137">
        <f>'5 жастағы балалар Ш'!Y11</f>
        <v>0</v>
      </c>
      <c r="G119" s="36"/>
    </row>
    <row r="120" ht="15" customHeight="1" spans="2:7">
      <c r="B120" s="33"/>
      <c r="C120" s="36"/>
      <c r="D120" s="137">
        <f>'5 жастағы балалар К'!Z11</f>
        <v>1</v>
      </c>
      <c r="E120" s="36"/>
      <c r="F120" s="137">
        <f>'5 жастағы балалар Ш'!Z11</f>
        <v>1</v>
      </c>
      <c r="G120" s="36"/>
    </row>
    <row r="121" ht="15" customHeight="1" spans="2:7">
      <c r="B121" s="34"/>
      <c r="C121" s="36"/>
      <c r="D121" s="137">
        <f>'5 жастағы балалар К'!AA11</f>
        <v>0</v>
      </c>
      <c r="E121" s="36"/>
      <c r="F121" s="137">
        <f>'5 жастағы балалар Ш'!AA11</f>
        <v>0</v>
      </c>
      <c r="G121" s="36"/>
    </row>
    <row r="122" ht="15" customHeight="1" spans="2:7">
      <c r="B122" s="31">
        <v>9</v>
      </c>
      <c r="C122" s="36"/>
      <c r="D122" s="137">
        <f>'5 жастағы балалар К'!AB11</f>
        <v>0</v>
      </c>
      <c r="E122" s="36"/>
      <c r="F122" s="137">
        <f>'5 жастағы балалар Ш'!AB11</f>
        <v>0</v>
      </c>
      <c r="G122" s="36"/>
    </row>
    <row r="123" ht="15" customHeight="1" spans="2:7">
      <c r="B123" s="33"/>
      <c r="C123" s="36"/>
      <c r="D123" s="137">
        <f>'5 жастағы балалар К'!AC11</f>
        <v>1</v>
      </c>
      <c r="E123" s="36"/>
      <c r="F123" s="137">
        <f>'5 жастағы балалар Ш'!AC11</f>
        <v>1</v>
      </c>
      <c r="G123" s="36"/>
    </row>
    <row r="124" ht="15" customHeight="1" spans="2:7">
      <c r="B124" s="34"/>
      <c r="C124" s="36"/>
      <c r="D124" s="137">
        <f>'5 жастағы балалар К'!AD11</f>
        <v>0</v>
      </c>
      <c r="E124" s="36"/>
      <c r="F124" s="137">
        <f>'5 жастағы балалар Ш'!AD11</f>
        <v>0</v>
      </c>
      <c r="G124" s="36"/>
    </row>
    <row r="125" ht="15" customHeight="1" spans="2:7">
      <c r="B125" s="37">
        <v>10</v>
      </c>
      <c r="C125" s="36"/>
      <c r="D125" s="137">
        <f>'5 жастағы балалар К'!AE11</f>
        <v>0</v>
      </c>
      <c r="E125" s="36"/>
      <c r="F125" s="137">
        <f>'5 жастағы балалар Ш'!AE11</f>
        <v>0</v>
      </c>
      <c r="G125" s="36"/>
    </row>
    <row r="126" ht="15" customHeight="1" spans="2:7">
      <c r="B126" s="37"/>
      <c r="C126" s="36"/>
      <c r="D126" s="137">
        <f>'5 жастағы балалар К'!AF11</f>
        <v>1</v>
      </c>
      <c r="E126" s="36"/>
      <c r="F126" s="137">
        <f>'5 жастағы балалар Ш'!AF11</f>
        <v>1</v>
      </c>
      <c r="G126" s="36"/>
    </row>
    <row r="127" ht="15" customHeight="1" spans="2:7">
      <c r="B127" s="37"/>
      <c r="C127" s="36"/>
      <c r="D127" s="137">
        <f>'5 жастағы балалар К'!AG11</f>
        <v>0</v>
      </c>
      <c r="E127" s="36"/>
      <c r="F127" s="137">
        <f>'5 жастағы балалар Ш'!AG11</f>
        <v>0</v>
      </c>
      <c r="G127" s="36"/>
    </row>
    <row r="128" ht="15" customHeight="1" spans="2:7">
      <c r="B128" s="37">
        <v>11</v>
      </c>
      <c r="C128" s="36"/>
      <c r="D128" s="137">
        <f>'5 жастағы балалар К'!AH11</f>
        <v>0</v>
      </c>
      <c r="E128" s="36"/>
      <c r="F128" s="137">
        <f>'5 жастағы балалар Ш'!AH11</f>
        <v>0</v>
      </c>
      <c r="G128" s="36"/>
    </row>
    <row r="129" ht="15" customHeight="1" spans="2:7">
      <c r="B129" s="37"/>
      <c r="C129" s="36"/>
      <c r="D129" s="137">
        <f>'5 жастағы балалар К'!AI11</f>
        <v>1</v>
      </c>
      <c r="E129" s="36"/>
      <c r="F129" s="137">
        <f>'5 жастағы балалар Ш'!AI11</f>
        <v>1</v>
      </c>
      <c r="G129" s="36"/>
    </row>
    <row r="130" spans="2:7">
      <c r="B130" s="37"/>
      <c r="C130" s="36"/>
      <c r="D130" s="137">
        <f>'5 жастағы балалар К'!AJ11</f>
        <v>0</v>
      </c>
      <c r="E130" s="36"/>
      <c r="F130" s="137">
        <f>'5 жастағы балалар Ш'!AJ11</f>
        <v>0</v>
      </c>
      <c r="G130" s="36"/>
    </row>
    <row r="131" spans="2:7">
      <c r="B131" s="37">
        <v>12</v>
      </c>
      <c r="C131" s="36"/>
      <c r="D131" s="137">
        <f>'5 жастағы балалар К'!AK11</f>
        <v>0</v>
      </c>
      <c r="E131" s="36"/>
      <c r="F131" s="137">
        <f>'5 жастағы балалар Ш'!AK11</f>
        <v>0</v>
      </c>
      <c r="G131" s="36"/>
    </row>
    <row r="132" spans="2:7">
      <c r="B132" s="37"/>
      <c r="C132" s="36"/>
      <c r="D132" s="137">
        <f>'5 жастағы балалар К'!AL11</f>
        <v>1</v>
      </c>
      <c r="E132" s="36"/>
      <c r="F132" s="137">
        <f>'5 жастағы балалар Ш'!AL11</f>
        <v>1</v>
      </c>
      <c r="G132" s="36"/>
    </row>
    <row r="133" spans="2:7">
      <c r="B133" s="37"/>
      <c r="C133" s="36"/>
      <c r="D133" s="137">
        <f>'5 жастағы балалар К'!AM11</f>
        <v>0</v>
      </c>
      <c r="E133" s="36"/>
      <c r="F133" s="137">
        <f>'5 жастағы балалар Ш'!AM11</f>
        <v>0</v>
      </c>
      <c r="G133" s="36"/>
    </row>
    <row r="134" spans="2:7">
      <c r="B134" s="37">
        <v>13</v>
      </c>
      <c r="C134" s="36"/>
      <c r="D134" s="137">
        <f>'5 жастағы балалар К'!AN11</f>
        <v>0</v>
      </c>
      <c r="E134" s="36"/>
      <c r="F134" s="137">
        <f>'5 жастағы балалар Ш'!AN11</f>
        <v>1</v>
      </c>
      <c r="G134" s="36"/>
    </row>
    <row r="135" spans="2:7">
      <c r="B135" s="37"/>
      <c r="C135" s="36"/>
      <c r="D135" s="137">
        <f>'5 жастағы балалар К'!AO11</f>
        <v>1</v>
      </c>
      <c r="E135" s="36"/>
      <c r="F135" s="137">
        <f>'5 жастағы балалар Ш'!AO11</f>
        <v>0</v>
      </c>
      <c r="G135" s="36"/>
    </row>
    <row r="136" spans="2:7">
      <c r="B136" s="37"/>
      <c r="C136" s="36"/>
      <c r="D136" s="137">
        <f>'5 жастағы балалар К'!AP11</f>
        <v>0</v>
      </c>
      <c r="E136" s="36"/>
      <c r="F136" s="137">
        <f>'5 жастағы балалар Ш'!AP11</f>
        <v>0</v>
      </c>
      <c r="G136" s="36"/>
    </row>
    <row r="137" spans="2:7">
      <c r="B137" s="37">
        <v>14</v>
      </c>
      <c r="C137" s="36"/>
      <c r="D137" s="137">
        <f>'5 жастағы балалар К'!AQ11</f>
        <v>1</v>
      </c>
      <c r="E137" s="36"/>
      <c r="F137" s="137">
        <f>'5 жастағы балалар Ш'!AQ11</f>
        <v>0</v>
      </c>
      <c r="G137" s="36"/>
    </row>
    <row r="138" spans="2:7">
      <c r="B138" s="37"/>
      <c r="C138" s="36"/>
      <c r="D138" s="137">
        <f>'5 жастағы балалар К'!AR11</f>
        <v>0</v>
      </c>
      <c r="E138" s="36"/>
      <c r="F138" s="137">
        <f>'5 жастағы балалар Ш'!AR11</f>
        <v>1</v>
      </c>
      <c r="G138" s="36"/>
    </row>
    <row r="139" spans="2:7">
      <c r="B139" s="37"/>
      <c r="C139" s="36"/>
      <c r="D139" s="137">
        <f>'5 жастағы балалар К'!AS11</f>
        <v>0</v>
      </c>
      <c r="E139" s="36"/>
      <c r="F139" s="137">
        <f>'5 жастағы балалар Ш'!AS11</f>
        <v>0</v>
      </c>
      <c r="G139" s="36"/>
    </row>
    <row r="140" spans="2:7">
      <c r="B140" s="37">
        <v>15</v>
      </c>
      <c r="C140" s="36"/>
      <c r="D140" s="137">
        <f>'5 жастағы балалар К'!AT11</f>
        <v>0</v>
      </c>
      <c r="E140" s="36"/>
      <c r="F140" s="137">
        <f>'5 жастағы балалар Ш'!AT11</f>
        <v>0</v>
      </c>
      <c r="G140" s="36"/>
    </row>
    <row r="141" spans="2:7">
      <c r="B141" s="37"/>
      <c r="C141" s="36"/>
      <c r="D141" s="137">
        <f>'5 жастағы балалар К'!AU11</f>
        <v>1</v>
      </c>
      <c r="E141" s="36"/>
      <c r="F141" s="137">
        <f>'5 жастағы балалар Ш'!AU11</f>
        <v>1</v>
      </c>
      <c r="G141" s="36"/>
    </row>
    <row r="142" spans="2:7">
      <c r="B142" s="37"/>
      <c r="C142" s="36"/>
      <c r="D142" s="137">
        <f>'5 жастағы балалар К'!AV11</f>
        <v>0</v>
      </c>
      <c r="E142" s="36"/>
      <c r="F142" s="137">
        <f>'5 жастағы балалар Ш'!AV11</f>
        <v>0</v>
      </c>
      <c r="G142" s="36"/>
    </row>
    <row r="143" spans="2:7">
      <c r="B143" s="37">
        <v>16</v>
      </c>
      <c r="C143" s="36"/>
      <c r="D143" s="137">
        <f>'5 жастағы балалар К'!AW11</f>
        <v>0</v>
      </c>
      <c r="E143" s="36"/>
      <c r="F143" s="137">
        <f>'5 жастағы балалар Ш'!AW11</f>
        <v>1</v>
      </c>
      <c r="G143" s="36"/>
    </row>
    <row r="144" spans="2:7">
      <c r="B144" s="37"/>
      <c r="C144" s="36"/>
      <c r="D144" s="137">
        <f>'5 жастағы балалар К'!AX11</f>
        <v>1</v>
      </c>
      <c r="E144" s="36"/>
      <c r="F144" s="137">
        <f>'5 жастағы балалар Ш'!AX11</f>
        <v>0</v>
      </c>
      <c r="G144" s="36"/>
    </row>
    <row r="145" spans="2:7">
      <c r="B145" s="37"/>
      <c r="C145" s="36"/>
      <c r="D145" s="137">
        <f>'5 жастағы балалар К'!AY11</f>
        <v>0</v>
      </c>
      <c r="E145" s="36"/>
      <c r="F145" s="137">
        <f>'5 жастағы балалар Ш'!AY11</f>
        <v>0</v>
      </c>
      <c r="G145" s="36"/>
    </row>
    <row r="146" spans="2:7">
      <c r="B146" s="37">
        <v>17</v>
      </c>
      <c r="C146" s="36"/>
      <c r="D146" s="137">
        <f>'5 жастағы балалар К'!AZ11</f>
        <v>0</v>
      </c>
      <c r="E146" s="36"/>
      <c r="F146" s="137">
        <f>'5 жастағы балалар Ш'!AZ11</f>
        <v>0</v>
      </c>
      <c r="G146" s="36"/>
    </row>
    <row r="147" spans="2:7">
      <c r="B147" s="37"/>
      <c r="C147" s="36"/>
      <c r="D147" s="137">
        <f>'5 жастағы балалар К'!BA11</f>
        <v>1</v>
      </c>
      <c r="E147" s="36"/>
      <c r="F147" s="137">
        <f>'5 жастағы балалар Ш'!BA11</f>
        <v>1</v>
      </c>
      <c r="G147" s="36"/>
    </row>
    <row r="148" spans="2:7">
      <c r="B148" s="37"/>
      <c r="C148" s="36"/>
      <c r="D148" s="137">
        <f>'5 жастағы балалар К'!BB11</f>
        <v>0</v>
      </c>
      <c r="E148" s="36"/>
      <c r="F148" s="137">
        <f>'5 жастағы балалар Ш'!BB11</f>
        <v>0</v>
      </c>
      <c r="G148" s="36"/>
    </row>
    <row r="149" spans="2:7">
      <c r="B149" s="37">
        <v>18</v>
      </c>
      <c r="C149" s="36"/>
      <c r="D149" s="137">
        <f>'5 жастағы балалар К'!BC11</f>
        <v>0</v>
      </c>
      <c r="E149" s="36"/>
      <c r="F149" s="137">
        <f>'5 жастағы балалар Ш'!BC11</f>
        <v>0</v>
      </c>
      <c r="G149" s="36"/>
    </row>
    <row r="150" spans="2:7">
      <c r="B150" s="37"/>
      <c r="C150" s="36"/>
      <c r="D150" s="137">
        <f>'5 жастағы балалар К'!BD11</f>
        <v>1</v>
      </c>
      <c r="E150" s="36"/>
      <c r="F150" s="137">
        <f>'5 жастағы балалар Ш'!BD11</f>
        <v>1</v>
      </c>
      <c r="G150" s="36"/>
    </row>
    <row r="151" spans="2:7">
      <c r="B151" s="37"/>
      <c r="C151" s="36"/>
      <c r="D151" s="137">
        <f>'5 жастағы балалар К'!BE11</f>
        <v>0</v>
      </c>
      <c r="E151" s="36"/>
      <c r="F151" s="137">
        <f>'5 жастағы балалар Ш'!BE11</f>
        <v>0</v>
      </c>
      <c r="G151" s="36"/>
    </row>
    <row r="152" spans="2:7">
      <c r="B152" s="37">
        <v>19</v>
      </c>
      <c r="C152" s="36"/>
      <c r="D152" s="35"/>
      <c r="E152" s="36"/>
      <c r="F152" s="137">
        <f>'5 жастағы балалар Ш'!BF11</f>
        <v>0</v>
      </c>
      <c r="G152" s="36"/>
    </row>
    <row r="153" spans="2:7">
      <c r="B153" s="37"/>
      <c r="C153" s="36"/>
      <c r="D153" s="36"/>
      <c r="E153" s="36"/>
      <c r="F153" s="137">
        <f>'5 жастағы балалар Ш'!BG11</f>
        <v>1</v>
      </c>
      <c r="G153" s="36"/>
    </row>
    <row r="154" spans="2:7">
      <c r="B154" s="37"/>
      <c r="C154" s="36"/>
      <c r="D154" s="36"/>
      <c r="E154" s="36"/>
      <c r="F154" s="137">
        <f>'5 жастағы балалар Ш'!BH11</f>
        <v>0</v>
      </c>
      <c r="G154" s="36"/>
    </row>
    <row r="155" spans="2:7">
      <c r="B155" s="37">
        <v>20</v>
      </c>
      <c r="C155" s="36"/>
      <c r="D155" s="36"/>
      <c r="E155" s="36"/>
      <c r="F155" s="137">
        <f>'5 жастағы балалар Ш'!BI11</f>
        <v>0</v>
      </c>
      <c r="G155" s="36"/>
    </row>
    <row r="156" spans="2:7">
      <c r="B156" s="37"/>
      <c r="C156" s="36"/>
      <c r="D156" s="36"/>
      <c r="E156" s="36"/>
      <c r="F156" s="137">
        <f>'5 жастағы балалар Ш'!BJ11</f>
        <v>1</v>
      </c>
      <c r="G156" s="36"/>
    </row>
    <row r="157" spans="2:7">
      <c r="B157" s="37"/>
      <c r="C157" s="36"/>
      <c r="D157" s="36"/>
      <c r="E157" s="36"/>
      <c r="F157" s="137">
        <f>'5 жастағы балалар Ш'!BK11</f>
        <v>0</v>
      </c>
      <c r="G157" s="36"/>
    </row>
    <row r="158" spans="2:7">
      <c r="B158" s="31">
        <v>21</v>
      </c>
      <c r="C158" s="36"/>
      <c r="D158" s="36"/>
      <c r="E158" s="36"/>
      <c r="F158" s="137">
        <f>'5 жастағы балалар Ш'!BL11</f>
        <v>0</v>
      </c>
      <c r="G158" s="36"/>
    </row>
    <row r="159" ht="15" customHeight="1" spans="2:7">
      <c r="B159" s="33"/>
      <c r="C159" s="36"/>
      <c r="D159" s="36"/>
      <c r="E159" s="36"/>
      <c r="F159" s="137">
        <f>'5 жастағы балалар Ш'!BM11</f>
        <v>1</v>
      </c>
      <c r="G159" s="36"/>
    </row>
    <row r="160" spans="2:7">
      <c r="B160" s="34"/>
      <c r="C160" s="36"/>
      <c r="D160" s="36"/>
      <c r="E160" s="36"/>
      <c r="F160" s="137">
        <f>'5 жастағы балалар Ш'!BN11</f>
        <v>0</v>
      </c>
      <c r="G160" s="36"/>
    </row>
    <row r="161" spans="2:7">
      <c r="B161" s="31">
        <v>22</v>
      </c>
      <c r="C161" s="36"/>
      <c r="D161" s="36"/>
      <c r="E161" s="36"/>
      <c r="F161" s="137">
        <f>'5 жастағы балалар Ш'!BO11</f>
        <v>0</v>
      </c>
      <c r="G161" s="36"/>
    </row>
    <row r="162" spans="2:7">
      <c r="B162" s="33"/>
      <c r="C162" s="36"/>
      <c r="D162" s="36"/>
      <c r="E162" s="36"/>
      <c r="F162" s="137">
        <f>'5 жастағы балалар Ш'!BP11</f>
        <v>1</v>
      </c>
      <c r="G162" s="36"/>
    </row>
    <row r="163" spans="2:7">
      <c r="B163" s="34"/>
      <c r="C163" s="36"/>
      <c r="D163" s="36"/>
      <c r="E163" s="36"/>
      <c r="F163" s="137">
        <f>'5 жастағы балалар Ш'!BQ11</f>
        <v>0</v>
      </c>
      <c r="G163" s="36"/>
    </row>
    <row r="164" spans="2:7">
      <c r="B164" s="31">
        <v>23</v>
      </c>
      <c r="C164" s="36"/>
      <c r="D164" s="36"/>
      <c r="E164" s="36"/>
      <c r="F164" s="137">
        <f>'5 жастағы балалар Ш'!BR11</f>
        <v>0</v>
      </c>
      <c r="G164" s="36"/>
    </row>
    <row r="165" spans="2:7">
      <c r="B165" s="33"/>
      <c r="C165" s="36"/>
      <c r="D165" s="36"/>
      <c r="E165" s="36"/>
      <c r="F165" s="137">
        <f>'5 жастағы балалар Ш'!BS11</f>
        <v>1</v>
      </c>
      <c r="G165" s="36"/>
    </row>
    <row r="166" spans="2:7">
      <c r="B166" s="34"/>
      <c r="C166" s="36"/>
      <c r="D166" s="36"/>
      <c r="E166" s="36"/>
      <c r="F166" s="137">
        <f>'5 жастағы балалар Ш'!BT11</f>
        <v>0</v>
      </c>
      <c r="G166" s="36"/>
    </row>
    <row r="167" spans="2:7">
      <c r="B167" s="31">
        <v>24</v>
      </c>
      <c r="C167" s="36"/>
      <c r="D167" s="36"/>
      <c r="E167" s="36"/>
      <c r="F167" s="137">
        <f>'5 жастағы балалар Ш'!BU11</f>
        <v>0</v>
      </c>
      <c r="G167" s="36"/>
    </row>
    <row r="168" spans="2:7">
      <c r="B168" s="33"/>
      <c r="C168" s="36"/>
      <c r="D168" s="36"/>
      <c r="E168" s="36"/>
      <c r="F168" s="137">
        <f>'5 жастағы балалар Ш'!BV11</f>
        <v>1</v>
      </c>
      <c r="G168" s="36"/>
    </row>
    <row r="169" spans="2:7">
      <c r="B169" s="34"/>
      <c r="C169" s="36"/>
      <c r="D169" s="36"/>
      <c r="E169" s="36"/>
      <c r="F169" s="137">
        <f>'5 жастағы балалар Ш'!BW11</f>
        <v>0</v>
      </c>
      <c r="G169" s="36"/>
    </row>
    <row r="170" spans="2:7">
      <c r="B170" s="31">
        <v>25</v>
      </c>
      <c r="C170" s="36"/>
      <c r="D170" s="36"/>
      <c r="E170" s="36"/>
      <c r="F170" s="137">
        <f>'5 жастағы балалар Ш'!BX11</f>
        <v>0</v>
      </c>
      <c r="G170" s="36"/>
    </row>
    <row r="171" spans="2:7">
      <c r="B171" s="33"/>
      <c r="C171" s="36"/>
      <c r="D171" s="36"/>
      <c r="E171" s="36"/>
      <c r="F171" s="137">
        <f>'5 жастағы балалар Ш'!BY11</f>
        <v>1</v>
      </c>
      <c r="G171" s="36"/>
    </row>
    <row r="172" spans="2:7">
      <c r="B172" s="34"/>
      <c r="C172" s="36"/>
      <c r="D172" s="36"/>
      <c r="E172" s="36"/>
      <c r="F172" s="137">
        <f>'5 жастағы балалар Ш'!BZ11</f>
        <v>0</v>
      </c>
      <c r="G172" s="36"/>
    </row>
    <row r="173" spans="2:7">
      <c r="B173" s="31">
        <v>26</v>
      </c>
      <c r="C173" s="36"/>
      <c r="D173" s="36"/>
      <c r="E173" s="36"/>
      <c r="F173" s="137">
        <f>'5 жастағы балалар Ш'!CA11</f>
        <v>0</v>
      </c>
      <c r="G173" s="36"/>
    </row>
    <row r="174" spans="2:7">
      <c r="B174" s="33"/>
      <c r="C174" s="36"/>
      <c r="D174" s="36"/>
      <c r="E174" s="36"/>
      <c r="F174" s="137">
        <f>'5 жастағы балалар Ш'!CB11</f>
        <v>1</v>
      </c>
      <c r="G174" s="36"/>
    </row>
    <row r="175" spans="2:7">
      <c r="B175" s="34"/>
      <c r="C175" s="36"/>
      <c r="D175" s="36"/>
      <c r="E175" s="36"/>
      <c r="F175" s="137">
        <f>'5 жастағы балалар Ш'!CC11</f>
        <v>0</v>
      </c>
      <c r="G175" s="36"/>
    </row>
    <row r="176" spans="2:7">
      <c r="B176" s="31">
        <v>27</v>
      </c>
      <c r="C176" s="36"/>
      <c r="D176" s="36"/>
      <c r="E176" s="36"/>
      <c r="F176" s="137">
        <f>'5 жастағы балалар Ш'!CD11</f>
        <v>0</v>
      </c>
      <c r="G176" s="36"/>
    </row>
    <row r="177" spans="2:7">
      <c r="B177" s="33"/>
      <c r="C177" s="36"/>
      <c r="D177" s="36"/>
      <c r="E177" s="36"/>
      <c r="F177" s="137">
        <f>'5 жастағы балалар Ш'!CE11</f>
        <v>1</v>
      </c>
      <c r="G177" s="36"/>
    </row>
    <row r="178" spans="2:7">
      <c r="B178" s="34"/>
      <c r="C178" s="36"/>
      <c r="D178" s="36"/>
      <c r="E178" s="36"/>
      <c r="F178" s="137">
        <f>'5 жастағы балалар Ш'!CF11</f>
        <v>0</v>
      </c>
      <c r="G178" s="36"/>
    </row>
    <row r="179" spans="2:7">
      <c r="B179" s="31">
        <v>28</v>
      </c>
      <c r="C179" s="36"/>
      <c r="D179" s="36"/>
      <c r="E179" s="36"/>
      <c r="F179" s="137">
        <f>'5 жастағы балалар Ш'!CG11</f>
        <v>0</v>
      </c>
      <c r="G179" s="36"/>
    </row>
    <row r="180" spans="2:7">
      <c r="B180" s="33"/>
      <c r="C180" s="36"/>
      <c r="D180" s="36"/>
      <c r="E180" s="36"/>
      <c r="F180" s="137">
        <f>'5 жастағы балалар Ш'!CH11</f>
        <v>1</v>
      </c>
      <c r="G180" s="36"/>
    </row>
    <row r="181" spans="2:7">
      <c r="B181" s="34"/>
      <c r="C181" s="36"/>
      <c r="D181" s="36"/>
      <c r="E181" s="36"/>
      <c r="F181" s="137">
        <f>'5 жастағы балалар Ш'!CI11</f>
        <v>0</v>
      </c>
      <c r="G181" s="36"/>
    </row>
    <row r="182" spans="2:7">
      <c r="B182" s="31">
        <v>29</v>
      </c>
      <c r="C182" s="36"/>
      <c r="D182" s="36"/>
      <c r="E182" s="36"/>
      <c r="F182" s="137">
        <f>'5 жастағы балалар Ш'!CJ11</f>
        <v>0</v>
      </c>
      <c r="G182" s="36"/>
    </row>
    <row r="183" spans="2:7">
      <c r="B183" s="33"/>
      <c r="C183" s="36"/>
      <c r="D183" s="36"/>
      <c r="E183" s="36"/>
      <c r="F183" s="137">
        <f>'5 жастағы балалар Ш'!CK11</f>
        <v>0</v>
      </c>
      <c r="G183" s="36"/>
    </row>
    <row r="184" ht="15" customHeight="1" spans="2:7">
      <c r="B184" s="34"/>
      <c r="C184" s="36"/>
      <c r="D184" s="36"/>
      <c r="E184" s="36"/>
      <c r="F184" s="137">
        <f>'5 жастағы балалар Ш'!CL11</f>
        <v>1</v>
      </c>
      <c r="G184" s="36"/>
    </row>
    <row r="185" ht="15" customHeight="1" spans="2:7">
      <c r="B185" s="31">
        <v>30</v>
      </c>
      <c r="C185" s="36"/>
      <c r="D185" s="36"/>
      <c r="E185" s="36"/>
      <c r="F185" s="137">
        <f>'5 жастағы балалар Ш'!CM11</f>
        <v>1</v>
      </c>
      <c r="G185" s="36"/>
    </row>
    <row r="186" ht="15" customHeight="1" spans="2:7">
      <c r="B186" s="33"/>
      <c r="C186" s="36"/>
      <c r="D186" s="36"/>
      <c r="E186" s="36"/>
      <c r="F186" s="137">
        <f>'5 жастағы балалар Ш'!CN11</f>
        <v>0</v>
      </c>
      <c r="G186" s="36"/>
    </row>
    <row r="187" ht="15" customHeight="1" spans="2:7">
      <c r="B187" s="34"/>
      <c r="C187" s="38"/>
      <c r="D187" s="38"/>
      <c r="E187" s="38"/>
      <c r="F187" s="137">
        <f>'5 жастағы балалар Ш'!CO11</f>
        <v>0</v>
      </c>
      <c r="G187" s="38"/>
    </row>
    <row r="188" ht="15" customHeight="1"/>
    <row r="189" ht="15" customHeight="1" spans="2:7">
      <c r="B189" s="25" t="s">
        <v>839</v>
      </c>
      <c r="C189" s="26"/>
      <c r="D189" s="26"/>
      <c r="E189" s="26"/>
      <c r="F189" s="26"/>
      <c r="G189" s="27"/>
    </row>
    <row r="190" ht="37.5" customHeight="1" spans="2:7">
      <c r="B190" s="28"/>
      <c r="C190" s="29" t="s">
        <v>5</v>
      </c>
      <c r="D190" s="29" t="s">
        <v>112</v>
      </c>
      <c r="E190" s="29" t="s">
        <v>338</v>
      </c>
      <c r="F190" s="29" t="s">
        <v>405</v>
      </c>
      <c r="G190" s="30" t="s">
        <v>726</v>
      </c>
    </row>
    <row r="191" ht="15" customHeight="1" spans="2:7">
      <c r="B191" s="31">
        <v>1</v>
      </c>
      <c r="C191" s="139">
        <f>'5 жастағы балалар Ф'!D57</f>
        <v>1</v>
      </c>
      <c r="D191" s="139">
        <f>'5 жастағы балалар К'!D57</f>
        <v>0</v>
      </c>
      <c r="E191" s="139">
        <f>'5 жастағы балалар Т'!D57</f>
        <v>0</v>
      </c>
      <c r="F191" s="139">
        <f>'5 жастағы балалар Ш'!D57</f>
        <v>0</v>
      </c>
      <c r="G191" s="139">
        <f>'5 жастағы балалар Ә'!D57</f>
        <v>0</v>
      </c>
    </row>
    <row r="192" ht="15" customHeight="1" spans="2:7">
      <c r="B192" s="33"/>
      <c r="C192" s="139">
        <f>'5 жастағы балалар Ф'!E57</f>
        <v>0</v>
      </c>
      <c r="D192" s="139">
        <f>'5 жастағы балалар К'!E57</f>
        <v>1</v>
      </c>
      <c r="E192" s="139">
        <f>'5 жастағы балалар Т'!E57</f>
        <v>1</v>
      </c>
      <c r="F192" s="139">
        <f>'5 жастағы балалар Ш'!E57</f>
        <v>1</v>
      </c>
      <c r="G192" s="139">
        <f>'5 жастағы балалар Ә'!E57</f>
        <v>1</v>
      </c>
    </row>
    <row r="193" ht="15" customHeight="1" spans="2:7">
      <c r="B193" s="34"/>
      <c r="C193" s="139">
        <f>'5 жастағы балалар Ф'!F57</f>
        <v>0</v>
      </c>
      <c r="D193" s="139">
        <f>'5 жастағы балалар К'!F57</f>
        <v>0</v>
      </c>
      <c r="E193" s="139">
        <f>'5 жастағы балалар Т'!F57</f>
        <v>0</v>
      </c>
      <c r="F193" s="139">
        <f>'5 жастағы балалар Ш'!F57</f>
        <v>0</v>
      </c>
      <c r="G193" s="139">
        <f>'5 жастағы балалар Ә'!F57</f>
        <v>0</v>
      </c>
    </row>
    <row r="194" ht="15" customHeight="1" spans="2:99">
      <c r="B194" s="31">
        <v>2</v>
      </c>
      <c r="C194" s="139">
        <f>'5 жастағы балалар Ф'!G57</f>
        <v>1</v>
      </c>
      <c r="D194" s="139">
        <f>'5 жастағы балалар К'!G57</f>
        <v>0</v>
      </c>
      <c r="E194" s="139">
        <f>'5 жастағы балалар Т'!G57</f>
        <v>0</v>
      </c>
      <c r="F194" s="139">
        <f>'5 жастағы балалар Ш'!G57</f>
        <v>0</v>
      </c>
      <c r="G194" s="139">
        <f>'5 жастағы балалар Ә'!G57</f>
        <v>1</v>
      </c>
      <c r="CO194" s="140"/>
      <c r="CQ194" s="140"/>
      <c r="CS194" s="140"/>
      <c r="CU194" s="140"/>
    </row>
    <row r="195" ht="15" customHeight="1" spans="2:99">
      <c r="B195" s="33"/>
      <c r="C195" s="139">
        <f>'5 жастағы балалар Ф'!H57</f>
        <v>0</v>
      </c>
      <c r="D195" s="139">
        <f>'5 жастағы балалар К'!H57</f>
        <v>1</v>
      </c>
      <c r="E195" s="139">
        <f>'5 жастағы балалар Т'!H57</f>
        <v>1</v>
      </c>
      <c r="F195" s="139">
        <f>'5 жастағы балалар Ш'!H57</f>
        <v>1</v>
      </c>
      <c r="G195" s="139">
        <f>'5 жастағы балалар Ә'!H57</f>
        <v>0</v>
      </c>
      <c r="CO195" s="141"/>
      <c r="CQ195" s="141"/>
      <c r="CS195" s="141"/>
      <c r="CU195" s="141"/>
    </row>
    <row r="196" ht="15" customHeight="1" spans="2:99">
      <c r="B196" s="34"/>
      <c r="C196" s="139">
        <f>'5 жастағы балалар Ф'!I57</f>
        <v>0</v>
      </c>
      <c r="D196" s="139">
        <f>'5 жастағы балалар К'!I57</f>
        <v>0</v>
      </c>
      <c r="E196" s="139">
        <f>'5 жастағы балалар Т'!I57</f>
        <v>0</v>
      </c>
      <c r="F196" s="139">
        <f>'5 жастағы балалар Ш'!I57</f>
        <v>0</v>
      </c>
      <c r="G196" s="139">
        <f>'5 жастағы балалар Ә'!I57</f>
        <v>0</v>
      </c>
      <c r="CO196" s="141"/>
      <c r="CQ196" s="141"/>
      <c r="CS196" s="141"/>
      <c r="CU196" s="141"/>
    </row>
    <row r="197" ht="15" customHeight="1" spans="2:7">
      <c r="B197" s="31">
        <v>3</v>
      </c>
      <c r="C197" s="139">
        <f>'5 жастағы балалар Ф'!J57</f>
        <v>1</v>
      </c>
      <c r="D197" s="139">
        <f>'5 жастағы балалар К'!J57</f>
        <v>0</v>
      </c>
      <c r="E197" s="139">
        <f>'5 жастағы балалар Т'!J57</f>
        <v>0</v>
      </c>
      <c r="F197" s="139">
        <f>'5 жастағы балалар Ш'!J57</f>
        <v>0</v>
      </c>
      <c r="G197" s="139">
        <f>'5 жастағы балалар Ә'!J57</f>
        <v>0</v>
      </c>
    </row>
    <row r="198" ht="15" customHeight="1" spans="2:7">
      <c r="B198" s="33"/>
      <c r="C198" s="139">
        <f>'5 жастағы балалар Ф'!K57</f>
        <v>0</v>
      </c>
      <c r="D198" s="139">
        <f>'5 жастағы балалар К'!K57</f>
        <v>1</v>
      </c>
      <c r="E198" s="139">
        <f>'5 жастағы балалар Т'!K57</f>
        <v>1</v>
      </c>
      <c r="F198" s="139">
        <f>'5 жастағы балалар Ш'!K57</f>
        <v>1</v>
      </c>
      <c r="G198" s="139">
        <f>'5 жастағы балалар Ә'!K57</f>
        <v>1</v>
      </c>
    </row>
    <row r="199" ht="15" customHeight="1" spans="2:7">
      <c r="B199" s="34"/>
      <c r="C199" s="139">
        <f>'5 жастағы балалар Ф'!L57</f>
        <v>0</v>
      </c>
      <c r="D199" s="139">
        <f>'5 жастағы балалар К'!L57</f>
        <v>0</v>
      </c>
      <c r="E199" s="139">
        <f>'5 жастағы балалар Т'!L57</f>
        <v>0</v>
      </c>
      <c r="F199" s="139">
        <f>'5 жастағы балалар Ш'!L57</f>
        <v>0</v>
      </c>
      <c r="G199" s="139">
        <f>'5 жастағы балалар Ә'!L57</f>
        <v>0</v>
      </c>
    </row>
    <row r="200" ht="15" customHeight="1" spans="2:7">
      <c r="B200" s="31">
        <v>4</v>
      </c>
      <c r="C200" s="139">
        <f>'5 жастағы балалар Ф'!M57</f>
        <v>1</v>
      </c>
      <c r="D200" s="139">
        <f>'5 жастағы балалар К'!M57</f>
        <v>0</v>
      </c>
      <c r="E200" s="139">
        <f>'5 жастағы балалар Т'!M57</f>
        <v>0</v>
      </c>
      <c r="F200" s="139">
        <f>'5 жастағы балалар Ш'!M57</f>
        <v>0</v>
      </c>
      <c r="G200" s="139">
        <f>'5 жастағы балалар Ә'!M57</f>
        <v>0</v>
      </c>
    </row>
    <row r="201" ht="15" customHeight="1" spans="2:7">
      <c r="B201" s="33"/>
      <c r="C201" s="139">
        <f>'5 жастағы балалар Ф'!N57</f>
        <v>0</v>
      </c>
      <c r="D201" s="139">
        <f>'5 жастағы балалар К'!N57</f>
        <v>1</v>
      </c>
      <c r="E201" s="139">
        <f>'5 жастағы балалар Т'!N57</f>
        <v>1</v>
      </c>
      <c r="F201" s="139">
        <f>'5 жастағы балалар Ш'!N57</f>
        <v>1</v>
      </c>
      <c r="G201" s="139">
        <f>'5 жастағы балалар Ә'!N57</f>
        <v>1</v>
      </c>
    </row>
    <row r="202" ht="15" customHeight="1" spans="2:7">
      <c r="B202" s="34"/>
      <c r="C202" s="139">
        <f>'5 жастағы балалар Ф'!O57</f>
        <v>0</v>
      </c>
      <c r="D202" s="139">
        <f>'5 жастағы балалар К'!O57</f>
        <v>0</v>
      </c>
      <c r="E202" s="139">
        <f>'5 жастағы балалар Т'!O57</f>
        <v>0</v>
      </c>
      <c r="F202" s="139">
        <f>'5 жастағы балалар Ш'!O57</f>
        <v>0</v>
      </c>
      <c r="G202" s="139">
        <f>'5 жастағы балалар Ә'!O57</f>
        <v>0</v>
      </c>
    </row>
    <row r="203" ht="15" customHeight="1" spans="2:7">
      <c r="B203" s="31">
        <v>5</v>
      </c>
      <c r="C203" s="139">
        <f>'5 жастағы балалар Ф'!P57</f>
        <v>1</v>
      </c>
      <c r="D203" s="139">
        <f>'5 жастағы балалар К'!P57</f>
        <v>0</v>
      </c>
      <c r="E203" s="139">
        <f>'5 жастағы балалар Т'!P57</f>
        <v>0</v>
      </c>
      <c r="F203" s="139">
        <f>'5 жастағы балалар Ш'!P57</f>
        <v>0</v>
      </c>
      <c r="G203" s="139">
        <f>'5 жастағы балалар Ә'!P57</f>
        <v>0</v>
      </c>
    </row>
    <row r="204" ht="15" customHeight="1" spans="2:7">
      <c r="B204" s="33"/>
      <c r="C204" s="139">
        <f>'5 жастағы балалар Ф'!Q57</f>
        <v>0</v>
      </c>
      <c r="D204" s="139">
        <f>'5 жастағы балалар К'!Q57</f>
        <v>1</v>
      </c>
      <c r="E204" s="139">
        <f>'5 жастағы балалар Т'!Q57</f>
        <v>1</v>
      </c>
      <c r="F204" s="139">
        <f>'5 жастағы балалар Ш'!Q57</f>
        <v>1</v>
      </c>
      <c r="G204" s="139">
        <f>'5 жастағы балалар Ә'!Q57</f>
        <v>1</v>
      </c>
    </row>
    <row r="205" ht="15" customHeight="1" spans="2:7">
      <c r="B205" s="34"/>
      <c r="C205" s="139">
        <f>'5 жастағы балалар Ф'!R57</f>
        <v>0</v>
      </c>
      <c r="D205" s="139">
        <f>'5 жастағы балалар К'!R57</f>
        <v>0</v>
      </c>
      <c r="E205" s="139">
        <f>'5 жастағы балалар Т'!R57</f>
        <v>0</v>
      </c>
      <c r="F205" s="139">
        <f>'5 жастағы балалар Ш'!R57</f>
        <v>0</v>
      </c>
      <c r="G205" s="139">
        <f>'5 жастағы балалар Ә'!R57</f>
        <v>0</v>
      </c>
    </row>
    <row r="206" ht="15" customHeight="1" spans="2:7">
      <c r="B206" s="31">
        <v>6</v>
      </c>
      <c r="C206" s="139">
        <f>'5 жастағы балалар Ф'!S57</f>
        <v>1</v>
      </c>
      <c r="D206" s="139">
        <f>'5 жастағы балалар К'!S57</f>
        <v>1</v>
      </c>
      <c r="E206" s="139">
        <f>'5 жастағы балалар Т'!S57</f>
        <v>0</v>
      </c>
      <c r="F206" s="139">
        <f>'5 жастағы балалар Ш'!S57</f>
        <v>0</v>
      </c>
      <c r="G206" s="139">
        <f>'5 жастағы балалар Ә'!S57</f>
        <v>0</v>
      </c>
    </row>
    <row r="207" ht="15" customHeight="1" spans="2:7">
      <c r="B207" s="33"/>
      <c r="C207" s="139">
        <f>'5 жастағы балалар Ф'!T57</f>
        <v>0</v>
      </c>
      <c r="D207" s="139">
        <f>'5 жастағы балалар К'!T57</f>
        <v>0</v>
      </c>
      <c r="E207" s="139">
        <f>'5 жастағы балалар Т'!T57</f>
        <v>1</v>
      </c>
      <c r="F207" s="139">
        <f>'5 жастағы балалар Ш'!T57</f>
        <v>1</v>
      </c>
      <c r="G207" s="139">
        <f>'5 жастағы балалар Ә'!T57</f>
        <v>1</v>
      </c>
    </row>
    <row r="208" ht="15" customHeight="1" spans="2:7">
      <c r="B208" s="34"/>
      <c r="C208" s="139">
        <f>'5 жастағы балалар Ф'!U57</f>
        <v>0</v>
      </c>
      <c r="D208" s="139">
        <f>'5 жастағы балалар К'!U57</f>
        <v>0</v>
      </c>
      <c r="E208" s="139">
        <f>'5 жастағы балалар Т'!U57</f>
        <v>0</v>
      </c>
      <c r="F208" s="139">
        <f>'5 жастағы балалар Ш'!U57</f>
        <v>0</v>
      </c>
      <c r="G208" s="139">
        <f>'5 жастағы балалар Ә'!U57</f>
        <v>0</v>
      </c>
    </row>
    <row r="209" ht="15" customHeight="1" spans="2:7">
      <c r="B209" s="31">
        <v>7</v>
      </c>
      <c r="C209" s="139">
        <f>'5 жастағы балалар Ф'!V57</f>
        <v>1</v>
      </c>
      <c r="D209" s="139">
        <f>'5 жастағы балалар К'!V57</f>
        <v>0</v>
      </c>
      <c r="E209" s="139">
        <f>'5 жастағы балалар Т'!V57</f>
        <v>0</v>
      </c>
      <c r="F209" s="139">
        <f>'5 жастағы балалар Ш'!V57</f>
        <v>0</v>
      </c>
      <c r="G209" s="139">
        <f>'5 жастағы балалар Ә'!V57</f>
        <v>1</v>
      </c>
    </row>
    <row r="210" ht="15" customHeight="1" spans="2:7">
      <c r="B210" s="33"/>
      <c r="C210" s="139">
        <f>'5 жастағы балалар Ф'!W57</f>
        <v>0</v>
      </c>
      <c r="D210" s="139">
        <f>'5 жастағы балалар Ш'!W57</f>
        <v>1</v>
      </c>
      <c r="E210" s="139">
        <f>'5 жастағы балалар Т'!W57</f>
        <v>1</v>
      </c>
      <c r="F210" s="139">
        <f>'5 жастағы балалар Ш'!W57</f>
        <v>1</v>
      </c>
      <c r="G210" s="139">
        <f>'5 жастағы балалар Ә'!W57</f>
        <v>0</v>
      </c>
    </row>
    <row r="211" ht="15" customHeight="1" spans="2:7">
      <c r="B211" s="34"/>
      <c r="C211" s="139">
        <f>'5 жастағы балалар Ф'!X57</f>
        <v>0</v>
      </c>
      <c r="D211" s="139">
        <f>'5 жастағы балалар К'!X57</f>
        <v>0</v>
      </c>
      <c r="E211" s="139">
        <f>'5 жастағы балалар Т'!X57</f>
        <v>0</v>
      </c>
      <c r="F211" s="139">
        <f>'5 жастағы балалар Ш'!X57</f>
        <v>0</v>
      </c>
      <c r="G211" s="139">
        <f>'5 жастағы балалар Ә'!X57</f>
        <v>0</v>
      </c>
    </row>
    <row r="212" ht="15" customHeight="1" spans="2:7">
      <c r="B212" s="31">
        <v>8</v>
      </c>
      <c r="C212" s="41"/>
      <c r="D212" s="139">
        <f>'5 жастағы балалар К'!Y57</f>
        <v>0</v>
      </c>
      <c r="E212" s="42"/>
      <c r="F212" s="139">
        <f>'5 жастағы балалар Ш'!Y57</f>
        <v>0</v>
      </c>
      <c r="G212" s="42"/>
    </row>
    <row r="213" ht="15" customHeight="1" spans="2:7">
      <c r="B213" s="33"/>
      <c r="C213" s="43"/>
      <c r="D213" s="139">
        <f>'5 жастағы балалар К'!Z57</f>
        <v>1</v>
      </c>
      <c r="E213" s="44"/>
      <c r="F213" s="139">
        <f>'5 жастағы балалар Ш'!Z57</f>
        <v>1</v>
      </c>
      <c r="G213" s="44"/>
    </row>
    <row r="214" ht="15" customHeight="1" spans="2:7">
      <c r="B214" s="34"/>
      <c r="C214" s="43"/>
      <c r="D214" s="139">
        <f>'5 жастағы балалар К'!AA57</f>
        <v>0</v>
      </c>
      <c r="E214" s="44"/>
      <c r="F214" s="139">
        <f>'5 жастағы балалар Ш'!AA57</f>
        <v>0</v>
      </c>
      <c r="G214" s="44"/>
    </row>
    <row r="215" ht="15" customHeight="1" spans="2:7">
      <c r="B215" s="31">
        <v>9</v>
      </c>
      <c r="C215" s="43"/>
      <c r="D215" s="139">
        <f>'5 жастағы балалар К'!AB57</f>
        <v>0</v>
      </c>
      <c r="E215" s="44"/>
      <c r="F215" s="139">
        <f>'5 жастағы балалар Ш'!AB57</f>
        <v>0</v>
      </c>
      <c r="G215" s="44"/>
    </row>
    <row r="216" ht="15" customHeight="1" spans="2:7">
      <c r="B216" s="33"/>
      <c r="C216" s="43"/>
      <c r="D216" s="139">
        <f>'5 жастағы балалар К'!AC57</f>
        <v>1</v>
      </c>
      <c r="E216" s="44"/>
      <c r="F216" s="139">
        <f>'5 жастағы балалар Ш'!AC57</f>
        <v>1</v>
      </c>
      <c r="G216" s="44"/>
    </row>
    <row r="217" ht="15" customHeight="1" spans="2:7">
      <c r="B217" s="34"/>
      <c r="C217" s="43"/>
      <c r="D217" s="139">
        <f>'5 жастағы балалар К'!AD57</f>
        <v>0</v>
      </c>
      <c r="E217" s="44"/>
      <c r="F217" s="139">
        <f>'5 жастағы балалар Ш'!AD57</f>
        <v>0</v>
      </c>
      <c r="G217" s="44"/>
    </row>
    <row r="218" ht="15" customHeight="1" spans="2:7">
      <c r="B218" s="37">
        <v>10</v>
      </c>
      <c r="C218" s="43"/>
      <c r="D218" s="139">
        <f>'5 жастағы балалар К'!AE57</f>
        <v>0</v>
      </c>
      <c r="E218" s="44"/>
      <c r="F218" s="139">
        <f>'5 жастағы балалар Ш'!AE57</f>
        <v>0</v>
      </c>
      <c r="G218" s="44"/>
    </row>
    <row r="219" spans="2:7">
      <c r="B219" s="37"/>
      <c r="C219" s="43"/>
      <c r="D219" s="139">
        <f>'5 жастағы балалар К'!AF57</f>
        <v>1</v>
      </c>
      <c r="E219" s="44"/>
      <c r="F219" s="139">
        <f>'5 жастағы балалар Ш'!AF57</f>
        <v>1</v>
      </c>
      <c r="G219" s="44"/>
    </row>
    <row r="220" spans="2:7">
      <c r="B220" s="37"/>
      <c r="C220" s="43"/>
      <c r="D220" s="139">
        <f>'5 жастағы балалар К'!AG57</f>
        <v>0</v>
      </c>
      <c r="E220" s="44"/>
      <c r="F220" s="139">
        <f>'5 жастағы балалар Ш'!AG57</f>
        <v>0</v>
      </c>
      <c r="G220" s="44"/>
    </row>
    <row r="221" spans="2:7">
      <c r="B221" s="37">
        <v>11</v>
      </c>
      <c r="C221" s="43"/>
      <c r="D221" s="139">
        <f>'5 жастағы балалар К'!AH57</f>
        <v>0</v>
      </c>
      <c r="E221" s="44"/>
      <c r="F221" s="139">
        <f>'5 жастағы балалар Ш'!AH57</f>
        <v>0</v>
      </c>
      <c r="G221" s="44"/>
    </row>
    <row r="222" spans="2:7">
      <c r="B222" s="37"/>
      <c r="C222" s="43"/>
      <c r="D222" s="139">
        <f>'5 жастағы балалар К'!AI57</f>
        <v>1</v>
      </c>
      <c r="E222" s="44"/>
      <c r="F222" s="139">
        <f>'5 жастағы балалар Ш'!AI57</f>
        <v>1</v>
      </c>
      <c r="G222" s="44"/>
    </row>
    <row r="223" spans="2:7">
      <c r="B223" s="37"/>
      <c r="C223" s="43"/>
      <c r="D223" s="139">
        <f>'5 жастағы балалар К'!AJ57</f>
        <v>0</v>
      </c>
      <c r="E223" s="44"/>
      <c r="F223" s="139">
        <f>'5 жастағы балалар Ш'!AJ57</f>
        <v>0</v>
      </c>
      <c r="G223" s="44"/>
    </row>
    <row r="224" spans="2:7">
      <c r="B224" s="37">
        <v>12</v>
      </c>
      <c r="C224" s="43"/>
      <c r="D224" s="139">
        <f>'5 жастағы балалар К'!AK57</f>
        <v>0</v>
      </c>
      <c r="E224" s="44"/>
      <c r="F224" s="139">
        <f>'5 жастағы балалар Ш'!AK57</f>
        <v>0</v>
      </c>
      <c r="G224" s="44"/>
    </row>
    <row r="225" spans="2:7">
      <c r="B225" s="37"/>
      <c r="C225" s="43"/>
      <c r="D225" s="139">
        <f>'5 жастағы балалар К'!AL57</f>
        <v>1</v>
      </c>
      <c r="E225" s="44"/>
      <c r="F225" s="139">
        <f>'5 жастағы балалар Ш'!AL57</f>
        <v>1</v>
      </c>
      <c r="G225" s="44"/>
    </row>
    <row r="226" spans="2:7">
      <c r="B226" s="37"/>
      <c r="C226" s="43"/>
      <c r="D226" s="139">
        <f>'5 жастағы балалар К'!AM57</f>
        <v>0</v>
      </c>
      <c r="E226" s="44"/>
      <c r="F226" s="139">
        <f>'5 жастағы балалар Ш'!AM57</f>
        <v>0</v>
      </c>
      <c r="G226" s="44"/>
    </row>
    <row r="227" spans="2:7">
      <c r="B227" s="37">
        <v>13</v>
      </c>
      <c r="C227" s="43"/>
      <c r="D227" s="139">
        <f>'5 жастағы балалар К'!AN57</f>
        <v>0</v>
      </c>
      <c r="E227" s="44"/>
      <c r="F227" s="139">
        <f>'5 жастағы балалар Ш'!AN57</f>
        <v>0</v>
      </c>
      <c r="G227" s="44"/>
    </row>
    <row r="228" spans="2:7">
      <c r="B228" s="37"/>
      <c r="C228" s="43"/>
      <c r="D228" s="139">
        <f>'5 жастағы балалар К'!AO57</f>
        <v>1</v>
      </c>
      <c r="E228" s="44"/>
      <c r="F228" s="139">
        <f>'5 жастағы балалар Ш'!AO57</f>
        <v>1</v>
      </c>
      <c r="G228" s="44"/>
    </row>
    <row r="229" spans="2:7">
      <c r="B229" s="37"/>
      <c r="C229" s="43"/>
      <c r="D229" s="139">
        <f>'5 жастағы балалар К'!AP57</f>
        <v>0</v>
      </c>
      <c r="E229" s="44"/>
      <c r="F229" s="139">
        <f>'5 жастағы балалар Ш'!AP57</f>
        <v>0</v>
      </c>
      <c r="G229" s="44"/>
    </row>
    <row r="230" spans="2:7">
      <c r="B230" s="37">
        <v>14</v>
      </c>
      <c r="C230" s="43"/>
      <c r="D230" s="139">
        <f>'5 жастағы балалар К'!AQ57</f>
        <v>0</v>
      </c>
      <c r="E230" s="44"/>
      <c r="F230" s="139">
        <f>'5 жастағы балалар Ш'!AQ57</f>
        <v>0</v>
      </c>
      <c r="G230" s="44"/>
    </row>
    <row r="231" spans="2:7">
      <c r="B231" s="37"/>
      <c r="C231" s="43"/>
      <c r="D231" s="139">
        <f>'5 жастағы балалар К'!AR57</f>
        <v>1</v>
      </c>
      <c r="E231" s="44"/>
      <c r="F231" s="139">
        <f>'5 жастағы балалар Ш'!AR57</f>
        <v>1</v>
      </c>
      <c r="G231" s="44"/>
    </row>
    <row r="232" spans="2:7">
      <c r="B232" s="37"/>
      <c r="C232" s="43"/>
      <c r="D232" s="139">
        <f>'5 жастағы балалар К'!AS57</f>
        <v>0</v>
      </c>
      <c r="E232" s="44"/>
      <c r="F232" s="139">
        <f>'5 жастағы балалар Ш'!AS57</f>
        <v>0</v>
      </c>
      <c r="G232" s="44"/>
    </row>
    <row r="233" spans="2:7">
      <c r="B233" s="37">
        <v>15</v>
      </c>
      <c r="C233" s="43"/>
      <c r="D233" s="139">
        <f>'5 жастағы балалар К'!AT57</f>
        <v>0</v>
      </c>
      <c r="E233" s="44"/>
      <c r="F233" s="139">
        <f>'5 жастағы балалар Ш'!AT57</f>
        <v>1</v>
      </c>
      <c r="G233" s="44"/>
    </row>
    <row r="234" spans="2:7">
      <c r="B234" s="37"/>
      <c r="C234" s="43"/>
      <c r="D234" s="139">
        <f>'5 жастағы балалар К'!AU57</f>
        <v>1</v>
      </c>
      <c r="E234" s="44"/>
      <c r="F234" s="139">
        <f>'5 жастағы балалар Ш'!AU57</f>
        <v>0</v>
      </c>
      <c r="G234" s="44"/>
    </row>
    <row r="235" spans="2:7">
      <c r="B235" s="37"/>
      <c r="C235" s="43"/>
      <c r="D235" s="139">
        <f>'5 жастағы балалар К'!AV57</f>
        <v>0</v>
      </c>
      <c r="E235" s="44"/>
      <c r="F235" s="139">
        <f>'5 жастағы балалар Ш'!AV57</f>
        <v>0</v>
      </c>
      <c r="G235" s="44"/>
    </row>
    <row r="236" spans="2:7">
      <c r="B236" s="31">
        <v>16</v>
      </c>
      <c r="C236" s="43"/>
      <c r="D236" s="139">
        <f>'5 жастағы балалар К'!AW57</f>
        <v>0</v>
      </c>
      <c r="E236" s="44"/>
      <c r="F236" s="139">
        <f>'5 жастағы балалар Ш'!AW57</f>
        <v>0</v>
      </c>
      <c r="G236" s="44"/>
    </row>
    <row r="237" spans="2:7">
      <c r="B237" s="33"/>
      <c r="C237" s="43"/>
      <c r="D237" s="139">
        <f>'5 жастағы балалар К'!AX57</f>
        <v>1</v>
      </c>
      <c r="E237" s="44"/>
      <c r="F237" s="139">
        <f>'5 жастағы балалар Ш'!AX57</f>
        <v>1</v>
      </c>
      <c r="G237" s="44"/>
    </row>
    <row r="238" spans="2:7">
      <c r="B238" s="34"/>
      <c r="C238" s="43"/>
      <c r="D238" s="139">
        <f>'5 жастағы балалар К'!AY57</f>
        <v>0</v>
      </c>
      <c r="E238" s="44"/>
      <c r="F238" s="139">
        <f>'5 жастағы балалар Ш'!AY57</f>
        <v>0</v>
      </c>
      <c r="G238" s="44"/>
    </row>
    <row r="239" spans="2:7">
      <c r="B239" s="31">
        <v>17</v>
      </c>
      <c r="C239" s="43"/>
      <c r="D239" s="139">
        <f>'5 жастағы балалар К'!AZ57</f>
        <v>0</v>
      </c>
      <c r="E239" s="44"/>
      <c r="F239" s="139">
        <f>'5 жастағы балалар Ш'!AZ57</f>
        <v>0</v>
      </c>
      <c r="G239" s="44"/>
    </row>
    <row r="240" spans="2:7">
      <c r="B240" s="33"/>
      <c r="C240" s="43"/>
      <c r="D240" s="139">
        <f>'5 жастағы балалар К'!BA57</f>
        <v>1</v>
      </c>
      <c r="E240" s="44"/>
      <c r="F240" s="139">
        <f>'5 жастағы балалар Ш'!BA57</f>
        <v>1</v>
      </c>
      <c r="G240" s="44"/>
    </row>
    <row r="241" spans="2:7">
      <c r="B241" s="34"/>
      <c r="C241" s="43"/>
      <c r="D241" s="139">
        <f>'5 жастағы балалар К'!BB57</f>
        <v>0</v>
      </c>
      <c r="E241" s="44"/>
      <c r="F241" s="139">
        <f>'5 жастағы балалар Ш'!BB57</f>
        <v>0</v>
      </c>
      <c r="G241" s="44"/>
    </row>
    <row r="242" spans="2:7">
      <c r="B242" s="31">
        <v>18</v>
      </c>
      <c r="C242" s="43"/>
      <c r="D242" s="139">
        <f>'5 жастағы балалар К'!BC57</f>
        <v>0</v>
      </c>
      <c r="E242" s="44"/>
      <c r="F242" s="139">
        <f>'5 жастағы балалар Ш'!BC57</f>
        <v>0</v>
      </c>
      <c r="G242" s="44"/>
    </row>
    <row r="243" spans="2:7">
      <c r="B243" s="33"/>
      <c r="C243" s="43"/>
      <c r="D243" s="139">
        <f>'5 жастағы балалар К'!BD57</f>
        <v>1</v>
      </c>
      <c r="E243" s="44"/>
      <c r="F243" s="139">
        <f>'5 жастағы балалар Ш'!BD57</f>
        <v>1</v>
      </c>
      <c r="G243" s="44"/>
    </row>
    <row r="244" spans="2:7">
      <c r="B244" s="34"/>
      <c r="C244" s="43"/>
      <c r="D244" s="139">
        <f>'5 жастағы балалар К'!BE57</f>
        <v>0</v>
      </c>
      <c r="E244" s="44"/>
      <c r="F244" s="139">
        <f>'5 жастағы балалар Ш'!BE57</f>
        <v>0</v>
      </c>
      <c r="G244" s="44"/>
    </row>
    <row r="245" spans="2:7">
      <c r="B245" s="31">
        <v>19</v>
      </c>
      <c r="C245" s="43"/>
      <c r="D245" s="139">
        <f>'5 жастағы балалар К'!BF57</f>
        <v>1</v>
      </c>
      <c r="E245" s="44"/>
      <c r="F245" s="139">
        <f>'5 жастағы балалар Ш'!BF57</f>
        <v>0</v>
      </c>
      <c r="G245" s="44"/>
    </row>
    <row r="246" spans="2:7">
      <c r="B246" s="33"/>
      <c r="C246" s="43"/>
      <c r="D246" s="139">
        <f>'5 жастағы балалар К'!BG57</f>
        <v>0</v>
      </c>
      <c r="E246" s="44"/>
      <c r="F246" s="139">
        <f>'5 жастағы балалар Ш'!BG57</f>
        <v>1</v>
      </c>
      <c r="G246" s="44"/>
    </row>
    <row r="247" spans="2:7">
      <c r="B247" s="34"/>
      <c r="C247" s="43"/>
      <c r="D247" s="139">
        <f>'5 жастағы балалар К'!BH57</f>
        <v>0</v>
      </c>
      <c r="E247" s="44"/>
      <c r="F247" s="139">
        <f>'5 жастағы балалар Ш'!BH57</f>
        <v>0</v>
      </c>
      <c r="G247" s="44"/>
    </row>
    <row r="248" spans="2:7">
      <c r="B248" s="31">
        <v>20</v>
      </c>
      <c r="C248" s="43"/>
      <c r="D248" s="139">
        <f>'5 жастағы балалар К'!BI57</f>
        <v>0</v>
      </c>
      <c r="E248" s="44"/>
      <c r="F248" s="139">
        <f>'5 жастағы балалар Ш'!BI57</f>
        <v>0</v>
      </c>
      <c r="G248" s="44"/>
    </row>
    <row r="249" spans="2:7">
      <c r="B249" s="33"/>
      <c r="C249" s="43"/>
      <c r="D249" s="139">
        <f>'5 жастағы балалар К'!BJ57</f>
        <v>1</v>
      </c>
      <c r="E249" s="44"/>
      <c r="F249" s="139">
        <f>'5 жастағы балалар Ш'!BJ57</f>
        <v>1</v>
      </c>
      <c r="G249" s="44"/>
    </row>
    <row r="250" spans="2:7">
      <c r="B250" s="34"/>
      <c r="C250" s="43"/>
      <c r="D250" s="139">
        <f>'5 жастағы балалар К'!BK57</f>
        <v>0</v>
      </c>
      <c r="E250" s="44"/>
      <c r="F250" s="139">
        <f>'5 жастағы балалар Ш'!BK57</f>
        <v>0</v>
      </c>
      <c r="G250" s="44"/>
    </row>
    <row r="251" spans="2:7">
      <c r="B251" s="31">
        <v>21</v>
      </c>
      <c r="C251" s="43"/>
      <c r="D251" s="139">
        <f>'5 жастағы балалар К'!BL57</f>
        <v>0</v>
      </c>
      <c r="E251" s="44"/>
      <c r="F251" s="139">
        <f>'5 жастағы балалар Ш'!BL57</f>
        <v>0</v>
      </c>
      <c r="G251" s="44"/>
    </row>
    <row r="252" spans="2:7">
      <c r="B252" s="33"/>
      <c r="C252" s="43"/>
      <c r="D252" s="139">
        <f>'5 жастағы балалар К'!BM57</f>
        <v>1</v>
      </c>
      <c r="E252" s="44"/>
      <c r="F252" s="139">
        <f>'5 жастағы балалар Ш'!BM57</f>
        <v>1</v>
      </c>
      <c r="G252" s="44"/>
    </row>
    <row r="253" spans="2:7">
      <c r="B253" s="34"/>
      <c r="C253" s="43"/>
      <c r="D253" s="139">
        <f>'5 жастағы балалар К'!BN57</f>
        <v>0</v>
      </c>
      <c r="E253" s="44"/>
      <c r="F253" s="139">
        <f>'5 жастағы балалар Ш'!BN57</f>
        <v>0</v>
      </c>
      <c r="G253" s="44"/>
    </row>
    <row r="254" spans="2:7">
      <c r="B254" s="31">
        <v>22</v>
      </c>
      <c r="C254" s="43"/>
      <c r="D254" s="139">
        <f>'5 жастағы балалар К'!BO57</f>
        <v>1</v>
      </c>
      <c r="E254" s="44"/>
      <c r="F254" s="139">
        <f>'5 жастағы балалар Ш'!BO57</f>
        <v>0</v>
      </c>
      <c r="G254" s="44"/>
    </row>
    <row r="255" spans="2:7">
      <c r="B255" s="33"/>
      <c r="C255" s="43"/>
      <c r="D255" s="139">
        <f>'5 жастағы балалар К'!BP57</f>
        <v>0</v>
      </c>
      <c r="E255" s="44"/>
      <c r="F255" s="139">
        <f>'5 жастағы балалар Ш'!BP57</f>
        <v>1</v>
      </c>
      <c r="G255" s="44"/>
    </row>
    <row r="256" spans="2:7">
      <c r="B256" s="34"/>
      <c r="C256" s="43"/>
      <c r="D256" s="139">
        <f>'5 жастағы балалар К'!BQ57</f>
        <v>0</v>
      </c>
      <c r="E256" s="44"/>
      <c r="F256" s="139">
        <f>'5 жастағы балалар Ш'!BQ57</f>
        <v>0</v>
      </c>
      <c r="G256" s="44"/>
    </row>
    <row r="257" spans="2:7">
      <c r="B257" s="31">
        <v>23</v>
      </c>
      <c r="C257" s="43"/>
      <c r="D257" s="139">
        <f>'5 жастағы балалар К'!BR57</f>
        <v>0</v>
      </c>
      <c r="E257" s="44"/>
      <c r="F257" s="139">
        <f>'5 жастағы балалар Ш'!BR57</f>
        <v>0</v>
      </c>
      <c r="G257" s="44"/>
    </row>
    <row r="258" spans="2:7">
      <c r="B258" s="33"/>
      <c r="C258" s="43"/>
      <c r="D258" s="139">
        <f>'5 жастағы балалар К'!BS57</f>
        <v>1</v>
      </c>
      <c r="E258" s="44"/>
      <c r="F258" s="139">
        <f>'5 жастағы балалар Ш'!BS57</f>
        <v>1</v>
      </c>
      <c r="G258" s="44"/>
    </row>
    <row r="259" spans="2:7">
      <c r="B259" s="34"/>
      <c r="C259" s="43"/>
      <c r="D259" s="139">
        <f>'5 жастағы балалар К'!BT57</f>
        <v>0</v>
      </c>
      <c r="E259" s="44"/>
      <c r="F259" s="139">
        <f>'5 жастағы балалар Ш'!BT57</f>
        <v>0</v>
      </c>
      <c r="G259" s="44"/>
    </row>
    <row r="260" spans="2:7">
      <c r="B260" s="31">
        <v>24</v>
      </c>
      <c r="C260" s="43"/>
      <c r="D260" s="139">
        <f>'5 жастағы балалар К'!BU57</f>
        <v>0</v>
      </c>
      <c r="E260" s="44"/>
      <c r="F260" s="139">
        <f>'5 жастағы балалар Ш'!BU57</f>
        <v>0</v>
      </c>
      <c r="G260" s="44"/>
    </row>
    <row r="261" spans="2:7">
      <c r="B261" s="33"/>
      <c r="C261" s="43"/>
      <c r="D261" s="139">
        <f>'5 жастағы балалар К'!BV57</f>
        <v>1</v>
      </c>
      <c r="E261" s="44"/>
      <c r="F261" s="139">
        <f>'5 жастағы балалар Ш'!BV57</f>
        <v>1</v>
      </c>
      <c r="G261" s="44"/>
    </row>
    <row r="262" spans="2:7">
      <c r="B262" s="34"/>
      <c r="C262" s="43"/>
      <c r="D262" s="139">
        <f>'5 жастағы балалар К'!BW57</f>
        <v>0</v>
      </c>
      <c r="E262" s="44"/>
      <c r="F262" s="139">
        <f>'5 жастағы балалар Ш'!BW57</f>
        <v>0</v>
      </c>
      <c r="G262" s="44"/>
    </row>
    <row r="263" spans="2:7">
      <c r="B263" s="31">
        <v>25</v>
      </c>
      <c r="C263" s="43"/>
      <c r="D263" s="139">
        <f>'5 жастағы балалар К'!BX57</f>
        <v>0</v>
      </c>
      <c r="E263" s="44"/>
      <c r="F263" s="139">
        <f>'5 жастағы балалар Ш'!BX57</f>
        <v>0</v>
      </c>
      <c r="G263" s="44"/>
    </row>
    <row r="264" spans="2:7">
      <c r="B264" s="33"/>
      <c r="C264" s="43"/>
      <c r="D264" s="139">
        <f>'5 жастағы балалар К'!BY57</f>
        <v>1</v>
      </c>
      <c r="E264" s="44"/>
      <c r="F264" s="139">
        <f>'5 жастағы балалар Ш'!BY57</f>
        <v>1</v>
      </c>
      <c r="G264" s="44"/>
    </row>
    <row r="265" spans="2:7">
      <c r="B265" s="34"/>
      <c r="C265" s="43"/>
      <c r="D265" s="139">
        <f>'5 жастағы балалар К'!BZ57</f>
        <v>0</v>
      </c>
      <c r="E265" s="44"/>
      <c r="F265" s="139">
        <f>'5 жастағы балалар Ш'!BZ57</f>
        <v>0</v>
      </c>
      <c r="G265" s="44"/>
    </row>
    <row r="266" spans="2:7">
      <c r="B266" s="37">
        <v>26</v>
      </c>
      <c r="C266" s="43"/>
      <c r="D266" s="139">
        <f>'5 жастағы балалар К'!CA57</f>
        <v>1</v>
      </c>
      <c r="E266" s="44"/>
      <c r="F266" s="139">
        <f>'5 жастағы балалар Ш'!CA57</f>
        <v>0</v>
      </c>
      <c r="G266" s="44"/>
    </row>
    <row r="267" spans="2:7">
      <c r="B267" s="37"/>
      <c r="C267" s="43"/>
      <c r="D267" s="139">
        <f>'5 жастағы балалар К'!CB57</f>
        <v>0</v>
      </c>
      <c r="E267" s="44"/>
      <c r="F267" s="139">
        <f>'5 жастағы балалар Ш'!CB57</f>
        <v>1</v>
      </c>
      <c r="G267" s="44"/>
    </row>
    <row r="268" spans="2:7">
      <c r="B268" s="37"/>
      <c r="C268" s="43"/>
      <c r="D268" s="139">
        <f>'5 жастағы балалар К'!CC57</f>
        <v>0</v>
      </c>
      <c r="E268" s="44"/>
      <c r="F268" s="139">
        <f>'5 жастағы балалар Ш'!CC57</f>
        <v>0</v>
      </c>
      <c r="G268" s="44"/>
    </row>
    <row r="269" spans="2:7">
      <c r="B269" s="37">
        <v>27</v>
      </c>
      <c r="C269" s="43"/>
      <c r="D269" s="139">
        <f>'5 жастағы балалар К'!CD57</f>
        <v>0</v>
      </c>
      <c r="E269" s="44"/>
      <c r="F269" s="139">
        <f>'5 жастағы балалар Ш'!CD57</f>
        <v>0</v>
      </c>
      <c r="G269" s="44"/>
    </row>
    <row r="270" spans="2:7">
      <c r="B270" s="37"/>
      <c r="C270" s="43"/>
      <c r="D270" s="139">
        <f>'5 жастағы балалар К'!CE57</f>
        <v>1</v>
      </c>
      <c r="E270" s="44"/>
      <c r="F270" s="139">
        <f>'5 жастағы балалар Ш'!CE57</f>
        <v>1</v>
      </c>
      <c r="G270" s="44"/>
    </row>
    <row r="271" spans="2:7">
      <c r="B271" s="37"/>
      <c r="C271" s="43"/>
      <c r="D271" s="139">
        <f>'5 жастағы балалар К'!CF57</f>
        <v>0</v>
      </c>
      <c r="E271" s="44"/>
      <c r="F271" s="139">
        <f>'5 жастағы балалар Ш'!CF57</f>
        <v>0</v>
      </c>
      <c r="G271" s="44"/>
    </row>
    <row r="272" spans="2:7">
      <c r="B272" s="37">
        <v>28</v>
      </c>
      <c r="C272" s="43"/>
      <c r="D272" s="139">
        <f>'5 жастағы балалар К'!CG57</f>
        <v>0</v>
      </c>
      <c r="E272" s="44"/>
      <c r="F272" s="139">
        <f>'5 жастағы балалар Ш'!CG57</f>
        <v>0</v>
      </c>
      <c r="G272" s="44"/>
    </row>
    <row r="273" spans="2:7">
      <c r="B273" s="37"/>
      <c r="C273" s="43"/>
      <c r="D273" s="139">
        <f>'5 жастағы балалар К'!CH57</f>
        <v>1</v>
      </c>
      <c r="E273" s="44"/>
      <c r="F273" s="139">
        <f>'5 жастағы балалар Ш'!CH57</f>
        <v>1</v>
      </c>
      <c r="G273" s="44"/>
    </row>
    <row r="274" spans="2:7">
      <c r="B274" s="37"/>
      <c r="C274" s="43"/>
      <c r="D274" s="139">
        <f>'5 жастағы балалар К'!CI57</f>
        <v>0</v>
      </c>
      <c r="E274" s="44"/>
      <c r="F274" s="139">
        <f>'5 жастағы балалар Ш'!CI57</f>
        <v>0</v>
      </c>
      <c r="G274" s="44"/>
    </row>
    <row r="275" spans="2:7">
      <c r="B275" s="37">
        <v>29</v>
      </c>
      <c r="C275" s="43"/>
      <c r="D275" s="42"/>
      <c r="E275" s="44"/>
      <c r="F275" s="139">
        <f>'5 жастағы балалар Ш'!CJ57</f>
        <v>0</v>
      </c>
      <c r="G275" s="44"/>
    </row>
    <row r="276" spans="2:7">
      <c r="B276" s="37"/>
      <c r="C276" s="43"/>
      <c r="D276" s="44"/>
      <c r="E276" s="44"/>
      <c r="F276" s="139">
        <f>'5 жастағы балалар Ш'!CK57</f>
        <v>1</v>
      </c>
      <c r="G276" s="44"/>
    </row>
    <row r="277" spans="2:7">
      <c r="B277" s="37"/>
      <c r="C277" s="43"/>
      <c r="D277" s="44"/>
      <c r="E277" s="44"/>
      <c r="F277" s="139">
        <f>'5 жастағы балалар Ш'!CL57</f>
        <v>0</v>
      </c>
      <c r="G277" s="44"/>
    </row>
    <row r="278" spans="2:7">
      <c r="B278" s="37">
        <v>30</v>
      </c>
      <c r="C278" s="43"/>
      <c r="D278" s="44"/>
      <c r="E278" s="44"/>
      <c r="F278" s="139">
        <f>'5 жастағы балалар Ш'!CM57</f>
        <v>0</v>
      </c>
      <c r="G278" s="44"/>
    </row>
    <row r="279" spans="2:7">
      <c r="B279" s="37"/>
      <c r="C279" s="43"/>
      <c r="D279" s="44"/>
      <c r="E279" s="44"/>
      <c r="F279" s="139">
        <f>'5 жастағы балалар Ш'!CN57</f>
        <v>1</v>
      </c>
      <c r="G279" s="44"/>
    </row>
    <row r="280" spans="2:7">
      <c r="B280" s="37"/>
      <c r="C280" s="43"/>
      <c r="D280" s="44"/>
      <c r="E280" s="44"/>
      <c r="F280" s="139">
        <f>'5 жастағы балалар Ш'!CO57</f>
        <v>0</v>
      </c>
      <c r="G280" s="44"/>
    </row>
    <row r="281" spans="2:7">
      <c r="B281" s="37">
        <v>31</v>
      </c>
      <c r="C281" s="43"/>
      <c r="D281" s="44"/>
      <c r="E281" s="44"/>
      <c r="F281" s="139">
        <f>'5 жастағы балалар Ш'!CP57</f>
        <v>0</v>
      </c>
      <c r="G281" s="44"/>
    </row>
    <row r="282" spans="2:7">
      <c r="B282" s="37"/>
      <c r="C282" s="43"/>
      <c r="D282" s="44"/>
      <c r="E282" s="44"/>
      <c r="F282" s="139">
        <f>'5 жастағы балалар Ш'!CQ57</f>
        <v>1</v>
      </c>
      <c r="G282" s="44"/>
    </row>
    <row r="283" spans="2:7">
      <c r="B283" s="37"/>
      <c r="C283" s="43"/>
      <c r="D283" s="44"/>
      <c r="E283" s="44"/>
      <c r="F283" s="139">
        <f>'5 жастағы балалар Ш'!CR57</f>
        <v>0</v>
      </c>
      <c r="G283" s="44"/>
    </row>
    <row r="284" spans="2:7">
      <c r="B284" s="37">
        <v>32</v>
      </c>
      <c r="C284" s="43"/>
      <c r="D284" s="44"/>
      <c r="E284" s="44"/>
      <c r="F284" s="139">
        <f>'5 жастағы балалар Ш'!CS57</f>
        <v>0</v>
      </c>
      <c r="G284" s="44"/>
    </row>
    <row r="285" spans="2:7">
      <c r="B285" s="37"/>
      <c r="C285" s="43"/>
      <c r="D285" s="44"/>
      <c r="E285" s="44"/>
      <c r="F285" s="139">
        <f>'5 жастағы балалар Ш'!CT57</f>
        <v>0</v>
      </c>
      <c r="G285" s="44"/>
    </row>
    <row r="286" spans="2:7">
      <c r="B286" s="37"/>
      <c r="C286" s="43"/>
      <c r="D286" s="44"/>
      <c r="E286" s="44"/>
      <c r="F286" s="139">
        <f>'5 жастағы балалар Ш'!CU57</f>
        <v>1</v>
      </c>
      <c r="G286" s="44"/>
    </row>
    <row r="287" spans="2:7">
      <c r="B287" s="37">
        <v>33</v>
      </c>
      <c r="C287" s="43"/>
      <c r="D287" s="44"/>
      <c r="E287" s="44"/>
      <c r="F287" s="139">
        <f>'5 жастағы балалар Ш'!CV57</f>
        <v>0</v>
      </c>
      <c r="G287" s="44"/>
    </row>
    <row r="288" spans="2:7">
      <c r="B288" s="37"/>
      <c r="C288" s="43"/>
      <c r="D288" s="44"/>
      <c r="E288" s="44"/>
      <c r="F288" s="139">
        <f>'5 жастағы балалар Ш'!CW57</f>
        <v>0</v>
      </c>
      <c r="G288" s="44"/>
    </row>
    <row r="289" spans="2:7">
      <c r="B289" s="37"/>
      <c r="C289" s="43"/>
      <c r="D289" s="44"/>
      <c r="E289" s="44"/>
      <c r="F289" s="139">
        <f>'5 жастағы балалар Ш'!CX57</f>
        <v>1</v>
      </c>
      <c r="G289" s="44"/>
    </row>
    <row r="290" spans="2:7">
      <c r="B290" s="37">
        <v>34</v>
      </c>
      <c r="C290" s="43"/>
      <c r="D290" s="44"/>
      <c r="E290" s="44"/>
      <c r="F290" s="139">
        <f>'5 жастағы балалар Ш'!CY57</f>
        <v>0</v>
      </c>
      <c r="G290" s="44"/>
    </row>
    <row r="291" spans="2:7">
      <c r="B291" s="37"/>
      <c r="C291" s="43"/>
      <c r="D291" s="44"/>
      <c r="E291" s="44"/>
      <c r="F291" s="139">
        <f>'5 жастағы балалар Ш'!CZ57</f>
        <v>1</v>
      </c>
      <c r="G291" s="44"/>
    </row>
    <row r="292" spans="2:7">
      <c r="B292" s="37"/>
      <c r="C292" s="43"/>
      <c r="D292" s="44"/>
      <c r="E292" s="44"/>
      <c r="F292" s="139">
        <f>'5 жастағы балалар Ш'!DA57</f>
        <v>0</v>
      </c>
      <c r="G292" s="44"/>
    </row>
    <row r="293" spans="2:7">
      <c r="B293" s="37">
        <v>35</v>
      </c>
      <c r="C293" s="43"/>
      <c r="D293" s="44"/>
      <c r="E293" s="44"/>
      <c r="F293" s="139">
        <f>'5 жастағы балалар Ш'!DB57</f>
        <v>1</v>
      </c>
      <c r="G293" s="44"/>
    </row>
    <row r="294" spans="2:7">
      <c r="B294" s="37"/>
      <c r="C294" s="43"/>
      <c r="D294" s="44"/>
      <c r="E294" s="44"/>
      <c r="F294" s="139">
        <f>'5 жастағы балалар Ш'!DC57</f>
        <v>0</v>
      </c>
      <c r="G294" s="44"/>
    </row>
    <row r="295" spans="2:7">
      <c r="B295" s="37"/>
      <c r="C295" s="45"/>
      <c r="D295" s="46"/>
      <c r="E295" s="46"/>
      <c r="F295" s="139">
        <f>'5 жастағы балалар Ш'!DD57</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Ф'!D116</f>
        <v>1</v>
      </c>
      <c r="D300" s="137">
        <f>'5 жастағы балалар К'!D116</f>
        <v>1</v>
      </c>
      <c r="E300" s="137">
        <f>'5 жастағы балалар Т'!D116</f>
        <v>1</v>
      </c>
      <c r="F300" s="137">
        <f>'5 жастағы балалар Ш'!D116</f>
        <v>1</v>
      </c>
      <c r="G300" s="137">
        <f>'5 жастағы балалар Ә'!D116</f>
        <v>1</v>
      </c>
    </row>
    <row r="301" spans="2:7">
      <c r="B301" s="33"/>
      <c r="C301" s="137">
        <f>'5 жастағы балалар Ф'!E116</f>
        <v>0</v>
      </c>
      <c r="D301" s="137">
        <f>'5 жастағы балалар К'!E116</f>
        <v>0</v>
      </c>
      <c r="E301" s="137">
        <f>'5 жастағы балалар Т'!E116</f>
        <v>0</v>
      </c>
      <c r="F301" s="137">
        <f>'5 жастағы балалар Ш'!E116</f>
        <v>0</v>
      </c>
      <c r="G301" s="137">
        <f>'5 жастағы балалар Ә'!E116</f>
        <v>0</v>
      </c>
    </row>
    <row r="302" spans="2:7">
      <c r="B302" s="34"/>
      <c r="C302" s="137">
        <f>'5 жастағы балалар Ф'!F116</f>
        <v>0</v>
      </c>
      <c r="D302" s="137">
        <f>'5 жастағы балалар К'!F116</f>
        <v>0</v>
      </c>
      <c r="E302" s="137">
        <f>'5 жастағы балалар Т'!F116</f>
        <v>0</v>
      </c>
      <c r="F302" s="137">
        <f>'5 жастағы балалар Ш'!F116</f>
        <v>0</v>
      </c>
      <c r="G302" s="137">
        <f>'5 жастағы балалар Ә'!F116</f>
        <v>0</v>
      </c>
    </row>
    <row r="303" spans="2:7">
      <c r="B303" s="31">
        <v>2</v>
      </c>
      <c r="C303" s="137">
        <f>'5 жастағы балалар Ф'!G116</f>
        <v>1</v>
      </c>
      <c r="D303" s="137">
        <f>'5 жастағы балалар К'!G116</f>
        <v>1</v>
      </c>
      <c r="E303" s="137">
        <f>'5 жастағы балалар Т'!G116</f>
        <v>0</v>
      </c>
      <c r="F303" s="137">
        <f>'5 жастағы балалар Ш'!G116</f>
        <v>1</v>
      </c>
      <c r="G303" s="137">
        <f>'5 жастағы балалар Ә'!G116</f>
        <v>1</v>
      </c>
    </row>
    <row r="304" spans="2:7">
      <c r="B304" s="33"/>
      <c r="C304" s="137">
        <f>'5 жастағы балалар Ф'!H116</f>
        <v>0</v>
      </c>
      <c r="D304" s="137">
        <f>'5 жастағы балалар К'!H116</f>
        <v>0</v>
      </c>
      <c r="E304" s="137">
        <f>'5 жастағы балалар Т'!H116</f>
        <v>1</v>
      </c>
      <c r="F304" s="137">
        <f>'5 жастағы балалар Ш'!H116</f>
        <v>0</v>
      </c>
      <c r="G304" s="137">
        <f>'5 жастағы балалар Ә'!H116</f>
        <v>0</v>
      </c>
    </row>
    <row r="305" spans="2:7">
      <c r="B305" s="34"/>
      <c r="C305" s="137">
        <f>'5 жастағы балалар Ф'!I116</f>
        <v>0</v>
      </c>
      <c r="D305" s="137">
        <f>'5 жастағы балалар К'!I116</f>
        <v>0</v>
      </c>
      <c r="E305" s="137">
        <f>'5 жастағы балалар Т'!I116</f>
        <v>0</v>
      </c>
      <c r="F305" s="137">
        <f>'5 жастағы балалар Ш'!I116</f>
        <v>0</v>
      </c>
      <c r="G305" s="137">
        <f>'5 жастағы балалар Ә'!I116</f>
        <v>0</v>
      </c>
    </row>
    <row r="306" spans="2:7">
      <c r="B306" s="31">
        <v>3</v>
      </c>
      <c r="C306" s="137">
        <f>'5 жастағы балалар Ф'!J116</f>
        <v>1</v>
      </c>
      <c r="D306" s="137">
        <f>'5 жастағы балалар К'!J116</f>
        <v>1</v>
      </c>
      <c r="E306" s="137">
        <f>'5 жастағы балалар Т'!J116</f>
        <v>0</v>
      </c>
      <c r="F306" s="137">
        <f>'5 жастағы балалар Ш'!J116</f>
        <v>1</v>
      </c>
      <c r="G306" s="137">
        <f>'5 жастағы балалар Ә'!J116</f>
        <v>1</v>
      </c>
    </row>
    <row r="307" spans="2:7">
      <c r="B307" s="33"/>
      <c r="C307" s="137">
        <f>'5 жастағы балалар Ф'!K116</f>
        <v>0</v>
      </c>
      <c r="D307" s="137">
        <f>'5 жастағы балалар К'!K116</f>
        <v>0</v>
      </c>
      <c r="E307" s="137">
        <f>'5 жастағы балалар Т'!K116</f>
        <v>1</v>
      </c>
      <c r="F307" s="137">
        <f>'5 жастағы балалар Ш'!K116</f>
        <v>0</v>
      </c>
      <c r="G307" s="137">
        <f>'5 жастағы балалар Ә'!K116</f>
        <v>0</v>
      </c>
    </row>
    <row r="308" spans="2:7">
      <c r="B308" s="34"/>
      <c r="C308" s="137">
        <f>'5 жастағы балалар Ф'!L116</f>
        <v>0</v>
      </c>
      <c r="D308" s="137">
        <f>'5 жастағы балалар К'!L116</f>
        <v>0</v>
      </c>
      <c r="E308" s="137">
        <f>'5 жастағы балалар Т'!L116</f>
        <v>0</v>
      </c>
      <c r="F308" s="137">
        <f>'5 жастағы балалар Ш'!L116</f>
        <v>0</v>
      </c>
      <c r="G308" s="137">
        <f>'5 жастағы балалар Ә'!L116</f>
        <v>0</v>
      </c>
    </row>
    <row r="309" spans="2:7">
      <c r="B309" s="31">
        <v>4</v>
      </c>
      <c r="C309" s="137">
        <f>'5 жастағы балалар Ф'!M116</f>
        <v>1</v>
      </c>
      <c r="D309" s="137">
        <f>'5 жастағы балалар К'!M116</f>
        <v>1</v>
      </c>
      <c r="E309" s="137">
        <f>'5 жастағы балалар Т'!M116</f>
        <v>0</v>
      </c>
      <c r="F309" s="137">
        <f>'5 жастағы балалар Ш'!M116</f>
        <v>1</v>
      </c>
      <c r="G309" s="137">
        <f>'5 жастағы балалар Ә'!M116</f>
        <v>1</v>
      </c>
    </row>
    <row r="310" spans="2:7">
      <c r="B310" s="33"/>
      <c r="C310" s="137">
        <f>'5 жастағы балалар Ф'!N116</f>
        <v>0</v>
      </c>
      <c r="D310" s="137">
        <f>'5 жастағы балалар К'!N116</f>
        <v>0</v>
      </c>
      <c r="E310" s="137">
        <f>'5 жастағы балалар Т'!N116</f>
        <v>1</v>
      </c>
      <c r="F310" s="137">
        <f>'5 жастағы балалар Ш'!N116</f>
        <v>0</v>
      </c>
      <c r="G310" s="137">
        <f>'5 жастағы балалар Ә'!N116</f>
        <v>0</v>
      </c>
    </row>
    <row r="311" spans="2:7">
      <c r="B311" s="34"/>
      <c r="C311" s="137">
        <f>'5 жастағы балалар Ф'!O116</f>
        <v>0</v>
      </c>
      <c r="D311" s="137">
        <f>'5 жастағы балалар К'!O116</f>
        <v>0</v>
      </c>
      <c r="E311" s="137">
        <f>'5 жастағы балалар Т'!O116</f>
        <v>0</v>
      </c>
      <c r="F311" s="137">
        <f>'5 жастағы балалар Ш'!O116</f>
        <v>0</v>
      </c>
      <c r="G311" s="137">
        <f>'5 жастағы балалар Ә'!O116</f>
        <v>0</v>
      </c>
    </row>
    <row r="312" spans="2:7">
      <c r="B312" s="31">
        <v>5</v>
      </c>
      <c r="C312" s="137">
        <f>'5 жастағы балалар Ф'!P116</f>
        <v>1</v>
      </c>
      <c r="D312" s="137">
        <f>'5 жастағы балалар К'!P116</f>
        <v>1</v>
      </c>
      <c r="E312" s="137">
        <f>'5 жастағы балалар Т'!P116</f>
        <v>1</v>
      </c>
      <c r="F312" s="137">
        <f>'5 жастағы балалар Ш'!P116</f>
        <v>1</v>
      </c>
      <c r="G312" s="137">
        <f>'5 жастағы балалар Ә'!P116</f>
        <v>1</v>
      </c>
    </row>
    <row r="313" spans="2:7">
      <c r="B313" s="33"/>
      <c r="C313" s="137">
        <f>'5 жастағы балалар Ф'!Q116</f>
        <v>0</v>
      </c>
      <c r="D313" s="137">
        <f>'5 жастағы балалар К'!Q116</f>
        <v>0</v>
      </c>
      <c r="E313" s="137">
        <f>'5 жастағы балалар Т'!Q116</f>
        <v>0</v>
      </c>
      <c r="F313" s="137">
        <f>'5 жастағы балалар Ш'!Q116</f>
        <v>0</v>
      </c>
      <c r="G313" s="137">
        <f>'5 жастағы балалар Ә'!Q116</f>
        <v>0</v>
      </c>
    </row>
    <row r="314" spans="2:7">
      <c r="B314" s="34"/>
      <c r="C314" s="137">
        <f>'5 жастағы балалар Ф'!R116</f>
        <v>0</v>
      </c>
      <c r="D314" s="137">
        <f>'5 жастағы балалар К'!R116</f>
        <v>0</v>
      </c>
      <c r="E314" s="137">
        <f>'5 жастағы балалар Т'!R116</f>
        <v>0</v>
      </c>
      <c r="F314" s="137">
        <f>'5 жастағы балалар Ш'!R116</f>
        <v>0</v>
      </c>
      <c r="G314" s="137">
        <f>'5 жастағы балалар Ә'!R116</f>
        <v>0</v>
      </c>
    </row>
    <row r="315" spans="2:7">
      <c r="B315" s="31">
        <v>6</v>
      </c>
      <c r="C315" s="137">
        <f>'5 жастағы балалар Ф'!S116</f>
        <v>1</v>
      </c>
      <c r="D315" s="137">
        <f>'5 жастағы балалар К'!S116</f>
        <v>1</v>
      </c>
      <c r="E315" s="137">
        <f>'5 жастағы балалар Т'!S116</f>
        <v>1</v>
      </c>
      <c r="F315" s="137">
        <f>'5 жастағы балалар Ш'!S116</f>
        <v>1</v>
      </c>
      <c r="G315" s="137">
        <f>'5 жастағы балалар Ә'!S116</f>
        <v>1</v>
      </c>
    </row>
    <row r="316" spans="2:7">
      <c r="B316" s="33"/>
      <c r="C316" s="137">
        <f>'5 жастағы балалар Ф'!T116</f>
        <v>0</v>
      </c>
      <c r="D316" s="137">
        <f>'5 жастағы балалар К'!T116</f>
        <v>0</v>
      </c>
      <c r="E316" s="137">
        <f>'5 жастағы балалар Т'!T116</f>
        <v>0</v>
      </c>
      <c r="F316" s="137">
        <f>'5 жастағы балалар Ш'!T116</f>
        <v>0</v>
      </c>
      <c r="G316" s="137">
        <f>'5 жастағы балалар Ә'!T116</f>
        <v>0</v>
      </c>
    </row>
    <row r="317" spans="2:7">
      <c r="B317" s="34"/>
      <c r="C317" s="137">
        <f>'5 жастағы балалар Ф'!U116</f>
        <v>0</v>
      </c>
      <c r="D317" s="137">
        <f>'5 жастағы балалар К'!U116</f>
        <v>0</v>
      </c>
      <c r="E317" s="137">
        <f>'5 жастағы балалар Т'!U116</f>
        <v>0</v>
      </c>
      <c r="F317" s="137">
        <f>'5 жастағы балалар Ш'!U116</f>
        <v>0</v>
      </c>
      <c r="G317" s="137">
        <f>'5 жастағы балалар Ә'!U116</f>
        <v>0</v>
      </c>
    </row>
    <row r="318" spans="2:7">
      <c r="B318" s="31">
        <v>7</v>
      </c>
      <c r="C318" s="137">
        <f>'5 жастағы балалар Ф'!V116</f>
        <v>1</v>
      </c>
      <c r="D318" s="137">
        <f>'5 жастағы балалар К'!V116</f>
        <v>1</v>
      </c>
      <c r="E318" s="137">
        <f>'5 жастағы балалар Т'!V116</f>
        <v>1</v>
      </c>
      <c r="F318" s="137">
        <f>'5 жастағы балалар Ш'!V116</f>
        <v>1</v>
      </c>
      <c r="G318" s="137">
        <f>'5 жастағы балалар Ә'!V116</f>
        <v>1</v>
      </c>
    </row>
    <row r="319" spans="2:7">
      <c r="B319" s="33"/>
      <c r="C319" s="137">
        <f>'5 жастағы балалар Ф'!W116</f>
        <v>0</v>
      </c>
      <c r="D319" s="137">
        <f>'5 жастағы балалар Ш'!W116</f>
        <v>0</v>
      </c>
      <c r="E319" s="137">
        <f>'5 жастағы балалар Т'!W116</f>
        <v>0</v>
      </c>
      <c r="F319" s="137">
        <f>'5 жастағы балалар Ш'!W116</f>
        <v>0</v>
      </c>
      <c r="G319" s="137">
        <f>'5 жастағы балалар Ә'!W116</f>
        <v>0</v>
      </c>
    </row>
    <row r="320" spans="2:7">
      <c r="B320" s="34"/>
      <c r="C320" s="137">
        <f>'5 жастағы балалар Ф'!X116</f>
        <v>0</v>
      </c>
      <c r="D320" s="137">
        <f>'5 жастағы балалар К'!X116</f>
        <v>0</v>
      </c>
      <c r="E320" s="137">
        <f>'5 жастағы балалар Т'!X116</f>
        <v>0</v>
      </c>
      <c r="F320" s="137">
        <f>'5 жастағы балалар Ш'!X116</f>
        <v>0</v>
      </c>
      <c r="G320" s="137">
        <f>'5 жастағы балалар Ә'!X116</f>
        <v>0</v>
      </c>
    </row>
    <row r="321" spans="2:7">
      <c r="B321" s="31">
        <v>8</v>
      </c>
      <c r="C321" s="41"/>
      <c r="D321" s="137">
        <f>'5 жастағы балалар К'!Y116</f>
        <v>1</v>
      </c>
      <c r="E321" s="42"/>
      <c r="F321" s="137">
        <f>'5 жастағы балалар Ш'!Y116</f>
        <v>1</v>
      </c>
      <c r="G321" s="42"/>
    </row>
    <row r="322" spans="2:7">
      <c r="B322" s="33"/>
      <c r="C322" s="43"/>
      <c r="D322" s="137">
        <f>'5 жастағы балалар К'!Z116</f>
        <v>0</v>
      </c>
      <c r="E322" s="44"/>
      <c r="F322" s="137">
        <f>'5 жастағы балалар Ш'!Z116</f>
        <v>0</v>
      </c>
      <c r="G322" s="44"/>
    </row>
    <row r="323" spans="2:7">
      <c r="B323" s="34"/>
      <c r="C323" s="43"/>
      <c r="D323" s="137">
        <f>'5 жастағы балалар К'!AA116</f>
        <v>0</v>
      </c>
      <c r="E323" s="44"/>
      <c r="F323" s="137">
        <f>'5 жастағы балалар Ш'!AA116</f>
        <v>0</v>
      </c>
      <c r="G323" s="44"/>
    </row>
    <row r="324" spans="2:7">
      <c r="B324" s="31">
        <v>9</v>
      </c>
      <c r="C324" s="43"/>
      <c r="D324" s="137">
        <f>'5 жастағы балалар К'!AB116</f>
        <v>1</v>
      </c>
      <c r="E324" s="44"/>
      <c r="F324" s="137">
        <f>'5 жастағы балалар Ш'!AB116</f>
        <v>1</v>
      </c>
      <c r="G324" s="44"/>
    </row>
    <row r="325" spans="2:7">
      <c r="B325" s="33"/>
      <c r="C325" s="43"/>
      <c r="D325" s="137">
        <f>'5 жастағы балалар К'!AC116</f>
        <v>0</v>
      </c>
      <c r="E325" s="44"/>
      <c r="F325" s="137">
        <f>'5 жастағы балалар Ш'!AC116</f>
        <v>0</v>
      </c>
      <c r="G325" s="44"/>
    </row>
    <row r="326" spans="2:7">
      <c r="B326" s="34"/>
      <c r="C326" s="43"/>
      <c r="D326" s="137">
        <f>'5 жастағы балалар К'!AD116</f>
        <v>0</v>
      </c>
      <c r="E326" s="44"/>
      <c r="F326" s="137">
        <f>'5 жастағы балалар Ш'!AD116</f>
        <v>0</v>
      </c>
      <c r="G326" s="44"/>
    </row>
    <row r="327" spans="2:7">
      <c r="B327" s="37">
        <v>10</v>
      </c>
      <c r="C327" s="43"/>
      <c r="D327" s="137">
        <f>'5 жастағы балалар К'!AE116</f>
        <v>1</v>
      </c>
      <c r="E327" s="44"/>
      <c r="F327" s="137">
        <f>'5 жастағы балалар Ш'!AE116</f>
        <v>1</v>
      </c>
      <c r="G327" s="44"/>
    </row>
    <row r="328" spans="2:7">
      <c r="B328" s="37"/>
      <c r="C328" s="43"/>
      <c r="D328" s="137">
        <f>'5 жастағы балалар К'!AF116</f>
        <v>0</v>
      </c>
      <c r="E328" s="44"/>
      <c r="F328" s="137">
        <f>'5 жастағы балалар Ш'!AF116</f>
        <v>0</v>
      </c>
      <c r="G328" s="44"/>
    </row>
    <row r="329" spans="2:7">
      <c r="B329" s="37"/>
      <c r="C329" s="43"/>
      <c r="D329" s="137">
        <f>'5 жастағы балалар К'!AG116</f>
        <v>0</v>
      </c>
      <c r="E329" s="44"/>
      <c r="F329" s="137">
        <f>'5 жастағы балалар Ш'!AG116</f>
        <v>0</v>
      </c>
      <c r="G329" s="44"/>
    </row>
    <row r="330" spans="2:7">
      <c r="B330" s="37">
        <v>11</v>
      </c>
      <c r="C330" s="43"/>
      <c r="D330" s="137">
        <f>'5 жастағы балалар К'!AH116</f>
        <v>1</v>
      </c>
      <c r="E330" s="44"/>
      <c r="F330" s="137">
        <f>'5 жастағы балалар Ш'!AH116</f>
        <v>1</v>
      </c>
      <c r="G330" s="44"/>
    </row>
    <row r="331" spans="2:7">
      <c r="B331" s="37"/>
      <c r="C331" s="43"/>
      <c r="D331" s="137">
        <f>'5 жастағы балалар К'!AI116</f>
        <v>0</v>
      </c>
      <c r="E331" s="44"/>
      <c r="F331" s="137">
        <f>'5 жастағы балалар Ш'!AI116</f>
        <v>0</v>
      </c>
      <c r="G331" s="44"/>
    </row>
    <row r="332" spans="2:7">
      <c r="B332" s="37"/>
      <c r="C332" s="43"/>
      <c r="D332" s="137">
        <f>'5 жастағы балалар К'!AJ116</f>
        <v>0</v>
      </c>
      <c r="E332" s="44"/>
      <c r="F332" s="137">
        <f>'5 жастағы балалар Ш'!AJ116</f>
        <v>0</v>
      </c>
      <c r="G332" s="44"/>
    </row>
    <row r="333" spans="2:7">
      <c r="B333" s="37">
        <v>12</v>
      </c>
      <c r="C333" s="43"/>
      <c r="D333" s="137">
        <f>'5 жастағы балалар К'!AK116</f>
        <v>1</v>
      </c>
      <c r="E333" s="44"/>
      <c r="F333" s="137">
        <f>'5 жастағы балалар Ш'!AK116</f>
        <v>1</v>
      </c>
      <c r="G333" s="44"/>
    </row>
    <row r="334" spans="2:7">
      <c r="B334" s="37"/>
      <c r="C334" s="43"/>
      <c r="D334" s="137">
        <f>'5 жастағы балалар К'!AL116</f>
        <v>0</v>
      </c>
      <c r="E334" s="44"/>
      <c r="F334" s="137">
        <f>'5 жастағы балалар Ш'!AL116</f>
        <v>0</v>
      </c>
      <c r="G334" s="44"/>
    </row>
    <row r="335" spans="2:7">
      <c r="B335" s="37"/>
      <c r="C335" s="43"/>
      <c r="D335" s="137">
        <f>'5 жастағы балалар К'!AM116</f>
        <v>0</v>
      </c>
      <c r="E335" s="44"/>
      <c r="F335" s="137">
        <f>'5 жастағы балалар Ш'!AM116</f>
        <v>0</v>
      </c>
      <c r="G335" s="44"/>
    </row>
    <row r="336" spans="2:7">
      <c r="B336" s="37">
        <v>13</v>
      </c>
      <c r="C336" s="43"/>
      <c r="D336" s="137">
        <f>'5 жастағы балалар К'!AN116</f>
        <v>1</v>
      </c>
      <c r="E336" s="44"/>
      <c r="F336" s="137">
        <f>'5 жастағы балалар Ш'!AN116</f>
        <v>1</v>
      </c>
      <c r="G336" s="44"/>
    </row>
    <row r="337" spans="2:7">
      <c r="B337" s="37"/>
      <c r="C337" s="43"/>
      <c r="D337" s="137">
        <f>'5 жастағы балалар К'!AO116</f>
        <v>0</v>
      </c>
      <c r="E337" s="44"/>
      <c r="F337" s="137">
        <f>'5 жастағы балалар Ш'!AO116</f>
        <v>0</v>
      </c>
      <c r="G337" s="44"/>
    </row>
    <row r="338" spans="2:7">
      <c r="B338" s="37"/>
      <c r="C338" s="43"/>
      <c r="D338" s="137">
        <f>'5 жастағы балалар К'!AP116</f>
        <v>0</v>
      </c>
      <c r="E338" s="44"/>
      <c r="F338" s="137">
        <f>'5 жастағы балалар Ш'!AP116</f>
        <v>0</v>
      </c>
      <c r="G338" s="44"/>
    </row>
    <row r="339" spans="2:7">
      <c r="B339" s="37">
        <v>14</v>
      </c>
      <c r="C339" s="43"/>
      <c r="D339" s="137">
        <f>'5 жастағы балалар К'!AQ116</f>
        <v>1</v>
      </c>
      <c r="E339" s="44"/>
      <c r="F339" s="137">
        <f>'5 жастағы балалар Ш'!AQ116</f>
        <v>1</v>
      </c>
      <c r="G339" s="44"/>
    </row>
    <row r="340" spans="2:7">
      <c r="B340" s="37"/>
      <c r="C340" s="43"/>
      <c r="D340" s="137">
        <f>'5 жастағы балалар К'!AR116</f>
        <v>0</v>
      </c>
      <c r="E340" s="44"/>
      <c r="F340" s="137">
        <f>'5 жастағы балалар Ш'!AR116</f>
        <v>0</v>
      </c>
      <c r="G340" s="44"/>
    </row>
    <row r="341" spans="2:7">
      <c r="B341" s="37"/>
      <c r="C341" s="43"/>
      <c r="D341" s="137">
        <f>'5 жастағы балалар К'!AS116</f>
        <v>0</v>
      </c>
      <c r="E341" s="44"/>
      <c r="F341" s="137">
        <f>'5 жастағы балалар Ш'!AS116</f>
        <v>0</v>
      </c>
      <c r="G341" s="44"/>
    </row>
    <row r="342" spans="2:7">
      <c r="B342" s="37">
        <v>15</v>
      </c>
      <c r="C342" s="43"/>
      <c r="D342" s="137">
        <f>'5 жастағы балалар К'!AT116</f>
        <v>1</v>
      </c>
      <c r="E342" s="44"/>
      <c r="F342" s="137">
        <f>'5 жастағы балалар Ш'!AT116</f>
        <v>1</v>
      </c>
      <c r="G342" s="44"/>
    </row>
    <row r="343" spans="2:7">
      <c r="B343" s="37"/>
      <c r="C343" s="43"/>
      <c r="D343" s="137">
        <f>'5 жастағы балалар К'!AU116</f>
        <v>0</v>
      </c>
      <c r="E343" s="44"/>
      <c r="F343" s="137">
        <f>'5 жастағы балалар Ш'!AU116</f>
        <v>0</v>
      </c>
      <c r="G343" s="44"/>
    </row>
    <row r="344" spans="2:7">
      <c r="B344" s="37"/>
      <c r="C344" s="43"/>
      <c r="D344" s="137">
        <f>'5 жастағы балалар К'!AV116</f>
        <v>0</v>
      </c>
      <c r="E344" s="44"/>
      <c r="F344" s="137">
        <f>'5 жастағы балалар Ш'!AV116</f>
        <v>0</v>
      </c>
      <c r="G344" s="44"/>
    </row>
    <row r="345" spans="2:7">
      <c r="B345" s="31">
        <v>16</v>
      </c>
      <c r="C345" s="43"/>
      <c r="D345" s="137">
        <f>'5 жастағы балалар К'!AW116</f>
        <v>0</v>
      </c>
      <c r="E345" s="44"/>
      <c r="F345" s="137">
        <f>'5 жастағы балалар Ш'!AW116</f>
        <v>1</v>
      </c>
      <c r="G345" s="44"/>
    </row>
    <row r="346" spans="2:7">
      <c r="B346" s="33"/>
      <c r="C346" s="43"/>
      <c r="D346" s="137">
        <f>'5 жастағы балалар К'!AX116</f>
        <v>1</v>
      </c>
      <c r="E346" s="44"/>
      <c r="F346" s="137">
        <f>'5 жастағы балалар Ш'!AX116</f>
        <v>0</v>
      </c>
      <c r="G346" s="44"/>
    </row>
    <row r="347" spans="2:7">
      <c r="B347" s="34"/>
      <c r="C347" s="43"/>
      <c r="D347" s="137">
        <f>'5 жастағы балалар К'!AY116</f>
        <v>0</v>
      </c>
      <c r="E347" s="44"/>
      <c r="F347" s="137">
        <f>'5 жастағы балалар Ш'!AY116</f>
        <v>0</v>
      </c>
      <c r="G347" s="44"/>
    </row>
    <row r="348" spans="2:7">
      <c r="B348" s="31">
        <v>17</v>
      </c>
      <c r="C348" s="43"/>
      <c r="D348" s="137">
        <f>'5 жастағы балалар К'!AZ116</f>
        <v>1</v>
      </c>
      <c r="E348" s="44"/>
      <c r="F348" s="137">
        <f>'5 жастағы балалар Ш'!AZ116</f>
        <v>1</v>
      </c>
      <c r="G348" s="44"/>
    </row>
    <row r="349" spans="2:7">
      <c r="B349" s="33"/>
      <c r="C349" s="43"/>
      <c r="D349" s="137">
        <f>'5 жастағы балалар К'!BA116</f>
        <v>0</v>
      </c>
      <c r="E349" s="44"/>
      <c r="F349" s="137">
        <f>'5 жастағы балалар Ш'!BA116</f>
        <v>0</v>
      </c>
      <c r="G349" s="44"/>
    </row>
    <row r="350" spans="2:7">
      <c r="B350" s="34"/>
      <c r="C350" s="43"/>
      <c r="D350" s="137">
        <f>'5 жастағы балалар К'!BB116</f>
        <v>0</v>
      </c>
      <c r="E350" s="44"/>
      <c r="F350" s="137">
        <f>'5 жастағы балалар Ш'!BB116</f>
        <v>0</v>
      </c>
      <c r="G350" s="44"/>
    </row>
    <row r="351" spans="2:7">
      <c r="B351" s="31">
        <v>18</v>
      </c>
      <c r="C351" s="43"/>
      <c r="D351" s="137">
        <f>'5 жастағы балалар К'!BC116</f>
        <v>0</v>
      </c>
      <c r="E351" s="44"/>
      <c r="F351" s="137">
        <f>'5 жастағы балалар Ш'!BC116</f>
        <v>1</v>
      </c>
      <c r="G351" s="44"/>
    </row>
    <row r="352" spans="2:7">
      <c r="B352" s="33"/>
      <c r="C352" s="43"/>
      <c r="D352" s="137">
        <f>'5 жастағы балалар К'!BD116</f>
        <v>1</v>
      </c>
      <c r="E352" s="44"/>
      <c r="F352" s="137">
        <f>'5 жастағы балалар Ш'!BD116</f>
        <v>0</v>
      </c>
      <c r="G352" s="44"/>
    </row>
    <row r="353" spans="2:7">
      <c r="B353" s="34"/>
      <c r="C353" s="43"/>
      <c r="D353" s="137">
        <f>'5 жастағы балалар К'!BE116</f>
        <v>0</v>
      </c>
      <c r="E353" s="44"/>
      <c r="F353" s="137">
        <f>'5 жастағы балалар Ш'!BE116</f>
        <v>0</v>
      </c>
      <c r="G353" s="44"/>
    </row>
    <row r="354" spans="2:7">
      <c r="B354" s="31">
        <v>19</v>
      </c>
      <c r="C354" s="43"/>
      <c r="D354" s="137">
        <f>'5 жастағы балалар К'!BF116</f>
        <v>0</v>
      </c>
      <c r="E354" s="44"/>
      <c r="F354" s="137">
        <f>'5 жастағы балалар Ш'!BF116</f>
        <v>1</v>
      </c>
      <c r="G354" s="44"/>
    </row>
    <row r="355" spans="2:7">
      <c r="B355" s="33"/>
      <c r="C355" s="43"/>
      <c r="D355" s="137">
        <f>'5 жастағы балалар К'!BG116</f>
        <v>1</v>
      </c>
      <c r="E355" s="44"/>
      <c r="F355" s="137">
        <f>'5 жастағы балалар Ш'!BG116</f>
        <v>0</v>
      </c>
      <c r="G355" s="44"/>
    </row>
    <row r="356" spans="2:7">
      <c r="B356" s="34"/>
      <c r="C356" s="43"/>
      <c r="D356" s="137">
        <f>'5 жастағы балалар К'!BH116</f>
        <v>0</v>
      </c>
      <c r="E356" s="44"/>
      <c r="F356" s="137">
        <f>'5 жастағы балалар Ш'!BH116</f>
        <v>0</v>
      </c>
      <c r="G356" s="44"/>
    </row>
    <row r="357" spans="2:7">
      <c r="B357" s="31">
        <v>20</v>
      </c>
      <c r="C357" s="43"/>
      <c r="D357" s="137">
        <f>'5 жастағы балалар К'!BI116</f>
        <v>0</v>
      </c>
      <c r="E357" s="44"/>
      <c r="F357" s="137">
        <f>'5 жастағы балалар Ш'!BI116</f>
        <v>1</v>
      </c>
      <c r="G357" s="44"/>
    </row>
    <row r="358" spans="2:7">
      <c r="B358" s="33"/>
      <c r="C358" s="43"/>
      <c r="D358" s="137">
        <f>'5 жастағы балалар К'!BJ116</f>
        <v>1</v>
      </c>
      <c r="E358" s="44"/>
      <c r="F358" s="137">
        <f>'5 жастағы балалар Ш'!BJ116</f>
        <v>0</v>
      </c>
      <c r="G358" s="44"/>
    </row>
    <row r="359" spans="2:7">
      <c r="B359" s="34"/>
      <c r="C359" s="43"/>
      <c r="D359" s="137">
        <f>'5 жастағы балалар К'!BK116</f>
        <v>0</v>
      </c>
      <c r="E359" s="44"/>
      <c r="F359" s="137">
        <f>'5 жастағы балалар Ш'!BK116</f>
        <v>0</v>
      </c>
      <c r="G359" s="44"/>
    </row>
    <row r="360" spans="2:7">
      <c r="B360" s="31">
        <v>21</v>
      </c>
      <c r="C360" s="43"/>
      <c r="D360" s="137">
        <f>'5 жастағы балалар К'!BL116</f>
        <v>0</v>
      </c>
      <c r="E360" s="44"/>
      <c r="F360" s="137">
        <f>'5 жастағы балалар Ш'!BL116</f>
        <v>1</v>
      </c>
      <c r="G360" s="44"/>
    </row>
    <row r="361" spans="2:7">
      <c r="B361" s="33"/>
      <c r="C361" s="43"/>
      <c r="D361" s="137">
        <f>'5 жастағы балалар К'!BM116</f>
        <v>1</v>
      </c>
      <c r="E361" s="44"/>
      <c r="F361" s="137">
        <f>'5 жастағы балалар Ш'!BM116</f>
        <v>0</v>
      </c>
      <c r="G361" s="44"/>
    </row>
    <row r="362" spans="2:7">
      <c r="B362" s="34"/>
      <c r="C362" s="43"/>
      <c r="D362" s="137">
        <f>'5 жастағы балалар К'!BN116</f>
        <v>0</v>
      </c>
      <c r="E362" s="44"/>
      <c r="F362" s="137">
        <f>'5 жастағы балалар Ш'!BN116</f>
        <v>0</v>
      </c>
      <c r="G362" s="44"/>
    </row>
    <row r="363" spans="2:7">
      <c r="B363" s="31">
        <v>22</v>
      </c>
      <c r="C363" s="43"/>
      <c r="D363" s="137">
        <f>'5 жастағы балалар К'!BO116</f>
        <v>0</v>
      </c>
      <c r="E363" s="44"/>
      <c r="F363" s="137">
        <f>'5 жастағы балалар Ш'!BO116</f>
        <v>0</v>
      </c>
      <c r="G363" s="44"/>
    </row>
    <row r="364" spans="2:7">
      <c r="B364" s="33"/>
      <c r="C364" s="43"/>
      <c r="D364" s="137">
        <f>'5 жастағы балалар К'!BP116</f>
        <v>1</v>
      </c>
      <c r="E364" s="44"/>
      <c r="F364" s="137">
        <f>'5 жастағы балалар Ш'!BP116</f>
        <v>1</v>
      </c>
      <c r="G364" s="44"/>
    </row>
    <row r="365" spans="2:7">
      <c r="B365" s="34"/>
      <c r="C365" s="43"/>
      <c r="D365" s="137">
        <f>'5 жастағы балалар К'!BQ116</f>
        <v>0</v>
      </c>
      <c r="E365" s="44"/>
      <c r="F365" s="137">
        <f>'5 жастағы балалар Ш'!BQ116</f>
        <v>0</v>
      </c>
      <c r="G365" s="44"/>
    </row>
    <row r="366" spans="2:7">
      <c r="B366" s="31">
        <v>23</v>
      </c>
      <c r="C366" s="43"/>
      <c r="D366" s="137">
        <f>'5 жастағы балалар К'!BR116</f>
        <v>0</v>
      </c>
      <c r="E366" s="44"/>
      <c r="F366" s="137">
        <f>'5 жастағы балалар Ш'!BR116</f>
        <v>1</v>
      </c>
      <c r="G366" s="44"/>
    </row>
    <row r="367" spans="2:7">
      <c r="B367" s="33"/>
      <c r="C367" s="43"/>
      <c r="D367" s="137">
        <f>'5 жастағы балалар К'!BS116</f>
        <v>1</v>
      </c>
      <c r="E367" s="44"/>
      <c r="F367" s="137">
        <f>'5 жастағы балалар Ш'!BS116</f>
        <v>0</v>
      </c>
      <c r="G367" s="44"/>
    </row>
    <row r="368" spans="2:7">
      <c r="B368" s="34"/>
      <c r="C368" s="43"/>
      <c r="D368" s="137">
        <f>'5 жастағы балалар К'!BT116</f>
        <v>0</v>
      </c>
      <c r="E368" s="44"/>
      <c r="F368" s="137">
        <f>'5 жастағы балалар Ш'!BT116</f>
        <v>0</v>
      </c>
      <c r="G368" s="44"/>
    </row>
    <row r="369" spans="2:7">
      <c r="B369" s="31">
        <v>24</v>
      </c>
      <c r="C369" s="43"/>
      <c r="D369" s="137">
        <f>'5 жастағы балалар К'!BU116</f>
        <v>0</v>
      </c>
      <c r="E369" s="44"/>
      <c r="F369" s="137">
        <f>'5 жастағы балалар Ш'!BU116</f>
        <v>1</v>
      </c>
      <c r="G369" s="44"/>
    </row>
    <row r="370" spans="2:7">
      <c r="B370" s="33"/>
      <c r="C370" s="43"/>
      <c r="D370" s="137">
        <f>'5 жастағы балалар К'!BV116</f>
        <v>1</v>
      </c>
      <c r="E370" s="44"/>
      <c r="F370" s="137">
        <f>'5 жастағы балалар Ш'!BV116</f>
        <v>0</v>
      </c>
      <c r="G370" s="44"/>
    </row>
    <row r="371" spans="2:7">
      <c r="B371" s="34"/>
      <c r="C371" s="43"/>
      <c r="D371" s="137">
        <f>'5 жастағы балалар К'!BW116</f>
        <v>0</v>
      </c>
      <c r="E371" s="44"/>
      <c r="F371" s="137">
        <f>'5 жастағы балалар Ш'!BW116</f>
        <v>0</v>
      </c>
      <c r="G371" s="44"/>
    </row>
    <row r="372" spans="2:7">
      <c r="B372" s="31">
        <v>25</v>
      </c>
      <c r="C372" s="43"/>
      <c r="D372" s="137">
        <f>'5 жастағы балалар К'!BX116</f>
        <v>0</v>
      </c>
      <c r="E372" s="44"/>
      <c r="F372" s="137">
        <f>'5 жастағы балалар Ш'!BX116</f>
        <v>1</v>
      </c>
      <c r="G372" s="44"/>
    </row>
    <row r="373" spans="2:7">
      <c r="B373" s="33"/>
      <c r="C373" s="43"/>
      <c r="D373" s="137">
        <f>'5 жастағы балалар К'!BY116</f>
        <v>1</v>
      </c>
      <c r="E373" s="44"/>
      <c r="F373" s="137">
        <f>'5 жастағы балалар Ш'!BY116</f>
        <v>0</v>
      </c>
      <c r="G373" s="44"/>
    </row>
    <row r="374" spans="2:7">
      <c r="B374" s="34"/>
      <c r="C374" s="43"/>
      <c r="D374" s="137">
        <f>'5 жастағы балалар К'!BZ116</f>
        <v>0</v>
      </c>
      <c r="E374" s="44"/>
      <c r="F374" s="137">
        <f>'5 жастағы балалар Ш'!BZ116</f>
        <v>0</v>
      </c>
      <c r="G374" s="44"/>
    </row>
    <row r="375" spans="2:7">
      <c r="B375" s="37">
        <v>26</v>
      </c>
      <c r="C375" s="43"/>
      <c r="D375" s="137">
        <f>'5 жастағы балалар К'!CA116</f>
        <v>0</v>
      </c>
      <c r="E375" s="44"/>
      <c r="F375" s="137">
        <f>'5 жастағы балалар Ш'!CA116</f>
        <v>1</v>
      </c>
      <c r="G375" s="44"/>
    </row>
    <row r="376" spans="2:7">
      <c r="B376" s="37"/>
      <c r="C376" s="43"/>
      <c r="D376" s="137">
        <f>'5 жастағы балалар К'!CB116</f>
        <v>1</v>
      </c>
      <c r="E376" s="44"/>
      <c r="F376" s="137">
        <f>'5 жастағы балалар Ш'!CB116</f>
        <v>0</v>
      </c>
      <c r="G376" s="44"/>
    </row>
    <row r="377" spans="2:7">
      <c r="B377" s="37"/>
      <c r="C377" s="43"/>
      <c r="D377" s="137">
        <f>'5 жастағы балалар К'!CC116</f>
        <v>0</v>
      </c>
      <c r="E377" s="44"/>
      <c r="F377" s="137">
        <f>'5 жастағы балалар Ш'!CC116</f>
        <v>0</v>
      </c>
      <c r="G377" s="44"/>
    </row>
    <row r="378" spans="2:7">
      <c r="B378" s="37">
        <v>27</v>
      </c>
      <c r="C378" s="43"/>
      <c r="D378" s="137">
        <f>'5 жастағы балалар К'!CD116</f>
        <v>0</v>
      </c>
      <c r="E378" s="44"/>
      <c r="F378" s="137">
        <f>'5 жастағы балалар Ш'!CD116</f>
        <v>1</v>
      </c>
      <c r="G378" s="44"/>
    </row>
    <row r="379" spans="2:7">
      <c r="B379" s="37"/>
      <c r="C379" s="43"/>
      <c r="D379" s="137">
        <f>'5 жастағы балалар К'!CE116</f>
        <v>1</v>
      </c>
      <c r="E379" s="44"/>
      <c r="F379" s="137">
        <f>'5 жастағы балалар Ш'!CE116</f>
        <v>0</v>
      </c>
      <c r="G379" s="44"/>
    </row>
    <row r="380" spans="2:7">
      <c r="B380" s="37"/>
      <c r="C380" s="43"/>
      <c r="D380" s="137">
        <f>'5 жастағы балалар К'!CF116</f>
        <v>0</v>
      </c>
      <c r="E380" s="44"/>
      <c r="F380" s="137">
        <f>'5 жастағы балалар Ш'!CF116</f>
        <v>0</v>
      </c>
      <c r="G380" s="44"/>
    </row>
    <row r="381" spans="2:7">
      <c r="B381" s="37">
        <v>28</v>
      </c>
      <c r="C381" s="43"/>
      <c r="D381" s="137">
        <f>'5 жастағы балалар К'!CG116</f>
        <v>0</v>
      </c>
      <c r="E381" s="44"/>
      <c r="F381" s="137">
        <f>'5 жастағы балалар Ш'!CG116</f>
        <v>1</v>
      </c>
      <c r="G381" s="44"/>
    </row>
    <row r="382" spans="2:7">
      <c r="B382" s="37"/>
      <c r="C382" s="43"/>
      <c r="D382" s="137">
        <f>'5 жастағы балалар К'!CH116</f>
        <v>1</v>
      </c>
      <c r="E382" s="44"/>
      <c r="F382" s="137">
        <f>'5 жастағы балалар Ш'!CH116</f>
        <v>0</v>
      </c>
      <c r="G382" s="44"/>
    </row>
    <row r="383" spans="2:7">
      <c r="B383" s="37"/>
      <c r="C383" s="43"/>
      <c r="D383" s="137">
        <f>'5 жастағы балалар К'!CI116</f>
        <v>0</v>
      </c>
      <c r="E383" s="44"/>
      <c r="F383" s="137">
        <f>'5 жастағы балалар Ш'!CI116</f>
        <v>0</v>
      </c>
      <c r="G383" s="44"/>
    </row>
    <row r="384" spans="2:7">
      <c r="B384" s="37">
        <v>29</v>
      </c>
      <c r="C384" s="43"/>
      <c r="D384" s="42"/>
      <c r="E384" s="44"/>
      <c r="F384" s="137">
        <f>'5 жастағы балалар Ш'!CJ116</f>
        <v>0</v>
      </c>
      <c r="G384" s="44"/>
    </row>
    <row r="385" spans="2:7">
      <c r="B385" s="37"/>
      <c r="C385" s="43"/>
      <c r="D385" s="44"/>
      <c r="E385" s="44"/>
      <c r="F385" s="137">
        <f>'5 жастағы балалар Ш'!CK116</f>
        <v>1</v>
      </c>
      <c r="G385" s="44"/>
    </row>
    <row r="386" ht="15" customHeight="1" spans="2:7">
      <c r="B386" s="37"/>
      <c r="C386" s="43"/>
      <c r="D386" s="44"/>
      <c r="E386" s="44"/>
      <c r="F386" s="137">
        <f>'5 жастағы балалар Ш'!CL116</f>
        <v>0</v>
      </c>
      <c r="G386" s="44"/>
    </row>
    <row r="387" ht="15" customHeight="1" spans="2:7">
      <c r="B387" s="37">
        <v>30</v>
      </c>
      <c r="C387" s="43"/>
      <c r="D387" s="44"/>
      <c r="E387" s="44"/>
      <c r="F387" s="137">
        <f>'5 жастағы балалар Ш'!CM116</f>
        <v>0</v>
      </c>
      <c r="G387" s="44"/>
    </row>
    <row r="388" ht="15" customHeight="1" spans="2:7">
      <c r="B388" s="37"/>
      <c r="C388" s="43"/>
      <c r="D388" s="44"/>
      <c r="E388" s="44"/>
      <c r="F388" s="137">
        <f>'5 жастағы балалар Ш'!CN116</f>
        <v>1</v>
      </c>
      <c r="G388" s="44"/>
    </row>
    <row r="389" ht="15" customHeight="1" spans="2:7">
      <c r="B389" s="37"/>
      <c r="C389" s="43"/>
      <c r="D389" s="44"/>
      <c r="E389" s="44"/>
      <c r="F389" s="137">
        <f>'5 жастағы балалар Ш'!CO116</f>
        <v>0</v>
      </c>
      <c r="G389" s="44"/>
    </row>
    <row r="390" ht="15" customHeight="1" spans="2:7">
      <c r="B390" s="37">
        <v>31</v>
      </c>
      <c r="C390" s="43"/>
      <c r="D390" s="44"/>
      <c r="E390" s="44"/>
      <c r="F390" s="137">
        <f>'5 жастағы балалар Ш'!CP116</f>
        <v>1</v>
      </c>
      <c r="G390" s="44"/>
    </row>
    <row r="391" ht="15" customHeight="1" spans="2:7">
      <c r="B391" s="37"/>
      <c r="C391" s="43"/>
      <c r="D391" s="44"/>
      <c r="E391" s="44"/>
      <c r="F391" s="137">
        <f>'5 жастағы балалар Ш'!CQ116</f>
        <v>0</v>
      </c>
      <c r="G391" s="44"/>
    </row>
    <row r="392" ht="15" customHeight="1" spans="2:7">
      <c r="B392" s="37"/>
      <c r="C392" s="43"/>
      <c r="D392" s="44"/>
      <c r="E392" s="44"/>
      <c r="F392" s="137">
        <f>'5 жастағы балалар Ш'!CR116</f>
        <v>0</v>
      </c>
      <c r="G392" s="44"/>
    </row>
    <row r="393" ht="15" customHeight="1" spans="2:7">
      <c r="B393" s="37">
        <v>32</v>
      </c>
      <c r="C393" s="43"/>
      <c r="D393" s="44"/>
      <c r="E393" s="44"/>
      <c r="F393" s="137">
        <f>'5 жастағы балалар Ш'!CS116</f>
        <v>1</v>
      </c>
      <c r="G393" s="44"/>
    </row>
    <row r="394" ht="15" customHeight="1" spans="2:7">
      <c r="B394" s="37"/>
      <c r="C394" s="43"/>
      <c r="D394" s="44"/>
      <c r="E394" s="44"/>
      <c r="F394" s="137">
        <f>'5 жастағы балалар Ш'!CT116</f>
        <v>0</v>
      </c>
      <c r="G394" s="44"/>
    </row>
    <row r="395" ht="15" customHeight="1" spans="2:7">
      <c r="B395" s="37"/>
      <c r="C395" s="43"/>
      <c r="D395" s="44"/>
      <c r="E395" s="44"/>
      <c r="F395" s="137">
        <f>'5 жастағы балалар Ш'!CU116</f>
        <v>0</v>
      </c>
      <c r="G395" s="44"/>
    </row>
    <row r="396" ht="15" customHeight="1" spans="2:7">
      <c r="B396" s="37">
        <v>33</v>
      </c>
      <c r="C396" s="43"/>
      <c r="D396" s="44"/>
      <c r="E396" s="44"/>
      <c r="F396" s="137">
        <f>'5 жастағы балалар Ш'!CV116</f>
        <v>0</v>
      </c>
      <c r="G396" s="44"/>
    </row>
    <row r="397" ht="15" customHeight="1" spans="2:7">
      <c r="B397" s="37"/>
      <c r="C397" s="43"/>
      <c r="D397" s="44"/>
      <c r="E397" s="44"/>
      <c r="F397" s="137">
        <f>'5 жастағы балалар Ш'!CW116</f>
        <v>1</v>
      </c>
      <c r="G397" s="44"/>
    </row>
    <row r="398" ht="15" customHeight="1" spans="2:7">
      <c r="B398" s="37"/>
      <c r="C398" s="43"/>
      <c r="D398" s="44"/>
      <c r="E398" s="44"/>
      <c r="F398" s="137">
        <f>'5 жастағы балалар Ш'!CX116</f>
        <v>0</v>
      </c>
      <c r="G398" s="44"/>
    </row>
    <row r="399" ht="15" customHeight="1" spans="2:7">
      <c r="B399" s="37">
        <v>34</v>
      </c>
      <c r="C399" s="43"/>
      <c r="D399" s="44"/>
      <c r="E399" s="44"/>
      <c r="F399" s="137">
        <f>'5 жастағы балалар Ш'!CY116</f>
        <v>1</v>
      </c>
      <c r="G399" s="44"/>
    </row>
    <row r="400" ht="15" customHeight="1" spans="2:7">
      <c r="B400" s="37"/>
      <c r="C400" s="43"/>
      <c r="D400" s="44"/>
      <c r="E400" s="44"/>
      <c r="F400" s="137">
        <f>'5 жастағы балалар Ш'!CZ116</f>
        <v>0</v>
      </c>
      <c r="G400" s="44"/>
    </row>
    <row r="401" ht="15" customHeight="1" spans="2:7">
      <c r="B401" s="37"/>
      <c r="C401" s="43"/>
      <c r="D401" s="44"/>
      <c r="E401" s="44"/>
      <c r="F401" s="137">
        <f>'5 жастағы балалар Ш'!DA116</f>
        <v>0</v>
      </c>
      <c r="G401" s="44"/>
    </row>
    <row r="402" ht="15" customHeight="1" spans="2:7">
      <c r="B402" s="37">
        <v>35</v>
      </c>
      <c r="C402" s="43"/>
      <c r="D402" s="44"/>
      <c r="E402" s="44"/>
      <c r="F402" s="137">
        <f>'5 жастағы балалар Ш'!DB116</f>
        <v>1</v>
      </c>
      <c r="G402" s="44"/>
    </row>
    <row r="403" ht="15" customHeight="1" spans="2:7">
      <c r="B403" s="37"/>
      <c r="C403" s="43"/>
      <c r="D403" s="44"/>
      <c r="E403" s="44"/>
      <c r="F403" s="137">
        <f>'5 жастағы балалар Ш'!DC116</f>
        <v>0</v>
      </c>
      <c r="G403" s="44"/>
    </row>
    <row r="404" ht="15" customHeight="1" spans="2:7">
      <c r="B404" s="37"/>
      <c r="C404" s="45"/>
      <c r="D404" s="46"/>
      <c r="E404" s="46"/>
      <c r="F404" s="137">
        <f>'5 жастағы балалар Ш'!DD116</f>
        <v>0</v>
      </c>
      <c r="G404" s="46"/>
    </row>
    <row r="405" ht="15" customHeight="1" spans="2:2">
      <c r="B405" s="47">
        <f>СВОД3!V11</f>
        <v>3</v>
      </c>
    </row>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6"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6"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6"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conditionalFormatting sqref="BW184">
    <cfRule type="iconSet" priority="72">
      <iconSet iconSet="3Symbols2">
        <cfvo type="percent" val="0"/>
        <cfvo type="percent" val="33"/>
        <cfvo type="percent" val="67"/>
      </iconSet>
    </cfRule>
  </conditionalFormatting>
  <conditionalFormatting sqref="BY184">
    <cfRule type="iconSet" priority="64">
      <iconSet iconSet="3Symbols2">
        <cfvo type="percent" val="0"/>
        <cfvo type="percent" val="33"/>
        <cfvo type="percent" val="67"/>
      </iconSet>
    </cfRule>
  </conditionalFormatting>
  <conditionalFormatting sqref="CA184">
    <cfRule type="iconSet" priority="57">
      <iconSet iconSet="3Symbols2">
        <cfvo type="percent" val="0"/>
        <cfvo type="percent" val="33"/>
        <cfvo type="percent" val="67"/>
      </iconSet>
    </cfRule>
  </conditionalFormatting>
  <conditionalFormatting sqref="CC184">
    <cfRule type="iconSet" priority="50">
      <iconSet iconSet="3Symbols2">
        <cfvo type="percent" val="0"/>
        <cfvo type="percent" val="33"/>
        <cfvo type="percent" val="67"/>
      </iconSet>
    </cfRule>
  </conditionalFormatting>
  <conditionalFormatting sqref="CE184">
    <cfRule type="iconSet" priority="42">
      <iconSet iconSet="3Symbols2">
        <cfvo type="percent" val="0"/>
        <cfvo type="percent" val="33"/>
        <cfvo type="percent" val="67"/>
      </iconSet>
    </cfRule>
  </conditionalFormatting>
  <conditionalFormatting sqref="CG184">
    <cfRule type="iconSet" priority="35">
      <iconSet iconSet="3Symbols2">
        <cfvo type="percent" val="0"/>
        <cfvo type="percent" val="33"/>
        <cfvo type="percent" val="67"/>
      </iconSet>
    </cfRule>
  </conditionalFormatting>
  <conditionalFormatting sqref="CI184">
    <cfRule type="iconSet" priority="28">
      <iconSet iconSet="3Symbols2">
        <cfvo type="percent" val="0"/>
        <cfvo type="percent" val="33"/>
        <cfvo type="percent" val="67"/>
      </iconSet>
    </cfRule>
  </conditionalFormatting>
  <conditionalFormatting sqref="CK184">
    <cfRule type="iconSet" priority="26">
      <iconSet iconSet="3Symbols2">
        <cfvo type="percent" val="0"/>
        <cfvo type="percent" val="33"/>
        <cfvo type="percent" val="67"/>
      </iconSet>
    </cfRule>
  </conditionalFormatting>
  <conditionalFormatting sqref="CM184">
    <cfRule type="iconSet" priority="24">
      <iconSet iconSet="3Symbols2">
        <cfvo type="percent" val="0"/>
        <cfvo type="percent" val="33"/>
        <cfvo type="percent" val="67"/>
      </iconSet>
    </cfRule>
  </conditionalFormatting>
  <conditionalFormatting sqref="CE185">
    <cfRule type="iconSet" priority="11">
      <iconSet iconSet="3Symbols2">
        <cfvo type="percent" val="0"/>
        <cfvo type="percent" val="33"/>
        <cfvo type="percent" val="67"/>
      </iconSet>
    </cfRule>
  </conditionalFormatting>
  <conditionalFormatting sqref="CG185">
    <cfRule type="iconSet" priority="9">
      <iconSet iconSet="3Symbols2">
        <cfvo type="percent" val="0"/>
        <cfvo type="percent" val="33"/>
        <cfvo type="percent" val="67"/>
      </iconSet>
    </cfRule>
  </conditionalFormatting>
  <conditionalFormatting sqref="CE186">
    <cfRule type="iconSet" priority="10">
      <iconSet iconSet="3Symbols2">
        <cfvo type="percent" val="0"/>
        <cfvo type="percent" val="33"/>
        <cfvo type="percent" val="67"/>
      </iconSet>
    </cfRule>
  </conditionalFormatting>
  <conditionalFormatting sqref="CG186">
    <cfRule type="iconSet" priority="8">
      <iconSet iconSet="3Symbols2">
        <cfvo type="percent" val="0"/>
        <cfvo type="percent" val="33"/>
        <cfvo type="percent" val="67"/>
      </iconSet>
    </cfRule>
  </conditionalFormatting>
  <conditionalFormatting sqref="BW188">
    <cfRule type="iconSet" priority="71">
      <iconSet iconSet="3Symbols2">
        <cfvo type="percent" val="0"/>
        <cfvo type="percent" val="33"/>
        <cfvo type="percent" val="67"/>
      </iconSet>
    </cfRule>
  </conditionalFormatting>
  <conditionalFormatting sqref="BY188">
    <cfRule type="iconSet" priority="63">
      <iconSet iconSet="3Symbols2">
        <cfvo type="percent" val="0"/>
        <cfvo type="percent" val="33"/>
        <cfvo type="percent" val="67"/>
      </iconSet>
    </cfRule>
  </conditionalFormatting>
  <conditionalFormatting sqref="CA188">
    <cfRule type="iconSet" priority="56">
      <iconSet iconSet="3Symbols2">
        <cfvo type="percent" val="0"/>
        <cfvo type="percent" val="33"/>
        <cfvo type="percent" val="67"/>
      </iconSet>
    </cfRule>
  </conditionalFormatting>
  <conditionalFormatting sqref="CC188">
    <cfRule type="iconSet" priority="49">
      <iconSet iconSet="3Symbols2">
        <cfvo type="percent" val="0"/>
        <cfvo type="percent" val="33"/>
        <cfvo type="percent" val="67"/>
      </iconSet>
    </cfRule>
  </conditionalFormatting>
  <conditionalFormatting sqref="CE188">
    <cfRule type="iconSet" priority="41">
      <iconSet iconSet="3Symbols2">
        <cfvo type="percent" val="0"/>
        <cfvo type="percent" val="33"/>
        <cfvo type="percent" val="67"/>
      </iconSet>
    </cfRule>
  </conditionalFormatting>
  <conditionalFormatting sqref="CG188">
    <cfRule type="iconSet" priority="34">
      <iconSet iconSet="3Symbols2">
        <cfvo type="percent" val="0"/>
        <cfvo type="percent" val="33"/>
        <cfvo type="percent" val="67"/>
      </iconSet>
    </cfRule>
  </conditionalFormatting>
  <conditionalFormatting sqref="CI188">
    <cfRule type="iconSet" priority="27">
      <iconSet iconSet="3Symbols2">
        <cfvo type="percent" val="0"/>
        <cfvo type="percent" val="33"/>
        <cfvo type="percent" val="67"/>
      </iconSet>
    </cfRule>
  </conditionalFormatting>
  <conditionalFormatting sqref="CK188">
    <cfRule type="iconSet" priority="25">
      <iconSet iconSet="3Symbols2">
        <cfvo type="percent" val="0"/>
        <cfvo type="percent" val="33"/>
        <cfvo type="percent" val="67"/>
      </iconSet>
    </cfRule>
  </conditionalFormatting>
  <conditionalFormatting sqref="BW192">
    <cfRule type="iconSet" priority="70">
      <iconSet iconSet="3Symbols2">
        <cfvo type="percent" val="0"/>
        <cfvo type="percent" val="33"/>
        <cfvo type="percent" val="67"/>
      </iconSet>
    </cfRule>
  </conditionalFormatting>
  <conditionalFormatting sqref="BY192">
    <cfRule type="iconSet" priority="7">
      <iconSet iconSet="3Symbols2">
        <cfvo type="percent" val="0"/>
        <cfvo type="percent" val="33"/>
        <cfvo type="percent" val="67"/>
      </iconSet>
    </cfRule>
  </conditionalFormatting>
  <conditionalFormatting sqref="CA192">
    <cfRule type="iconSet" priority="6">
      <iconSet iconSet="3Symbols2">
        <cfvo type="percent" val="0"/>
        <cfvo type="percent" val="33"/>
        <cfvo type="percent" val="67"/>
      </iconSet>
    </cfRule>
  </conditionalFormatting>
  <conditionalFormatting sqref="CC192">
    <cfRule type="iconSet" priority="48">
      <iconSet iconSet="3Symbols2">
        <cfvo type="percent" val="0"/>
        <cfvo type="percent" val="33"/>
        <cfvo type="percent" val="67"/>
      </iconSet>
    </cfRule>
  </conditionalFormatting>
  <conditionalFormatting sqref="CE192">
    <cfRule type="iconSet" priority="5">
      <iconSet iconSet="3Symbols2">
        <cfvo type="percent" val="0"/>
        <cfvo type="percent" val="33"/>
        <cfvo type="percent" val="67"/>
      </iconSet>
    </cfRule>
  </conditionalFormatting>
  <conditionalFormatting sqref="BW196">
    <cfRule type="iconSet" priority="69">
      <iconSet iconSet="3Symbols2">
        <cfvo type="percent" val="0"/>
        <cfvo type="percent" val="33"/>
        <cfvo type="percent" val="67"/>
      </iconSet>
    </cfRule>
  </conditionalFormatting>
  <conditionalFormatting sqref="BY196">
    <cfRule type="iconSet" priority="62">
      <iconSet iconSet="3Symbols2">
        <cfvo type="percent" val="0"/>
        <cfvo type="percent" val="33"/>
        <cfvo type="percent" val="67"/>
      </iconSet>
    </cfRule>
  </conditionalFormatting>
  <conditionalFormatting sqref="CA196">
    <cfRule type="iconSet" priority="55">
      <iconSet iconSet="3Symbols2">
        <cfvo type="percent" val="0"/>
        <cfvo type="percent" val="33"/>
        <cfvo type="percent" val="67"/>
      </iconSet>
    </cfRule>
  </conditionalFormatting>
  <conditionalFormatting sqref="CC196">
    <cfRule type="iconSet" priority="47">
      <iconSet iconSet="3Symbols2">
        <cfvo type="percent" val="0"/>
        <cfvo type="percent" val="33"/>
        <cfvo type="percent" val="67"/>
      </iconSet>
    </cfRule>
  </conditionalFormatting>
  <conditionalFormatting sqref="CE196">
    <cfRule type="iconSet" priority="40">
      <iconSet iconSet="3Symbols2">
        <cfvo type="percent" val="0"/>
        <cfvo type="percent" val="33"/>
        <cfvo type="percent" val="67"/>
      </iconSet>
    </cfRule>
  </conditionalFormatting>
  <conditionalFormatting sqref="CG196">
    <cfRule type="iconSet" priority="33">
      <iconSet iconSet="3Symbols2">
        <cfvo type="percent" val="0"/>
        <cfvo type="percent" val="33"/>
        <cfvo type="percent" val="67"/>
      </iconSet>
    </cfRule>
  </conditionalFormatting>
  <conditionalFormatting sqref="CI196">
    <cfRule type="iconSet" priority="23">
      <iconSet iconSet="3Symbols2">
        <cfvo type="percent" val="0"/>
        <cfvo type="percent" val="33"/>
        <cfvo type="percent" val="67"/>
      </iconSet>
    </cfRule>
  </conditionalFormatting>
  <conditionalFormatting sqref="CK196">
    <cfRule type="iconSet" priority="22">
      <iconSet iconSet="3Symbols2">
        <cfvo type="percent" val="0"/>
        <cfvo type="percent" val="33"/>
        <cfvo type="percent" val="67"/>
      </iconSet>
    </cfRule>
  </conditionalFormatting>
  <conditionalFormatting sqref="BW200">
    <cfRule type="iconSet" priority="68">
      <iconSet iconSet="3Symbols2">
        <cfvo type="percent" val="0"/>
        <cfvo type="percent" val="33"/>
        <cfvo type="percent" val="67"/>
      </iconSet>
    </cfRule>
  </conditionalFormatting>
  <conditionalFormatting sqref="BY200">
    <cfRule type="iconSet" priority="61">
      <iconSet iconSet="3Symbols2">
        <cfvo type="percent" val="0"/>
        <cfvo type="percent" val="33"/>
        <cfvo type="percent" val="67"/>
      </iconSet>
    </cfRule>
  </conditionalFormatting>
  <conditionalFormatting sqref="CA200">
    <cfRule type="iconSet" priority="54">
      <iconSet iconSet="3Symbols2">
        <cfvo type="percent" val="0"/>
        <cfvo type="percent" val="33"/>
        <cfvo type="percent" val="67"/>
      </iconSet>
    </cfRule>
  </conditionalFormatting>
  <conditionalFormatting sqref="CC200">
    <cfRule type="iconSet" priority="46">
      <iconSet iconSet="3Symbols2">
        <cfvo type="percent" val="0"/>
        <cfvo type="percent" val="33"/>
        <cfvo type="percent" val="67"/>
      </iconSet>
    </cfRule>
  </conditionalFormatting>
  <conditionalFormatting sqref="CE200">
    <cfRule type="iconSet" priority="39">
      <iconSet iconSet="3Symbols2">
        <cfvo type="percent" val="0"/>
        <cfvo type="percent" val="33"/>
        <cfvo type="percent" val="67"/>
      </iconSet>
    </cfRule>
  </conditionalFormatting>
  <conditionalFormatting sqref="CG200">
    <cfRule type="iconSet" priority="32">
      <iconSet iconSet="3Symbols2">
        <cfvo type="percent" val="0"/>
        <cfvo type="percent" val="33"/>
        <cfvo type="percent" val="67"/>
      </iconSet>
    </cfRule>
  </conditionalFormatting>
  <conditionalFormatting sqref="CI200">
    <cfRule type="iconSet" priority="21">
      <iconSet iconSet="3Symbols2">
        <cfvo type="percent" val="0"/>
        <cfvo type="percent" val="33"/>
        <cfvo type="percent" val="67"/>
      </iconSet>
    </cfRule>
  </conditionalFormatting>
  <conditionalFormatting sqref="CK200">
    <cfRule type="iconSet" priority="20">
      <iconSet iconSet="3Symbols2">
        <cfvo type="percent" val="0"/>
        <cfvo type="percent" val="33"/>
        <cfvo type="percent" val="67"/>
      </iconSet>
    </cfRule>
  </conditionalFormatting>
  <conditionalFormatting sqref="CM200">
    <cfRule type="iconSet" priority="19">
      <iconSet iconSet="3Symbols2">
        <cfvo type="percent" val="0"/>
        <cfvo type="percent" val="33"/>
        <cfvo type="percent" val="67"/>
      </iconSet>
    </cfRule>
  </conditionalFormatting>
  <conditionalFormatting sqref="BW204">
    <cfRule type="iconSet" priority="67">
      <iconSet iconSet="3Symbols2">
        <cfvo type="percent" val="0"/>
        <cfvo type="percent" val="33"/>
        <cfvo type="percent" val="67"/>
      </iconSet>
    </cfRule>
  </conditionalFormatting>
  <conditionalFormatting sqref="BY204">
    <cfRule type="iconSet" priority="60">
      <iconSet iconSet="3Symbols2">
        <cfvo type="percent" val="0"/>
        <cfvo type="percent" val="33"/>
        <cfvo type="percent" val="67"/>
      </iconSet>
    </cfRule>
  </conditionalFormatting>
  <conditionalFormatting sqref="CA204">
    <cfRule type="iconSet" priority="53">
      <iconSet iconSet="3Symbols2">
        <cfvo type="percent" val="0"/>
        <cfvo type="percent" val="33"/>
        <cfvo type="percent" val="67"/>
      </iconSet>
    </cfRule>
  </conditionalFormatting>
  <conditionalFormatting sqref="CC204">
    <cfRule type="iconSet" priority="45">
      <iconSet iconSet="3Symbols2">
        <cfvo type="percent" val="0"/>
        <cfvo type="percent" val="33"/>
        <cfvo type="percent" val="67"/>
      </iconSet>
    </cfRule>
  </conditionalFormatting>
  <conditionalFormatting sqref="CE204">
    <cfRule type="iconSet" priority="38">
      <iconSet iconSet="3Symbols2">
        <cfvo type="percent" val="0"/>
        <cfvo type="percent" val="33"/>
        <cfvo type="percent" val="67"/>
      </iconSet>
    </cfRule>
  </conditionalFormatting>
  <conditionalFormatting sqref="CG204">
    <cfRule type="iconSet" priority="31">
      <iconSet iconSet="3Symbols2">
        <cfvo type="percent" val="0"/>
        <cfvo type="percent" val="33"/>
        <cfvo type="percent" val="67"/>
      </iconSet>
    </cfRule>
  </conditionalFormatting>
  <conditionalFormatting sqref="CI204">
    <cfRule type="iconSet" priority="18">
      <iconSet iconSet="3Symbols2">
        <cfvo type="percent" val="0"/>
        <cfvo type="percent" val="33"/>
        <cfvo type="percent" val="67"/>
      </iconSet>
    </cfRule>
  </conditionalFormatting>
  <conditionalFormatting sqref="CK204">
    <cfRule type="iconSet" priority="17">
      <iconSet iconSet="3Symbols2">
        <cfvo type="percent" val="0"/>
        <cfvo type="percent" val="33"/>
        <cfvo type="percent" val="67"/>
      </iconSet>
    </cfRule>
  </conditionalFormatting>
  <conditionalFormatting sqref="CM204">
    <cfRule type="iconSet" priority="16">
      <iconSet iconSet="3Symbols2">
        <cfvo type="percent" val="0"/>
        <cfvo type="percent" val="33"/>
        <cfvo type="percent" val="67"/>
      </iconSet>
    </cfRule>
  </conditionalFormatting>
  <conditionalFormatting sqref="BW208">
    <cfRule type="iconSet" priority="66">
      <iconSet iconSet="3Symbols2">
        <cfvo type="percent" val="0"/>
        <cfvo type="percent" val="33"/>
        <cfvo type="percent" val="67"/>
      </iconSet>
    </cfRule>
  </conditionalFormatting>
  <conditionalFormatting sqref="BY208">
    <cfRule type="iconSet" priority="59">
      <iconSet iconSet="3Symbols2">
        <cfvo type="percent" val="0"/>
        <cfvo type="percent" val="33"/>
        <cfvo type="percent" val="67"/>
      </iconSet>
    </cfRule>
  </conditionalFormatting>
  <conditionalFormatting sqref="CA208">
    <cfRule type="iconSet" priority="52">
      <iconSet iconSet="3Symbols2">
        <cfvo type="percent" val="0"/>
        <cfvo type="percent" val="33"/>
        <cfvo type="percent" val="67"/>
      </iconSet>
    </cfRule>
  </conditionalFormatting>
  <conditionalFormatting sqref="CC208">
    <cfRule type="iconSet" priority="44">
      <iconSet iconSet="3Symbols2">
        <cfvo type="percent" val="0"/>
        <cfvo type="percent" val="33"/>
        <cfvo type="percent" val="67"/>
      </iconSet>
    </cfRule>
  </conditionalFormatting>
  <conditionalFormatting sqref="CE208">
    <cfRule type="iconSet" priority="37">
      <iconSet iconSet="3Symbols2">
        <cfvo type="percent" val="0"/>
        <cfvo type="percent" val="33"/>
        <cfvo type="percent" val="67"/>
      </iconSet>
    </cfRule>
  </conditionalFormatting>
  <conditionalFormatting sqref="CG208">
    <cfRule type="iconSet" priority="30">
      <iconSet iconSet="3Symbols2">
        <cfvo type="percent" val="0"/>
        <cfvo type="percent" val="33"/>
        <cfvo type="percent" val="67"/>
      </iconSet>
    </cfRule>
  </conditionalFormatting>
  <conditionalFormatting sqref="CI208">
    <cfRule type="iconSet" priority="15">
      <iconSet iconSet="3Symbols2">
        <cfvo type="percent" val="0"/>
        <cfvo type="percent" val="33"/>
        <cfvo type="percent" val="67"/>
      </iconSet>
    </cfRule>
  </conditionalFormatting>
  <conditionalFormatting sqref="CK208">
    <cfRule type="iconSet" priority="14">
      <iconSet iconSet="3Symbols2">
        <cfvo type="percent" val="0"/>
        <cfvo type="percent" val="33"/>
        <cfvo type="percent" val="67"/>
      </iconSet>
    </cfRule>
  </conditionalFormatting>
  <conditionalFormatting sqref="CM208">
    <cfRule type="iconSet" priority="13">
      <iconSet iconSet="3Symbols2">
        <cfvo type="percent" val="0"/>
        <cfvo type="percent" val="33"/>
        <cfvo type="percent" val="67"/>
      </iconSet>
    </cfRule>
  </conditionalFormatting>
  <conditionalFormatting sqref="BW212">
    <cfRule type="iconSet" priority="65">
      <iconSet iconSet="3Symbols2">
        <cfvo type="percent" val="0"/>
        <cfvo type="percent" val="33"/>
        <cfvo type="percent" val="67"/>
      </iconSet>
    </cfRule>
  </conditionalFormatting>
  <conditionalFormatting sqref="BY212">
    <cfRule type="iconSet" priority="58">
      <iconSet iconSet="3Symbols2">
        <cfvo type="percent" val="0"/>
        <cfvo type="percent" val="33"/>
        <cfvo type="percent" val="67"/>
      </iconSet>
    </cfRule>
  </conditionalFormatting>
  <conditionalFormatting sqref="CA212">
    <cfRule type="iconSet" priority="51">
      <iconSet iconSet="3Symbols2">
        <cfvo type="percent" val="0"/>
        <cfvo type="percent" val="33"/>
        <cfvo type="percent" val="67"/>
      </iconSet>
    </cfRule>
  </conditionalFormatting>
  <conditionalFormatting sqref="CC212">
    <cfRule type="iconSet" priority="43">
      <iconSet iconSet="3Symbols2">
        <cfvo type="percent" val="0"/>
        <cfvo type="percent" val="33"/>
        <cfvo type="percent" val="67"/>
      </iconSet>
    </cfRule>
  </conditionalFormatting>
  <conditionalFormatting sqref="CE212">
    <cfRule type="iconSet" priority="36">
      <iconSet iconSet="3Symbols2">
        <cfvo type="percent" val="0"/>
        <cfvo type="percent" val="33"/>
        <cfvo type="percent" val="67"/>
      </iconSet>
    </cfRule>
  </conditionalFormatting>
  <conditionalFormatting sqref="CG212">
    <cfRule type="iconSet" priority="29">
      <iconSet iconSet="3Symbols2">
        <cfvo type="percent" val="0"/>
        <cfvo type="percent" val="33"/>
        <cfvo type="percent" val="67"/>
      </iconSet>
    </cfRule>
  </conditionalFormatting>
  <conditionalFormatting sqref="CI212">
    <cfRule type="iconSet" priority="12">
      <iconSet iconSet="3Symbols2">
        <cfvo type="percent" val="0"/>
        <cfvo type="percent" val="33"/>
        <cfvo type="percent" val="67"/>
      </iconSet>
    </cfRule>
  </conditionalFormatting>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8"/>
  <sheetViews>
    <sheetView zoomScale="60" zoomScaleNormal="60" topLeftCell="G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8.25" customHeight="1" spans="2:8">
      <c r="B4" s="3" t="s">
        <v>827</v>
      </c>
      <c r="C4" s="3"/>
      <c r="D4" s="4" t="str">
        <f>'5 жастағы балалар Ф'!C12</f>
        <v>Аханов Жантөре Мадатұлы</v>
      </c>
      <c r="E4" s="5"/>
      <c r="F4" s="5"/>
      <c r="G4" s="1"/>
      <c r="H4" s="1"/>
    </row>
    <row r="5" ht="18" spans="2:8">
      <c r="B5" s="6" t="s">
        <v>2</v>
      </c>
      <c r="C5" s="6"/>
      <c r="D5" s="7" t="str">
        <f>'5 жастағы балалар Ф'!A12</f>
        <v>10.05.2018</v>
      </c>
      <c r="E5" s="7"/>
      <c r="F5" s="7"/>
      <c r="G5" s="1"/>
      <c r="H5" s="1"/>
    </row>
    <row r="6" ht="82.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str">
        <f>IF(C100="","",VLOOKUP(C100,$Q$509:$R$511,2,TRUE))</f>
        <v>өкшемен, аяқтың сыртқы қырымен, адымдап, жүруді жүгірумен, секірумен
алмастырып, бағытты және қарқынды өзгертіп жүруге үйрету
</v>
      </c>
      <c r="F10" s="18" t="e">
        <f>IF(C191="","",VLOOKUP(C191,$M$563:$N$565,2,TRUE))</f>
        <v>#N/A</v>
      </c>
      <c r="G10" s="18" t="e">
        <f>IF(C192="","",VLOOKUP(C192,$O$563:$P$565,2,TRUE))</f>
        <v>#N/A</v>
      </c>
      <c r="H10" s="18" t="str">
        <f>IF(C193="","",VLOOKUP(C193,$Q$563:$R$565,2,TRUE))</f>
        <v>сапта бір-бірден, екеуден, үшеуден жүруге, ересектің белгісімен тоқтап, қозғалыс
бағытын өзгертіп, заттардың арасымен,жіптерден аттап жүруге үйрету
</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str">
        <f>IF(C103="","",VLOOKUP(C103,$W$509:$X$511,2,TRUE))</f>
        <v>сызықтардың, арқанның, тақтайдың, гимнастикалық скамейканың, бөрененің
бойымен тепе-теңдікті сақтап, жүруге үйрету
</v>
      </c>
      <c r="F11" s="18" t="e">
        <f>IF(C194="","",VLOOKUP(C194,$S$563:$T$565,2,TRUE))</f>
        <v>#N/A</v>
      </c>
      <c r="G11" s="18" t="e">
        <f>IF(C195="","",VLOOKUP(C195,$U$563:$V$565,2,TRUE))</f>
        <v>#N/A</v>
      </c>
      <c r="H11" s="18" t="str">
        <f>IF(C196="","",VLOOKUP(C196,$W$563:$X$565,2,TRUE))</f>
        <v>әртүрлі жылдамдықпен – баяу, жылдам, орташа қарқынмен тоқтамай жүгіруге үйрету</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str">
        <f>IF(C106="","",VLOOKUP(C106,$AC$509:$AD$511,2,TRUE))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жүгіруге үйрету
</v>
      </c>
      <c r="F12" s="18" t="e">
        <f>IF(C197="","",VLOOKUP(C197,$Y$563:$Z$565,2,TRUE))</f>
        <v>#N/A</v>
      </c>
      <c r="G12" s="18" t="e">
        <f>IF(C198="","",VLOOKUP(C198,$AA$563:$AB$565,2,TRUE))</f>
        <v>#N/A</v>
      </c>
      <c r="H12" s="18" t="str">
        <f>IF(C199="","",VLOOKUP(C199,$AC$563:$AD$565,2,TRUE))</f>
        <v>ұлттық қимылды ойындар, жарыс элементтері бар ойындар мен эстафеталық ойындарға белсенділікпен қатысуға, онда физикалық қасиеттерді: жылдамдық, күш,
шыдамдылық, икемділік,ептілік көрсетуге үйрету
</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str">
        <f>IF(C109="","",VLOOKUP(C109,$AI$509:$AJ$511,2,TRUE))</f>
        <v>доптарды домалату, заттарды қашықтыққа лақтыруды, доптарды кедергілер
арқылы лақтыруды және қағып алуға үйрету
</v>
      </c>
      <c r="F13" s="18" t="e">
        <f>IF(C200="","",VLOOKUP(C200,$AE$563:$AF$565,2,TRUE))</f>
        <v>#N/A</v>
      </c>
      <c r="G13" s="18" t="e">
        <f>IF(C201="","",VLOOKUP(C201,$AG$563:$AH$565,2,TRUE))</f>
        <v>#N/A</v>
      </c>
      <c r="H13" s="18" t="str">
        <f>IF(C202="","",VLOOKUP(C202,$AI$563:$AJ$565,2,TRUE))</f>
        <v>спорттық ойындар мен жаттығуларда белсенділік танытуға үйрету</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str">
        <f>IF(C112="","",VLOOKUP(C112,$AO$509:$AP$511,2,TRUE))</f>
        <v>қимылды ойындарда физикалық қасиеттерді: жылдамдық, күш, шыдамдылық,
икемділік, ептілік көрсетуді :және спорттық ойындардың ережелерін сақтауға үйрету
</v>
      </c>
      <c r="F14" s="18" t="e">
        <f>IF(C203="","",VLOOKUP(C203,$AK$563:$AL$565,2,TRUE))</f>
        <v>#N/A</v>
      </c>
      <c r="G14" s="18" t="str">
        <f>IF(C204="","",VLOOKUP(C204,$AM$563:$AN$565,2,TRUE))</f>
        <v>гигиеналық шараларды өз бетінше орындау дағдылардын қалыптастыру</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str">
        <f>IF(C115="","",VLOOKUP(C115,$AU$509:$AV$511,2,TRUE))</f>
        <v>жеке гигиенаның бастапқы дағдыларын сақтау, өзінің сыртқы келбетін өз бетінше
реттеуге үйрету
</v>
      </c>
      <c r="F15" s="18" t="e">
        <f>IF(C206="","",VLOOKUP(C206,$AQ$563:$AR$565,2,TRUE))</f>
        <v>#N/A</v>
      </c>
      <c r="G15" s="18" t="str">
        <f>IF(C207="","",VLOOKUP(C207,$AS$563:$AT$565,2,TRUE))</f>
        <v>өзіне – өзі қызмет көрсету және киіміне күтім жасау дағдыларын білу дағдылардын қалыптастыру</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str">
        <f>IF(C210="","",VLOOKUP(C210,$AY$563:$AZ$565,2,TRUE))</f>
        <v>салауатты өмір салтының құндылығын түсуну дағдылардын қалыптастыру</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str">
        <f>IF(D100="","",VLOOKUP(D100,$Q$513:$R$515,2,TRUE))</f>
        <v>дауысты, дауыссыз дыбыстарды дұрыс айту, белгілі дыбысқа ауызша сөздерді
табуға үйрету 
</v>
      </c>
      <c r="F17" s="18" t="e">
        <f>IF(D191="","",VLOOKUP(D191,$M$567:$N$569,2,TRUE))</f>
        <v>#N/A</v>
      </c>
      <c r="G17" s="18" t="e">
        <f>IF(D192="","",VLOOKUP(D192,$O$567:$P$569,2,TRUE))</f>
        <v>#N/A</v>
      </c>
      <c r="H17" s="18" t="str">
        <f>IF(D193="","",VLOOKUP(D193,$Q$567:$R$569,2,TRUE))</f>
        <v>сөздерге дыбыстық талдау жасай алуға үйрету</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str">
        <f>IF(D103="","",VLOOKUP(D103,$W$513:$X$515,2,TRUE))</f>
        <v>сөйлегенде сөйлемдердің түрлерін (жай және күрделі), сын есімдерді, етістіктерді,
үстеулерді, қосымшаларды қолдануға үйрету
</v>
      </c>
      <c r="F18" s="18" t="e">
        <f>IF(D194="","",VLOOKUP(D194,$S$567:$T$569,2,TRUE))</f>
        <v>#N/A</v>
      </c>
      <c r="G18" s="18" t="e">
        <f>IF(D195="","",VLOOKUP(D195,$U$567:$V$569,2,TRUE))</f>
        <v>#N/A</v>
      </c>
      <c r="H18" s="18" t="str">
        <f>IF(D196="","",VLOOKUP(D196,$W$567:$X$569,2,TRUE))</f>
        <v>сөйлегенде зат есімдерді, сын есімдерді, үстеулерді, көп мағыналы сөздерді,
синонимдер мен антонимдерді қолдануға үйрету
</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str">
        <f>IF(D106="","",VLOOKUP(D106,$AC$513:$AD$515,2,TRUE))</f>
        <v>өзін қоршаған ортадан тыс заттар мен құбылыстардың атауларын білуге үйрету</v>
      </c>
      <c r="F19" s="18" t="e">
        <f>IF(D197="","",VLOOKUP(D197,$Y$567:$Z$569,2,TRUE))</f>
        <v>#N/A</v>
      </c>
      <c r="G19" s="18" t="e">
        <f>IF(D198="","",VLOOKUP(D198,$AA$567:$AB$569,2,TRUE))</f>
        <v>#N/A</v>
      </c>
      <c r="H19" s="18" t="str">
        <f>IF(D199="","",VLOOKUP(D199,$AC$567:$AD$569,2,TRUE))</f>
        <v>зат есімдерді сан есімдермен және сын есімдерді зат есімдермен байланыстырып
айтуға үйрету
</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str">
        <f>IF(D109="","",VLOOKUP(D109,$AI$513:$AJ$515,2,TRUE))</f>
        <v>сан есімдерді ретімен атау, оларды зат есімдермен септіктерде, жекеше және
көпше түрде байланыстырып айтуға үйрету
</v>
      </c>
      <c r="F20" s="18" t="e">
        <f>IF(D200="","",VLOOKUP(D200,$AE$567:$AF$569,2,TRUE))</f>
        <v>#N/A</v>
      </c>
      <c r="G20" s="18" t="e">
        <f>IF(D201="","",VLOOKUP(D201,$AG$567:$AH$569,2,TRUE))</f>
        <v>#N/A</v>
      </c>
      <c r="H20" s="18" t="str">
        <f>IF(D202="","",VLOOKUP(D202,$AI$567:$AJ$569,2,TRUE))</f>
        <v>әңгімелесушіні мұқият тыңдап, сұрақтарды дұрыс қояды және қойылған сұрақтарға
қысқаша немесе толық жауап беруге үйрету
</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str">
        <f>IF(D112="","",VLOOKUP(D112,$AO$513:$AP$515,2,TRUE))</f>
        <v>бейнелеген суреттер мен заттар (бұйымдар) бойынша әңгімелер құрастыруға үйрету</v>
      </c>
      <c r="F21" s="18" t="e">
        <f>IF(D203="","",VLOOKUP(D203,$AK$567:$AL$569,2,TRUE))</f>
        <v>#N/A</v>
      </c>
      <c r="G21" s="18" t="e">
        <f>IF(D204="","",VLOOKUP(D204,$AM$567:$AN$569,2,TRUE))</f>
        <v>#N/A</v>
      </c>
      <c r="H21" s="18" t="str">
        <f>IF(D205="","",VLOOKUP(D205,$AO$567:$AP$569,2,TRUE))</f>
        <v>бақылаулар мен сюжеттік суреттер бойынша әңгімелер құрастыруға үйрету</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str">
        <f>IF(D115="","",VLOOKUP(D115,$AU$513:$AV$515,2,TRUE))</f>
        <v>шығармалардың, ертегілердің қызықты үзінділерін қайталап айтуға үйрету</v>
      </c>
      <c r="F22" s="18" t="e">
        <f>IF(D206="","",VLOOKUP(D206,$AQ$567:$AR$569,2,TRUE))</f>
        <v>#N/A</v>
      </c>
      <c r="G22" s="18" t="e">
        <f>IF(D207="","",VLOOKUP(D207,$AS$567:$AT$569,2,TRUE))</f>
        <v>#N/A</v>
      </c>
      <c r="H22" s="18" t="str">
        <f>IF(D208="","",VLOOKUP(D208,$AU$567:$AV$569,2,TRUE))</f>
        <v>әңгімелерді бірізді айтып беруге үйрету</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str">
        <f>IF(D118="","",VLOOKUP(D118,$Q$517:$R$519,2,TRUE))</f>
        <v>шығарма мазмұнын қайталап айтуға сюжет желісінің реттілігін сақтауға үйрету</v>
      </c>
      <c r="F23" s="18" t="e">
        <f>IF(D209="","",VLOOKUP(D209,$AW$567:$AX$569,2,TRUE))</f>
        <v>#N/A</v>
      </c>
      <c r="G23" s="18" t="e">
        <f>IF(D210="","",VLOOKUP(D210,$AY$567:$AZ$569,2,TRUE))</f>
        <v>#N/A</v>
      </c>
      <c r="H23" s="18" t="str">
        <f>IF(D211="","",VLOOKUP(D211,$BA$567:$BB$569,2,TRUE))</f>
        <v>әңгімелесу кезінде өзін мәдениетті, әдепті ұстауға үйрету</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str">
        <f>IF(D121="","",VLOOKUP(D121,$W$517:$X$519,2,TRUE))</f>
        <v>кітаптағы иллюстрацияларды өз бетінше қарап, ертегі, әңгіме құрастыруға үйрету</v>
      </c>
      <c r="F24" s="18" t="e">
        <f>IF(D212="","",VLOOKUP(D212,$M$571:$N$573,2,TRUE))</f>
        <v>#N/A</v>
      </c>
      <c r="G24" s="18" t="e">
        <f>IF(D213="","",VLOOKUP(D213,$O$571:$P$573,2,TRUE))</f>
        <v>#N/A</v>
      </c>
      <c r="H24" s="18" t="str">
        <f>IF(D214="","",VLOOKUP(D214,$Q$571:$R$573,2,TRUE))</f>
        <v>себеп-салдарлық байланыстыру, әдеби жанрларды ажыратуға үйрету</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str">
        <f>IF(D124="","",VLOOKUP(D124,$AC$517:$AD$519,2,TRUE))</f>
        <v>сахналық қойылымдарға қатысуға, образды бейнелеу үшін мәнерлілік құралдарын
қолдануға үйрету
</v>
      </c>
      <c r="F25" s="18" t="e">
        <f>IF(D215="","",VLOOKUP(D215,$S$571:$T$573,2,TRUE))</f>
        <v>#N/A</v>
      </c>
      <c r="G25" s="18" t="e">
        <f>IF(D216="","",VLOOKUP(D216,$U$571:$V$573,2,TRUE))</f>
        <v>#N/A</v>
      </c>
      <c r="H25" s="18" t="str">
        <f>IF(D217="","",VLOOKUP(D217,$W$571:$X$573,2,TRUE))</f>
        <v>өлеңдерді мәнерлеп, интонациямен оқуға үйрету</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str">
        <f>IF(D127="","",VLOOKUP(D127,$AI$517:$AJ$519,2,TRUE))</f>
        <v>дауыс күшін өзгерте отырып, әртүрлі интонацияларды жаңғыртуға қабілетін бекітуге үйрету</v>
      </c>
      <c r="F26" s="18" t="e">
        <f>IF(D218="","",VLOOKUP(D218,$Y$571:$Z$573,2,TRUE))</f>
        <v>#N/A</v>
      </c>
      <c r="G26" s="18" t="e">
        <f>IF(D219="","",VLOOKUP(D219,$AA$571:$AB$573,2,TRUE))</f>
        <v>#N/A</v>
      </c>
      <c r="H26" s="18" t="str">
        <f>IF(D220="","",VLOOKUP(D220,$AC$571:$AD$573,2,TRUE))</f>
        <v>мазмұнның бірізділігін сақтай отырып, шығарма мазмұнын қайталап айтуға үйрету</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str">
        <f>IF(D130="","",VLOOKUP(D130,$AO$517:$AP$519,2,TRUE))</f>
        <v>еркін ойындарда таныс кейіпкерлердің образын өздігінен сомдауға үйрету</v>
      </c>
      <c r="F27" s="18" t="e">
        <f>IF(D221="","",VLOOKUP(D221,$AE$571:$AF$573,2,TRUE))</f>
        <v>#N/A</v>
      </c>
      <c r="G27" s="18" t="e">
        <f>IF(D222="","",VLOOKUP(D222,$AG$571:$AH$573,2,TRUE))</f>
        <v>#N/A</v>
      </c>
      <c r="H27" s="18" t="str">
        <f>IF(D223="","",VLOOKUP(D223,$AI$571:$AJ$573,2,TRUE))</f>
        <v>рөлдерде кейіпкердің көңіл күйі мен мінезін, бейненің қимылын,интонациясы мен
мимикасын беруге үйрету
</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str">
        <f>IF(D133="","",VLOOKUP(D133,$AU$517:$AV$519,2,TRUE))</f>
        <v>рөлді, сюжетті таңдауда бастамашылық пен дербестік танытуға үйрету</v>
      </c>
      <c r="F28" s="18" t="e">
        <f>IF(D224="","",VLOOKUP(D224,$AK$571:$AL$573,2,TRUE))</f>
        <v>#N/A</v>
      </c>
      <c r="G28" s="18" t="e">
        <f>IF(D225="","",VLOOKUP(D225,$AM$571:$AN$573,2,TRUE))</f>
        <v>#N/A</v>
      </c>
      <c r="H28" s="18" t="str">
        <f>IF(D226="","",VLOOKUP(D226,$AO$571:$AP$573,2,TRUE))</f>
        <v>қойылымдағы өзінің рөлін мәнерлі, дербес орындауға үйрету</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str">
        <f>IF(D136="","",VLOOKUP(D136,$Q$521:$R$523,2,TRUE))</f>
        <v>қазақ тіліне тән ө, қ, ү, ұ, і, ғ дыбыстарын жеке, сөз ішінде анық айтуға үйрету</v>
      </c>
      <c r="F29" s="18" t="e">
        <f>IF(D227="","",VLOOKUP(D227,$AQ$571:$AR$573,2,TRUE))</f>
        <v>#N/A</v>
      </c>
      <c r="G29" s="18" t="e">
        <f>IF(D228="","",VLOOKUP(D228,$AS$571:$AT$573,2,TRUE))</f>
        <v>#N/A</v>
      </c>
      <c r="H29" s="18" t="str">
        <f>IF(D229="","",VLOOKUP(D229,$AU$571:$AV$573,2,TRUE))</f>
        <v>түрлі дереккөздерден алған ақпараттарымен, әсерлерімен бөлісуге үйрету</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str">
        <f>IF(D139="","",VLOOKUP(D139,$W$521:$X$523,2,TRUE))</f>
        <v>туыстық қарым-қатынасты білдіретін сөздерді білуге, өзінің отбасы, отбасылық
мерекелер, отбасындағы қызықты оқиғалар, салт-дәстүрлер туралы айтуға үйрету
</v>
      </c>
      <c r="F30" s="18" t="e">
        <f>IF(D230="","",VLOOKUP(D230,$AW$571:$AX$573,2,TRUE))</f>
        <v>#N/A</v>
      </c>
      <c r="G30" s="18" t="e">
        <f>IF(D231="","",VLOOKUP(D231,$AY$571:$AZ$573,2,TRUE))</f>
        <v>#N/A</v>
      </c>
      <c r="H30" s="18" t="str">
        <f>IF(D232="","",VLOOKUP(D232,$BA$571:$BB$573,2,TRUE))</f>
        <v>айналасында болып жатқан оқиғаларға өзінің көзқарасын білдіруге үйрету</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str">
        <f>IF(D142="","",VLOOKUP(D142,$AC$521:$AD$523,2,TRUE))</f>
        <v>өлеңдер, санамақтар, жаңылтпаштар, тақпақтарды жатқа айтуға үйрету</v>
      </c>
      <c r="F31" s="18" t="e">
        <f>IF(D233="","",VLOOKUP(D233,$M$575:$N$577,2,TRUE))</f>
        <v>#N/A</v>
      </c>
      <c r="G31" s="18" t="e">
        <f>IF(D234="","",VLOOKUP(D234,$O$575:$P$577,2,TRUE))</f>
        <v>#N/A</v>
      </c>
      <c r="H31" s="18" t="str">
        <f>IF(D235="","",VLOOKUP(D235,$Q$575:$R$577,2,TRUE))</f>
        <v>сөздерге дыбыстық талдау жасайды, сөздегі дыбыстардың ретін, дауысты және
дауыссыз дыбыстарды анықтауға үйрету
</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str">
        <f>IF(D145="","",VLOOKUP(D145,$AI$521:$AJ$523,2,TRUE))</f>
        <v>өз ойын жай және жайылма сөйлемдермен жеткізуге үйрету</v>
      </c>
      <c r="F32" s="18" t="e">
        <f>IF(D236="","",VLOOKUP(D236,$S$575:$T$577,2,TRUE))</f>
        <v>#N/A</v>
      </c>
      <c r="G32" s="18" t="e">
        <f>IF(D237="","",VLOOKUP(D237,$U$575:$V$577,2,TRUE))</f>
        <v>#N/A</v>
      </c>
      <c r="H32" s="18" t="str">
        <f>IF(D238="","",VLOOKUP(D238,$W$575:$X$577,2,TRUE))</f>
        <v>барлық дыбыстарды анық айту,  дауысты және дауыссыз дыбыстарды
ажыратуға үйрету
</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str">
        <f>IF(D148="","",VLOOKUP(D148,$AO$521:$AP$523,2,TRUE))</f>
        <v>қарым-қатынас барысында балаларды қойылған сұрақтардың сипатына сәйкес
хабарлы, лепті, бұйрықты сөйлемдермен жауап беруге үйрету
</v>
      </c>
      <c r="F33" s="18" t="e">
        <f>IF(D239="","",VLOOKUP(D239,$Y$575:$Z$577,2,TRUE))</f>
        <v>#N/A</v>
      </c>
      <c r="G33" s="18" t="e">
        <f>IF(D240="","",VLOOKUP(D240,$AA$575:$AB$577,2,TRUE))</f>
        <v>#N/A</v>
      </c>
      <c r="H33" s="18" t="str">
        <f>IF(D241="","",VLOOKUP(D241,$AC$575:$AD$577,2,TRUE))</f>
        <v>берілген буынға сөз құрастыруға үйрету</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str">
        <f>IF(D151="","",VLOOKUP(D151,$AU$521:$AV$523,2,TRUE))</f>
        <v>өзінің тәжірибесіне сүйеніп, суреттер бойынша әңгіме құрастыруға үйрету</v>
      </c>
      <c r="F34" s="18" t="e">
        <f>IF(D242="","",VLOOKUP(D242,$AE$575:$AF$577,2,TRUE))</f>
        <v>#N/A</v>
      </c>
      <c r="G34" s="18" t="e">
        <f>IF(D243="","",VLOOKUP(D243,$AG$575:$AH$577,2,TRUE))</f>
        <v>#N/A</v>
      </c>
      <c r="H34" s="18" t="str">
        <f>IF(D244="","",VLOOKUP(D244,$AI$575:$AJ$577,2,TRUE))</f>
        <v>берілген сөздерден жай сөйлемдер құрастыруға үйрету</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str">
        <f>IF(D246="","",VLOOKUP(D246,$AM$575:$AN$577,2,TRUE))</f>
        <v>қаламды дұрыс ұстай алу дағдылардын қалыптастыру</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str">
        <f>IF(D250="","",VLOOKUP(D250,$AU$575:$AV$577,2,TRUE))</f>
        <v>түрлі сызықтарды салуға үйрету</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str">
        <f>IF(D253="","",VLOOKUP(D253,$BA$575:$BB$577,2,TRUE))</f>
        <v>жазу парағында бағдарлай білуге, жазу жолы мен жоларалық кеңістікті ажыратуға үйрету</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str">
        <f>IF(D256="","",VLOOKUP(D256,$Q$579:$R$581,2,TRUE))</f>
        <v>қазақ тіліне тән ә, ө, қ, ү, ұ, і, ғ, ң, һ дыбыстарын, осы дыбыстардан тұратын сөздерді
анық айтуға үйрету
</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str">
        <f>IF(D259="","",VLOOKUP(D259,$W$579:$X$581,2,TRUE))</f>
        <v>өлеңдер, санамақтар, жаңылтпаштар, тақпақтарды жатқа айтуға үйрету</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str">
        <f>IF(D262="","",VLOOKUP(D262,$AC$579:$AD$581,2,TRUE))</f>
        <v>әңгімелесушіге сұрақтарды дұрыс қояю, оған қысқа және толық нақты жауап
беруге үйрету
</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str">
        <f>IF(D265="","",VLOOKUP(D265,$AI$579:$AJ$581,2,TRUE))</f>
        <v>тыңдалған көркем шығарма мазмұнын ретімен, жүйелі түрде жеткізуге үйрету</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str">
        <f>IF(D268="","",VLOOKUP(D268,$AO$579:$AP$581,2,TRUE))</f>
        <v>бір-бірімен еркін диалог құруға үйрету</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str">
        <f>IF(D271="","",VLOOKUP(D271,$AU$579:$AV$581,2,TRUE))</f>
        <v>өзінің тәжірибесіне сүйеніп, суреттер бойынша әңгіме құрастыруға үйрету</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str">
        <f>IF(D274="","",VLOOKUP(D274,$BA$579:$BB$581,2,TRUE))</f>
        <v>ойыншықтар мен заттарды 5-6 сөйлеммен сипаттауға үйрету</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str">
        <f>IF(E100="","",VLOOKUP(E100,$Q$525:$R$527,2,TRUE))</f>
        <v>5 көлемінде санай алуға, сандарды ретімен атуңа, теңдік және теңсіздік туралы
ұғымдарға ие болуға үйрету
</v>
      </c>
      <c r="F45" s="18" t="e">
        <f>IF(E191="","",VLOOKUP(E191,$M$583:$N$585,2,TRUE))</f>
        <v>#N/A</v>
      </c>
      <c r="G45" s="18" t="e">
        <f>IF(E192="","",VLOOKUP(E192,$O$583:$P$585,2,TRUE))</f>
        <v>#N/A</v>
      </c>
      <c r="H45" s="18" t="str">
        <f>IF(E193="","",VLOOKUP(E193,$Q$583:$R$585,2,TRUE))</f>
        <v>жиындарды бөліктерге бөледі және оларды қайта біріктіруге үйрету</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str">
        <f>IF(E103="","",VLOOKUP(E103,$W$525:$X$527,2,TRUE))</f>
        <v>екі затты ұзындығы, ені және биіктігі, жуандығы бойынша салыстыруға үйрету</v>
      </c>
      <c r="F46" s="18" t="e">
        <f>IF(E194="","",VLOOKUP(E194,$S$583:$T$585,2,TRUE))</f>
        <v>#N/A</v>
      </c>
      <c r="G46" s="18" t="e">
        <f>IF(E195="","",VLOOKUP(E195,$U$583:$V$585,2,TRUE))</f>
        <v>#N/A</v>
      </c>
      <c r="H46" s="18" t="str">
        <f>IF(E196="","",VLOOKUP(E196,$W$583:$X$585,2,TRUE))</f>
        <v>10 көлеміндегі сандарды тура және кері санауды білуге, «Қанша?», «нешінші?»
сұрақтарын ажыратуға, оларға дұрыс жауап беруге үйрету
</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str">
        <f>IF(E106="","",VLOOKUP(E106,$AC$525:$AD$527,2,TRUE))</f>
        <v>геометриялық фигураларды және геометриялық денелерді көру және сипап сезу
арқылы зерттеуге, оларды ажыратуға және атуға үйрету
</v>
      </c>
      <c r="F47" s="18" t="e">
        <f>IF(E197="","",VLOOKUP(E197,$Y$583:$Z$585,2,TRUE))</f>
        <v>#N/A</v>
      </c>
      <c r="G47" s="18" t="e">
        <f>IF(E198="","",VLOOKUP(E198,$AA$583:$AB$585,2,TRUE))</f>
        <v>#N/A</v>
      </c>
      <c r="H47" s="18" t="str">
        <f>IF(E199="","",VLOOKUP(E199,$AC$583:$AD$585,2,TRUE))</f>
        <v>әртүрлі белгілері бойынша заттарды салыстыра алуға (түсі, пішіні, өлшемі,
материалы, қолданылуы) үйрету үйрету
</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str">
        <f>IF(E109="","",VLOOKUP(E109,$AI$525:$AJ$527,2,TRUE))</f>
        <v>тәулік бөліктерін ажыратуғак, олардың сипаттамалық ерекшеліктерін білуге үйрету</v>
      </c>
      <c r="F48" s="18" t="e">
        <f>IF(E200="","",VLOOKUP(E200,$AE$583:$AF$585,2,TRUE))</f>
        <v>#N/A</v>
      </c>
      <c r="G48" s="18" t="e">
        <f>IF(E201="","",VLOOKUP(E201,$AG$583:$AH$585,2,TRUE))</f>
        <v>#N/A</v>
      </c>
      <c r="H48" s="18" t="str">
        <f>IF(E202="","",VLOOKUP(E202,$AI$583:$AJ$585,2,TRUE))</f>
        <v>заттарды шамасына қарай өсу және кему ретімен орналастыруға үйрету</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str">
        <f>IF(E112="","",VLOOKUP(E112,$AO$525:$AP$527,2,TRUE))</f>
        <v>кеңістіктегі заттардың өзіне қатысты орнын анықтауға үйрету</v>
      </c>
      <c r="F49" s="18" t="e">
        <f>IF(E203="","",VLOOKUP(E203,$AK$583:$AL$585,2,TRUE))</f>
        <v>#N/A</v>
      </c>
      <c r="G49" s="18" t="e">
        <f>IF(E204="","",VLOOKUP(E204,$AM$583:$AN$585,2,TRUE))</f>
        <v>#N/A</v>
      </c>
      <c r="H49" s="18" t="str">
        <f>IF(E205="","",VLOOKUP(E205,$AO$583:$AP$585,2,TRUE))</f>
        <v>қағаз бетінде бағдарлай білуге, апта күндерін, жыл мезгілдері бойынша айларды
ретімен атауға үйрету
</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str">
        <f>IF(E115="","",VLOOKUP(E115,$AU$525:$AV$527,2,TRUE))</f>
        <v>қарапайым себеп-салдарлық байланысты орнатуға үйрету</v>
      </c>
      <c r="F50" s="18" t="e">
        <f>IF(E206="","",VLOOKUP(E206,$AQ$583:$AR$585,2,TRUE))</f>
        <v>#N/A</v>
      </c>
      <c r="G50" s="18" t="e">
        <f>IF(E207="","",VLOOKUP(E207,$AS$583:$AT$585,2,TRUE))</f>
        <v>#N/A</v>
      </c>
      <c r="H50" s="18" t="str">
        <f>IF(E208="","",VLOOKUP(E208,$AU$583:$AV$585,2,TRUE))</f>
        <v>геометриялық пішіндерді (дөңгелек, сопақша, үшбұрыш, шаршы, тіктөртбұрыш)
ажыратуға  және атауға үйрету
</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str">
        <f>IF(E211="","",VLOOKUP(E211,$BA$583:$BB$585,2,TRUE))</f>
        <v>түрлі сызықтарды салуға үйрету</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str">
        <f>IF(F100="","",VLOOKUP(F100,$Q$529:$R$531,2,TRUE))</f>
        <v>бейнелейтін заттарды қарауға, қолмен ұстап зерттеуге үйрету</v>
      </c>
      <c r="F52" s="21" t="e">
        <f>IF(F191="","",VLOOKUP(F191,$M$587:$N$589,2,TRUE))</f>
        <v>#N/A</v>
      </c>
      <c r="G52" s="18" t="e">
        <f>IF(F192="","",VLOOKUP(F192,$O$587:$P$589,2,TRUE))</f>
        <v>#N/A</v>
      </c>
      <c r="H52" s="18" t="str">
        <f>IF(F193="","",VLOOKUP(F193,$Q$587:$R$589,2,TRUE))</f>
        <v>тірі табиғат заттарының бейнелерін күрделі емес қимылдар мен қалыптар арқылы
жеткізуге үйрету
</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str">
        <f>IF(F103="","",VLOOKUP(F103,$W$529:$X$531,2,TRUE))</f>
        <v>жеке заттарды және сюжеттік композицияларды салуға үйрету</v>
      </c>
      <c r="F53" s="18" t="e">
        <f>IF(F194="","",VLOOKUP(F194,$S$587:$T$589,2,TRUE))</f>
        <v>#N/A</v>
      </c>
      <c r="G53" s="18" t="e">
        <f>IF(F195="","",VLOOKUP(F195,$U$587:$V$589,2,TRUE))</f>
        <v>#N/A</v>
      </c>
      <c r="H53" s="18" t="str">
        <f>IF(F196="","",VLOOKUP(F196,$W$587:$X$589,2,TRUE))</f>
        <v>бояуларды қолдануға, бояғышта акварельді сумен араластыруға, қанықтүстер алу
үшін қарындашты түрліше басып бояуды білуге үйрету
</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str">
        <f>IF(F106="","",VLOOKUP(F106,$AC$529:$AD$531,2,TRUE))</f>
        <v>әрбір затқа тән ерекшеліктерді, олардың бір-біріне арақатынасын жеткізуге үйрету</v>
      </c>
      <c r="F54" s="18" t="e">
        <f>IF(F197="","",VLOOKUP(F197,$Y$587:$Z$589,2,TRUE))</f>
        <v>#N/A</v>
      </c>
      <c r="G54" s="18" t="e">
        <f>IF(F198="","",VLOOKUP(F198,$AA$587:$AB$589,2,TRUE))</f>
        <v>#N/A</v>
      </c>
      <c r="H54" s="18" t="str">
        <f>IF(F199="","",VLOOKUP(F199,$AC$587:$AD$589,2,TRUE))</f>
        <v>жаңа түстер (күлгін) және реңктерді (көк, қызғылт, қою жасыл) бояуды араластыру
арқылы шығаруға үйрету
</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str">
        <f>IF(F109="","",VLOOKUP(F109,$AI$529:$AJ$531,2,TRUE))</f>
        <v>қоңыр, қызғылт сары, ашық жасыл реңктерді тануға үйрету</v>
      </c>
      <c r="F55" s="18" t="e">
        <f>IF(F200="","",VLOOKUP(F200,$AE$587:$AF$589,2,TRUE))</f>
        <v>#N/A</v>
      </c>
      <c r="G55" s="18" t="e">
        <f>IF(F201="","",VLOOKUP(F201,$AG$587:$AH$589,2,TRUE))</f>
        <v>#N/A</v>
      </c>
      <c r="H55" s="18" t="str">
        <f>IF(F202="","",VLOOKUP(F202,$AI$587:$AJ$589,2,TRUE))</f>
        <v>ұжыммен бірге жұмыс істеуге, міндеттерді өзара келісіп орындауға үйрету</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str">
        <f>IF(F112="","",VLOOKUP(F112,$AO$529:$AP$531,2,TRUE))</f>
        <v>суреттерді қылқаламмен, қаламмен бояу тәсілдерін білуге үйрету</v>
      </c>
      <c r="F56" s="18" t="e">
        <f>IF(F203="","",VLOOKUP(F203,$AK$587:$AL$589,2,TRUE))</f>
        <v>#N/A</v>
      </c>
      <c r="G56" s="18" t="e">
        <f>IF(F204="","",VLOOKUP(F204,$AM$587:$AN$589,2,TRUE))</f>
        <v>#N/A</v>
      </c>
      <c r="H56" s="18" t="str">
        <f>IF(F205="","",VLOOKUP(F205,$AO$587:$AP$589,2,TRUE))</f>
        <v>қазақ оюларының элементтерін салуға және олармен киімдерді, тұрмыстық
заттарды безендіруге үйрету
</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str">
        <f>IF(F115="","",VLOOKUP(F115,$AU$529:$AV$531,2,TRUE))</f>
        <v>өзінің және басқа балалардың жұмыстарын бағалауға үйрету</v>
      </c>
      <c r="F57" s="21" t="e">
        <f>IF(F206="","",VLOOKUP(F206,$AQ$587:$AR$589,2,TRUE))</f>
        <v>#N/A</v>
      </c>
      <c r="G57" s="18" t="e">
        <f>IF(F207="","",VLOOKUP(F207,$AS$587:$AT$589,2,TRUE))</f>
        <v>#N/A</v>
      </c>
      <c r="H57" s="18" t="str">
        <f>IF(F208="","",VLOOKUP(F208,$AU$587:$AV$589,2,TRUE))</f>
        <v>сюжеттік суреттерді салуға үйрету</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str">
        <f>IF(F118="","",VLOOKUP(F118,$Q$533:$R$535,2,TRUE))</f>
        <v>мүсіндейтін затты қолына алып, зерттеуге оның өзіне тән ерекшеліктерін беруге
тырысуға үйрету
</v>
      </c>
      <c r="F58" s="18" t="e">
        <f>IF(F209="","",VLOOKUP(F209,$AW$587:$AX$589,2,TRUE))</f>
        <v>#N/A</v>
      </c>
      <c r="G58" s="18" t="e">
        <f>IF(F210="","",VLOOKUP(F210,$AY$587:$AZ$589,2,TRUE))</f>
        <v>#N/A</v>
      </c>
      <c r="H58" s="18" t="str">
        <f>IF(F211="","",VLOOKUP(F211,$BA$587:$BB$589,2,TRUE))</f>
        <v>сурет салуда ұқыптылықты, қауіпсіздікті сақтауға үйрету</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str">
        <f>IF(F121="","",VLOOKUP(F121,$W$533:$X$535,2,TRUE))</f>
        <v>ермексаз, сазбалшық, пластикалық кесектерден әртүрлі тәсілдерді қолданып,
бейнелерді мүсіндеуге үйрету
</v>
      </c>
      <c r="F59" s="21" t="e">
        <f>IF(F212="","",VLOOKUP(F212,$M$591:$N$593,2,TRUE))</f>
        <v>#N/A</v>
      </c>
      <c r="G59" s="18" t="e">
        <f>IF(F213="","",VLOOKUP(F213,$O$591:$P$593,2,TRUE))</f>
        <v>#N/A</v>
      </c>
      <c r="H59" s="18" t="str">
        <f>IF(F214="","",VLOOKUP(F214,$Q$591:$R$593,2,TRUE))</f>
        <v>шынайы бейнесіне қарап және ойдан пішіндері мен өлшемі әртүрлі таныс
заттарды мүсіндеуге үйрету
</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str">
        <f>IF(F124="","",VLOOKUP(F124,$AC$533:$AD$535,2,TRUE))</f>
        <v>бірнеше бөліктен тұратын заттарды пішіндейді, олардың орналасуын ескере
отырып, пропорцияларды сақтай отырып, бөліктерді байланыстыруға үйрету
</v>
      </c>
      <c r="F60" s="18" t="e">
        <f>IF(F215="","",VLOOKUP(F215,$S$591:$T$593,2,TRUE))</f>
        <v>#N/A</v>
      </c>
      <c r="G60" s="18" t="e">
        <f>IF(F216="","",VLOOKUP(F216,$U$591:$V$593,2,TRUE))</f>
        <v>#N/A</v>
      </c>
      <c r="H60" s="18" t="str">
        <f>IF(F217="","",VLOOKUP(F217,$W$591:$X$593,2,TRUE))</f>
        <v>қарапайым пропорцияларды сақтай отырып, адам мен жануардың пішіндерін
мүсіндеуге үйрету
</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str">
        <f>IF(F127="","",VLOOKUP(F127,$AI$533:$AJ$535,2,TRUE))</f>
        <v>ертегілер мен қоршаған өмір тақырыптарына қарапайым композициялар
құрастыруға үйрету
</v>
      </c>
      <c r="F61" s="18" t="e">
        <f>IF(F218="","",VLOOKUP(F218,$Y$591:$Z$593,2,TRUE))</f>
        <v>#N/A</v>
      </c>
      <c r="G61" s="18" t="e">
        <f>IF(F219="","",VLOOKUP(F219,$AA$591:$AB$593,2,TRUE))</f>
        <v>#N/A</v>
      </c>
      <c r="H61" s="18" t="str">
        <f>IF(F220="","",VLOOKUP(F220,$AC$591:$AD$593,2,TRUE))</f>
        <v>мүсіндеудің әртүрлі әдістерін қолдануға үйрету</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str">
        <f>IF(F130="","",VLOOKUP(F130,$AO$533:$AP$535,2,TRUE))</f>
        <v>ұжымдық жұмысқа қатысуға үйрету</v>
      </c>
      <c r="F62" s="18" t="e">
        <f>IF(F221="","",VLOOKUP(F221,$AE$591:$AF$593,2,TRUE))</f>
        <v>#N/A</v>
      </c>
      <c r="G62" s="18" t="e">
        <f>IF(F222="","",VLOOKUP(F222,$AG$591:$AH$593,2,TRUE))</f>
        <v>#N/A</v>
      </c>
      <c r="H62" s="18" t="str">
        <f>IF(F223="","",VLOOKUP(F223,$AI$591:$AJ$593,2,TRUE))</f>
        <v>ертегілер мен әңгімелердің мазмұны бойынша сюжеттік композицияларды
құруға үйрету
</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str">
        <f>IF(F133="","",VLOOKUP(F133,$AU$533:$AV$535,2,TRUE))</f>
        <v>мүсіндеуде қауіпсіздік ережелерін сақтауға үйрету</v>
      </c>
      <c r="F63" s="18" t="e">
        <f>IF(F224="","",VLOOKUP(F224,$AK$591:$AL$593,2,TRUE))</f>
        <v>#N/A</v>
      </c>
      <c r="G63" s="18" t="e">
        <f>IF(F225="","",VLOOKUP(F225,$AM$591:$AN$593,2,TRUE))</f>
        <v>#N/A</v>
      </c>
      <c r="H63" s="18" t="str">
        <f>IF(F226="","",VLOOKUP(F226,$AO$591:$AP$593,2,TRUE))</f>
        <v>қазақ халқының түрлі ыдыс-аяқтарын, тұрмыстық заттарын, зергерлік бұйымдарын
мүсіндеуге және оларды ою-өрнектермен және қосымша заттармен безендіруге үйрету
</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str">
        <f>IF(F136="","",VLOOKUP(F136,$Q$537:$R$539,2,TRUE))</f>
        <v>қайшыны дұрыс ұстауға және оны қолдана алуға үйрету</v>
      </c>
      <c r="F64" s="21" t="e">
        <f>IF(F227="","",VLOOKUP(F227,$AQ$591:$AR$593,2,TRUE))</f>
        <v>#N/A</v>
      </c>
      <c r="G64" s="18" t="e">
        <f>IF(F228="","",VLOOKUP(F228,$AS$591:$AT$593,2,TRUE))</f>
        <v>#N/A</v>
      </c>
      <c r="H64" s="18" t="str">
        <f>IF(F229="","",VLOOKUP(F229,$AU$591:$AV$593,2,TRUE))</f>
        <v>ортақ композиция құру үшін ұжыммен мүсіндеу дағдыларын меңгеруге үйрету</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str">
        <f>IF(F139="","",VLOOKUP(F139,$W$537:$X$539,2,TRUE))</f>
        <v>жемістерді, көгөністерді, гүлдерді, оюларды түрлі тәсілдермен қиюға үйрету</v>
      </c>
      <c r="F65" s="18" t="e">
        <f>IF(F230="","",VLOOKUP(F230,$AW$591:$AX$593,2,TRUE))</f>
        <v>#N/A</v>
      </c>
      <c r="G65" s="18" t="e">
        <f>IF(F231="","",VLOOKUP(F231,$AY$591:$AZ$593,2,TRUE))</f>
        <v>#N/A</v>
      </c>
      <c r="H65" s="18" t="str">
        <f>IF(F232="","",VLOOKUP(F232,$BA$591:$BB$593,2,TRUE))</f>
        <v>жұмысты ұқыпты орындауға, қауіпсіздік ережелерін сақтауға үйрету</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str">
        <f>IF(F142="","",VLOOKUP(F142,$AC$537:$AD$539,2,TRUE))</f>
        <v>бірнеше бөліктерден тұратын заттарды орналастыруға және желімдеуге үйрету</v>
      </c>
      <c r="F66" s="21" t="e">
        <f>IF(F233="","",VLOOKUP(F233,$M$595:$N$597,2,TRUE))</f>
        <v>#N/A</v>
      </c>
      <c r="G66" s="18" t="e">
        <f>IF(F234="","",VLOOKUP(F234,$O$595:$P$597,2,TRUE))</f>
        <v>#N/A</v>
      </c>
      <c r="H66" s="18" t="str">
        <f>IF(F235="","",VLOOKUP(F235,$Q$595:$R$597,2,TRUE))</f>
        <v>қайшымен түрлі геометриялық пішіндерді қиюға, қайшы мен желімді дұрыс
қолдануға үйрету
</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str">
        <f>IF(F145="","",VLOOKUP(F145,$AI$537:$AJ$539,2,TRUE))</f>
        <v>қазақ оюларының бөліктерінен, өсімдік және геометриялық пішіндерден өрнектер
жасауға, оларды кезектестіріп ретімен желімдейуге үйрету
</v>
      </c>
      <c r="F67" s="18" t="e">
        <f>IF(F236="","",VLOOKUP(F236,$S$595:$T$597,2,TRUE))</f>
        <v>#N/A</v>
      </c>
      <c r="G67" s="18" t="e">
        <f>IF(F237="","",VLOOKUP(F237,$U$595:$V$597,2,TRUE))</f>
        <v>#N/A</v>
      </c>
      <c r="H67" s="18" t="str">
        <f>IF(F238="","",VLOOKUP(F238,$W$595:$X$597,2,TRUE))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қиюға үйрету
</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str">
        <f>IF(F148="","",VLOOKUP(F148,$AO$537:$AP$539,2,TRUE))</f>
        <v>ұжымдық жұмыстарды орындауға қатысуға үйрету</v>
      </c>
      <c r="F68" s="18" t="e">
        <f>IF(F239="","",VLOOKUP(F239,$Y$595:$Z$597,2,TRUE))</f>
        <v>#N/A</v>
      </c>
      <c r="G68" s="18" t="e">
        <f>IF(F240="","",VLOOKUP(F240,$AA$595:$AB$597,2,TRUE))</f>
        <v>#N/A</v>
      </c>
      <c r="H68" s="18" t="str">
        <f>IF(F241="","",VLOOKUP(F241,$AC$595:$AD$597,2,TRUE))</f>
        <v>жұмыс тәсілдерін таңдауға және түсіндіруге үйрету</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str">
        <f>IF(F151="","",VLOOKUP(F151,$AU$537:$AV$539,2,TRUE))</f>
        <v>жапсыруда қауіпсіздік ережелерін сақтауға, жұмысты ұқыптылықпен орындауға үйрету</v>
      </c>
      <c r="F69" s="18" t="e">
        <f>IF(F242="","",VLOOKUP(F242,$AE$595:$AF$597,2,TRUE))</f>
        <v>#N/A</v>
      </c>
      <c r="G69" s="18" t="e">
        <f>IF(F243="","",VLOOKUP(F243,$AG$595:$AH$597,2,TRUE))</f>
        <v>#N/A</v>
      </c>
      <c r="H69" s="18" t="str">
        <f>IF(F244="","",VLOOKUP(F244,$AI$595:$AJ$597,2,TRUE))</f>
        <v>бірнеше бөліктерден бейнелерді құрастыруға үйрету</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str">
        <f>IF(F154="","",VLOOKUP(F154,$Q$541:$R$543,2,TRUE))</f>
        <v>құрылыс бөлшектерін ажыратады және атуға, оларды құрылымдық қасиеттерін
ескере отырып пайдалануға үйрету
</v>
      </c>
      <c r="F70" s="18" t="e">
        <f>IF(F245="","",VLOOKUP(F245,$AK$595:$AL$597,2,TRUE))</f>
        <v>#N/A</v>
      </c>
      <c r="G70" s="18" t="e">
        <f>IF(F246="","",VLOOKUP(F246,$AM$595:$AN$597,2,TRUE))</f>
        <v>#N/A</v>
      </c>
      <c r="H70" s="18" t="str">
        <f>IF(F247="","",VLOOKUP(F247,$AO$595:$AP$597,2,TRUE))</f>
        <v>жұмысты жеке және топпен бірлесіп жасауға, топтық жұмыста міндеттерді келісіп
атқаруға үйрету
</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str">
        <f>IF(F157="","",VLOOKUP(F157,$W$541:$X$543,2,TRUE))</f>
        <v>өз бетінше ойдан құрастыруға үйрету</v>
      </c>
      <c r="F71" s="21" t="e">
        <f>IF(F248="","",VLOOKUP(F248,$AQ$595:$AR$597,2,TRUE))</f>
        <v>#N/A</v>
      </c>
      <c r="G71" s="18" t="e">
        <f>IF(F249="","",VLOOKUP(F249,$AS$595:$AT$597,2,TRUE))</f>
        <v>#N/A</v>
      </c>
      <c r="H71" s="18" t="str">
        <f>IF(F250="","",VLOOKUP(F250,$AU$595:$AV$597,2,TRUE))</f>
        <v>сюжеттік композициялар жасауға, оларды сәнді бөлшектермен толықтыруға үйрету</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str">
        <f>IF(F160="","",VLOOKUP(F160,$AC$541:$AD$543,2,TRUE))</f>
        <v>түрлендіреді, «оригами» үлгісі бойынша қарапайым пішіндер
құрастыруға үйрету
</v>
      </c>
      <c r="F72" s="18" t="e">
        <f>IF(F251="","",VLOOKUP(F251,$AW$595:$AX$597,2,TRUE))</f>
        <v>#N/A</v>
      </c>
      <c r="G72" s="18" t="e">
        <f>IF(F252="","",VLOOKUP(F252,$AY$595:$AZ$597,2,TRUE))</f>
        <v>#N/A</v>
      </c>
      <c r="H72" s="18" t="str">
        <f>IF(F253="","",VLOOKUP(F253,$BA$595:$BB$597,2,TRUE))</f>
        <v>еңбек қауіпсіздігі мен жеке гигиена ережелерін сақтауға үйрету</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str">
        <f>IF(F163="","",VLOOKUP(F163,$AI$541:$AJ$543,2,TRUE))</f>
        <v>табиғи және қалдық заттардан құрастыруға үйрету</v>
      </c>
      <c r="F73" s="21" t="e">
        <f>IF(F254="","",VLOOKUP(F254,$M$599:$N$601,2,TRUE))</f>
        <v>#N/A</v>
      </c>
      <c r="G73" s="18" t="e">
        <f>IF(F255="","",VLOOKUP(F255,$O$599:$P$601,2,TRUE))</f>
        <v>#N/A</v>
      </c>
      <c r="H73" s="18" t="str">
        <f>IF(F256="","",VLOOKUP(F256,$Q$599:$R$601,2,TRUE))</f>
        <v>ұсынылған тақырыпқа, өз бетінше ойдан құрастыруға үйрету</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str">
        <f>IF(F166="","",VLOOKUP(F166,$AO$541:$AP$543,2,TRUE))</f>
        <v>таңдап, ойдан композиция құрастыруға үйрету</v>
      </c>
      <c r="F74" s="18" t="e">
        <f>IF(F257="","",VLOOKUP(F257,$S$599:$T$601,2,TRUE))</f>
        <v>#N/A</v>
      </c>
      <c r="G74" s="18" t="e">
        <f>IF(F258="","",VLOOKUP(F258,$U$599:$V$601,2,TRUE))</f>
        <v>#N/A</v>
      </c>
      <c r="H74" s="18" t="str">
        <f>IF(F259="","",VLOOKUP(F259,$W$599:$X$601,2,TRUE))</f>
        <v>қалдық және табиғи материалдан құрастыруға үйрету</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str">
        <f>IF(F169="","",VLOOKUP(F169,$AU$541:$AV$543,2,TRUE))</f>
        <v>материалдардан жасалған бұйымдарымен, тұрмыстық
заттарын, олардың қандай материалдан жасалғанын білуге үйрету
</v>
      </c>
      <c r="F75" s="18" t="e">
        <f>IF(F260="","",VLOOKUP(F260,$Y$599:$Z$601,2,TRUE))</f>
        <v>#N/A</v>
      </c>
      <c r="G75" s="18" t="str">
        <f>IF(F261="","",VLOOKUP(F261,$AA$599:$AB$601,2,TRUE))</f>
        <v>өзінің құрастырған құрылысын талдау арқылы тиімді конструктивті шешімдерді
табу, оларды құрастыруда қолдану дағдылардын қалыптастыру
</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str">
        <f>IF(F172="","",VLOOKUP(F172,$Q$545:$R$547,2,TRUE))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үйрету
</v>
      </c>
      <c r="F76" s="18" t="e">
        <f>IF(F263="","",VLOOKUP(F263,$AE$599:$AF$601,2,TRUE))</f>
        <v>#N/A</v>
      </c>
      <c r="G76" s="18" t="e">
        <f>IF(F264="","",VLOOKUP(F264,$AG$599:$AH$601,2,TRUE))</f>
        <v>#N/A</v>
      </c>
      <c r="H76" s="18" t="str">
        <f>IF(F265="","",VLOOKUP(F265,$AI$599:$AJ$601,2,TRUE))</f>
        <v>ойынға қажетті құрылысты бірлесіп ойдан құрастыруға, жұмысты бірге келісіп
орындауға, дайын құрылыспен ойнауға үйрету
</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str">
        <f>IF(F175="","",VLOOKUP(F175,$W$545:$X$547,2,TRUE))</f>
        <v>әнді созып, сөздерін анық айтуға, таныс әндерді сүйемелдеумен және
сүйемелдеусіз орындауға үйрету
</v>
      </c>
      <c r="F77" s="18" t="e">
        <f>IF(F266="","",VLOOKUP(F266,$AK$599:$AL$601,2,TRUE))</f>
        <v>#N/A</v>
      </c>
      <c r="G77" s="18" t="e">
        <f>IF(F267="","",VLOOKUP(F267,$AM$599:$AN$601,2,TRUE))</f>
        <v>#N/A</v>
      </c>
      <c r="H77" s="18" t="str">
        <f>IF(F268="","",VLOOKUP(F268,$AO$599:$AP$601,2,TRUE))</f>
        <v>ұжыммен бірге жұмыс істеуге үйрету</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str">
        <f>IF(F178="","",VLOOKUP(F178,$AC$545:$AD$547,2,TRUE))</f>
        <v>музыканың ырғағымен жүруге, қимылдарды музыкамен сәйкестендіруге,
қимылдарды орындауға шапшаңдық пен ептілік танытуға үйрету
</v>
      </c>
      <c r="F78" s="21" t="e">
        <f>IF(F269="","",VLOOKUP(F269,$AQ$599:$AR$601,2,TRUE))</f>
        <v>#N/A</v>
      </c>
      <c r="G78" s="18" t="e">
        <f>IF(F270="","",VLOOKUP(F270,$AS$599:$AT$601,2,TRUE))</f>
        <v>#N/A</v>
      </c>
      <c r="H78" s="18" t="str">
        <f>IF(F271="","",VLOOKUP(F271,$AU$599:$AV$601,2,TRUE))</f>
        <v>жазық қағаз пішіндерді көлемді пішіндерге өзгертуге үйрету</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str">
        <f>IF(F181="","",VLOOKUP(F181,$AI$545:$AJ$547,2,TRUE))</f>
        <v>ұлттық би өнеріне қызығушылық танытуға, би қимылдарын орындауға үйрету</v>
      </c>
      <c r="F79" s="18" t="e">
        <f>IF(F272="","",VLOOKUP(F272,$AW$599:$AX$601,2,TRUE))</f>
        <v>#N/A</v>
      </c>
      <c r="G79" s="18" t="e">
        <f>IF(F273="","",VLOOKUP(F273,$AY$599:$AZ$601,2,TRUE))</f>
        <v>#N/A</v>
      </c>
      <c r="H79" s="18" t="str">
        <f>IF(F274="","",VLOOKUP(F274,$BA$599:$BB$601,2,TRUE))</f>
        <v>жұмыс орнында қауіпсіздік ережелерін сақтауға үйрету</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str">
        <f>IF(F184="","",VLOOKUP(F184,$AO$545:$AP$547,2,TRUE))</f>
        <v>музыка жанрларын анықтуға үйрету</v>
      </c>
      <c r="F80" s="21" t="e">
        <f>IF(F275="","",VLOOKUP(F275,$M$603:$N$605,2,TRUE))</f>
        <v>#N/A</v>
      </c>
      <c r="G80" s="18" t="e">
        <f>IF(F276="","",VLOOKUP(F276,$O$603:$P$605,2,TRUE))</f>
        <v>#N/A</v>
      </c>
      <c r="H80" s="18" t="str">
        <f>IF(F277="","",VLOOKUP(F277,$Q$603:$R$605,2,TRUE))</f>
        <v>қарапайым музыкалық жанрларды ажыруға (күй, ән, би, марш) үйрету</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str">
        <f>IF(F187="","",VLOOKUP(F187,$AU$545:$AV$547,2,TRUE))</f>
        <v>ағаш қасықтар, сылдырмақтар, асатаяқ, сазсырнай, домбырада қарапайым
әуендерді ойнауға үйрету
</v>
      </c>
      <c r="F81" s="18" t="e">
        <f>IF(F278="","",VLOOKUP(F278,$S$603:$T$605,2,TRUE))</f>
        <v>#N/A</v>
      </c>
      <c r="G81" s="18" t="e">
        <f>IF(F279="","",VLOOKUP(F279,$U$603:$V$605,2,TRUE))</f>
        <v>#N/A</v>
      </c>
      <c r="H81" s="18" t="str">
        <f>IF(F280="","",VLOOKUP(F280,$W$603:$X$605,2,TRUE))</f>
        <v>таныс әндерді өз бетінше музыкалық сүйемелдеумен және сүйемелдеусіз
орындауға үйрету
</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str">
        <f>IF(F283="","",VLOOKUP(F283,$AC$603:$AD$605,2,TRUE))</f>
        <v>әннің сөзін анық айтуға, музыка сипатын қабылдауға және жеткізуге үйрету</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str">
        <f>IF(F286="","",VLOOKUP(F286,$AI$603:$AJ$605,2,TRUE))</f>
        <v>шығарманың жеке фрагменттерін (кіріспе, қайырмасы, соңы) ажырата алуға үйрету</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str">
        <f>IF(F289="","",VLOOKUP(F289,$AO$603:$AP$605,2,TRUE))</f>
        <v>музыкалық аспаптарда қарапайым әуендерді ойнауға үйрету</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str">
        <f>IF(F292="","",VLOOKUP(F292,$AU$603:$AV$605,2,TRUE))</f>
        <v>әртүрлі сипаттағы әндерді өз бетінше және шығармашылықпен орындауға үйрету</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str">
        <f>IF(F294="","",VLOOKUP(F294,$AY$603:$AZ$605,2,TRUE))</f>
        <v>музыканың сипатына сәйкес қимылдарды орындау дағдылардын қалыптастыру</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str">
        <f>IF(G100="","",VLOOKUP(G100,$Q$549:$R$551,2,TRUE))</f>
        <v>бала өзінің «Мен» бейнесін көрсетуге, ойын ашық айтуға, өзінің пікірін
білдіруге,өзімен санасқанды, өзін құрметтегенді ұнатуға үйрету
</v>
      </c>
      <c r="F87" s="18" t="e">
        <f>IF(G191="","",VLOOKUP(G191,$M$607:$N$609,2,TRUE))</f>
        <v>#N/A</v>
      </c>
      <c r="G87" s="18" t="e">
        <f>IF(G192="","",VLOOKUP(G192,$O$607:$P$609,2,TRUE))</f>
        <v>#N/A</v>
      </c>
      <c r="H87" s="18" t="str">
        <f>IF(G193="","",VLOOKUP(G193,$Q$607:$R$609,2,TRUE))</f>
        <v>өз күші мен мүмкіндіктеріне сенуге, еңбек қорлық пен жауапкершіліктің маңызын
түсінуге үйрету
</v>
      </c>
      <c r="I87" s="18" t="str">
        <f>IF(G300="","",VLOOKUP(G300,$M$607:$N$609,2,TRUE))</f>
        <v>өз күші мен мүмкіндіктеріне сену, еңбек қорлық пен жауапкершіліктің маңызын
түсіну қабілетін бекіту
</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str">
        <f>IF(G103="","",VLOOKUP(G103,$W$549:$X$551,2,TRUE))</f>
        <v>отбасының ересек мүшелерінің еңбегі туралы білуге, еңбек етуге қызығушылық
танытуға, тапсырманы жауапкершілікпен орындауға тырысуға үйрету
</v>
      </c>
      <c r="F88" s="18" t="e">
        <f>IF(G194="","",VLOOKUP(G194,$S$607:$T$609,2,TRUE))</f>
        <v>#N/A</v>
      </c>
      <c r="G88" s="18" t="e">
        <f>IF(G195="","",VLOOKUP(G195,$U$607:$V$609,2,TRUE))</f>
        <v>#N/A</v>
      </c>
      <c r="H88" s="18" t="str">
        <f>IF(G196="","",VLOOKUP(G196,$W$607:$X$609,2,TRUE))</f>
        <v>туыстық байланыстарды түсінуге, үлкендерді сыйлауға, кішіге қамқорлық
танытуға үйрету
</v>
      </c>
      <c r="I88" s="18" t="str">
        <f>IF(G303="","",VLOOKUP(G303,$S$607:$T$609,2,TRUE))</f>
        <v>туыстық байланыстарды түсіну, үлкендерді сыйлау, кішіге қамқорлық
таныту қабілетін бекіту
</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str">
        <f>IF(G106="","",VLOOKUP(G106,$AC$549:$AD$551,2,TRUE))</f>
        <v>айналасында болып жатқан жағдайларды ой елегінен өткізіп, өзінің әділ пікірін
білдіруге үйрету
</v>
      </c>
      <c r="F89" s="18" t="e">
        <f>IF(G197="","",VLOOKUP(G197,$Y$607:$Z$609,2,TRUE))</f>
        <v>#N/A</v>
      </c>
      <c r="G89" s="18" t="e">
        <f>IF(G198="","",VLOOKUP(G198,$AA$607:$AB$609,2,TRUE))</f>
        <v>#N/A</v>
      </c>
      <c r="H89" s="18" t="str">
        <f>IF(G199="","",VLOOKUP(G199,$AC$607:$AD$609,2,TRUE))</f>
        <v>өз ойын түсінікті жеткізуге, өзінің пікірін айтуға үйрету</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str">
        <f>IF(G109="","",VLOOKUP(G109,$AI$549:$AJ$551,2,TRUE))</f>
        <v>өзінің туған жерін білуге, атуға, Мемлекеттік рәміздерге (ту, елтаңба, әнұран)
құрметпен қарауға, өз Отанын – Қазақстан Республикасын мақтан тұтуға үйрету
</v>
      </c>
      <c r="F90" s="18" t="e">
        <f>IF(G200="","",VLOOKUP(G200,$AE$607:$AF$609,2,TRUE))</f>
        <v>#N/A</v>
      </c>
      <c r="G90" s="18" t="e">
        <f>IF(G201="","",VLOOKUP(G201,$AG$607:$AH$609,2,TRUE))</f>
        <v>#N/A</v>
      </c>
      <c r="H90" s="18" t="str">
        <f>IF(G202="","",VLOOKUP(G202,$AI$607:$AJ$609,2,TRUE))</f>
        <v> арнайы көлік құралдарының қолданылуға, жол қозғалысының қарапайым
ережелерін білуге үйрету
</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str">
        <f>IF(G112="","",VLOOKUP(G112,$AO$549:$AP$551,2,TRUE))</f>
        <v>жолда жүру ережелерін, қоғамдық көліктегі мінез-құлық мәдениетінің ережелерін
білуге үйрету
</v>
      </c>
      <c r="F91" s="18" t="e">
        <f>IF(G203="","",VLOOKUP(G203,$AK$607:$AL$609,2,TRUE))</f>
        <v>#N/A</v>
      </c>
      <c r="G91" s="18" t="e">
        <f>IF(G204="","",VLOOKUP(G204,$AM$607:$AN$609,2,TRUE))</f>
        <v>#N/A</v>
      </c>
      <c r="H91" s="18" t="str">
        <f>IF(G205="","",VLOOKUP(G205,$AO$607:$AP$609,2,TRUE))</f>
        <v>өз Отанын жақсы көруге, Қазақстанның әсем табиғаты, көрнекі жерлері
мен тарихи орындарының маңыздылығын түсінуге үйрету
</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str">
        <f>IF(G115="","",VLOOKUP(G115,$AU$549:$AV$551,2,TRUE))</f>
        <v>ауа-райындағы және табиғаттағы маусымдық өзгерістерде қарапайым байланыстар
орната алуға, қоршаған ортада, табиғатта қауіпсіздікті сақтауға үйрету
</v>
      </c>
      <c r="F92" s="18" t="e">
        <f>IF(G206="","",VLOOKUP(G206,$AQ$607:$AR$609,2,TRUE))</f>
        <v>#N/A</v>
      </c>
      <c r="G92" s="18" t="e">
        <f>IF(G207="","",VLOOKUP(G207,$AS$607:$AT$609,2,TRUE))</f>
        <v>#N/A</v>
      </c>
      <c r="H92" s="18" t="str">
        <f>IF(G208="","",VLOOKUP(G208,$AU$607:$AV$609,2,TRUE))</f>
        <v>тірі және өлі табиғат, табиғат құбылыстары арасындағы себеп-салдарлық байланыстарды бақылауға және түсінуге, табиғатты қорғау, сақтау, күн мен ауаның
адам, жануарлар мен өсімдіктер өміріндегі маңызы туралы білуге үйрету
</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str">
        <f>IF(G211="","",VLOOKUP(G211,$BA$607:$BB$609,2,TRUE))</f>
        <v>өз өмірінің қауіпсіздігін түсінуге және сақтауға, ненің «дұрыс» немесе «дұрыс емес», «жақсы» немесе «жаман» екенін түсінуге және ажыратуға үйрету</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54" customHeight="1" spans="2:7">
      <c r="B97" s="28"/>
      <c r="C97" s="29" t="s">
        <v>5</v>
      </c>
      <c r="D97" s="29" t="s">
        <v>112</v>
      </c>
      <c r="E97" s="29" t="s">
        <v>338</v>
      </c>
      <c r="F97" s="29" t="s">
        <v>405</v>
      </c>
      <c r="G97" s="30" t="s">
        <v>726</v>
      </c>
    </row>
    <row r="98" ht="15" customHeight="1" spans="2:7">
      <c r="B98" s="31">
        <v>1</v>
      </c>
      <c r="C98" s="137">
        <f>'5 жастағы балалар Ф'!D12</f>
        <v>0</v>
      </c>
      <c r="D98" s="137">
        <f>'5 жастағы балалар К'!D12</f>
        <v>0</v>
      </c>
      <c r="E98" s="137">
        <f>'5 жастағы балалар Т'!D12</f>
        <v>0</v>
      </c>
      <c r="F98" s="137">
        <f>'5 жастағы балалар Ш'!D12</f>
        <v>0</v>
      </c>
      <c r="G98" s="137">
        <f>'5 жастағы балалар Ә'!D12</f>
        <v>0</v>
      </c>
    </row>
    <row r="99" ht="15" customHeight="1" spans="2:7">
      <c r="B99" s="33"/>
      <c r="C99" s="137">
        <f>'5 жастағы балалар Ф'!E12</f>
        <v>0</v>
      </c>
      <c r="D99" s="137">
        <f>'5 жастағы балалар К'!E12</f>
        <v>0</v>
      </c>
      <c r="E99" s="137">
        <f>'5 жастағы балалар Т'!E12</f>
        <v>0</v>
      </c>
      <c r="F99" s="137">
        <f>'5 жастағы балалар Ш'!E12</f>
        <v>0</v>
      </c>
      <c r="G99" s="137">
        <f>'5 жастағы балалар Ә'!E12</f>
        <v>0</v>
      </c>
    </row>
    <row r="100" ht="15" customHeight="1" spans="2:7">
      <c r="B100" s="34"/>
      <c r="C100" s="137">
        <f>'5 жастағы балалар Ф'!F12</f>
        <v>1</v>
      </c>
      <c r="D100" s="137">
        <f>'5 жастағы балалар К'!F12</f>
        <v>1</v>
      </c>
      <c r="E100" s="137">
        <f>'5 жастағы балалар Т'!F12</f>
        <v>1</v>
      </c>
      <c r="F100" s="137">
        <f>'5 жастағы балалар Ш'!F12</f>
        <v>1</v>
      </c>
      <c r="G100" s="137">
        <f>'5 жастағы балалар Ә'!F12</f>
        <v>1</v>
      </c>
    </row>
    <row r="101" ht="15" customHeight="1" spans="2:7">
      <c r="B101" s="31">
        <v>2</v>
      </c>
      <c r="C101" s="137">
        <f>'5 жастағы балалар Ф'!G12</f>
        <v>0</v>
      </c>
      <c r="D101" s="137">
        <f>'5 жастағы балалар К'!G12</f>
        <v>0</v>
      </c>
      <c r="E101" s="137">
        <f>'5 жастағы балалар Т'!G12</f>
        <v>0</v>
      </c>
      <c r="F101" s="137">
        <f>'5 жастағы балалар Ш'!G12</f>
        <v>0</v>
      </c>
      <c r="G101" s="137">
        <f>'5 жастағы балалар Ә'!G12</f>
        <v>0</v>
      </c>
    </row>
    <row r="102" ht="15" customHeight="1" spans="2:7">
      <c r="B102" s="33"/>
      <c r="C102" s="137">
        <f>'5 жастағы балалар Ф'!H12</f>
        <v>0</v>
      </c>
      <c r="D102" s="137">
        <f>'5 жастағы балалар К'!H12</f>
        <v>0</v>
      </c>
      <c r="E102" s="137">
        <f>'5 жастағы балалар Т'!H12</f>
        <v>0</v>
      </c>
      <c r="F102" s="137">
        <f>'5 жастағы балалар Ш'!H12</f>
        <v>0</v>
      </c>
      <c r="G102" s="137">
        <f>'5 жастағы балалар Ә'!H12</f>
        <v>0</v>
      </c>
    </row>
    <row r="103" ht="15" customHeight="1" spans="2:7">
      <c r="B103" s="34"/>
      <c r="C103" s="137">
        <f>'5 жастағы балалар Ф'!I12</f>
        <v>1</v>
      </c>
      <c r="D103" s="137">
        <f>'5 жастағы балалар К'!I12</f>
        <v>1</v>
      </c>
      <c r="E103" s="137">
        <f>'5 жастағы балалар Т'!I12</f>
        <v>1</v>
      </c>
      <c r="F103" s="137">
        <f>'5 жастағы балалар Ш'!I12</f>
        <v>1</v>
      </c>
      <c r="G103" s="137">
        <f>'5 жастағы балалар Ә'!I12</f>
        <v>1</v>
      </c>
    </row>
    <row r="104" ht="15" customHeight="1" spans="2:7">
      <c r="B104" s="31">
        <v>3</v>
      </c>
      <c r="C104" s="137">
        <f>'5 жастағы балалар Ф'!J12</f>
        <v>0</v>
      </c>
      <c r="D104" s="137">
        <f>'5 жастағы балалар К'!J12</f>
        <v>0</v>
      </c>
      <c r="E104" s="137">
        <f>'5 жастағы балалар Т'!J12</f>
        <v>0</v>
      </c>
      <c r="F104" s="137">
        <f>'5 жастағы балалар Ш'!J12</f>
        <v>0</v>
      </c>
      <c r="G104" s="137">
        <f>'5 жастағы балалар Ә'!J12</f>
        <v>0</v>
      </c>
    </row>
    <row r="105" ht="15" customHeight="1" spans="2:7">
      <c r="B105" s="33"/>
      <c r="C105" s="137">
        <f>'5 жастағы балалар Ф'!K12</f>
        <v>0</v>
      </c>
      <c r="D105" s="137">
        <f>'5 жастағы балалар К'!K12</f>
        <v>0</v>
      </c>
      <c r="E105" s="137">
        <f>'5 жастағы балалар Т'!K12</f>
        <v>0</v>
      </c>
      <c r="F105" s="137">
        <f>'5 жастағы балалар Ш'!K12</f>
        <v>0</v>
      </c>
      <c r="G105" s="137">
        <f>'5 жастағы балалар Ә'!K12</f>
        <v>0</v>
      </c>
    </row>
    <row r="106" ht="15" customHeight="1" spans="2:7">
      <c r="B106" s="34"/>
      <c r="C106" s="137">
        <f>'5 жастағы балалар Ф'!L12</f>
        <v>1</v>
      </c>
      <c r="D106" s="137">
        <f>'5 жастағы балалар К'!L12</f>
        <v>1</v>
      </c>
      <c r="E106" s="137">
        <f>'5 жастағы балалар Т'!L12</f>
        <v>1</v>
      </c>
      <c r="F106" s="137">
        <f>'5 жастағы балалар Ш'!L12</f>
        <v>1</v>
      </c>
      <c r="G106" s="137">
        <f>'5 жастағы балалар Ә'!L12</f>
        <v>1</v>
      </c>
    </row>
    <row r="107" ht="15" customHeight="1" spans="2:7">
      <c r="B107" s="31">
        <v>4</v>
      </c>
      <c r="C107" s="137">
        <f>'5 жастағы балалар Ф'!M12</f>
        <v>0</v>
      </c>
      <c r="D107" s="137">
        <f>'5 жастағы балалар К'!M12</f>
        <v>0</v>
      </c>
      <c r="E107" s="137">
        <f>'5 жастағы балалар Т'!M12</f>
        <v>0</v>
      </c>
      <c r="F107" s="137">
        <f>'5 жастағы балалар Ш'!M12</f>
        <v>0</v>
      </c>
      <c r="G107" s="137">
        <f>'5 жастағы балалар Ә'!M12</f>
        <v>0</v>
      </c>
    </row>
    <row r="108" ht="15" customHeight="1" spans="2:7">
      <c r="B108" s="33"/>
      <c r="C108" s="137">
        <f>'5 жастағы балалар Ф'!N12</f>
        <v>0</v>
      </c>
      <c r="D108" s="137">
        <f>'5 жастағы балалар К'!N12</f>
        <v>0</v>
      </c>
      <c r="E108" s="137">
        <f>'5 жастағы балалар Т'!N12</f>
        <v>0</v>
      </c>
      <c r="F108" s="137">
        <f>'5 жастағы балалар Ш'!N12</f>
        <v>0</v>
      </c>
      <c r="G108" s="137">
        <f>'5 жастағы балалар Ә'!N12</f>
        <v>0</v>
      </c>
    </row>
    <row r="109" ht="15" customHeight="1" spans="2:7">
      <c r="B109" s="34"/>
      <c r="C109" s="137">
        <f>'5 жастағы балалар Ф'!O12</f>
        <v>1</v>
      </c>
      <c r="D109" s="137">
        <f>'5 жастағы балалар К'!O12</f>
        <v>1</v>
      </c>
      <c r="E109" s="137">
        <f>'5 жастағы балалар Т'!O12</f>
        <v>1</v>
      </c>
      <c r="F109" s="137">
        <f>'5 жастағы балалар Ш'!O12</f>
        <v>1</v>
      </c>
      <c r="G109" s="137">
        <f>'5 жастағы балалар Ә'!O12</f>
        <v>1</v>
      </c>
    </row>
    <row r="110" ht="15" customHeight="1" spans="2:7">
      <c r="B110" s="31">
        <v>5</v>
      </c>
      <c r="C110" s="137">
        <f>'5 жастағы балалар Ф'!P12</f>
        <v>0</v>
      </c>
      <c r="D110" s="137">
        <f>'5 жастағы балалар К'!P12</f>
        <v>0</v>
      </c>
      <c r="E110" s="137">
        <f>'5 жастағы балалар Т'!P12</f>
        <v>0</v>
      </c>
      <c r="F110" s="137">
        <f>'5 жастағы балалар Ш'!P12</f>
        <v>0</v>
      </c>
      <c r="G110" s="137">
        <f>'5 жастағы балалар Ә'!P12</f>
        <v>0</v>
      </c>
    </row>
    <row r="111" ht="15" customHeight="1" spans="2:7">
      <c r="B111" s="33"/>
      <c r="C111" s="137">
        <f>'5 жастағы балалар Ф'!Q12</f>
        <v>0</v>
      </c>
      <c r="D111" s="137">
        <f>'5 жастағы балалар К'!Q12</f>
        <v>0</v>
      </c>
      <c r="E111" s="137">
        <f>'5 жастағы балалар Т'!Q12</f>
        <v>0</v>
      </c>
      <c r="F111" s="137">
        <f>'5 жастағы балалар Ш'!Q12</f>
        <v>0</v>
      </c>
      <c r="G111" s="137">
        <f>'5 жастағы балалар Ә'!Q12</f>
        <v>0</v>
      </c>
    </row>
    <row r="112" ht="15" customHeight="1" spans="2:7">
      <c r="B112" s="34"/>
      <c r="C112" s="137">
        <f>'5 жастағы балалар Ф'!R12</f>
        <v>1</v>
      </c>
      <c r="D112" s="137">
        <f>'5 жастағы балалар К'!R12</f>
        <v>1</v>
      </c>
      <c r="E112" s="137">
        <f>'5 жастағы балалар Т'!R12</f>
        <v>1</v>
      </c>
      <c r="F112" s="137">
        <f>'5 жастағы балалар Ш'!R12</f>
        <v>1</v>
      </c>
      <c r="G112" s="137">
        <f>'5 жастағы балалар Ә'!R12</f>
        <v>1</v>
      </c>
    </row>
    <row r="113" ht="15" customHeight="1" spans="2:7">
      <c r="B113" s="31">
        <v>6</v>
      </c>
      <c r="C113" s="137">
        <f>'5 жастағы балалар Ф'!S12</f>
        <v>0</v>
      </c>
      <c r="D113" s="137">
        <f>'5 жастағы балалар К'!S12</f>
        <v>0</v>
      </c>
      <c r="E113" s="137">
        <f>'5 жастағы балалар Т'!S12</f>
        <v>0</v>
      </c>
      <c r="F113" s="137">
        <f>'5 жастағы балалар Ш'!S12</f>
        <v>0</v>
      </c>
      <c r="G113" s="137">
        <f>'5 жастағы балалар Ә'!S12</f>
        <v>0</v>
      </c>
    </row>
    <row r="114" ht="15" customHeight="1" spans="2:7">
      <c r="B114" s="33"/>
      <c r="C114" s="137">
        <f>'5 жастағы балалар Ф'!T12</f>
        <v>0</v>
      </c>
      <c r="D114" s="137">
        <f>'5 жастағы балалар К'!T12</f>
        <v>0</v>
      </c>
      <c r="E114" s="137">
        <f>'5 жастағы балалар Т'!T12</f>
        <v>0</v>
      </c>
      <c r="F114" s="137">
        <f>'5 жастағы балалар Ш'!T12</f>
        <v>0</v>
      </c>
      <c r="G114" s="137">
        <f>'5 жастағы балалар Ә'!T12</f>
        <v>0</v>
      </c>
    </row>
    <row r="115" ht="15" customHeight="1" spans="2:7">
      <c r="B115" s="34"/>
      <c r="C115" s="137">
        <f>'5 жастағы балалар Ф'!U12</f>
        <v>1</v>
      </c>
      <c r="D115" s="137">
        <f>'5 жастағы балалар К'!U12</f>
        <v>1</v>
      </c>
      <c r="E115" s="137">
        <f>'5 жастағы балалар Т'!U12</f>
        <v>1</v>
      </c>
      <c r="F115" s="137">
        <f>'5 жастағы балалар Ш'!U12</f>
        <v>1</v>
      </c>
      <c r="G115" s="137">
        <f>'5 жастағы балалар Ә'!U12</f>
        <v>1</v>
      </c>
    </row>
    <row r="116" ht="15" customHeight="1" spans="2:7">
      <c r="B116" s="31">
        <v>7</v>
      </c>
      <c r="C116" s="35"/>
      <c r="D116" s="137">
        <f>'5 жастағы балалар К'!V12</f>
        <v>0</v>
      </c>
      <c r="E116" s="35"/>
      <c r="F116" s="137">
        <f>'5 жастағы балалар Ш'!V12</f>
        <v>0</v>
      </c>
      <c r="G116" s="35"/>
    </row>
    <row r="117" ht="15" customHeight="1" spans="2:7">
      <c r="B117" s="33"/>
      <c r="C117" s="36"/>
      <c r="D117" s="137">
        <f>'5 жастағы балалар Ш'!W12</f>
        <v>0</v>
      </c>
      <c r="E117" s="36"/>
      <c r="F117" s="137">
        <f>'5 жастағы балалар Ш'!W12</f>
        <v>0</v>
      </c>
      <c r="G117" s="36"/>
    </row>
    <row r="118" ht="15" customHeight="1" spans="2:7">
      <c r="B118" s="34"/>
      <c r="C118" s="36"/>
      <c r="D118" s="137">
        <f>'5 жастағы балалар К'!X12</f>
        <v>1</v>
      </c>
      <c r="E118" s="36"/>
      <c r="F118" s="137">
        <f>'5 жастағы балалар Ш'!X12</f>
        <v>1</v>
      </c>
      <c r="G118" s="36"/>
    </row>
    <row r="119" ht="15" customHeight="1" spans="2:7">
      <c r="B119" s="31">
        <v>8</v>
      </c>
      <c r="C119" s="36"/>
      <c r="D119" s="137">
        <f>'5 жастағы балалар К'!Y12</f>
        <v>0</v>
      </c>
      <c r="E119" s="36"/>
      <c r="F119" s="137">
        <f>'5 жастағы балалар Ш'!Y12</f>
        <v>0</v>
      </c>
      <c r="G119" s="36"/>
    </row>
    <row r="120" ht="15" customHeight="1" spans="2:7">
      <c r="B120" s="33"/>
      <c r="C120" s="36"/>
      <c r="D120" s="137">
        <f>'5 жастағы балалар К'!Z12</f>
        <v>0</v>
      </c>
      <c r="E120" s="36"/>
      <c r="F120" s="137">
        <f>'5 жастағы балалар Ш'!Z12</f>
        <v>0</v>
      </c>
      <c r="G120" s="36"/>
    </row>
    <row r="121" ht="15" customHeight="1" spans="2:7">
      <c r="B121" s="34"/>
      <c r="C121" s="36"/>
      <c r="D121" s="137">
        <f>'5 жастағы балалар К'!AA12</f>
        <v>1</v>
      </c>
      <c r="E121" s="36"/>
      <c r="F121" s="137">
        <f>'5 жастағы балалар Ш'!AA12</f>
        <v>1</v>
      </c>
      <c r="G121" s="36"/>
    </row>
    <row r="122" ht="15" customHeight="1" spans="2:7">
      <c r="B122" s="31">
        <v>9</v>
      </c>
      <c r="C122" s="36"/>
      <c r="D122" s="137">
        <f>'5 жастағы балалар К'!AB12</f>
        <v>0</v>
      </c>
      <c r="E122" s="36"/>
      <c r="F122" s="137">
        <f>'5 жастағы балалар Ш'!AB12</f>
        <v>0</v>
      </c>
      <c r="G122" s="36"/>
    </row>
    <row r="123" ht="15" customHeight="1" spans="2:7">
      <c r="B123" s="33"/>
      <c r="C123" s="36"/>
      <c r="D123" s="137">
        <f>'5 жастағы балалар К'!AC12</f>
        <v>0</v>
      </c>
      <c r="E123" s="36"/>
      <c r="F123" s="137">
        <f>'5 жастағы балалар Ш'!AC12</f>
        <v>0</v>
      </c>
      <c r="G123" s="36"/>
    </row>
    <row r="124" ht="15" customHeight="1" spans="2:7">
      <c r="B124" s="34"/>
      <c r="C124" s="36"/>
      <c r="D124" s="137">
        <f>'5 жастағы балалар К'!AD12</f>
        <v>1</v>
      </c>
      <c r="E124" s="36"/>
      <c r="F124" s="137">
        <f>'5 жастағы балалар Ш'!AD12</f>
        <v>1</v>
      </c>
      <c r="G124" s="36"/>
    </row>
    <row r="125" ht="15" customHeight="1" spans="2:7">
      <c r="B125" s="37">
        <v>10</v>
      </c>
      <c r="C125" s="36"/>
      <c r="D125" s="137">
        <f>'5 жастағы балалар К'!AE12</f>
        <v>0</v>
      </c>
      <c r="E125" s="36"/>
      <c r="F125" s="137">
        <f>'5 жастағы балалар Ш'!AE12</f>
        <v>0</v>
      </c>
      <c r="G125" s="36"/>
    </row>
    <row r="126" ht="15" customHeight="1" spans="2:7">
      <c r="B126" s="37"/>
      <c r="C126" s="36"/>
      <c r="D126" s="137">
        <f>'5 жастағы балалар К'!AF12</f>
        <v>0</v>
      </c>
      <c r="E126" s="36"/>
      <c r="F126" s="137">
        <f>'5 жастағы балалар Ш'!AF12</f>
        <v>0</v>
      </c>
      <c r="G126" s="36"/>
    </row>
    <row r="127" ht="15" customHeight="1" spans="2:7">
      <c r="B127" s="37"/>
      <c r="C127" s="36"/>
      <c r="D127" s="137">
        <f>'5 жастағы балалар К'!AG12</f>
        <v>1</v>
      </c>
      <c r="E127" s="36"/>
      <c r="F127" s="137">
        <f>'5 жастағы балалар Ш'!AG12</f>
        <v>1</v>
      </c>
      <c r="G127" s="36"/>
    </row>
    <row r="128" ht="15" customHeight="1" spans="2:7">
      <c r="B128" s="37">
        <v>11</v>
      </c>
      <c r="C128" s="36"/>
      <c r="D128" s="137">
        <f>'5 жастағы балалар К'!AH12</f>
        <v>0</v>
      </c>
      <c r="E128" s="36"/>
      <c r="F128" s="137">
        <f>'5 жастағы балалар Ш'!AH12</f>
        <v>0</v>
      </c>
      <c r="G128" s="36"/>
    </row>
    <row r="129" ht="15" customHeight="1" spans="2:7">
      <c r="B129" s="37"/>
      <c r="C129" s="36"/>
      <c r="D129" s="137">
        <f>'5 жастағы балалар К'!AI12</f>
        <v>0</v>
      </c>
      <c r="E129" s="36"/>
      <c r="F129" s="137">
        <f>'5 жастағы балалар Ш'!AI12</f>
        <v>0</v>
      </c>
      <c r="G129" s="36"/>
    </row>
    <row r="130" spans="2:7">
      <c r="B130" s="37"/>
      <c r="C130" s="36"/>
      <c r="D130" s="137">
        <f>'5 жастағы балалар К'!AJ12</f>
        <v>1</v>
      </c>
      <c r="E130" s="36"/>
      <c r="F130" s="137">
        <f>'5 жастағы балалар Ш'!AJ12</f>
        <v>1</v>
      </c>
      <c r="G130" s="36"/>
    </row>
    <row r="131" spans="2:7">
      <c r="B131" s="37">
        <v>12</v>
      </c>
      <c r="C131" s="36"/>
      <c r="D131" s="137">
        <f>'5 жастағы балалар К'!AK12</f>
        <v>0</v>
      </c>
      <c r="E131" s="36"/>
      <c r="F131" s="137">
        <f>'5 жастағы балалар Ш'!AK12</f>
        <v>0</v>
      </c>
      <c r="G131" s="36"/>
    </row>
    <row r="132" spans="2:7">
      <c r="B132" s="37"/>
      <c r="C132" s="36"/>
      <c r="D132" s="137">
        <f>'5 жастағы балалар К'!AL12</f>
        <v>0</v>
      </c>
      <c r="E132" s="36"/>
      <c r="F132" s="137">
        <f>'5 жастағы балалар Ш'!AL12</f>
        <v>0</v>
      </c>
      <c r="G132" s="36"/>
    </row>
    <row r="133" spans="2:7">
      <c r="B133" s="37"/>
      <c r="C133" s="36"/>
      <c r="D133" s="137">
        <f>'5 жастағы балалар К'!AM12</f>
        <v>1</v>
      </c>
      <c r="E133" s="36"/>
      <c r="F133" s="137">
        <f>'5 жастағы балалар Ш'!AM12</f>
        <v>1</v>
      </c>
      <c r="G133" s="36"/>
    </row>
    <row r="134" spans="2:7">
      <c r="B134" s="37">
        <v>13</v>
      </c>
      <c r="C134" s="36"/>
      <c r="D134" s="137">
        <f>'5 жастағы балалар К'!AN12</f>
        <v>0</v>
      </c>
      <c r="E134" s="36"/>
      <c r="F134" s="137">
        <f>'5 жастағы балалар Ш'!AN12</f>
        <v>0</v>
      </c>
      <c r="G134" s="36"/>
    </row>
    <row r="135" spans="2:7">
      <c r="B135" s="37"/>
      <c r="C135" s="36"/>
      <c r="D135" s="137">
        <f>'5 жастағы балалар К'!AO12</f>
        <v>0</v>
      </c>
      <c r="E135" s="36"/>
      <c r="F135" s="137">
        <f>'5 жастағы балалар Ш'!AO12</f>
        <v>0</v>
      </c>
      <c r="G135" s="36"/>
    </row>
    <row r="136" spans="2:7">
      <c r="B136" s="37"/>
      <c r="C136" s="36"/>
      <c r="D136" s="137">
        <f>'5 жастағы балалар К'!AP12</f>
        <v>1</v>
      </c>
      <c r="E136" s="36"/>
      <c r="F136" s="137">
        <f>'5 жастағы балалар Ш'!AP12</f>
        <v>1</v>
      </c>
      <c r="G136" s="36"/>
    </row>
    <row r="137" spans="2:7">
      <c r="B137" s="37">
        <v>14</v>
      </c>
      <c r="C137" s="36"/>
      <c r="D137" s="137">
        <f>'5 жастағы балалар К'!AQ12</f>
        <v>0</v>
      </c>
      <c r="E137" s="36"/>
      <c r="F137" s="137">
        <f>'5 жастағы балалар Ш'!AQ12</f>
        <v>0</v>
      </c>
      <c r="G137" s="36"/>
    </row>
    <row r="138" spans="2:7">
      <c r="B138" s="37"/>
      <c r="C138" s="36"/>
      <c r="D138" s="137">
        <f>'5 жастағы балалар К'!AR12</f>
        <v>0</v>
      </c>
      <c r="E138" s="36"/>
      <c r="F138" s="137">
        <f>'5 жастағы балалар Ш'!AR12</f>
        <v>0</v>
      </c>
      <c r="G138" s="36"/>
    </row>
    <row r="139" spans="2:7">
      <c r="B139" s="37"/>
      <c r="C139" s="36"/>
      <c r="D139" s="137">
        <f>'5 жастағы балалар К'!AS12</f>
        <v>1</v>
      </c>
      <c r="E139" s="36"/>
      <c r="F139" s="137">
        <f>'5 жастағы балалар Ш'!AS12</f>
        <v>1</v>
      </c>
      <c r="G139" s="36"/>
    </row>
    <row r="140" spans="2:7">
      <c r="B140" s="37">
        <v>15</v>
      </c>
      <c r="C140" s="36"/>
      <c r="D140" s="137">
        <f>'5 жастағы балалар К'!AT12</f>
        <v>0</v>
      </c>
      <c r="E140" s="36"/>
      <c r="F140" s="137">
        <f>'5 жастағы балалар Ш'!AT12</f>
        <v>0</v>
      </c>
      <c r="G140" s="36"/>
    </row>
    <row r="141" spans="2:7">
      <c r="B141" s="37"/>
      <c r="C141" s="36"/>
      <c r="D141" s="137">
        <f>'5 жастағы балалар К'!AU12</f>
        <v>0</v>
      </c>
      <c r="E141" s="36"/>
      <c r="F141" s="137">
        <f>'5 жастағы балалар Ш'!AU12</f>
        <v>0</v>
      </c>
      <c r="G141" s="36"/>
    </row>
    <row r="142" spans="2:7">
      <c r="B142" s="37"/>
      <c r="C142" s="36"/>
      <c r="D142" s="137">
        <f>'5 жастағы балалар К'!AV12</f>
        <v>1</v>
      </c>
      <c r="E142" s="36"/>
      <c r="F142" s="137">
        <f>'5 жастағы балалар Ш'!AV12</f>
        <v>1</v>
      </c>
      <c r="G142" s="36"/>
    </row>
    <row r="143" spans="2:7">
      <c r="B143" s="37">
        <v>16</v>
      </c>
      <c r="C143" s="36"/>
      <c r="D143" s="137">
        <f>'5 жастағы балалар К'!AW12</f>
        <v>0</v>
      </c>
      <c r="E143" s="36"/>
      <c r="F143" s="137">
        <f>'5 жастағы балалар Ш'!AW12</f>
        <v>0</v>
      </c>
      <c r="G143" s="36"/>
    </row>
    <row r="144" spans="2:7">
      <c r="B144" s="37"/>
      <c r="C144" s="36"/>
      <c r="D144" s="137">
        <f>'5 жастағы балалар К'!AX12</f>
        <v>0</v>
      </c>
      <c r="E144" s="36"/>
      <c r="F144" s="137">
        <f>'5 жастағы балалар Ш'!AX12</f>
        <v>0</v>
      </c>
      <c r="G144" s="36"/>
    </row>
    <row r="145" spans="2:7">
      <c r="B145" s="37"/>
      <c r="C145" s="36"/>
      <c r="D145" s="137">
        <f>'5 жастағы балалар К'!AY12</f>
        <v>1</v>
      </c>
      <c r="E145" s="36"/>
      <c r="F145" s="137">
        <f>'5 жастағы балалар Ш'!AY12</f>
        <v>1</v>
      </c>
      <c r="G145" s="36"/>
    </row>
    <row r="146" spans="2:7">
      <c r="B146" s="37">
        <v>17</v>
      </c>
      <c r="C146" s="36"/>
      <c r="D146" s="137">
        <f>'5 жастағы балалар К'!AZ12</f>
        <v>0</v>
      </c>
      <c r="E146" s="36"/>
      <c r="F146" s="137">
        <f>'5 жастағы балалар Ш'!AZ12</f>
        <v>0</v>
      </c>
      <c r="G146" s="36"/>
    </row>
    <row r="147" spans="2:7">
      <c r="B147" s="37"/>
      <c r="C147" s="36"/>
      <c r="D147" s="137">
        <f>'5 жастағы балалар К'!BA12</f>
        <v>0</v>
      </c>
      <c r="E147" s="36"/>
      <c r="F147" s="137">
        <f>'5 жастағы балалар Ш'!BA12</f>
        <v>0</v>
      </c>
      <c r="G147" s="36"/>
    </row>
    <row r="148" spans="2:7">
      <c r="B148" s="37"/>
      <c r="C148" s="36"/>
      <c r="D148" s="137">
        <f>'5 жастағы балалар К'!BB12</f>
        <v>1</v>
      </c>
      <c r="E148" s="36"/>
      <c r="F148" s="137">
        <f>'5 жастағы балалар Ш'!BB12</f>
        <v>1</v>
      </c>
      <c r="G148" s="36"/>
    </row>
    <row r="149" spans="2:7">
      <c r="B149" s="37">
        <v>18</v>
      </c>
      <c r="C149" s="36"/>
      <c r="D149" s="137">
        <f>'5 жастағы балалар К'!BC12</f>
        <v>0</v>
      </c>
      <c r="E149" s="36"/>
      <c r="F149" s="137">
        <f>'5 жастағы балалар Ш'!BC12</f>
        <v>0</v>
      </c>
      <c r="G149" s="36"/>
    </row>
    <row r="150" spans="2:7">
      <c r="B150" s="37"/>
      <c r="C150" s="36"/>
      <c r="D150" s="137">
        <f>'5 жастағы балалар К'!BD12</f>
        <v>0</v>
      </c>
      <c r="E150" s="36"/>
      <c r="F150" s="137">
        <f>'5 жастағы балалар Ш'!BD12</f>
        <v>0</v>
      </c>
      <c r="G150" s="36"/>
    </row>
    <row r="151" spans="2:7">
      <c r="B151" s="37"/>
      <c r="C151" s="36"/>
      <c r="D151" s="137">
        <f>'5 жастағы балалар К'!BE12</f>
        <v>1</v>
      </c>
      <c r="E151" s="36"/>
      <c r="F151" s="137">
        <f>'5 жастағы балалар Ш'!BE12</f>
        <v>1</v>
      </c>
      <c r="G151" s="36"/>
    </row>
    <row r="152" spans="2:7">
      <c r="B152" s="37">
        <v>19</v>
      </c>
      <c r="C152" s="36"/>
      <c r="D152" s="35"/>
      <c r="E152" s="36"/>
      <c r="F152" s="137">
        <f>'5 жастағы балалар Ш'!BF12</f>
        <v>0</v>
      </c>
      <c r="G152" s="36"/>
    </row>
    <row r="153" spans="2:7">
      <c r="B153" s="37"/>
      <c r="C153" s="36"/>
      <c r="D153" s="36"/>
      <c r="E153" s="36"/>
      <c r="F153" s="137">
        <f>'5 жастағы балалар Ш'!BG12</f>
        <v>0</v>
      </c>
      <c r="G153" s="36"/>
    </row>
    <row r="154" spans="2:7">
      <c r="B154" s="37"/>
      <c r="C154" s="36"/>
      <c r="D154" s="36"/>
      <c r="E154" s="36"/>
      <c r="F154" s="137">
        <f>'5 жастағы балалар Ш'!BH12</f>
        <v>1</v>
      </c>
      <c r="G154" s="36"/>
    </row>
    <row r="155" spans="2:7">
      <c r="B155" s="37">
        <v>20</v>
      </c>
      <c r="C155" s="36"/>
      <c r="D155" s="36"/>
      <c r="E155" s="36"/>
      <c r="F155" s="137">
        <f>'5 жастағы балалар Ш'!BI12</f>
        <v>0</v>
      </c>
      <c r="G155" s="36"/>
    </row>
    <row r="156" spans="2:7">
      <c r="B156" s="37"/>
      <c r="C156" s="36"/>
      <c r="D156" s="36"/>
      <c r="E156" s="36"/>
      <c r="F156" s="137">
        <f>'5 жастағы балалар Ш'!BJ12</f>
        <v>0</v>
      </c>
      <c r="G156" s="36"/>
    </row>
    <row r="157" spans="2:7">
      <c r="B157" s="37"/>
      <c r="C157" s="36"/>
      <c r="D157" s="36"/>
      <c r="E157" s="36"/>
      <c r="F157" s="137">
        <f>'5 жастағы балалар Ш'!BK12</f>
        <v>1</v>
      </c>
      <c r="G157" s="36"/>
    </row>
    <row r="158" spans="2:7">
      <c r="B158" s="31">
        <v>21</v>
      </c>
      <c r="C158" s="36"/>
      <c r="D158" s="36"/>
      <c r="E158" s="36"/>
      <c r="F158" s="137">
        <f>'5 жастағы балалар Ш'!BL12</f>
        <v>0</v>
      </c>
      <c r="G158" s="36"/>
    </row>
    <row r="159" ht="15" customHeight="1" spans="2:7">
      <c r="B159" s="33"/>
      <c r="C159" s="36"/>
      <c r="D159" s="36"/>
      <c r="E159" s="36"/>
      <c r="F159" s="137">
        <f>'5 жастағы балалар Ш'!BM12</f>
        <v>0</v>
      </c>
      <c r="G159" s="36"/>
    </row>
    <row r="160" spans="2:7">
      <c r="B160" s="34"/>
      <c r="C160" s="36"/>
      <c r="D160" s="36"/>
      <c r="E160" s="36"/>
      <c r="F160" s="137">
        <f>'5 жастағы балалар Ш'!BN12</f>
        <v>1</v>
      </c>
      <c r="G160" s="36"/>
    </row>
    <row r="161" spans="2:7">
      <c r="B161" s="31">
        <v>22</v>
      </c>
      <c r="C161" s="36"/>
      <c r="D161" s="36"/>
      <c r="E161" s="36"/>
      <c r="F161" s="137">
        <f>'5 жастағы балалар Ш'!BO12</f>
        <v>0</v>
      </c>
      <c r="G161" s="36"/>
    </row>
    <row r="162" spans="2:7">
      <c r="B162" s="33"/>
      <c r="C162" s="36"/>
      <c r="D162" s="36"/>
      <c r="E162" s="36"/>
      <c r="F162" s="137">
        <f>'5 жастағы балалар Ш'!BP12</f>
        <v>0</v>
      </c>
      <c r="G162" s="36"/>
    </row>
    <row r="163" spans="2:7">
      <c r="B163" s="34"/>
      <c r="C163" s="36"/>
      <c r="D163" s="36"/>
      <c r="E163" s="36"/>
      <c r="F163" s="137">
        <f>'5 жастағы балалар Ш'!BQ12</f>
        <v>1</v>
      </c>
      <c r="G163" s="36"/>
    </row>
    <row r="164" spans="2:7">
      <c r="B164" s="31">
        <v>23</v>
      </c>
      <c r="C164" s="36"/>
      <c r="D164" s="36"/>
      <c r="E164" s="36"/>
      <c r="F164" s="137">
        <f>'5 жастағы балалар Ш'!BR12</f>
        <v>0</v>
      </c>
      <c r="G164" s="36"/>
    </row>
    <row r="165" spans="2:7">
      <c r="B165" s="33"/>
      <c r="C165" s="36"/>
      <c r="D165" s="36"/>
      <c r="E165" s="36"/>
      <c r="F165" s="137">
        <f>'5 жастағы балалар Ш'!BS12</f>
        <v>0</v>
      </c>
      <c r="G165" s="36"/>
    </row>
    <row r="166" spans="2:7">
      <c r="B166" s="34"/>
      <c r="C166" s="36"/>
      <c r="D166" s="36"/>
      <c r="E166" s="36"/>
      <c r="F166" s="137">
        <f>'5 жастағы балалар Ш'!BT12</f>
        <v>1</v>
      </c>
      <c r="G166" s="36"/>
    </row>
    <row r="167" spans="2:7">
      <c r="B167" s="31">
        <v>24</v>
      </c>
      <c r="C167" s="36"/>
      <c r="D167" s="36"/>
      <c r="E167" s="36"/>
      <c r="F167" s="137">
        <f>'5 жастағы балалар Ш'!BU12</f>
        <v>0</v>
      </c>
      <c r="G167" s="36"/>
    </row>
    <row r="168" spans="2:7">
      <c r="B168" s="33"/>
      <c r="C168" s="36"/>
      <c r="D168" s="36"/>
      <c r="E168" s="36"/>
      <c r="F168" s="137">
        <f>'5 жастағы балалар Ш'!BV12</f>
        <v>0</v>
      </c>
      <c r="G168" s="36"/>
    </row>
    <row r="169" spans="2:7">
      <c r="B169" s="34"/>
      <c r="C169" s="36"/>
      <c r="D169" s="36"/>
      <c r="E169" s="36"/>
      <c r="F169" s="137">
        <f>'5 жастағы балалар Ш'!BW12</f>
        <v>1</v>
      </c>
      <c r="G169" s="36"/>
    </row>
    <row r="170" spans="2:7">
      <c r="B170" s="31">
        <v>25</v>
      </c>
      <c r="C170" s="36"/>
      <c r="D170" s="36"/>
      <c r="E170" s="36"/>
      <c r="F170" s="137">
        <f>'5 жастағы балалар Ш'!BX12</f>
        <v>0</v>
      </c>
      <c r="G170" s="36"/>
    </row>
    <row r="171" spans="2:7">
      <c r="B171" s="33"/>
      <c r="C171" s="36"/>
      <c r="D171" s="36"/>
      <c r="E171" s="36"/>
      <c r="F171" s="137">
        <f>'5 жастағы балалар Ш'!BY12</f>
        <v>0</v>
      </c>
      <c r="G171" s="36"/>
    </row>
    <row r="172" spans="2:7">
      <c r="B172" s="34"/>
      <c r="C172" s="36"/>
      <c r="D172" s="36"/>
      <c r="E172" s="36"/>
      <c r="F172" s="137">
        <f>'5 жастағы балалар Ш'!BZ12</f>
        <v>1</v>
      </c>
      <c r="G172" s="36"/>
    </row>
    <row r="173" spans="2:7">
      <c r="B173" s="31">
        <v>26</v>
      </c>
      <c r="C173" s="36"/>
      <c r="D173" s="36"/>
      <c r="E173" s="36"/>
      <c r="F173" s="137">
        <f>'5 жастағы балалар Ш'!CA12</f>
        <v>0</v>
      </c>
      <c r="G173" s="36"/>
    </row>
    <row r="174" spans="2:7">
      <c r="B174" s="33"/>
      <c r="C174" s="36"/>
      <c r="D174" s="36"/>
      <c r="E174" s="36"/>
      <c r="F174" s="137">
        <f>'5 жастағы балалар Ш'!CB12</f>
        <v>0</v>
      </c>
      <c r="G174" s="36"/>
    </row>
    <row r="175" spans="2:7">
      <c r="B175" s="34"/>
      <c r="C175" s="36"/>
      <c r="D175" s="36"/>
      <c r="E175" s="36"/>
      <c r="F175" s="137">
        <f>'5 жастағы балалар Ш'!CC12</f>
        <v>1</v>
      </c>
      <c r="G175" s="36"/>
    </row>
    <row r="176" spans="2:7">
      <c r="B176" s="31">
        <v>27</v>
      </c>
      <c r="C176" s="36"/>
      <c r="D176" s="36"/>
      <c r="E176" s="36"/>
      <c r="F176" s="137">
        <f>'5 жастағы балалар Ш'!CD12</f>
        <v>0</v>
      </c>
      <c r="G176" s="36"/>
    </row>
    <row r="177" spans="2:7">
      <c r="B177" s="33"/>
      <c r="C177" s="36"/>
      <c r="D177" s="36"/>
      <c r="E177" s="36"/>
      <c r="F177" s="137">
        <f>'5 жастағы балалар Ш'!CE12</f>
        <v>0</v>
      </c>
      <c r="G177" s="36"/>
    </row>
    <row r="178" spans="2:7">
      <c r="B178" s="34"/>
      <c r="C178" s="36"/>
      <c r="D178" s="36"/>
      <c r="E178" s="36"/>
      <c r="F178" s="137">
        <f>'5 жастағы балалар Ш'!CF12</f>
        <v>1</v>
      </c>
      <c r="G178" s="36"/>
    </row>
    <row r="179" spans="2:7">
      <c r="B179" s="31">
        <v>28</v>
      </c>
      <c r="C179" s="36"/>
      <c r="D179" s="36"/>
      <c r="E179" s="36"/>
      <c r="F179" s="137">
        <f>'5 жастағы балалар Ш'!CG12</f>
        <v>0</v>
      </c>
      <c r="G179" s="36"/>
    </row>
    <row r="180" spans="2:7">
      <c r="B180" s="33"/>
      <c r="C180" s="36"/>
      <c r="D180" s="36"/>
      <c r="E180" s="36"/>
      <c r="F180" s="137">
        <f>'5 жастағы балалар Ш'!CH12</f>
        <v>0</v>
      </c>
      <c r="G180" s="36"/>
    </row>
    <row r="181" spans="2:7">
      <c r="B181" s="34"/>
      <c r="C181" s="36"/>
      <c r="D181" s="36"/>
      <c r="E181" s="36"/>
      <c r="F181" s="137">
        <f>'5 жастағы балалар Ш'!CI12</f>
        <v>1</v>
      </c>
      <c r="G181" s="36"/>
    </row>
    <row r="182" spans="2:7">
      <c r="B182" s="31">
        <v>29</v>
      </c>
      <c r="C182" s="36"/>
      <c r="D182" s="36"/>
      <c r="E182" s="36"/>
      <c r="F182" s="137">
        <f>'5 жастағы балалар Ш'!CJ12</f>
        <v>0</v>
      </c>
      <c r="G182" s="36"/>
    </row>
    <row r="183" spans="2:7">
      <c r="B183" s="33"/>
      <c r="C183" s="36"/>
      <c r="D183" s="36"/>
      <c r="E183" s="36"/>
      <c r="F183" s="137">
        <f>'5 жастағы балалар Ш'!CK12</f>
        <v>0</v>
      </c>
      <c r="G183" s="36"/>
    </row>
    <row r="184" ht="15" customHeight="1" spans="2:7">
      <c r="B184" s="34"/>
      <c r="C184" s="36"/>
      <c r="D184" s="36"/>
      <c r="E184" s="36"/>
      <c r="F184" s="137">
        <f>'5 жастағы балалар Ш'!CL12</f>
        <v>1</v>
      </c>
      <c r="G184" s="36"/>
    </row>
    <row r="185" ht="15" customHeight="1" spans="2:7">
      <c r="B185" s="31">
        <v>30</v>
      </c>
      <c r="C185" s="36"/>
      <c r="D185" s="36"/>
      <c r="E185" s="36"/>
      <c r="F185" s="137">
        <f>'5 жастағы балалар Ш'!CM12</f>
        <v>0</v>
      </c>
      <c r="G185" s="36"/>
    </row>
    <row r="186" ht="15" customHeight="1" spans="2:7">
      <c r="B186" s="33"/>
      <c r="C186" s="36"/>
      <c r="D186" s="36"/>
      <c r="E186" s="36"/>
      <c r="F186" s="137">
        <f>'5 жастағы балалар Ш'!CN12</f>
        <v>0</v>
      </c>
      <c r="G186" s="36"/>
    </row>
    <row r="187" ht="15" customHeight="1" spans="2:7">
      <c r="B187" s="34"/>
      <c r="C187" s="38"/>
      <c r="D187" s="38"/>
      <c r="E187" s="38"/>
      <c r="F187" s="137">
        <f>'5 жастағы балалар Ш'!CO12</f>
        <v>1</v>
      </c>
      <c r="G187" s="38"/>
    </row>
    <row r="188" ht="15" customHeight="1"/>
    <row r="189" ht="15" customHeight="1" spans="2:7">
      <c r="B189" s="25" t="s">
        <v>839</v>
      </c>
      <c r="C189" s="26"/>
      <c r="D189" s="26"/>
      <c r="E189" s="26"/>
      <c r="F189" s="26"/>
      <c r="G189" s="27"/>
    </row>
    <row r="190" ht="27.75" customHeight="1" spans="2:7">
      <c r="B190" s="28"/>
      <c r="C190" s="29" t="s">
        <v>5</v>
      </c>
      <c r="D190" s="29" t="s">
        <v>112</v>
      </c>
      <c r="E190" s="29" t="s">
        <v>338</v>
      </c>
      <c r="F190" s="29" t="s">
        <v>405</v>
      </c>
      <c r="G190" s="30" t="s">
        <v>726</v>
      </c>
    </row>
    <row r="191" ht="15" customHeight="1" spans="2:7">
      <c r="B191" s="31">
        <v>1</v>
      </c>
      <c r="C191" s="139">
        <f>'5 жастағы балалар Ф'!D58</f>
        <v>0</v>
      </c>
      <c r="D191" s="139">
        <f>'5 жастағы балалар К'!D58</f>
        <v>0</v>
      </c>
      <c r="E191" s="139">
        <f>'5 жастағы балалар Т'!D58</f>
        <v>0</v>
      </c>
      <c r="F191" s="139">
        <f>'5 жастағы балалар Ш'!D58</f>
        <v>0</v>
      </c>
      <c r="G191" s="139">
        <f>'5 жастағы балалар Ә'!D58</f>
        <v>0</v>
      </c>
    </row>
    <row r="192" ht="15" customHeight="1" spans="2:7">
      <c r="B192" s="33"/>
      <c r="C192" s="139">
        <f>'5 жастағы балалар Ф'!E58</f>
        <v>0</v>
      </c>
      <c r="D192" s="139">
        <f>'5 жастағы балалар К'!E58</f>
        <v>0</v>
      </c>
      <c r="E192" s="139">
        <f>'5 жастағы балалар Т'!E58</f>
        <v>0</v>
      </c>
      <c r="F192" s="139">
        <f>'5 жастағы балалар Ш'!E58</f>
        <v>0</v>
      </c>
      <c r="G192" s="139">
        <f>'5 жастағы балалар Ә'!E58</f>
        <v>0</v>
      </c>
    </row>
    <row r="193" ht="15" customHeight="1" spans="2:7">
      <c r="B193" s="34"/>
      <c r="C193" s="139">
        <f>'5 жастағы балалар Ф'!F58</f>
        <v>1</v>
      </c>
      <c r="D193" s="139">
        <f>'5 жастағы балалар К'!F58</f>
        <v>1</v>
      </c>
      <c r="E193" s="139">
        <f>'5 жастағы балалар Т'!F58</f>
        <v>1</v>
      </c>
      <c r="F193" s="139">
        <f>'5 жастағы балалар Ш'!F58</f>
        <v>1</v>
      </c>
      <c r="G193" s="139">
        <f>'5 жастағы балалар Ә'!F58</f>
        <v>1</v>
      </c>
    </row>
    <row r="194" ht="15" customHeight="1" spans="2:99">
      <c r="B194" s="31">
        <v>2</v>
      </c>
      <c r="C194" s="139">
        <f>'5 жастағы балалар Ф'!G58</f>
        <v>0</v>
      </c>
      <c r="D194" s="139">
        <f>'5 жастағы балалар К'!G58</f>
        <v>0</v>
      </c>
      <c r="E194" s="139">
        <f>'5 жастағы балалар Т'!G58</f>
        <v>0</v>
      </c>
      <c r="F194" s="139">
        <f>'5 жастағы балалар Ш'!G58</f>
        <v>0</v>
      </c>
      <c r="G194" s="139">
        <f>'5 жастағы балалар Ә'!G58</f>
        <v>0</v>
      </c>
      <c r="CO194" s="140"/>
      <c r="CQ194" s="140"/>
      <c r="CS194" s="140"/>
      <c r="CU194" s="140"/>
    </row>
    <row r="195" ht="15" customHeight="1" spans="2:99">
      <c r="B195" s="33"/>
      <c r="C195" s="139">
        <f>'5 жастағы балалар Ф'!H58</f>
        <v>0</v>
      </c>
      <c r="D195" s="139">
        <f>'5 жастағы балалар К'!H58</f>
        <v>0</v>
      </c>
      <c r="E195" s="139">
        <f>'5 жастағы балалар Т'!H58</f>
        <v>0</v>
      </c>
      <c r="F195" s="139">
        <f>'5 жастағы балалар Ш'!H58</f>
        <v>0</v>
      </c>
      <c r="G195" s="139">
        <f>'5 жастағы балалар Ә'!H58</f>
        <v>0</v>
      </c>
      <c r="CO195" s="141"/>
      <c r="CQ195" s="141"/>
      <c r="CS195" s="141"/>
      <c r="CU195" s="141"/>
    </row>
    <row r="196" ht="15" customHeight="1" spans="2:99">
      <c r="B196" s="34"/>
      <c r="C196" s="139">
        <f>'5 жастағы балалар Ф'!I58</f>
        <v>1</v>
      </c>
      <c r="D196" s="139">
        <f>'5 жастағы балалар К'!I58</f>
        <v>1</v>
      </c>
      <c r="E196" s="139">
        <f>'5 жастағы балалар Т'!I58</f>
        <v>1</v>
      </c>
      <c r="F196" s="139">
        <f>'5 жастағы балалар Ш'!I58</f>
        <v>1</v>
      </c>
      <c r="G196" s="139">
        <f>'5 жастағы балалар Ә'!I58</f>
        <v>1</v>
      </c>
      <c r="CO196" s="141"/>
      <c r="CQ196" s="141"/>
      <c r="CS196" s="141"/>
      <c r="CU196" s="141"/>
    </row>
    <row r="197" ht="15" customHeight="1" spans="2:7">
      <c r="B197" s="31">
        <v>3</v>
      </c>
      <c r="C197" s="139">
        <f>'5 жастағы балалар Ф'!J58</f>
        <v>0</v>
      </c>
      <c r="D197" s="139">
        <f>'5 жастағы балалар К'!J58</f>
        <v>0</v>
      </c>
      <c r="E197" s="139">
        <f>'5 жастағы балалар Т'!J58</f>
        <v>0</v>
      </c>
      <c r="F197" s="139">
        <f>'5 жастағы балалар Ш'!J58</f>
        <v>0</v>
      </c>
      <c r="G197" s="139">
        <f>'5 жастағы балалар Ә'!J58</f>
        <v>0</v>
      </c>
    </row>
    <row r="198" ht="15" customHeight="1" spans="2:7">
      <c r="B198" s="33"/>
      <c r="C198" s="139">
        <f>'5 жастағы балалар Ф'!K58</f>
        <v>0</v>
      </c>
      <c r="D198" s="139">
        <f>'5 жастағы балалар К'!K58</f>
        <v>0</v>
      </c>
      <c r="E198" s="139">
        <f>'5 жастағы балалар Т'!K58</f>
        <v>0</v>
      </c>
      <c r="F198" s="139">
        <f>'5 жастағы балалар Ш'!K58</f>
        <v>0</v>
      </c>
      <c r="G198" s="139">
        <f>'5 жастағы балалар Ә'!K58</f>
        <v>0</v>
      </c>
    </row>
    <row r="199" ht="15" customHeight="1" spans="2:7">
      <c r="B199" s="34"/>
      <c r="C199" s="139">
        <f>'5 жастағы балалар Ф'!L58</f>
        <v>1</v>
      </c>
      <c r="D199" s="139">
        <f>'5 жастағы балалар К'!L58</f>
        <v>1</v>
      </c>
      <c r="E199" s="139">
        <f>'5 жастағы балалар Т'!L58</f>
        <v>1</v>
      </c>
      <c r="F199" s="139">
        <f>'5 жастағы балалар Ш'!L58</f>
        <v>1</v>
      </c>
      <c r="G199" s="139">
        <f>'5 жастағы балалар Ә'!L58</f>
        <v>1</v>
      </c>
    </row>
    <row r="200" ht="15" customHeight="1" spans="2:7">
      <c r="B200" s="31">
        <v>4</v>
      </c>
      <c r="C200" s="139">
        <f>'5 жастағы балалар Ф'!M58</f>
        <v>0</v>
      </c>
      <c r="D200" s="139">
        <f>'5 жастағы балалар К'!M58</f>
        <v>0</v>
      </c>
      <c r="E200" s="139">
        <f>'5 жастағы балалар Т'!M58</f>
        <v>0</v>
      </c>
      <c r="F200" s="139">
        <f>'5 жастағы балалар Ш'!M58</f>
        <v>0</v>
      </c>
      <c r="G200" s="139">
        <f>'5 жастағы балалар Ә'!M58</f>
        <v>0</v>
      </c>
    </row>
    <row r="201" ht="15" customHeight="1" spans="2:7">
      <c r="B201" s="33"/>
      <c r="C201" s="139">
        <f>'5 жастағы балалар Ф'!N58</f>
        <v>0</v>
      </c>
      <c r="D201" s="139">
        <f>'5 жастағы балалар К'!N58</f>
        <v>0</v>
      </c>
      <c r="E201" s="139">
        <f>'5 жастағы балалар Т'!N58</f>
        <v>0</v>
      </c>
      <c r="F201" s="139">
        <f>'5 жастағы балалар Ш'!N58</f>
        <v>0</v>
      </c>
      <c r="G201" s="139">
        <f>'5 жастағы балалар Ә'!N58</f>
        <v>0</v>
      </c>
    </row>
    <row r="202" ht="15" customHeight="1" spans="2:7">
      <c r="B202" s="34"/>
      <c r="C202" s="139">
        <f>'5 жастағы балалар Ф'!O58</f>
        <v>1</v>
      </c>
      <c r="D202" s="139">
        <f>'5 жастағы балалар К'!O58</f>
        <v>1</v>
      </c>
      <c r="E202" s="139">
        <f>'5 жастағы балалар Т'!O58</f>
        <v>1</v>
      </c>
      <c r="F202" s="139">
        <f>'5 жастағы балалар Ш'!O58</f>
        <v>1</v>
      </c>
      <c r="G202" s="139">
        <f>'5 жастағы балалар Ә'!O58</f>
        <v>1</v>
      </c>
    </row>
    <row r="203" ht="15" customHeight="1" spans="2:7">
      <c r="B203" s="31">
        <v>5</v>
      </c>
      <c r="C203" s="139">
        <f>'5 жастағы балалар Ф'!P58</f>
        <v>0</v>
      </c>
      <c r="D203" s="139">
        <f>'5 жастағы балалар К'!P58</f>
        <v>0</v>
      </c>
      <c r="E203" s="139">
        <f>'5 жастағы балалар Т'!P58</f>
        <v>0</v>
      </c>
      <c r="F203" s="139">
        <f>'5 жастағы балалар Ш'!P58</f>
        <v>0</v>
      </c>
      <c r="G203" s="139">
        <f>'5 жастағы балалар Ә'!P58</f>
        <v>0</v>
      </c>
    </row>
    <row r="204" ht="15" customHeight="1" spans="2:7">
      <c r="B204" s="33"/>
      <c r="C204" s="139">
        <f>'5 жастағы балалар Ф'!Q58</f>
        <v>1</v>
      </c>
      <c r="D204" s="139">
        <f>'5 жастағы балалар К'!Q58</f>
        <v>0</v>
      </c>
      <c r="E204" s="139">
        <f>'5 жастағы балалар Т'!Q58</f>
        <v>0</v>
      </c>
      <c r="F204" s="139">
        <f>'5 жастағы балалар Ш'!Q58</f>
        <v>0</v>
      </c>
      <c r="G204" s="139">
        <f>'5 жастағы балалар Ә'!Q58</f>
        <v>0</v>
      </c>
    </row>
    <row r="205" ht="15" customHeight="1" spans="2:7">
      <c r="B205" s="34"/>
      <c r="C205" s="139">
        <f>'5 жастағы балалар Ф'!R58</f>
        <v>0</v>
      </c>
      <c r="D205" s="139">
        <f>'5 жастағы балалар К'!R58</f>
        <v>1</v>
      </c>
      <c r="E205" s="139">
        <f>'5 жастағы балалар Т'!R58</f>
        <v>1</v>
      </c>
      <c r="F205" s="139">
        <f>'5 жастағы балалар Ш'!R58</f>
        <v>1</v>
      </c>
      <c r="G205" s="139">
        <f>'5 жастағы балалар Ә'!R58</f>
        <v>1</v>
      </c>
    </row>
    <row r="206" ht="15" customHeight="1" spans="2:7">
      <c r="B206" s="31">
        <v>6</v>
      </c>
      <c r="C206" s="139">
        <f>'5 жастағы балалар Ф'!S58</f>
        <v>0</v>
      </c>
      <c r="D206" s="139">
        <f>'5 жастағы балалар К'!S58</f>
        <v>0</v>
      </c>
      <c r="E206" s="139">
        <f>'5 жастағы балалар Т'!S58</f>
        <v>0</v>
      </c>
      <c r="F206" s="139">
        <f>'5 жастағы балалар Ш'!S58</f>
        <v>0</v>
      </c>
      <c r="G206" s="139">
        <f>'5 жастағы балалар Ә'!S58</f>
        <v>0</v>
      </c>
    </row>
    <row r="207" ht="15" customHeight="1" spans="2:7">
      <c r="B207" s="33"/>
      <c r="C207" s="139">
        <f>'5 жастағы балалар Ф'!T58</f>
        <v>1</v>
      </c>
      <c r="D207" s="139">
        <f>'5 жастағы балалар К'!T58</f>
        <v>0</v>
      </c>
      <c r="E207" s="139">
        <f>'5 жастағы балалар Т'!T58</f>
        <v>0</v>
      </c>
      <c r="F207" s="139">
        <f>'5 жастағы балалар Ш'!T58</f>
        <v>0</v>
      </c>
      <c r="G207" s="139">
        <f>'5 жастағы балалар Ә'!T58</f>
        <v>0</v>
      </c>
    </row>
    <row r="208" ht="15" customHeight="1" spans="2:7">
      <c r="B208" s="34"/>
      <c r="C208" s="139">
        <f>'5 жастағы балалар Ф'!U58</f>
        <v>0</v>
      </c>
      <c r="D208" s="139">
        <f>'5 жастағы балалар К'!U58</f>
        <v>1</v>
      </c>
      <c r="E208" s="139">
        <f>'5 жастағы балалар Т'!U58</f>
        <v>1</v>
      </c>
      <c r="F208" s="139">
        <f>'5 жастағы балалар Ш'!U58</f>
        <v>1</v>
      </c>
      <c r="G208" s="139">
        <f>'5 жастағы балалар Ә'!U58</f>
        <v>1</v>
      </c>
    </row>
    <row r="209" ht="15" customHeight="1" spans="2:7">
      <c r="B209" s="31">
        <v>7</v>
      </c>
      <c r="C209" s="139">
        <f>'5 жастағы балалар Ф'!V58</f>
        <v>0</v>
      </c>
      <c r="D209" s="139">
        <f>'5 жастағы балалар К'!V58</f>
        <v>0</v>
      </c>
      <c r="E209" s="139">
        <f>'5 жастағы балалар Т'!V58</f>
        <v>0</v>
      </c>
      <c r="F209" s="139">
        <f>'5 жастағы балалар Ш'!V58</f>
        <v>0</v>
      </c>
      <c r="G209" s="139">
        <f>'5 жастағы балалар Ә'!V58</f>
        <v>0</v>
      </c>
    </row>
    <row r="210" ht="15" customHeight="1" spans="2:7">
      <c r="B210" s="33"/>
      <c r="C210" s="139">
        <f>'5 жастағы балалар Ф'!W58</f>
        <v>1</v>
      </c>
      <c r="D210" s="139">
        <f>'5 жастағы балалар Ш'!W58</f>
        <v>0</v>
      </c>
      <c r="E210" s="139">
        <f>'5 жастағы балалар Т'!W58</f>
        <v>0</v>
      </c>
      <c r="F210" s="139">
        <f>'5 жастағы балалар Ш'!W58</f>
        <v>0</v>
      </c>
      <c r="G210" s="139">
        <f>'5 жастағы балалар Ә'!W58</f>
        <v>0</v>
      </c>
    </row>
    <row r="211" ht="15" customHeight="1" spans="2:7">
      <c r="B211" s="34"/>
      <c r="C211" s="139">
        <f>'5 жастағы балалар Ф'!X58</f>
        <v>0</v>
      </c>
      <c r="D211" s="139">
        <f>'5 жастағы балалар К'!X58</f>
        <v>1</v>
      </c>
      <c r="E211" s="139">
        <f>'5 жастағы балалар Т'!X58</f>
        <v>1</v>
      </c>
      <c r="F211" s="139">
        <f>'5 жастағы балалар Ш'!X58</f>
        <v>1</v>
      </c>
      <c r="G211" s="139">
        <f>'5 жастағы балалар Ә'!X58</f>
        <v>1</v>
      </c>
    </row>
    <row r="212" ht="15" customHeight="1" spans="2:7">
      <c r="B212" s="31">
        <v>8</v>
      </c>
      <c r="C212" s="41"/>
      <c r="D212" s="139">
        <f>'5 жастағы балалар К'!Y58</f>
        <v>0</v>
      </c>
      <c r="E212" s="42"/>
      <c r="F212" s="139">
        <f>'5 жастағы балалар Ш'!Y58</f>
        <v>0</v>
      </c>
      <c r="G212" s="42"/>
    </row>
    <row r="213" ht="15" customHeight="1" spans="2:7">
      <c r="B213" s="33"/>
      <c r="C213" s="43"/>
      <c r="D213" s="139">
        <f>'5 жастағы балалар К'!Z58</f>
        <v>0</v>
      </c>
      <c r="E213" s="44"/>
      <c r="F213" s="139">
        <f>'5 жастағы балалар Ш'!Z58</f>
        <v>0</v>
      </c>
      <c r="G213" s="44"/>
    </row>
    <row r="214" ht="15" customHeight="1" spans="2:7">
      <c r="B214" s="34"/>
      <c r="C214" s="43"/>
      <c r="D214" s="139">
        <f>'5 жастағы балалар К'!AA58</f>
        <v>1</v>
      </c>
      <c r="E214" s="44"/>
      <c r="F214" s="139">
        <f>'5 жастағы балалар Ш'!AA58</f>
        <v>1</v>
      </c>
      <c r="G214" s="44"/>
    </row>
    <row r="215" ht="15" customHeight="1" spans="2:7">
      <c r="B215" s="31">
        <v>9</v>
      </c>
      <c r="C215" s="43"/>
      <c r="D215" s="139">
        <f>'5 жастағы балалар К'!AB58</f>
        <v>0</v>
      </c>
      <c r="E215" s="44"/>
      <c r="F215" s="139">
        <f>'5 жастағы балалар Ш'!AB58</f>
        <v>0</v>
      </c>
      <c r="G215" s="44"/>
    </row>
    <row r="216" ht="15" customHeight="1" spans="2:7">
      <c r="B216" s="33"/>
      <c r="C216" s="43"/>
      <c r="D216" s="139">
        <f>'5 жастағы балалар К'!AC58</f>
        <v>0</v>
      </c>
      <c r="E216" s="44"/>
      <c r="F216" s="139">
        <f>'5 жастағы балалар Ш'!AC58</f>
        <v>0</v>
      </c>
      <c r="G216" s="44"/>
    </row>
    <row r="217" ht="15" customHeight="1" spans="2:7">
      <c r="B217" s="34"/>
      <c r="C217" s="43"/>
      <c r="D217" s="139">
        <f>'5 жастағы балалар К'!AD58</f>
        <v>1</v>
      </c>
      <c r="E217" s="44"/>
      <c r="F217" s="139">
        <f>'5 жастағы балалар Ш'!AD58</f>
        <v>1</v>
      </c>
      <c r="G217" s="44"/>
    </row>
    <row r="218" ht="15" customHeight="1" spans="2:7">
      <c r="B218" s="37">
        <v>10</v>
      </c>
      <c r="C218" s="43"/>
      <c r="D218" s="139">
        <f>'5 жастағы балалар К'!AE58</f>
        <v>0</v>
      </c>
      <c r="E218" s="44"/>
      <c r="F218" s="139">
        <f>'5 жастағы балалар Ш'!AE58</f>
        <v>0</v>
      </c>
      <c r="G218" s="44"/>
    </row>
    <row r="219" spans="2:7">
      <c r="B219" s="37"/>
      <c r="C219" s="43"/>
      <c r="D219" s="139">
        <f>'5 жастағы балалар К'!AF58</f>
        <v>0</v>
      </c>
      <c r="E219" s="44"/>
      <c r="F219" s="139">
        <f>'5 жастағы балалар Ш'!AF58</f>
        <v>0</v>
      </c>
      <c r="G219" s="44"/>
    </row>
    <row r="220" spans="2:7">
      <c r="B220" s="37"/>
      <c r="C220" s="43"/>
      <c r="D220" s="139">
        <f>'5 жастағы балалар К'!AG58</f>
        <v>1</v>
      </c>
      <c r="E220" s="44"/>
      <c r="F220" s="139">
        <f>'5 жастағы балалар Ш'!AG58</f>
        <v>1</v>
      </c>
      <c r="G220" s="44"/>
    </row>
    <row r="221" spans="2:7">
      <c r="B221" s="37">
        <v>11</v>
      </c>
      <c r="C221" s="43"/>
      <c r="D221" s="139">
        <f>'5 жастағы балалар К'!AH58</f>
        <v>0</v>
      </c>
      <c r="E221" s="44"/>
      <c r="F221" s="139">
        <f>'5 жастағы балалар Ш'!AH58</f>
        <v>0</v>
      </c>
      <c r="G221" s="44"/>
    </row>
    <row r="222" spans="2:7">
      <c r="B222" s="37"/>
      <c r="C222" s="43"/>
      <c r="D222" s="139">
        <f>'5 жастағы балалар К'!AI58</f>
        <v>0</v>
      </c>
      <c r="E222" s="44"/>
      <c r="F222" s="139">
        <f>'5 жастағы балалар Ш'!AI58</f>
        <v>0</v>
      </c>
      <c r="G222" s="44"/>
    </row>
    <row r="223" spans="2:7">
      <c r="B223" s="37"/>
      <c r="C223" s="43"/>
      <c r="D223" s="139">
        <f>'5 жастағы балалар К'!AJ58</f>
        <v>1</v>
      </c>
      <c r="E223" s="44"/>
      <c r="F223" s="139">
        <f>'5 жастағы балалар Ш'!AJ58</f>
        <v>1</v>
      </c>
      <c r="G223" s="44"/>
    </row>
    <row r="224" spans="2:7">
      <c r="B224" s="37">
        <v>12</v>
      </c>
      <c r="C224" s="43"/>
      <c r="D224" s="139">
        <f>'5 жастағы балалар К'!AK58</f>
        <v>0</v>
      </c>
      <c r="E224" s="44"/>
      <c r="F224" s="139">
        <f>'5 жастағы балалар Ш'!AK58</f>
        <v>0</v>
      </c>
      <c r="G224" s="44"/>
    </row>
    <row r="225" spans="2:7">
      <c r="B225" s="37"/>
      <c r="C225" s="43"/>
      <c r="D225" s="139">
        <f>'5 жастағы балалар К'!AL58</f>
        <v>0</v>
      </c>
      <c r="E225" s="44"/>
      <c r="F225" s="139">
        <f>'5 жастағы балалар Ш'!AL58</f>
        <v>0</v>
      </c>
      <c r="G225" s="44"/>
    </row>
    <row r="226" spans="2:7">
      <c r="B226" s="37"/>
      <c r="C226" s="43"/>
      <c r="D226" s="139">
        <f>'5 жастағы балалар К'!AM58</f>
        <v>1</v>
      </c>
      <c r="E226" s="44"/>
      <c r="F226" s="139">
        <f>'5 жастағы балалар Ш'!AM58</f>
        <v>1</v>
      </c>
      <c r="G226" s="44"/>
    </row>
    <row r="227" spans="2:7">
      <c r="B227" s="37">
        <v>13</v>
      </c>
      <c r="C227" s="43"/>
      <c r="D227" s="139">
        <f>'5 жастағы балалар К'!AN58</f>
        <v>0</v>
      </c>
      <c r="E227" s="44"/>
      <c r="F227" s="139">
        <f>'5 жастағы балалар Ш'!AN58</f>
        <v>0</v>
      </c>
      <c r="G227" s="44"/>
    </row>
    <row r="228" spans="2:7">
      <c r="B228" s="37"/>
      <c r="C228" s="43"/>
      <c r="D228" s="139">
        <f>'5 жастағы балалар К'!AO58</f>
        <v>0</v>
      </c>
      <c r="E228" s="44"/>
      <c r="F228" s="139">
        <f>'5 жастағы балалар Ш'!AO58</f>
        <v>0</v>
      </c>
      <c r="G228" s="44"/>
    </row>
    <row r="229" spans="2:7">
      <c r="B229" s="37"/>
      <c r="C229" s="43"/>
      <c r="D229" s="139">
        <f>'5 жастағы балалар К'!AP58</f>
        <v>1</v>
      </c>
      <c r="E229" s="44"/>
      <c r="F229" s="139">
        <f>'5 жастағы балалар Ш'!AP58</f>
        <v>1</v>
      </c>
      <c r="G229" s="44"/>
    </row>
    <row r="230" spans="2:7">
      <c r="B230" s="37">
        <v>14</v>
      </c>
      <c r="C230" s="43"/>
      <c r="D230" s="139">
        <f>'5 жастағы балалар К'!AQ58</f>
        <v>0</v>
      </c>
      <c r="E230" s="44"/>
      <c r="F230" s="139">
        <f>'5 жастағы балалар Ш'!AQ58</f>
        <v>0</v>
      </c>
      <c r="G230" s="44"/>
    </row>
    <row r="231" spans="2:7">
      <c r="B231" s="37"/>
      <c r="C231" s="43"/>
      <c r="D231" s="139">
        <f>'5 жастағы балалар К'!AR58</f>
        <v>0</v>
      </c>
      <c r="E231" s="44"/>
      <c r="F231" s="139">
        <f>'5 жастағы балалар Ш'!AR58</f>
        <v>0</v>
      </c>
      <c r="G231" s="44"/>
    </row>
    <row r="232" spans="2:7">
      <c r="B232" s="37"/>
      <c r="C232" s="43"/>
      <c r="D232" s="139">
        <f>'5 жастағы балалар К'!AS58</f>
        <v>1</v>
      </c>
      <c r="E232" s="44"/>
      <c r="F232" s="139">
        <f>'5 жастағы балалар Ш'!AS58</f>
        <v>1</v>
      </c>
      <c r="G232" s="44"/>
    </row>
    <row r="233" spans="2:7">
      <c r="B233" s="37">
        <v>15</v>
      </c>
      <c r="C233" s="43"/>
      <c r="D233" s="139">
        <f>'5 жастағы балалар К'!AT58</f>
        <v>0</v>
      </c>
      <c r="E233" s="44"/>
      <c r="F233" s="139">
        <f>'5 жастағы балалар Ш'!AT58</f>
        <v>0</v>
      </c>
      <c r="G233" s="44"/>
    </row>
    <row r="234" spans="2:7">
      <c r="B234" s="37"/>
      <c r="C234" s="43"/>
      <c r="D234" s="139">
        <f>'5 жастағы балалар К'!AU58</f>
        <v>0</v>
      </c>
      <c r="E234" s="44"/>
      <c r="F234" s="139">
        <f>'5 жастағы балалар Ш'!AU58</f>
        <v>0</v>
      </c>
      <c r="G234" s="44"/>
    </row>
    <row r="235" spans="2:7">
      <c r="B235" s="37"/>
      <c r="C235" s="43"/>
      <c r="D235" s="139">
        <f>'5 жастағы балалар К'!AV58</f>
        <v>1</v>
      </c>
      <c r="E235" s="44"/>
      <c r="F235" s="139">
        <f>'5 жастағы балалар Ш'!AV58</f>
        <v>1</v>
      </c>
      <c r="G235" s="44"/>
    </row>
    <row r="236" spans="2:7">
      <c r="B236" s="31">
        <v>16</v>
      </c>
      <c r="C236" s="43"/>
      <c r="D236" s="139">
        <f>'5 жастағы балалар К'!AW58</f>
        <v>0</v>
      </c>
      <c r="E236" s="44"/>
      <c r="F236" s="139">
        <f>'5 жастағы балалар Ш'!AW58</f>
        <v>0</v>
      </c>
      <c r="G236" s="44"/>
    </row>
    <row r="237" spans="2:7">
      <c r="B237" s="33"/>
      <c r="C237" s="43"/>
      <c r="D237" s="139">
        <f>'5 жастағы балалар К'!AX58</f>
        <v>0</v>
      </c>
      <c r="E237" s="44"/>
      <c r="F237" s="139">
        <f>'5 жастағы балалар Ш'!AX58</f>
        <v>0</v>
      </c>
      <c r="G237" s="44"/>
    </row>
    <row r="238" spans="2:7">
      <c r="B238" s="34"/>
      <c r="C238" s="43"/>
      <c r="D238" s="139">
        <f>'5 жастағы балалар К'!AY58</f>
        <v>1</v>
      </c>
      <c r="E238" s="44"/>
      <c r="F238" s="139">
        <f>'5 жастағы балалар Ш'!AY58</f>
        <v>1</v>
      </c>
      <c r="G238" s="44"/>
    </row>
    <row r="239" spans="2:7">
      <c r="B239" s="31">
        <v>17</v>
      </c>
      <c r="C239" s="43"/>
      <c r="D239" s="139">
        <f>'5 жастағы балалар К'!AZ58</f>
        <v>0</v>
      </c>
      <c r="E239" s="44"/>
      <c r="F239" s="139">
        <f>'5 жастағы балалар Ш'!AZ58</f>
        <v>0</v>
      </c>
      <c r="G239" s="44"/>
    </row>
    <row r="240" spans="2:7">
      <c r="B240" s="33"/>
      <c r="C240" s="43"/>
      <c r="D240" s="139">
        <f>'5 жастағы балалар К'!BA58</f>
        <v>0</v>
      </c>
      <c r="E240" s="44"/>
      <c r="F240" s="139">
        <f>'5 жастағы балалар Ш'!BA58</f>
        <v>0</v>
      </c>
      <c r="G240" s="44"/>
    </row>
    <row r="241" spans="2:7">
      <c r="B241" s="34"/>
      <c r="C241" s="43"/>
      <c r="D241" s="139">
        <f>'5 жастағы балалар К'!BB58</f>
        <v>1</v>
      </c>
      <c r="E241" s="44"/>
      <c r="F241" s="139">
        <f>'5 жастағы балалар Ш'!BB58</f>
        <v>1</v>
      </c>
      <c r="G241" s="44"/>
    </row>
    <row r="242" spans="2:7">
      <c r="B242" s="31">
        <v>18</v>
      </c>
      <c r="C242" s="43"/>
      <c r="D242" s="139">
        <f>'5 жастағы балалар К'!BC58</f>
        <v>0</v>
      </c>
      <c r="E242" s="44"/>
      <c r="F242" s="139">
        <f>'5 жастағы балалар Ш'!BC58</f>
        <v>0</v>
      </c>
      <c r="G242" s="44"/>
    </row>
    <row r="243" spans="2:7">
      <c r="B243" s="33"/>
      <c r="C243" s="43"/>
      <c r="D243" s="139">
        <f>'5 жастағы балалар К'!BD58</f>
        <v>0</v>
      </c>
      <c r="E243" s="44"/>
      <c r="F243" s="139">
        <f>'5 жастағы балалар Ш'!BD58</f>
        <v>0</v>
      </c>
      <c r="G243" s="44"/>
    </row>
    <row r="244" spans="2:7">
      <c r="B244" s="34"/>
      <c r="C244" s="43"/>
      <c r="D244" s="139">
        <f>'5 жастағы балалар К'!BE58</f>
        <v>1</v>
      </c>
      <c r="E244" s="44"/>
      <c r="F244" s="139">
        <f>'5 жастағы балалар Ш'!BE58</f>
        <v>1</v>
      </c>
      <c r="G244" s="44"/>
    </row>
    <row r="245" spans="2:7">
      <c r="B245" s="31">
        <v>19</v>
      </c>
      <c r="C245" s="43"/>
      <c r="D245" s="139">
        <f>'5 жастағы балалар К'!BF58</f>
        <v>0</v>
      </c>
      <c r="E245" s="44"/>
      <c r="F245" s="139">
        <f>'5 жастағы балалар Ш'!BF58</f>
        <v>0</v>
      </c>
      <c r="G245" s="44"/>
    </row>
    <row r="246" spans="2:7">
      <c r="B246" s="33"/>
      <c r="C246" s="43"/>
      <c r="D246" s="139">
        <f>'5 жастағы балалар К'!BG58</f>
        <v>1</v>
      </c>
      <c r="E246" s="44"/>
      <c r="F246" s="139">
        <f>'5 жастағы балалар Ш'!BG58</f>
        <v>0</v>
      </c>
      <c r="G246" s="44"/>
    </row>
    <row r="247" spans="2:7">
      <c r="B247" s="34"/>
      <c r="C247" s="43"/>
      <c r="D247" s="139">
        <f>'5 жастағы балалар К'!BH58</f>
        <v>0</v>
      </c>
      <c r="E247" s="44"/>
      <c r="F247" s="139">
        <f>'5 жастағы балалар Ш'!BH58</f>
        <v>1</v>
      </c>
      <c r="G247" s="44"/>
    </row>
    <row r="248" spans="2:7">
      <c r="B248" s="31">
        <v>20</v>
      </c>
      <c r="C248" s="43"/>
      <c r="D248" s="139">
        <f>'5 жастағы балалар К'!BI58</f>
        <v>0</v>
      </c>
      <c r="E248" s="44"/>
      <c r="F248" s="139">
        <f>'5 жастағы балалар Ш'!BI58</f>
        <v>0</v>
      </c>
      <c r="G248" s="44"/>
    </row>
    <row r="249" spans="2:7">
      <c r="B249" s="33"/>
      <c r="C249" s="43"/>
      <c r="D249" s="139">
        <f>'5 жастағы балалар К'!BJ58</f>
        <v>0</v>
      </c>
      <c r="E249" s="44"/>
      <c r="F249" s="139">
        <f>'5 жастағы балалар Ш'!BJ58</f>
        <v>0</v>
      </c>
      <c r="G249" s="44"/>
    </row>
    <row r="250" spans="2:7">
      <c r="B250" s="34"/>
      <c r="C250" s="43"/>
      <c r="D250" s="139">
        <f>'5 жастағы балалар К'!BK58</f>
        <v>1</v>
      </c>
      <c r="E250" s="44"/>
      <c r="F250" s="139">
        <f>'5 жастағы балалар Ш'!BK58</f>
        <v>1</v>
      </c>
      <c r="G250" s="44"/>
    </row>
    <row r="251" spans="2:7">
      <c r="B251" s="31">
        <v>21</v>
      </c>
      <c r="C251" s="43"/>
      <c r="D251" s="139">
        <f>'5 жастағы балалар К'!BL58</f>
        <v>0</v>
      </c>
      <c r="E251" s="44"/>
      <c r="F251" s="139">
        <f>'5 жастағы балалар Ш'!BL58</f>
        <v>0</v>
      </c>
      <c r="G251" s="44"/>
    </row>
    <row r="252" spans="2:7">
      <c r="B252" s="33"/>
      <c r="C252" s="43"/>
      <c r="D252" s="139">
        <f>'5 жастағы балалар К'!BM58</f>
        <v>0</v>
      </c>
      <c r="E252" s="44"/>
      <c r="F252" s="139">
        <f>'5 жастағы балалар Ш'!BM58</f>
        <v>0</v>
      </c>
      <c r="G252" s="44"/>
    </row>
    <row r="253" spans="2:7">
      <c r="B253" s="34"/>
      <c r="C253" s="43"/>
      <c r="D253" s="139">
        <f>'5 жастағы балалар К'!BN58</f>
        <v>1</v>
      </c>
      <c r="E253" s="44"/>
      <c r="F253" s="139">
        <f>'5 жастағы балалар Ш'!BN58</f>
        <v>1</v>
      </c>
      <c r="G253" s="44"/>
    </row>
    <row r="254" spans="2:7">
      <c r="B254" s="31">
        <v>22</v>
      </c>
      <c r="C254" s="43"/>
      <c r="D254" s="139">
        <f>'5 жастағы балалар К'!BO58</f>
        <v>0</v>
      </c>
      <c r="E254" s="44"/>
      <c r="F254" s="139">
        <f>'5 жастағы балалар Ш'!BO58</f>
        <v>0</v>
      </c>
      <c r="G254" s="44"/>
    </row>
    <row r="255" spans="2:7">
      <c r="B255" s="33"/>
      <c r="C255" s="43"/>
      <c r="D255" s="139">
        <f>'5 жастағы балалар К'!BP58</f>
        <v>0</v>
      </c>
      <c r="E255" s="44"/>
      <c r="F255" s="139">
        <f>'5 жастағы балалар Ш'!BP58</f>
        <v>0</v>
      </c>
      <c r="G255" s="44"/>
    </row>
    <row r="256" spans="2:7">
      <c r="B256" s="34"/>
      <c r="C256" s="43"/>
      <c r="D256" s="139">
        <f>'5 жастағы балалар К'!BQ58</f>
        <v>1</v>
      </c>
      <c r="E256" s="44"/>
      <c r="F256" s="139">
        <f>'5 жастағы балалар Ш'!BQ58</f>
        <v>1</v>
      </c>
      <c r="G256" s="44"/>
    </row>
    <row r="257" spans="2:7">
      <c r="B257" s="31">
        <v>23</v>
      </c>
      <c r="C257" s="43"/>
      <c r="D257" s="139">
        <f>'5 жастағы балалар К'!BR58</f>
        <v>0</v>
      </c>
      <c r="E257" s="44"/>
      <c r="F257" s="139">
        <f>'5 жастағы балалар Ш'!BR58</f>
        <v>0</v>
      </c>
      <c r="G257" s="44"/>
    </row>
    <row r="258" spans="2:7">
      <c r="B258" s="33"/>
      <c r="C258" s="43"/>
      <c r="D258" s="139">
        <f>'5 жастағы балалар К'!BS58</f>
        <v>0</v>
      </c>
      <c r="E258" s="44"/>
      <c r="F258" s="139">
        <f>'5 жастағы балалар Ш'!BS58</f>
        <v>0</v>
      </c>
      <c r="G258" s="44"/>
    </row>
    <row r="259" spans="2:7">
      <c r="B259" s="34"/>
      <c r="C259" s="43"/>
      <c r="D259" s="139">
        <f>'5 жастағы балалар К'!BT58</f>
        <v>1</v>
      </c>
      <c r="E259" s="44"/>
      <c r="F259" s="139">
        <f>'5 жастағы балалар Ш'!BT58</f>
        <v>1</v>
      </c>
      <c r="G259" s="44"/>
    </row>
    <row r="260" spans="2:7">
      <c r="B260" s="31">
        <v>24</v>
      </c>
      <c r="C260" s="43"/>
      <c r="D260" s="139">
        <f>'5 жастағы балалар К'!BU58</f>
        <v>0</v>
      </c>
      <c r="E260" s="44"/>
      <c r="F260" s="139">
        <f>'5 жастағы балалар Ш'!BU58</f>
        <v>0</v>
      </c>
      <c r="G260" s="44"/>
    </row>
    <row r="261" spans="2:7">
      <c r="B261" s="33"/>
      <c r="C261" s="43"/>
      <c r="D261" s="139">
        <f>'5 жастағы балалар К'!BV58</f>
        <v>0</v>
      </c>
      <c r="E261" s="44"/>
      <c r="F261" s="139">
        <f>'5 жастағы балалар Ш'!BV58</f>
        <v>1</v>
      </c>
      <c r="G261" s="44"/>
    </row>
    <row r="262" spans="2:7">
      <c r="B262" s="34"/>
      <c r="C262" s="43"/>
      <c r="D262" s="139">
        <f>'5 жастағы балалар К'!BW58</f>
        <v>1</v>
      </c>
      <c r="E262" s="44"/>
      <c r="F262" s="139">
        <f>'5 жастағы балалар Ш'!BW58</f>
        <v>0</v>
      </c>
      <c r="G262" s="44"/>
    </row>
    <row r="263" spans="2:7">
      <c r="B263" s="31">
        <v>25</v>
      </c>
      <c r="C263" s="43"/>
      <c r="D263" s="139">
        <f>'5 жастағы балалар К'!BX58</f>
        <v>0</v>
      </c>
      <c r="E263" s="44"/>
      <c r="F263" s="139">
        <f>'5 жастағы балалар Ш'!BX58</f>
        <v>0</v>
      </c>
      <c r="G263" s="44"/>
    </row>
    <row r="264" spans="2:7">
      <c r="B264" s="33"/>
      <c r="C264" s="43"/>
      <c r="D264" s="139">
        <f>'5 жастағы балалар К'!BY58</f>
        <v>0</v>
      </c>
      <c r="E264" s="44"/>
      <c r="F264" s="139">
        <f>'5 жастағы балалар Ш'!BY58</f>
        <v>0</v>
      </c>
      <c r="G264" s="44"/>
    </row>
    <row r="265" spans="2:7">
      <c r="B265" s="34"/>
      <c r="C265" s="43"/>
      <c r="D265" s="139">
        <f>'5 жастағы балалар К'!BZ58</f>
        <v>1</v>
      </c>
      <c r="E265" s="44"/>
      <c r="F265" s="139">
        <f>'5 жастағы балалар Ш'!BZ58</f>
        <v>1</v>
      </c>
      <c r="G265" s="44"/>
    </row>
    <row r="266" spans="2:7">
      <c r="B266" s="37">
        <v>26</v>
      </c>
      <c r="C266" s="43"/>
      <c r="D266" s="139">
        <f>'5 жастағы балалар К'!CA58</f>
        <v>0</v>
      </c>
      <c r="E266" s="44"/>
      <c r="F266" s="139">
        <f>'5 жастағы балалар Ш'!CA58</f>
        <v>0</v>
      </c>
      <c r="G266" s="44"/>
    </row>
    <row r="267" spans="2:7">
      <c r="B267" s="37"/>
      <c r="C267" s="43"/>
      <c r="D267" s="139">
        <f>'5 жастағы балалар К'!CB58</f>
        <v>0</v>
      </c>
      <c r="E267" s="44"/>
      <c r="F267" s="139">
        <f>'5 жастағы балалар Ш'!CB58</f>
        <v>0</v>
      </c>
      <c r="G267" s="44"/>
    </row>
    <row r="268" spans="2:7">
      <c r="B268" s="37"/>
      <c r="C268" s="43"/>
      <c r="D268" s="139">
        <f>'5 жастағы балалар К'!CC58</f>
        <v>1</v>
      </c>
      <c r="E268" s="44"/>
      <c r="F268" s="139">
        <f>'5 жастағы балалар Ш'!CC58</f>
        <v>1</v>
      </c>
      <c r="G268" s="44"/>
    </row>
    <row r="269" spans="2:7">
      <c r="B269" s="37">
        <v>27</v>
      </c>
      <c r="C269" s="43"/>
      <c r="D269" s="139">
        <f>'5 жастағы балалар К'!CD58</f>
        <v>0</v>
      </c>
      <c r="E269" s="44"/>
      <c r="F269" s="139">
        <f>'5 жастағы балалар Ш'!CD58</f>
        <v>0</v>
      </c>
      <c r="G269" s="44"/>
    </row>
    <row r="270" spans="2:7">
      <c r="B270" s="37"/>
      <c r="C270" s="43"/>
      <c r="D270" s="139">
        <f>'5 жастағы балалар К'!CE58</f>
        <v>0</v>
      </c>
      <c r="E270" s="44"/>
      <c r="F270" s="139">
        <f>'5 жастағы балалар Ш'!CE58</f>
        <v>0</v>
      </c>
      <c r="G270" s="44"/>
    </row>
    <row r="271" spans="2:7">
      <c r="B271" s="37"/>
      <c r="C271" s="43"/>
      <c r="D271" s="139">
        <f>'5 жастағы балалар К'!CF58</f>
        <v>1</v>
      </c>
      <c r="E271" s="44"/>
      <c r="F271" s="139">
        <f>'5 жастағы балалар Ш'!CF58</f>
        <v>1</v>
      </c>
      <c r="G271" s="44"/>
    </row>
    <row r="272" spans="2:7">
      <c r="B272" s="37">
        <v>28</v>
      </c>
      <c r="C272" s="43"/>
      <c r="D272" s="139">
        <f>'5 жастағы балалар К'!CG58</f>
        <v>0</v>
      </c>
      <c r="E272" s="44"/>
      <c r="F272" s="139">
        <f>'5 жастағы балалар Ш'!CG58</f>
        <v>0</v>
      </c>
      <c r="G272" s="44"/>
    </row>
    <row r="273" spans="2:7">
      <c r="B273" s="37"/>
      <c r="C273" s="43"/>
      <c r="D273" s="139">
        <f>'5 жастағы балалар К'!CH58</f>
        <v>0</v>
      </c>
      <c r="E273" s="44"/>
      <c r="F273" s="139">
        <f>'5 жастағы балалар Ш'!CH58</f>
        <v>0</v>
      </c>
      <c r="G273" s="44"/>
    </row>
    <row r="274" spans="2:7">
      <c r="B274" s="37"/>
      <c r="C274" s="43"/>
      <c r="D274" s="139">
        <f>'5 жастағы балалар К'!CI58</f>
        <v>1</v>
      </c>
      <c r="E274" s="44"/>
      <c r="F274" s="139">
        <f>'5 жастағы балалар Ш'!CI58</f>
        <v>1</v>
      </c>
      <c r="G274" s="44"/>
    </row>
    <row r="275" spans="2:7">
      <c r="B275" s="37">
        <v>29</v>
      </c>
      <c r="C275" s="43"/>
      <c r="D275" s="42"/>
      <c r="E275" s="44"/>
      <c r="F275" s="139">
        <f>'5 жастағы балалар Ш'!CJ58</f>
        <v>0</v>
      </c>
      <c r="G275" s="44"/>
    </row>
    <row r="276" spans="2:7">
      <c r="B276" s="37"/>
      <c r="C276" s="43"/>
      <c r="D276" s="44"/>
      <c r="E276" s="44"/>
      <c r="F276" s="139">
        <f>'5 жастағы балалар Ш'!CK58</f>
        <v>0</v>
      </c>
      <c r="G276" s="44"/>
    </row>
    <row r="277" spans="2:7">
      <c r="B277" s="37"/>
      <c r="C277" s="43"/>
      <c r="D277" s="44"/>
      <c r="E277" s="44"/>
      <c r="F277" s="139">
        <f>'5 жастағы балалар Ш'!CL58</f>
        <v>1</v>
      </c>
      <c r="G277" s="44"/>
    </row>
    <row r="278" spans="2:7">
      <c r="B278" s="37">
        <v>30</v>
      </c>
      <c r="C278" s="43"/>
      <c r="D278" s="44"/>
      <c r="E278" s="44"/>
      <c r="F278" s="139">
        <f>'5 жастағы балалар Ш'!CM58</f>
        <v>0</v>
      </c>
      <c r="G278" s="44"/>
    </row>
    <row r="279" spans="2:7">
      <c r="B279" s="37"/>
      <c r="C279" s="43"/>
      <c r="D279" s="44"/>
      <c r="E279" s="44"/>
      <c r="F279" s="139">
        <f>'5 жастағы балалар Ш'!CN58</f>
        <v>0</v>
      </c>
      <c r="G279" s="44"/>
    </row>
    <row r="280" spans="2:7">
      <c r="B280" s="37"/>
      <c r="C280" s="43"/>
      <c r="D280" s="44"/>
      <c r="E280" s="44"/>
      <c r="F280" s="139">
        <f>'5 жастағы балалар Ш'!CO58</f>
        <v>1</v>
      </c>
      <c r="G280" s="44"/>
    </row>
    <row r="281" spans="2:7">
      <c r="B281" s="37">
        <v>31</v>
      </c>
      <c r="C281" s="43"/>
      <c r="D281" s="44"/>
      <c r="E281" s="44"/>
      <c r="F281" s="139">
        <f>'5 жастағы балалар Ш'!CP58</f>
        <v>0</v>
      </c>
      <c r="G281" s="44"/>
    </row>
    <row r="282" spans="2:7">
      <c r="B282" s="37"/>
      <c r="C282" s="43"/>
      <c r="D282" s="44"/>
      <c r="E282" s="44"/>
      <c r="F282" s="139">
        <f>'5 жастағы балалар Ш'!CQ58</f>
        <v>0</v>
      </c>
      <c r="G282" s="44"/>
    </row>
    <row r="283" spans="2:7">
      <c r="B283" s="37"/>
      <c r="C283" s="43"/>
      <c r="D283" s="44"/>
      <c r="E283" s="44"/>
      <c r="F283" s="139">
        <f>'5 жастағы балалар Ш'!CR58</f>
        <v>1</v>
      </c>
      <c r="G283" s="44"/>
    </row>
    <row r="284" spans="2:7">
      <c r="B284" s="37">
        <v>32</v>
      </c>
      <c r="C284" s="43"/>
      <c r="D284" s="44"/>
      <c r="E284" s="44"/>
      <c r="F284" s="139">
        <f>'5 жастағы балалар Ш'!CS58</f>
        <v>0</v>
      </c>
      <c r="G284" s="44"/>
    </row>
    <row r="285" spans="2:7">
      <c r="B285" s="37"/>
      <c r="C285" s="43"/>
      <c r="D285" s="44"/>
      <c r="E285" s="44"/>
      <c r="F285" s="139">
        <f>'5 жастағы балалар Ш'!CT58</f>
        <v>0</v>
      </c>
      <c r="G285" s="44"/>
    </row>
    <row r="286" spans="2:7">
      <c r="B286" s="37"/>
      <c r="C286" s="43"/>
      <c r="D286" s="44"/>
      <c r="E286" s="44"/>
      <c r="F286" s="139">
        <f>'5 жастағы балалар Ш'!CU58</f>
        <v>1</v>
      </c>
      <c r="G286" s="44"/>
    </row>
    <row r="287" spans="2:7">
      <c r="B287" s="37">
        <v>33</v>
      </c>
      <c r="C287" s="43"/>
      <c r="D287" s="44"/>
      <c r="E287" s="44"/>
      <c r="F287" s="139">
        <f>'5 жастағы балалар Ш'!CV58</f>
        <v>0</v>
      </c>
      <c r="G287" s="44"/>
    </row>
    <row r="288" spans="2:7">
      <c r="B288" s="37"/>
      <c r="C288" s="43"/>
      <c r="D288" s="44"/>
      <c r="E288" s="44"/>
      <c r="F288" s="139">
        <f>'5 жастағы балалар Ш'!CW58</f>
        <v>0</v>
      </c>
      <c r="G288" s="44"/>
    </row>
    <row r="289" spans="2:7">
      <c r="B289" s="37"/>
      <c r="C289" s="43"/>
      <c r="D289" s="44"/>
      <c r="E289" s="44"/>
      <c r="F289" s="139">
        <f>'5 жастағы балалар Ш'!CX58</f>
        <v>1</v>
      </c>
      <c r="G289" s="44"/>
    </row>
    <row r="290" spans="2:7">
      <c r="B290" s="37">
        <v>34</v>
      </c>
      <c r="C290" s="43"/>
      <c r="D290" s="44"/>
      <c r="E290" s="44"/>
      <c r="F290" s="139">
        <f>'5 жастағы балалар Ш'!CY58</f>
        <v>0</v>
      </c>
      <c r="G290" s="44"/>
    </row>
    <row r="291" spans="2:7">
      <c r="B291" s="37"/>
      <c r="C291" s="43"/>
      <c r="D291" s="44"/>
      <c r="E291" s="44"/>
      <c r="F291" s="139">
        <f>'5 жастағы балалар Ш'!CZ58</f>
        <v>0</v>
      </c>
      <c r="G291" s="44"/>
    </row>
    <row r="292" spans="2:7">
      <c r="B292" s="37"/>
      <c r="C292" s="43"/>
      <c r="D292" s="44"/>
      <c r="E292" s="44"/>
      <c r="F292" s="139">
        <f>'5 жастағы балалар Ш'!DA58</f>
        <v>1</v>
      </c>
      <c r="G292" s="44"/>
    </row>
    <row r="293" spans="2:7">
      <c r="B293" s="37">
        <v>35</v>
      </c>
      <c r="C293" s="43"/>
      <c r="D293" s="44"/>
      <c r="E293" s="44"/>
      <c r="F293" s="139">
        <f>'5 жастағы балалар Ш'!DB58</f>
        <v>0</v>
      </c>
      <c r="G293" s="44"/>
    </row>
    <row r="294" spans="2:7">
      <c r="B294" s="37"/>
      <c r="C294" s="43"/>
      <c r="D294" s="44"/>
      <c r="E294" s="44"/>
      <c r="F294" s="139">
        <f>'5 жастағы балалар Ш'!DC58</f>
        <v>1</v>
      </c>
      <c r="G294" s="44"/>
    </row>
    <row r="295" spans="2:7">
      <c r="B295" s="37"/>
      <c r="C295" s="45"/>
      <c r="D295" s="46"/>
      <c r="E295" s="46"/>
      <c r="F295" s="139">
        <f>'5 жастағы балалар Ш'!DD58</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Ф'!D117</f>
        <v>0</v>
      </c>
      <c r="D300" s="137">
        <f>'5 жастағы балалар К'!D117</f>
        <v>0</v>
      </c>
      <c r="E300" s="137">
        <f>'5 жастағы балалар Т'!D117</f>
        <v>0</v>
      </c>
      <c r="F300" s="137">
        <f>'5 жастағы балалар Ш'!D117</f>
        <v>0</v>
      </c>
      <c r="G300" s="137">
        <f>'5 жастағы балалар Ә'!D117</f>
        <v>1</v>
      </c>
    </row>
    <row r="301" spans="2:7">
      <c r="B301" s="33"/>
      <c r="C301" s="137">
        <f>'5 жастағы балалар Ф'!E117</f>
        <v>0</v>
      </c>
      <c r="D301" s="137">
        <f>'5 жастағы балалар К'!E117</f>
        <v>0</v>
      </c>
      <c r="E301" s="137">
        <f>'5 жастағы балалар Т'!E117</f>
        <v>0</v>
      </c>
      <c r="F301" s="137">
        <f>'5 жастағы балалар Ш'!E117</f>
        <v>0</v>
      </c>
      <c r="G301" s="137">
        <f>'5 жастағы балалар Ә'!E117</f>
        <v>0</v>
      </c>
    </row>
    <row r="302" spans="2:7">
      <c r="B302" s="34"/>
      <c r="C302" s="137">
        <f>'5 жастағы балалар Ф'!F117</f>
        <v>0</v>
      </c>
      <c r="D302" s="137">
        <f>'5 жастағы балалар К'!F117</f>
        <v>0</v>
      </c>
      <c r="E302" s="137">
        <f>'5 жастағы балалар Т'!F117</f>
        <v>0</v>
      </c>
      <c r="F302" s="137">
        <f>'5 жастағы балалар Ш'!F117</f>
        <v>0</v>
      </c>
      <c r="G302" s="137">
        <f>'5 жастағы балалар Ә'!F117</f>
        <v>0</v>
      </c>
    </row>
    <row r="303" spans="2:7">
      <c r="B303" s="31">
        <v>2</v>
      </c>
      <c r="C303" s="137">
        <f>'5 жастағы балалар Ф'!G117</f>
        <v>0</v>
      </c>
      <c r="D303" s="137">
        <f>'5 жастағы балалар К'!G117</f>
        <v>0</v>
      </c>
      <c r="E303" s="137">
        <f>'5 жастағы балалар Т'!G117</f>
        <v>0</v>
      </c>
      <c r="F303" s="137">
        <f>'5 жастағы балалар Ш'!G117</f>
        <v>0</v>
      </c>
      <c r="G303" s="137">
        <f>'5 жастағы балалар Ә'!G117</f>
        <v>1</v>
      </c>
    </row>
    <row r="304" spans="2:7">
      <c r="B304" s="33"/>
      <c r="C304" s="137">
        <f>'5 жастағы балалар Ф'!H117</f>
        <v>0</v>
      </c>
      <c r="D304" s="137">
        <f>'5 жастағы балалар К'!H117</f>
        <v>0</v>
      </c>
      <c r="E304" s="137">
        <f>'5 жастағы балалар Т'!H117</f>
        <v>0</v>
      </c>
      <c r="F304" s="137">
        <f>'5 жастағы балалар Ш'!H117</f>
        <v>0</v>
      </c>
      <c r="G304" s="137">
        <f>'5 жастағы балалар Ә'!H117</f>
        <v>0</v>
      </c>
    </row>
    <row r="305" spans="2:7">
      <c r="B305" s="34"/>
      <c r="C305" s="137">
        <f>'5 жастағы балалар Ф'!I117</f>
        <v>0</v>
      </c>
      <c r="D305" s="137">
        <f>'5 жастағы балалар К'!I117</f>
        <v>0</v>
      </c>
      <c r="E305" s="137">
        <f>'5 жастағы балалар Т'!I117</f>
        <v>0</v>
      </c>
      <c r="F305" s="137">
        <f>'5 жастағы балалар Ш'!I117</f>
        <v>0</v>
      </c>
      <c r="G305" s="137">
        <f>'5 жастағы балалар Ә'!I117</f>
        <v>0</v>
      </c>
    </row>
    <row r="306" spans="2:7">
      <c r="B306" s="31">
        <v>3</v>
      </c>
      <c r="C306" s="137">
        <f>'5 жастағы балалар Ф'!J117</f>
        <v>0</v>
      </c>
      <c r="D306" s="137">
        <f>'5 жастағы балалар К'!J117</f>
        <v>0</v>
      </c>
      <c r="E306" s="137">
        <f>'5 жастағы балалар Т'!J117</f>
        <v>0</v>
      </c>
      <c r="F306" s="137">
        <f>'5 жастағы балалар Ш'!J117</f>
        <v>0</v>
      </c>
      <c r="G306" s="137">
        <f>'5 жастағы балалар Ә'!J117</f>
        <v>0</v>
      </c>
    </row>
    <row r="307" spans="2:7">
      <c r="B307" s="33"/>
      <c r="C307" s="137">
        <f>'5 жастағы балалар Ф'!K117</f>
        <v>0</v>
      </c>
      <c r="D307" s="137">
        <f>'5 жастағы балалар К'!K117</f>
        <v>0</v>
      </c>
      <c r="E307" s="137">
        <f>'5 жастағы балалар Т'!K117</f>
        <v>0</v>
      </c>
      <c r="F307" s="137">
        <f>'5 жастағы балалар Ш'!K117</f>
        <v>0</v>
      </c>
      <c r="G307" s="137">
        <f>'5 жастағы балалар Ә'!K117</f>
        <v>0</v>
      </c>
    </row>
    <row r="308" spans="2:7">
      <c r="B308" s="34"/>
      <c r="C308" s="137">
        <f>'5 жастағы балалар Ф'!L117</f>
        <v>0</v>
      </c>
      <c r="D308" s="137">
        <f>'5 жастағы балалар К'!L117</f>
        <v>0</v>
      </c>
      <c r="E308" s="137">
        <f>'5 жастағы балалар Т'!L117</f>
        <v>0</v>
      </c>
      <c r="F308" s="137">
        <f>'5 жастағы балалар Ш'!L117</f>
        <v>0</v>
      </c>
      <c r="G308" s="137">
        <f>'5 жастағы балалар Ә'!L117</f>
        <v>0</v>
      </c>
    </row>
    <row r="309" spans="2:7">
      <c r="B309" s="31">
        <v>4</v>
      </c>
      <c r="C309" s="137">
        <f>'5 жастағы балалар Ф'!M117</f>
        <v>0</v>
      </c>
      <c r="D309" s="137">
        <f>'5 жастағы балалар К'!M117</f>
        <v>0</v>
      </c>
      <c r="E309" s="137">
        <f>'5 жастағы балалар Т'!M117</f>
        <v>0</v>
      </c>
      <c r="F309" s="137">
        <f>'5 жастағы балалар Ш'!M117</f>
        <v>0</v>
      </c>
      <c r="G309" s="137">
        <f>'5 жастағы балалар Ә'!M117</f>
        <v>0</v>
      </c>
    </row>
    <row r="310" spans="2:7">
      <c r="B310" s="33"/>
      <c r="C310" s="137">
        <f>'5 жастағы балалар Ф'!N117</f>
        <v>0</v>
      </c>
      <c r="D310" s="137">
        <f>'5 жастағы балалар К'!N117</f>
        <v>0</v>
      </c>
      <c r="E310" s="137">
        <f>'5 жастағы балалар Т'!N117</f>
        <v>0</v>
      </c>
      <c r="F310" s="137">
        <f>'5 жастағы балалар Ш'!N117</f>
        <v>0</v>
      </c>
      <c r="G310" s="137">
        <f>'5 жастағы балалар Ә'!N117</f>
        <v>0</v>
      </c>
    </row>
    <row r="311" spans="2:7">
      <c r="B311" s="34"/>
      <c r="C311" s="137">
        <f>'5 жастағы балалар Ф'!O117</f>
        <v>0</v>
      </c>
      <c r="D311" s="137">
        <f>'5 жастағы балалар К'!O117</f>
        <v>0</v>
      </c>
      <c r="E311" s="137">
        <f>'5 жастағы балалар Т'!O117</f>
        <v>0</v>
      </c>
      <c r="F311" s="137">
        <f>'5 жастағы балалар Ш'!O117</f>
        <v>0</v>
      </c>
      <c r="G311" s="137">
        <f>'5 жастағы балалар Ә'!O117</f>
        <v>0</v>
      </c>
    </row>
    <row r="312" spans="2:7">
      <c r="B312" s="31">
        <v>5</v>
      </c>
      <c r="C312" s="137">
        <f>'5 жастағы балалар Ф'!P117</f>
        <v>0</v>
      </c>
      <c r="D312" s="137">
        <f>'5 жастағы балалар К'!P117</f>
        <v>0</v>
      </c>
      <c r="E312" s="137">
        <f>'5 жастағы балалар Т'!P117</f>
        <v>0</v>
      </c>
      <c r="F312" s="137">
        <f>'5 жастағы балалар Ш'!P117</f>
        <v>0</v>
      </c>
      <c r="G312" s="137">
        <f>'5 жастағы балалар Ә'!P117</f>
        <v>0</v>
      </c>
    </row>
    <row r="313" spans="2:7">
      <c r="B313" s="33"/>
      <c r="C313" s="137">
        <f>'5 жастағы балалар Ф'!Q117</f>
        <v>0</v>
      </c>
      <c r="D313" s="137">
        <f>'5 жастағы балалар К'!Q117</f>
        <v>0</v>
      </c>
      <c r="E313" s="137">
        <f>'5 жастағы балалар Т'!Q117</f>
        <v>0</v>
      </c>
      <c r="F313" s="137">
        <f>'5 жастағы балалар Ш'!Q117</f>
        <v>0</v>
      </c>
      <c r="G313" s="137">
        <f>'5 жастағы балалар Ә'!Q117</f>
        <v>0</v>
      </c>
    </row>
    <row r="314" spans="2:7">
      <c r="B314" s="34"/>
      <c r="C314" s="137">
        <f>'5 жастағы балалар Ф'!R117</f>
        <v>0</v>
      </c>
      <c r="D314" s="137">
        <f>'5 жастағы балалар К'!R117</f>
        <v>0</v>
      </c>
      <c r="E314" s="137">
        <f>'5 жастағы балалар Т'!R117</f>
        <v>0</v>
      </c>
      <c r="F314" s="137">
        <f>'5 жастағы балалар Ш'!R117</f>
        <v>0</v>
      </c>
      <c r="G314" s="137">
        <f>'5 жастағы балалар Ә'!R117</f>
        <v>0</v>
      </c>
    </row>
    <row r="315" spans="2:7">
      <c r="B315" s="31">
        <v>6</v>
      </c>
      <c r="C315" s="137">
        <f>'5 жастағы балалар Ф'!S117</f>
        <v>0</v>
      </c>
      <c r="D315" s="137">
        <f>'5 жастағы балалар К'!S117</f>
        <v>0</v>
      </c>
      <c r="E315" s="137">
        <f>'5 жастағы балалар Т'!S117</f>
        <v>0</v>
      </c>
      <c r="F315" s="137">
        <f>'5 жастағы балалар Ш'!S117</f>
        <v>0</v>
      </c>
      <c r="G315" s="137">
        <f>'5 жастағы балалар Ә'!S117</f>
        <v>0</v>
      </c>
    </row>
    <row r="316" spans="2:7">
      <c r="B316" s="33"/>
      <c r="C316" s="137">
        <f>'5 жастағы балалар Ф'!T117</f>
        <v>0</v>
      </c>
      <c r="D316" s="137">
        <f>'5 жастағы балалар К'!T117</f>
        <v>0</v>
      </c>
      <c r="E316" s="137">
        <f>'5 жастағы балалар Т'!T117</f>
        <v>0</v>
      </c>
      <c r="F316" s="137">
        <f>'5 жастағы балалар Ш'!T117</f>
        <v>0</v>
      </c>
      <c r="G316" s="137">
        <f>'5 жастағы балалар Ә'!T117</f>
        <v>0</v>
      </c>
    </row>
    <row r="317" spans="2:7">
      <c r="B317" s="34"/>
      <c r="C317" s="137">
        <f>'5 жастағы балалар Ф'!U117</f>
        <v>0</v>
      </c>
      <c r="D317" s="137">
        <f>'5 жастағы балалар К'!U117</f>
        <v>0</v>
      </c>
      <c r="E317" s="137">
        <f>'5 жастағы балалар Т'!U117</f>
        <v>0</v>
      </c>
      <c r="F317" s="137">
        <f>'5 жастағы балалар Ш'!U117</f>
        <v>0</v>
      </c>
      <c r="G317" s="137">
        <f>'5 жастағы балалар Ә'!U117</f>
        <v>0</v>
      </c>
    </row>
    <row r="318" spans="2:7">
      <c r="B318" s="31">
        <v>7</v>
      </c>
      <c r="C318" s="137">
        <f>'5 жастағы балалар Ф'!V117</f>
        <v>0</v>
      </c>
      <c r="D318" s="137">
        <f>'5 жастағы балалар К'!V117</f>
        <v>0</v>
      </c>
      <c r="E318" s="137">
        <f>'5 жастағы балалар Т'!V117</f>
        <v>0</v>
      </c>
      <c r="F318" s="137">
        <f>'5 жастағы балалар Ш'!V117</f>
        <v>0</v>
      </c>
      <c r="G318" s="137">
        <f>'5 жастағы балалар Ә'!V117</f>
        <v>0</v>
      </c>
    </row>
    <row r="319" spans="2:7">
      <c r="B319" s="33"/>
      <c r="C319" s="137">
        <f>'5 жастағы балалар Ф'!W117</f>
        <v>0</v>
      </c>
      <c r="D319" s="137">
        <f>'5 жастағы балалар Ш'!W117</f>
        <v>0</v>
      </c>
      <c r="E319" s="137">
        <f>'5 жастағы балалар Т'!W117</f>
        <v>0</v>
      </c>
      <c r="F319" s="137">
        <f>'5 жастағы балалар Ш'!W117</f>
        <v>0</v>
      </c>
      <c r="G319" s="137">
        <f>'5 жастағы балалар Ә'!W117</f>
        <v>0</v>
      </c>
    </row>
    <row r="320" spans="2:7">
      <c r="B320" s="34"/>
      <c r="C320" s="137">
        <f>'5 жастағы балалар Ф'!X117</f>
        <v>0</v>
      </c>
      <c r="D320" s="137">
        <f>'5 жастағы балалар К'!X117</f>
        <v>0</v>
      </c>
      <c r="E320" s="137">
        <f>'5 жастағы балалар Т'!X117</f>
        <v>0</v>
      </c>
      <c r="F320" s="137">
        <f>'5 жастағы балалар Ш'!X117</f>
        <v>0</v>
      </c>
      <c r="G320" s="137">
        <f>'5 жастағы балалар Ә'!X117</f>
        <v>0</v>
      </c>
    </row>
    <row r="321" spans="2:7">
      <c r="B321" s="31">
        <v>8</v>
      </c>
      <c r="C321" s="41"/>
      <c r="D321" s="137">
        <f>'5 жастағы балалар К'!Y117</f>
        <v>0</v>
      </c>
      <c r="E321" s="42"/>
      <c r="F321" s="137">
        <f>'5 жастағы балалар Ш'!Y117</f>
        <v>0</v>
      </c>
      <c r="G321" s="42"/>
    </row>
    <row r="322" spans="2:7">
      <c r="B322" s="33"/>
      <c r="C322" s="43"/>
      <c r="D322" s="137">
        <f>'5 жастағы балалар К'!Z117</f>
        <v>0</v>
      </c>
      <c r="E322" s="44"/>
      <c r="F322" s="137">
        <f>'5 жастағы балалар Ш'!Z117</f>
        <v>0</v>
      </c>
      <c r="G322" s="44"/>
    </row>
    <row r="323" spans="2:7">
      <c r="B323" s="34"/>
      <c r="C323" s="43"/>
      <c r="D323" s="137">
        <f>'5 жастағы балалар К'!AA117</f>
        <v>0</v>
      </c>
      <c r="E323" s="44"/>
      <c r="F323" s="137">
        <f>'5 жастағы балалар Ш'!AA117</f>
        <v>0</v>
      </c>
      <c r="G323" s="44"/>
    </row>
    <row r="324" spans="2:7">
      <c r="B324" s="31">
        <v>9</v>
      </c>
      <c r="C324" s="43"/>
      <c r="D324" s="137">
        <f>'5 жастағы балалар К'!AB117</f>
        <v>0</v>
      </c>
      <c r="E324" s="44"/>
      <c r="F324" s="137">
        <f>'5 жастағы балалар Ш'!AB117</f>
        <v>0</v>
      </c>
      <c r="G324" s="44"/>
    </row>
    <row r="325" spans="2:7">
      <c r="B325" s="33"/>
      <c r="C325" s="43"/>
      <c r="D325" s="137">
        <f>'5 жастағы балалар К'!AC117</f>
        <v>0</v>
      </c>
      <c r="E325" s="44"/>
      <c r="F325" s="137">
        <f>'5 жастағы балалар Ш'!AC117</f>
        <v>0</v>
      </c>
      <c r="G325" s="44"/>
    </row>
    <row r="326" spans="2:7">
      <c r="B326" s="34"/>
      <c r="C326" s="43"/>
      <c r="D326" s="137">
        <f>'5 жастағы балалар К'!AD117</f>
        <v>0</v>
      </c>
      <c r="E326" s="44"/>
      <c r="F326" s="137">
        <f>'5 жастағы балалар Ш'!AD117</f>
        <v>0</v>
      </c>
      <c r="G326" s="44"/>
    </row>
    <row r="327" spans="2:7">
      <c r="B327" s="37">
        <v>10</v>
      </c>
      <c r="C327" s="43"/>
      <c r="D327" s="137">
        <f>'5 жастағы балалар К'!AE117</f>
        <v>0</v>
      </c>
      <c r="E327" s="44"/>
      <c r="F327" s="137">
        <f>'5 жастағы балалар Ш'!AE117</f>
        <v>0</v>
      </c>
      <c r="G327" s="44"/>
    </row>
    <row r="328" spans="2:7">
      <c r="B328" s="37"/>
      <c r="C328" s="43"/>
      <c r="D328" s="137">
        <f>'5 жастағы балалар К'!AF117</f>
        <v>0</v>
      </c>
      <c r="E328" s="44"/>
      <c r="F328" s="137">
        <f>'5 жастағы балалар Ш'!AF117</f>
        <v>0</v>
      </c>
      <c r="G328" s="44"/>
    </row>
    <row r="329" spans="2:7">
      <c r="B329" s="37"/>
      <c r="C329" s="43"/>
      <c r="D329" s="137">
        <f>'5 жастағы балалар К'!AG117</f>
        <v>0</v>
      </c>
      <c r="E329" s="44"/>
      <c r="F329" s="137">
        <f>'5 жастағы балалар Ш'!AG117</f>
        <v>0</v>
      </c>
      <c r="G329" s="44"/>
    </row>
    <row r="330" spans="2:7">
      <c r="B330" s="37">
        <v>11</v>
      </c>
      <c r="C330" s="43"/>
      <c r="D330" s="137">
        <f>'5 жастағы балалар К'!AH117</f>
        <v>0</v>
      </c>
      <c r="E330" s="44"/>
      <c r="F330" s="137">
        <f>'5 жастағы балалар Ш'!AH117</f>
        <v>0</v>
      </c>
      <c r="G330" s="44"/>
    </row>
    <row r="331" spans="2:7">
      <c r="B331" s="37"/>
      <c r="C331" s="43"/>
      <c r="D331" s="137">
        <f>'5 жастағы балалар К'!AI117</f>
        <v>0</v>
      </c>
      <c r="E331" s="44"/>
      <c r="F331" s="137">
        <f>'5 жастағы балалар Ш'!AI117</f>
        <v>0</v>
      </c>
      <c r="G331" s="44"/>
    </row>
    <row r="332" spans="2:7">
      <c r="B332" s="37"/>
      <c r="C332" s="43"/>
      <c r="D332" s="137">
        <f>'5 жастағы балалар К'!AJ117</f>
        <v>0</v>
      </c>
      <c r="E332" s="44"/>
      <c r="F332" s="137">
        <f>'5 жастағы балалар Ш'!AJ117</f>
        <v>0</v>
      </c>
      <c r="G332" s="44"/>
    </row>
    <row r="333" spans="2:7">
      <c r="B333" s="37">
        <v>12</v>
      </c>
      <c r="C333" s="43"/>
      <c r="D333" s="137">
        <f>'5 жастағы балалар К'!AK117</f>
        <v>0</v>
      </c>
      <c r="E333" s="44"/>
      <c r="F333" s="137">
        <f>'5 жастағы балалар Ш'!AK117</f>
        <v>0</v>
      </c>
      <c r="G333" s="44"/>
    </row>
    <row r="334" spans="2:7">
      <c r="B334" s="37"/>
      <c r="C334" s="43"/>
      <c r="D334" s="137">
        <f>'5 жастағы балалар К'!AL117</f>
        <v>0</v>
      </c>
      <c r="E334" s="44"/>
      <c r="F334" s="137">
        <f>'5 жастағы балалар Ш'!AL117</f>
        <v>0</v>
      </c>
      <c r="G334" s="44"/>
    </row>
    <row r="335" spans="2:7">
      <c r="B335" s="37"/>
      <c r="C335" s="43"/>
      <c r="D335" s="137">
        <f>'5 жастағы балалар К'!AM117</f>
        <v>0</v>
      </c>
      <c r="E335" s="44"/>
      <c r="F335" s="137">
        <f>'5 жастағы балалар Ш'!AM117</f>
        <v>0</v>
      </c>
      <c r="G335" s="44"/>
    </row>
    <row r="336" spans="2:7">
      <c r="B336" s="37">
        <v>13</v>
      </c>
      <c r="C336" s="43"/>
      <c r="D336" s="137">
        <f>'5 жастағы балалар К'!AN117</f>
        <v>0</v>
      </c>
      <c r="E336" s="44"/>
      <c r="F336" s="137">
        <f>'5 жастағы балалар Ш'!AN117</f>
        <v>0</v>
      </c>
      <c r="G336" s="44"/>
    </row>
    <row r="337" spans="2:7">
      <c r="B337" s="37"/>
      <c r="C337" s="43"/>
      <c r="D337" s="137">
        <f>'5 жастағы балалар К'!AO117</f>
        <v>0</v>
      </c>
      <c r="E337" s="44"/>
      <c r="F337" s="137">
        <f>'5 жастағы балалар Ш'!AO117</f>
        <v>0</v>
      </c>
      <c r="G337" s="44"/>
    </row>
    <row r="338" spans="2:7">
      <c r="B338" s="37"/>
      <c r="C338" s="43"/>
      <c r="D338" s="137">
        <f>'5 жастағы балалар К'!AP117</f>
        <v>0</v>
      </c>
      <c r="E338" s="44"/>
      <c r="F338" s="137">
        <f>'5 жастағы балалар Ш'!AP117</f>
        <v>0</v>
      </c>
      <c r="G338" s="44"/>
    </row>
    <row r="339" spans="2:7">
      <c r="B339" s="37">
        <v>14</v>
      </c>
      <c r="C339" s="43"/>
      <c r="D339" s="137">
        <f>'5 жастағы балалар К'!AQ117</f>
        <v>0</v>
      </c>
      <c r="E339" s="44"/>
      <c r="F339" s="137">
        <f>'5 жастағы балалар Ш'!AQ117</f>
        <v>0</v>
      </c>
      <c r="G339" s="44"/>
    </row>
    <row r="340" spans="2:7">
      <c r="B340" s="37"/>
      <c r="C340" s="43"/>
      <c r="D340" s="137">
        <f>'5 жастағы балалар К'!AR117</f>
        <v>0</v>
      </c>
      <c r="E340" s="44"/>
      <c r="F340" s="137">
        <f>'5 жастағы балалар Ш'!AR117</f>
        <v>0</v>
      </c>
      <c r="G340" s="44"/>
    </row>
    <row r="341" spans="2:7">
      <c r="B341" s="37"/>
      <c r="C341" s="43"/>
      <c r="D341" s="137">
        <f>'5 жастағы балалар К'!AS117</f>
        <v>0</v>
      </c>
      <c r="E341" s="44"/>
      <c r="F341" s="137">
        <f>'5 жастағы балалар Ш'!AS117</f>
        <v>0</v>
      </c>
      <c r="G341" s="44"/>
    </row>
    <row r="342" spans="2:7">
      <c r="B342" s="37">
        <v>15</v>
      </c>
      <c r="C342" s="43"/>
      <c r="D342" s="137">
        <f>'5 жастағы балалар К'!AT117</f>
        <v>0</v>
      </c>
      <c r="E342" s="44"/>
      <c r="F342" s="137">
        <f>'5 жастағы балалар Ш'!AT117</f>
        <v>0</v>
      </c>
      <c r="G342" s="44"/>
    </row>
    <row r="343" spans="2:7">
      <c r="B343" s="37"/>
      <c r="C343" s="43"/>
      <c r="D343" s="137">
        <f>'5 жастағы балалар К'!AU117</f>
        <v>0</v>
      </c>
      <c r="E343" s="44"/>
      <c r="F343" s="137">
        <f>'5 жастағы балалар Ш'!AU117</f>
        <v>0</v>
      </c>
      <c r="G343" s="44"/>
    </row>
    <row r="344" spans="2:7">
      <c r="B344" s="37"/>
      <c r="C344" s="43"/>
      <c r="D344" s="137">
        <f>'5 жастағы балалар К'!AV117</f>
        <v>0</v>
      </c>
      <c r="E344" s="44"/>
      <c r="F344" s="137">
        <f>'5 жастағы балалар Ш'!AV117</f>
        <v>0</v>
      </c>
      <c r="G344" s="44"/>
    </row>
    <row r="345" spans="2:7">
      <c r="B345" s="31">
        <v>16</v>
      </c>
      <c r="C345" s="43"/>
      <c r="D345" s="137">
        <f>'5 жастағы балалар К'!AW117</f>
        <v>0</v>
      </c>
      <c r="E345" s="44"/>
      <c r="F345" s="137">
        <f>'5 жастағы балалар Ш'!AW117</f>
        <v>0</v>
      </c>
      <c r="G345" s="44"/>
    </row>
    <row r="346" spans="2:7">
      <c r="B346" s="33"/>
      <c r="C346" s="43"/>
      <c r="D346" s="137">
        <f>'5 жастағы балалар К'!AX117</f>
        <v>0</v>
      </c>
      <c r="E346" s="44"/>
      <c r="F346" s="137">
        <f>'5 жастағы балалар Ш'!AX117</f>
        <v>0</v>
      </c>
      <c r="G346" s="44"/>
    </row>
    <row r="347" spans="2:7">
      <c r="B347" s="34"/>
      <c r="C347" s="43"/>
      <c r="D347" s="137">
        <f>'5 жастағы балалар К'!AY117</f>
        <v>0</v>
      </c>
      <c r="E347" s="44"/>
      <c r="F347" s="137">
        <f>'5 жастағы балалар Ш'!AY117</f>
        <v>0</v>
      </c>
      <c r="G347" s="44"/>
    </row>
    <row r="348" spans="2:7">
      <c r="B348" s="31">
        <v>17</v>
      </c>
      <c r="C348" s="43"/>
      <c r="D348" s="137">
        <f>'5 жастағы балалар К'!AZ117</f>
        <v>0</v>
      </c>
      <c r="E348" s="44"/>
      <c r="F348" s="137">
        <f>'5 жастағы балалар Ш'!AZ117</f>
        <v>0</v>
      </c>
      <c r="G348" s="44"/>
    </row>
    <row r="349" spans="2:7">
      <c r="B349" s="33"/>
      <c r="C349" s="43"/>
      <c r="D349" s="137">
        <f>'5 жастағы балалар К'!BA117</f>
        <v>0</v>
      </c>
      <c r="E349" s="44"/>
      <c r="F349" s="137">
        <f>'5 жастағы балалар Ш'!BA117</f>
        <v>0</v>
      </c>
      <c r="G349" s="44"/>
    </row>
    <row r="350" spans="2:7">
      <c r="B350" s="34"/>
      <c r="C350" s="43"/>
      <c r="D350" s="137">
        <f>'5 жастағы балалар К'!BB117</f>
        <v>0</v>
      </c>
      <c r="E350" s="44"/>
      <c r="F350" s="137">
        <f>'5 жастағы балалар Ш'!BB117</f>
        <v>0</v>
      </c>
      <c r="G350" s="44"/>
    </row>
    <row r="351" spans="2:7">
      <c r="B351" s="31">
        <v>18</v>
      </c>
      <c r="C351" s="43"/>
      <c r="D351" s="137">
        <f>'5 жастағы балалар К'!BC117</f>
        <v>0</v>
      </c>
      <c r="E351" s="44"/>
      <c r="F351" s="137">
        <f>'5 жастағы балалар Ш'!BC117</f>
        <v>0</v>
      </c>
      <c r="G351" s="44"/>
    </row>
    <row r="352" spans="2:7">
      <c r="B352" s="33"/>
      <c r="C352" s="43"/>
      <c r="D352" s="137">
        <f>'5 жастағы балалар К'!BD117</f>
        <v>0</v>
      </c>
      <c r="E352" s="44"/>
      <c r="F352" s="137">
        <f>'5 жастағы балалар Ш'!BD117</f>
        <v>0</v>
      </c>
      <c r="G352" s="44"/>
    </row>
    <row r="353" spans="2:7">
      <c r="B353" s="34"/>
      <c r="C353" s="43"/>
      <c r="D353" s="137">
        <f>'5 жастағы балалар К'!BE117</f>
        <v>0</v>
      </c>
      <c r="E353" s="44"/>
      <c r="F353" s="137">
        <f>'5 жастағы балалар Ш'!BE117</f>
        <v>0</v>
      </c>
      <c r="G353" s="44"/>
    </row>
    <row r="354" spans="2:7">
      <c r="B354" s="31">
        <v>19</v>
      </c>
      <c r="C354" s="43"/>
      <c r="D354" s="137">
        <f>'5 жастағы балалар К'!BF117</f>
        <v>0</v>
      </c>
      <c r="E354" s="44"/>
      <c r="F354" s="137">
        <f>'5 жастағы балалар Ш'!BF117</f>
        <v>0</v>
      </c>
      <c r="G354" s="44"/>
    </row>
    <row r="355" spans="2:7">
      <c r="B355" s="33"/>
      <c r="C355" s="43"/>
      <c r="D355" s="137">
        <f>'5 жастағы балалар К'!BG117</f>
        <v>0</v>
      </c>
      <c r="E355" s="44"/>
      <c r="F355" s="137">
        <f>'5 жастағы балалар Ш'!BG117</f>
        <v>0</v>
      </c>
      <c r="G355" s="44"/>
    </row>
    <row r="356" spans="2:7">
      <c r="B356" s="34"/>
      <c r="C356" s="43"/>
      <c r="D356" s="137">
        <f>'5 жастағы балалар К'!BH117</f>
        <v>0</v>
      </c>
      <c r="E356" s="44"/>
      <c r="F356" s="137">
        <f>'5 жастағы балалар Ш'!BH117</f>
        <v>0</v>
      </c>
      <c r="G356" s="44"/>
    </row>
    <row r="357" spans="2:7">
      <c r="B357" s="31">
        <v>20</v>
      </c>
      <c r="C357" s="43"/>
      <c r="D357" s="137">
        <f>'5 жастағы балалар К'!BI117</f>
        <v>0</v>
      </c>
      <c r="E357" s="44"/>
      <c r="F357" s="137">
        <f>'5 жастағы балалар Ш'!BI117</f>
        <v>0</v>
      </c>
      <c r="G357" s="44"/>
    </row>
    <row r="358" spans="2:7">
      <c r="B358" s="33"/>
      <c r="C358" s="43"/>
      <c r="D358" s="137">
        <f>'5 жастағы балалар К'!BJ117</f>
        <v>0</v>
      </c>
      <c r="E358" s="44"/>
      <c r="F358" s="137">
        <f>'5 жастағы балалар Ш'!BJ117</f>
        <v>0</v>
      </c>
      <c r="G358" s="44"/>
    </row>
    <row r="359" spans="2:7">
      <c r="B359" s="34"/>
      <c r="C359" s="43"/>
      <c r="D359" s="137">
        <f>'5 жастағы балалар К'!BK117</f>
        <v>0</v>
      </c>
      <c r="E359" s="44"/>
      <c r="F359" s="137">
        <f>'5 жастағы балалар Ш'!BK117</f>
        <v>0</v>
      </c>
      <c r="G359" s="44"/>
    </row>
    <row r="360" spans="2:7">
      <c r="B360" s="31">
        <v>21</v>
      </c>
      <c r="C360" s="43"/>
      <c r="D360" s="137">
        <f>'5 жастағы балалар К'!BL117</f>
        <v>0</v>
      </c>
      <c r="E360" s="44"/>
      <c r="F360" s="137">
        <f>'5 жастағы балалар Ш'!BL117</f>
        <v>0</v>
      </c>
      <c r="G360" s="44"/>
    </row>
    <row r="361" spans="2:7">
      <c r="B361" s="33"/>
      <c r="C361" s="43"/>
      <c r="D361" s="137">
        <f>'5 жастағы балалар К'!BM117</f>
        <v>0</v>
      </c>
      <c r="E361" s="44"/>
      <c r="F361" s="137">
        <f>'5 жастағы балалар Ш'!BM117</f>
        <v>0</v>
      </c>
      <c r="G361" s="44"/>
    </row>
    <row r="362" spans="2:7">
      <c r="B362" s="34"/>
      <c r="C362" s="43"/>
      <c r="D362" s="137">
        <f>'5 жастағы балалар К'!BN117</f>
        <v>0</v>
      </c>
      <c r="E362" s="44"/>
      <c r="F362" s="137">
        <f>'5 жастағы балалар Ш'!BN117</f>
        <v>0</v>
      </c>
      <c r="G362" s="44"/>
    </row>
    <row r="363" spans="2:7">
      <c r="B363" s="31">
        <v>22</v>
      </c>
      <c r="C363" s="43"/>
      <c r="D363" s="137">
        <f>'5 жастағы балалар К'!BO117</f>
        <v>0</v>
      </c>
      <c r="E363" s="44"/>
      <c r="F363" s="137">
        <f>'5 жастағы балалар Ш'!BO117</f>
        <v>0</v>
      </c>
      <c r="G363" s="44"/>
    </row>
    <row r="364" spans="2:7">
      <c r="B364" s="33"/>
      <c r="C364" s="43"/>
      <c r="D364" s="137">
        <f>'5 жастағы балалар К'!BP117</f>
        <v>0</v>
      </c>
      <c r="E364" s="44"/>
      <c r="F364" s="137">
        <f>'5 жастағы балалар Ш'!BP117</f>
        <v>0</v>
      </c>
      <c r="G364" s="44"/>
    </row>
    <row r="365" spans="2:7">
      <c r="B365" s="34"/>
      <c r="C365" s="43"/>
      <c r="D365" s="137">
        <f>'5 жастағы балалар К'!BQ117</f>
        <v>0</v>
      </c>
      <c r="E365" s="44"/>
      <c r="F365" s="137">
        <f>'5 жастағы балалар Ш'!BQ117</f>
        <v>0</v>
      </c>
      <c r="G365" s="44"/>
    </row>
    <row r="366" spans="2:7">
      <c r="B366" s="31">
        <v>23</v>
      </c>
      <c r="C366" s="43"/>
      <c r="D366" s="137">
        <f>'5 жастағы балалар К'!BR117</f>
        <v>0</v>
      </c>
      <c r="E366" s="44"/>
      <c r="F366" s="137">
        <f>'5 жастағы балалар Ш'!BR117</f>
        <v>0</v>
      </c>
      <c r="G366" s="44"/>
    </row>
    <row r="367" spans="2:7">
      <c r="B367" s="33"/>
      <c r="C367" s="43"/>
      <c r="D367" s="137">
        <f>'5 жастағы балалар К'!BS117</f>
        <v>0</v>
      </c>
      <c r="E367" s="44"/>
      <c r="F367" s="137">
        <f>'5 жастағы балалар Ш'!BS117</f>
        <v>0</v>
      </c>
      <c r="G367" s="44"/>
    </row>
    <row r="368" spans="2:7">
      <c r="B368" s="34"/>
      <c r="C368" s="43"/>
      <c r="D368" s="137">
        <f>'5 жастағы балалар К'!BT117</f>
        <v>0</v>
      </c>
      <c r="E368" s="44"/>
      <c r="F368" s="137">
        <f>'5 жастағы балалар Ш'!BT117</f>
        <v>0</v>
      </c>
      <c r="G368" s="44"/>
    </row>
    <row r="369" spans="2:7">
      <c r="B369" s="31">
        <v>24</v>
      </c>
      <c r="C369" s="43"/>
      <c r="D369" s="137">
        <f>'5 жастағы балалар К'!BU117</f>
        <v>0</v>
      </c>
      <c r="E369" s="44"/>
      <c r="F369" s="137">
        <f>'5 жастағы балалар Ш'!BU117</f>
        <v>0</v>
      </c>
      <c r="G369" s="44"/>
    </row>
    <row r="370" spans="2:7">
      <c r="B370" s="33"/>
      <c r="C370" s="43"/>
      <c r="D370" s="137">
        <f>'5 жастағы балалар К'!BV117</f>
        <v>0</v>
      </c>
      <c r="E370" s="44"/>
      <c r="F370" s="137">
        <f>'5 жастағы балалар Ш'!BV117</f>
        <v>0</v>
      </c>
      <c r="G370" s="44"/>
    </row>
    <row r="371" spans="2:7">
      <c r="B371" s="34"/>
      <c r="C371" s="43"/>
      <c r="D371" s="137">
        <f>'5 жастағы балалар К'!BW117</f>
        <v>0</v>
      </c>
      <c r="E371" s="44"/>
      <c r="F371" s="137">
        <f>'5 жастағы балалар Ш'!BW117</f>
        <v>0</v>
      </c>
      <c r="G371" s="44"/>
    </row>
    <row r="372" spans="2:7">
      <c r="B372" s="31">
        <v>25</v>
      </c>
      <c r="C372" s="43"/>
      <c r="D372" s="137">
        <f>'5 жастағы балалар К'!BX117</f>
        <v>0</v>
      </c>
      <c r="E372" s="44"/>
      <c r="F372" s="137">
        <f>'5 жастағы балалар Ш'!BX117</f>
        <v>0</v>
      </c>
      <c r="G372" s="44"/>
    </row>
    <row r="373" spans="2:7">
      <c r="B373" s="33"/>
      <c r="C373" s="43"/>
      <c r="D373" s="137">
        <f>'5 жастағы балалар К'!BY117</f>
        <v>0</v>
      </c>
      <c r="E373" s="44"/>
      <c r="F373" s="137">
        <f>'5 жастағы балалар Ш'!BY117</f>
        <v>0</v>
      </c>
      <c r="G373" s="44"/>
    </row>
    <row r="374" spans="2:7">
      <c r="B374" s="34"/>
      <c r="C374" s="43"/>
      <c r="D374" s="137">
        <f>'5 жастағы балалар К'!BZ117</f>
        <v>0</v>
      </c>
      <c r="E374" s="44"/>
      <c r="F374" s="137">
        <f>'5 жастағы балалар Ш'!BZ117</f>
        <v>0</v>
      </c>
      <c r="G374" s="44"/>
    </row>
    <row r="375" spans="2:7">
      <c r="B375" s="37">
        <v>26</v>
      </c>
      <c r="C375" s="43"/>
      <c r="D375" s="137">
        <f>'5 жастағы балалар К'!CA117</f>
        <v>0</v>
      </c>
      <c r="E375" s="44"/>
      <c r="F375" s="137">
        <f>'5 жастағы балалар Ш'!CA117</f>
        <v>0</v>
      </c>
      <c r="G375" s="44"/>
    </row>
    <row r="376" spans="2:7">
      <c r="B376" s="37"/>
      <c r="C376" s="43"/>
      <c r="D376" s="137">
        <f>'5 жастағы балалар К'!CB117</f>
        <v>0</v>
      </c>
      <c r="E376" s="44"/>
      <c r="F376" s="137">
        <f>'5 жастағы балалар Ш'!CB117</f>
        <v>0</v>
      </c>
      <c r="G376" s="44"/>
    </row>
    <row r="377" spans="2:7">
      <c r="B377" s="37"/>
      <c r="C377" s="43"/>
      <c r="D377" s="137">
        <f>'5 жастағы балалар К'!CC117</f>
        <v>0</v>
      </c>
      <c r="E377" s="44"/>
      <c r="F377" s="137">
        <f>'5 жастағы балалар Ш'!CC117</f>
        <v>0</v>
      </c>
      <c r="G377" s="44"/>
    </row>
    <row r="378" spans="2:7">
      <c r="B378" s="37">
        <v>27</v>
      </c>
      <c r="C378" s="43"/>
      <c r="D378" s="137">
        <f>'5 жастағы балалар К'!CD117</f>
        <v>0</v>
      </c>
      <c r="E378" s="44"/>
      <c r="F378" s="137">
        <f>'5 жастағы балалар Ш'!CD117</f>
        <v>0</v>
      </c>
      <c r="G378" s="44"/>
    </row>
    <row r="379" spans="2:7">
      <c r="B379" s="37"/>
      <c r="C379" s="43"/>
      <c r="D379" s="137">
        <f>'5 жастағы балалар К'!CE117</f>
        <v>0</v>
      </c>
      <c r="E379" s="44"/>
      <c r="F379" s="137">
        <f>'5 жастағы балалар Ш'!CE117</f>
        <v>0</v>
      </c>
      <c r="G379" s="44"/>
    </row>
    <row r="380" spans="2:7">
      <c r="B380" s="37"/>
      <c r="C380" s="43"/>
      <c r="D380" s="137">
        <f>'5 жастағы балалар К'!CF117</f>
        <v>0</v>
      </c>
      <c r="E380" s="44"/>
      <c r="F380" s="137">
        <f>'5 жастағы балалар Ш'!CF117</f>
        <v>0</v>
      </c>
      <c r="G380" s="44"/>
    </row>
    <row r="381" spans="2:7">
      <c r="B381" s="37">
        <v>28</v>
      </c>
      <c r="C381" s="43"/>
      <c r="D381" s="137">
        <f>'5 жастағы балалар К'!CG117</f>
        <v>0</v>
      </c>
      <c r="E381" s="44"/>
      <c r="F381" s="137">
        <f>'5 жастағы балалар Ш'!CG117</f>
        <v>0</v>
      </c>
      <c r="G381" s="44"/>
    </row>
    <row r="382" spans="2:7">
      <c r="B382" s="37"/>
      <c r="C382" s="43"/>
      <c r="D382" s="137">
        <f>'5 жастағы балалар К'!CH117</f>
        <v>0</v>
      </c>
      <c r="E382" s="44"/>
      <c r="F382" s="137">
        <f>'5 жастағы балалар Ш'!CH117</f>
        <v>0</v>
      </c>
      <c r="G382" s="44"/>
    </row>
    <row r="383" spans="2:7">
      <c r="B383" s="37"/>
      <c r="C383" s="43"/>
      <c r="D383" s="137">
        <f>'5 жастағы балалар К'!CI117</f>
        <v>0</v>
      </c>
      <c r="E383" s="44"/>
      <c r="F383" s="137">
        <f>'5 жастағы балалар Ш'!CI117</f>
        <v>0</v>
      </c>
      <c r="G383" s="44"/>
    </row>
    <row r="384" spans="2:7">
      <c r="B384" s="37">
        <v>29</v>
      </c>
      <c r="C384" s="43"/>
      <c r="D384" s="42"/>
      <c r="E384" s="44"/>
      <c r="F384" s="137">
        <f>'5 жастағы балалар Ш'!CJ117</f>
        <v>0</v>
      </c>
      <c r="G384" s="44"/>
    </row>
    <row r="385" spans="2:7">
      <c r="B385" s="37"/>
      <c r="C385" s="43"/>
      <c r="D385" s="44"/>
      <c r="E385" s="44"/>
      <c r="F385" s="137">
        <f>'5 жастағы балалар Ш'!CK117</f>
        <v>0</v>
      </c>
      <c r="G385" s="44"/>
    </row>
    <row r="386" spans="2:7">
      <c r="B386" s="37"/>
      <c r="C386" s="43"/>
      <c r="D386" s="44"/>
      <c r="E386" s="44"/>
      <c r="F386" s="137">
        <f>'5 жастағы балалар Ш'!CL117</f>
        <v>0</v>
      </c>
      <c r="G386" s="44"/>
    </row>
    <row r="387" spans="2:7">
      <c r="B387" s="37">
        <v>30</v>
      </c>
      <c r="C387" s="43"/>
      <c r="D387" s="44"/>
      <c r="E387" s="44"/>
      <c r="F387" s="137">
        <f>'5 жастағы балалар Ш'!CM117</f>
        <v>0</v>
      </c>
      <c r="G387" s="44"/>
    </row>
    <row r="388" spans="2:7">
      <c r="B388" s="37"/>
      <c r="C388" s="43"/>
      <c r="D388" s="44"/>
      <c r="E388" s="44"/>
      <c r="F388" s="137">
        <f>'5 жастағы балалар Ш'!CN117</f>
        <v>0</v>
      </c>
      <c r="G388" s="44"/>
    </row>
    <row r="389" spans="2:7">
      <c r="B389" s="37"/>
      <c r="C389" s="43"/>
      <c r="D389" s="44"/>
      <c r="E389" s="44"/>
      <c r="F389" s="137">
        <f>'5 жастағы балалар Ш'!CO117</f>
        <v>0</v>
      </c>
      <c r="G389" s="44"/>
    </row>
    <row r="390" spans="2:7">
      <c r="B390" s="37">
        <v>31</v>
      </c>
      <c r="C390" s="43"/>
      <c r="D390" s="44"/>
      <c r="E390" s="44"/>
      <c r="F390" s="137">
        <f>'5 жастағы балалар Ш'!CP117</f>
        <v>0</v>
      </c>
      <c r="G390" s="44"/>
    </row>
    <row r="391" spans="2:7">
      <c r="B391" s="37"/>
      <c r="C391" s="43"/>
      <c r="D391" s="44"/>
      <c r="E391" s="44"/>
      <c r="F391" s="137">
        <f>'5 жастағы балалар Ш'!CQ117</f>
        <v>0</v>
      </c>
      <c r="G391" s="44"/>
    </row>
    <row r="392" spans="2:7">
      <c r="B392" s="37"/>
      <c r="C392" s="43"/>
      <c r="D392" s="44"/>
      <c r="E392" s="44"/>
      <c r="F392" s="137">
        <f>'5 жастағы балалар Ш'!CR117</f>
        <v>0</v>
      </c>
      <c r="G392" s="44"/>
    </row>
    <row r="393" spans="2:7">
      <c r="B393" s="37">
        <v>32</v>
      </c>
      <c r="C393" s="43"/>
      <c r="D393" s="44"/>
      <c r="E393" s="44"/>
      <c r="F393" s="137">
        <f>'5 жастағы балалар Ш'!CS117</f>
        <v>0</v>
      </c>
      <c r="G393" s="44"/>
    </row>
    <row r="394" spans="2:7">
      <c r="B394" s="37"/>
      <c r="C394" s="43"/>
      <c r="D394" s="44"/>
      <c r="E394" s="44"/>
      <c r="F394" s="137">
        <f>'5 жастағы балалар Ш'!CT117</f>
        <v>0</v>
      </c>
      <c r="G394" s="44"/>
    </row>
    <row r="395" spans="2:7">
      <c r="B395" s="37"/>
      <c r="C395" s="43"/>
      <c r="D395" s="44"/>
      <c r="E395" s="44"/>
      <c r="F395" s="137">
        <f>'5 жастағы балалар Ш'!CU117</f>
        <v>0</v>
      </c>
      <c r="G395" s="44"/>
    </row>
    <row r="396" spans="2:7">
      <c r="B396" s="37">
        <v>33</v>
      </c>
      <c r="C396" s="43"/>
      <c r="D396" s="44"/>
      <c r="E396" s="44"/>
      <c r="F396" s="137">
        <f>'5 жастағы балалар Ш'!CV117</f>
        <v>0</v>
      </c>
      <c r="G396" s="44"/>
    </row>
    <row r="397" spans="2:7">
      <c r="B397" s="37"/>
      <c r="C397" s="43"/>
      <c r="D397" s="44"/>
      <c r="E397" s="44"/>
      <c r="F397" s="137">
        <f>'5 жастағы балалар Ш'!CW117</f>
        <v>0</v>
      </c>
      <c r="G397" s="44"/>
    </row>
    <row r="398" spans="2:7">
      <c r="B398" s="37"/>
      <c r="C398" s="43"/>
      <c r="D398" s="44"/>
      <c r="E398" s="44"/>
      <c r="F398" s="137">
        <f>'5 жастағы балалар Ш'!CX117</f>
        <v>0</v>
      </c>
      <c r="G398" s="44"/>
    </row>
    <row r="399" spans="2:7">
      <c r="B399" s="37">
        <v>34</v>
      </c>
      <c r="C399" s="43"/>
      <c r="D399" s="44"/>
      <c r="E399" s="44"/>
      <c r="F399" s="137">
        <f>'5 жастағы балалар Ш'!CY117</f>
        <v>0</v>
      </c>
      <c r="G399" s="44"/>
    </row>
    <row r="400" spans="2:7">
      <c r="B400" s="37"/>
      <c r="C400" s="43"/>
      <c r="D400" s="44"/>
      <c r="E400" s="44"/>
      <c r="F400" s="137">
        <f>'5 жастағы балалар Ш'!CZ117</f>
        <v>0</v>
      </c>
      <c r="G400" s="44"/>
    </row>
    <row r="401" spans="2:7">
      <c r="B401" s="37"/>
      <c r="C401" s="43"/>
      <c r="D401" s="44"/>
      <c r="E401" s="44"/>
      <c r="F401" s="137">
        <f>'5 жастағы балалар Ш'!DA117</f>
        <v>0</v>
      </c>
      <c r="G401" s="44"/>
    </row>
    <row r="402" spans="2:7">
      <c r="B402" s="37">
        <v>35</v>
      </c>
      <c r="C402" s="43"/>
      <c r="D402" s="44"/>
      <c r="E402" s="44"/>
      <c r="F402" s="137">
        <f>'5 жастағы балалар Ш'!DB117</f>
        <v>0</v>
      </c>
      <c r="G402" s="44"/>
    </row>
    <row r="403" spans="2:7">
      <c r="B403" s="37"/>
      <c r="C403" s="43"/>
      <c r="D403" s="44"/>
      <c r="E403" s="44"/>
      <c r="F403" s="137">
        <f>'5 жастағы балалар Ш'!DC117</f>
        <v>0</v>
      </c>
      <c r="G403" s="44"/>
    </row>
    <row r="404" spans="2:7">
      <c r="B404" s="37"/>
      <c r="C404" s="45"/>
      <c r="D404" s="46"/>
      <c r="E404" s="46"/>
      <c r="F404" s="137">
        <f>'5 жастағы балалар Ш'!DD117</f>
        <v>0</v>
      </c>
      <c r="G404" s="46"/>
    </row>
    <row r="405" spans="2:2">
      <c r="B405" s="47">
        <f>СВОД3!V12</f>
        <v>0</v>
      </c>
    </row>
    <row r="504" ht="15" customHeight="1"/>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topLeftCell="G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6.75" customHeight="1" spans="2:8">
      <c r="B4" s="3" t="s">
        <v>827</v>
      </c>
      <c r="C4" s="3"/>
      <c r="D4" s="4" t="str">
        <f>'5 жастағы балалар Ф'!C13</f>
        <v>Болатов Али Дарханұлы</v>
      </c>
      <c r="E4" s="5"/>
      <c r="F4" s="5"/>
      <c r="G4" s="1"/>
      <c r="H4" s="1"/>
    </row>
    <row r="5" ht="18" spans="2:8">
      <c r="B5" s="6" t="s">
        <v>2</v>
      </c>
      <c r="C5" s="6"/>
      <c r="D5" s="7" t="str">
        <f>'5 жастағы балалар Ф'!A13</f>
        <v>04.10.2018</v>
      </c>
      <c r="E5" s="7"/>
      <c r="F5" s="7"/>
      <c r="G5" s="1"/>
      <c r="H5" s="1"/>
    </row>
    <row r="6" ht="82.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1.5" customHeight="1" spans="2:12">
      <c r="B9" s="10" t="s">
        <v>833</v>
      </c>
      <c r="C9" s="11" t="s">
        <v>834</v>
      </c>
      <c r="D9" s="11"/>
      <c r="E9" s="11"/>
      <c r="F9" s="11" t="s">
        <v>835</v>
      </c>
      <c r="G9" s="11"/>
      <c r="H9" s="11"/>
      <c r="I9" s="11" t="s">
        <v>836</v>
      </c>
      <c r="J9" s="11"/>
      <c r="K9" s="11"/>
      <c r="L9" s="11" t="s">
        <v>837</v>
      </c>
    </row>
    <row r="10" ht="90" customHeight="1" spans="2:12">
      <c r="B10" s="11" t="s">
        <v>5</v>
      </c>
      <c r="C10" s="18" t="str">
        <f>IF(C98="","",VLOOKUP(C98,$M$509:$N$511,2,TRUE))</f>
        <v>өкшемен, аяқтың сыртқы қырымен, адымдап, жүруді жүгірумен, секірумен
алмастырып, бағытты және қарқынды өзгертіп жүру қабілетін бекіту
</v>
      </c>
      <c r="D10" s="18" t="e">
        <f>IF(C99="","",VLOOKUP(C99,$O$509:$P$511,2,TRUE))</f>
        <v>#N/A</v>
      </c>
      <c r="E10" s="18" t="e">
        <f>IF(C100="","",VLOOKUP(C100,$Q$509:$R$511,2,TRUE))</f>
        <v>#N/A</v>
      </c>
      <c r="F10" s="18" t="str">
        <f>IF(C191="","",VLOOKUP(C191,$M$563:$N$565,2,TRUE))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G10" s="18" t="e">
        <f>IF(C192="","",VLOOKUP(C192,$O$563:$P$565,2,TRUE))</f>
        <v>#N/A</v>
      </c>
      <c r="H10" s="18" t="e">
        <f>IF(C193="","",VLOOKUP(C193,$Q$563:$R$565,2,TRUE))</f>
        <v>#N/A</v>
      </c>
      <c r="I10" s="18" t="str">
        <f>IF(C300="","",VLOOKUP(C300,$M$563:$N$565,2,TRUE))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J10" s="18" t="e">
        <f>IF(C301="","",VLOOKUP(C301,$O$563:$P$565,2,TRUE))</f>
        <v>#N/A</v>
      </c>
      <c r="K10" s="18" t="e">
        <f>IF(C302="","",VLOOKUP(C302,$Q$563:$R$565,2,TRUE))</f>
        <v>#N/A</v>
      </c>
      <c r="L10" s="19" t="str">
        <f>IF(B405="","",VLOOKUP(B405,$M$612:$N$614,2,TRUE))</f>
        <v>Гигиеналық процедураларды өз бетінше орындайды; қатайту процедураларының маңыздылығы мен қажеттілігін біледі. Жаңа қозғалыс түрлерін біледі. Ойын  ұйымдастыруда бастамашылық жасайды, ойын ережелерін сақтайды
Шынықтыру процедураларының маңыздылығы мен қажеттілігін біледі; және салауатты өмір салты туралы алғашқы идеялары бар.
Дұрыс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біледі;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дұрыс жасайды және қолданады, сөйлеу этикеті формаларын қолданбайды; жай сөйлемдерді қолданады. негізгі ойды тұжырымдайды, өз пікірін білдіреді; оқиғаны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өзі және отбасы туралы айтады;
пайдаланады
басқалармен және адамдармен қарым-қатынасқа қажетті сөздер; ойыншықтар туралы шағын әңгіме құрастырады, суреттерді жасайды; 
мақал-мәтелдерді жатқа айтады.
Сөздерді буынға бөледі, олардың санын, ретін анықтайды;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пайдаланады, палитрадағы акварельді сумен араластырады, түрлі баспаларда қарындашпен бояйды, қанық түстерді алады.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біледі; табиғаттан және қиялдан әр түрлі пішіндегі және өлшемдегі таныс заттарды мүсіндеу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біледі; ;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v>
      </c>
    </row>
    <row r="11" ht="90" customHeight="1" spans="2:12">
      <c r="B11" s="11"/>
      <c r="C11" s="18" t="e">
        <f>IF(C101="","",VLOOKUP(C101,$S$509:$T$511,2,TRUE))</f>
        <v>#N/A</v>
      </c>
      <c r="D11" s="18" t="str">
        <f>IF(C102="","",VLOOKUP(C102,$U$509:$V$511,2,TRUE))</f>
        <v>сызықтардың, арқанның, тақтайдың, гимнастикалық скамейканың, бөрененің
бойымен тепе-теңдікті сақтап, жүру дағдылардын қалыптастыру
</v>
      </c>
      <c r="E11" s="18" t="e">
        <f>IF(C103="","",VLOOKUP(C103,$W$509:$X$511,2,TRUE))</f>
        <v>#N/A</v>
      </c>
      <c r="F11" s="18" t="str">
        <f>IF(C194="","",VLOOKUP(C194,$S$563:$T$565,2,TRUE))</f>
        <v>әртүрлі жылдамдықпен – баяу, жылдам, орташа қарқынмен тоқтамай жүгіру қабілетін бекіту</v>
      </c>
      <c r="G11" s="18" t="e">
        <f>IF(C195="","",VLOOKUP(C195,$U$563:$V$565,2,TRUE))</f>
        <v>#N/A</v>
      </c>
      <c r="H11" s="18" t="e">
        <f>IF(C196="","",VLOOKUP(C196,$W$563:$X$565,2,TRUE))</f>
        <v>#N/A</v>
      </c>
      <c r="I11" s="18" t="str">
        <f>IF(C303="","",VLOOKUP(C303,$S$563:$T$565,2,TRUE))</f>
        <v>әртүрлі жылдамдықпен – баяу, жылдам, орташа қарқынмен тоқтамай жүгіру қабілетін бекіту</v>
      </c>
      <c r="J11" s="18" t="e">
        <f>IF(C304="","",VLOOKUP(C304,$U$563:$V$565,2,TRUE))</f>
        <v>#N/A</v>
      </c>
      <c r="K11" s="18" t="e">
        <f>IF(C305="","",VLOOKUP(C305,$W$563:$X$565,2,TRUE))</f>
        <v>#N/A</v>
      </c>
      <c r="L11" s="20"/>
    </row>
    <row r="12" ht="90" customHeight="1" spans="2:12">
      <c r="B12" s="11"/>
      <c r="C12" s="18" t="str">
        <f>IF(C104="","",VLOOKUP(C104,$Y$509:$Z$511,2,TRUE))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қабілетін бекіту
</v>
      </c>
      <c r="D12" s="18" t="e">
        <f>IF(C105="","",VLOOKUP(C105,$AA$509:$AB$511,2,TRUE))</f>
        <v>#N/A</v>
      </c>
      <c r="E12" s="18" t="e">
        <f>IF(C106="","",VLOOKUP(C106,$AC$509:$AD$511,2,TRUE))</f>
        <v>#N/A</v>
      </c>
      <c r="F12" s="18" t="str">
        <f>IF(C197="","",VLOOKUP(C197,$Y$563:$Z$565,2,TRUE))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G12" s="18" t="e">
        <f>IF(C198="","",VLOOKUP(C198,$AA$563:$AB$565,2,TRUE))</f>
        <v>#N/A</v>
      </c>
      <c r="H12" s="18" t="e">
        <f>IF(C199="","",VLOOKUP(C199,$AC$563:$AD$565,2,TRUE))</f>
        <v>#N/A</v>
      </c>
      <c r="I12" s="18" t="str">
        <f>IF(C306="","",VLOOKUP(C306,$Y$563:$Z$565,2,TRUE))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J12" s="18" t="e">
        <f>IF(C307="","",VLOOKUP(C307,$AA$563:$AB$565,2,TRUE))</f>
        <v>#N/A</v>
      </c>
      <c r="K12" s="18" t="e">
        <f>IF(C308="","",VLOOKUP(C308,$AC$563:$AD$565,2,TRUE))</f>
        <v>#N/A</v>
      </c>
      <c r="L12" s="20"/>
    </row>
    <row r="13" ht="90" customHeight="1" spans="2:12">
      <c r="B13" s="11"/>
      <c r="C13" s="18" t="str">
        <f>IF(C107="","",VLOOKUP(C107,$AE$509:$AF$511,2,TRUE))</f>
        <v>доптарды домалату, заттарды қашықтыққа лақтыруды, доптарды кедергілер
арқылы лақтыру және қағып алу қабілетін бекіту
</v>
      </c>
      <c r="D13" s="18" t="e">
        <f>IF(C108="","",VLOOKUP(C108,$AG$509:$AH$511,2,TRUE))</f>
        <v>#N/A</v>
      </c>
      <c r="E13" s="18" t="e">
        <f>IF(C109="","",VLOOKUP(C109,$AI$509:$AJ$511,2,TRUE))</f>
        <v>#N/A</v>
      </c>
      <c r="F13" s="18" t="str">
        <f>IF(C200="","",VLOOKUP(C200,$AE$563:$AF$565,2,TRUE))</f>
        <v>спорттық ойындар мен жаттығуларда белсенділік таныту қабілетін бекіту</v>
      </c>
      <c r="G13" s="18" t="e">
        <f>IF(C201="","",VLOOKUP(C201,$AG$563:$AH$565,2,TRUE))</f>
        <v>#N/A</v>
      </c>
      <c r="H13" s="18" t="e">
        <f>IF(C202="","",VLOOKUP(C202,$AI$563:$AJ$565,2,TRUE))</f>
        <v>#N/A</v>
      </c>
      <c r="I13" s="18" t="str">
        <f>IF(C309="","",VLOOKUP(C309,$AE$563:$AF$565,2,TRUE))</f>
        <v>спорттық ойындар мен жаттығуларда белсенділік таныту қабілетін бекіту</v>
      </c>
      <c r="J13" s="18" t="e">
        <f>IF(C310="","",VLOOKUP(C310,$AG$563:$AH$565,2,TRUE))</f>
        <v>#N/A</v>
      </c>
      <c r="K13" s="18" t="e">
        <f>IF(C311="","",VLOOKUP(C311,$AI$563:$AJ$565,2,TRUE))</f>
        <v>#N/A</v>
      </c>
      <c r="L13" s="20"/>
    </row>
    <row r="14" ht="90" customHeight="1" spans="2:12">
      <c r="B14" s="11"/>
      <c r="C14" s="18" t="e">
        <f>IF(C110="","",VLOOKUP(C110,$AK$509:$AL$511,2,TRUE))</f>
        <v>#N/A</v>
      </c>
      <c r="D14" s="18" t="str">
        <f>IF(C111="","",VLOOKUP(C111,$AM$509:$AN$511,2,TRUE))</f>
        <v>қимылды ойындарда физикалық қасиеттерді: жылдамдық, күш, шыдамдылық,
икемділік, ептілік көрсетуді :және спорттық ойындардың ережелерін сақтау дағдылардын қалыптастыру
</v>
      </c>
      <c r="E14" s="18" t="e">
        <f>IF(C112="","",VLOOKUP(C112,$AO$509:$AP$511,2,TRUE))</f>
        <v>#N/A</v>
      </c>
      <c r="F14" s="18" t="str">
        <f>IF(C203="","",VLOOKUP(C203,$AK$563:$AL$565,2,TRUE))</f>
        <v>гигиеналық шараларды өз бетінше орындау қабілетін бекіту</v>
      </c>
      <c r="G14" s="18" t="e">
        <f>IF(C204="","",VLOOKUP(C204,$AM$563:$AN$565,2,TRUE))</f>
        <v>#N/A</v>
      </c>
      <c r="H14" s="18" t="e">
        <f>IF(C205="","",VLOOKUP(C205,$AO$563:$AP$565,2,TRUE))</f>
        <v>#N/A</v>
      </c>
      <c r="I14" s="18" t="str">
        <f>IF(C312="","",VLOOKUP(C312,$AK$563:$AL$565,2,TRUE))</f>
        <v>гигиеналық шараларды өз бетінше орындау қабілетін бекіту</v>
      </c>
      <c r="J14" s="18" t="e">
        <f>IF(C313="","",VLOOKUP(C313,$AM$563:$AN$565,2,TRUE))</f>
        <v>#N/A</v>
      </c>
      <c r="K14" s="18" t="e">
        <f>IF(C314="","",VLOOKUP(C314,$AO$563:$AP$565,2,TRUE))</f>
        <v>#N/A</v>
      </c>
      <c r="L14" s="20"/>
    </row>
    <row r="15" ht="90" customHeight="1" spans="2:12">
      <c r="B15" s="11"/>
      <c r="C15" s="18" t="str">
        <f>IF(C113="","",VLOOKUP(C113,$AQ$509:$AR$511,2,TRUE))</f>
        <v>жеке гигиенаның бастапқы дағдыларын сақтау, өзінің сыртқы келбетін өз бетінше
реттеу қабілетін бекіту
</v>
      </c>
      <c r="D15" s="18" t="e">
        <f>IF(C114="","",VLOOKUP(C114,$AS$509:$AT$511,2,TRUE))</f>
        <v>#N/A</v>
      </c>
      <c r="E15" s="18" t="e">
        <f>IF(C115="","",VLOOKUP(C115,$AU$509:$AV$511,2,TRUE))</f>
        <v>#N/A</v>
      </c>
      <c r="F15" s="18" t="str">
        <f>IF(C206="","",VLOOKUP(C206,$AQ$563:$AR$565,2,TRUE))</f>
        <v>өзіне – өзі қызмет көрсету және киіміне күтім жасау дағдыларын білу қабілетін бекіту</v>
      </c>
      <c r="G15" s="18" t="e">
        <f>IF(C207="","",VLOOKUP(C207,$AS$563:$AT$565,2,TRUE))</f>
        <v>#N/A</v>
      </c>
      <c r="H15" s="18" t="e">
        <f>IF(C208="","",VLOOKUP(C208,$AU$563:$AV$565,2,TRUE))</f>
        <v>#N/A</v>
      </c>
      <c r="I15" s="18" t="str">
        <f>IF(C315="","",VLOOKUP(C315,$AQ$563:$AR$565,2,TRUE))</f>
        <v>өзіне – өзі қызмет көрсету және киіміне күтім жасау дағдыларын білу қабілетін бекіту</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str">
        <f>IF(C210="","",VLOOKUP(C210,$AY$563:$AZ$565,2,TRUE))</f>
        <v>салауатты өмір салтының құндылығын түсуну дағдылардын қалыптастыру</v>
      </c>
      <c r="H16" s="18" t="e">
        <f>IF(C211="","",VLOOKUP(C211,$BA$563:$BB$565,2,TRUE))</f>
        <v>#N/A</v>
      </c>
      <c r="I16" s="18" t="str">
        <f>IF(C318="","",VLOOKUP(C318,$AW$563:$AX$565,2,TRUE))</f>
        <v>салауатты өмір салтының құндылығын түсуну қабілетін бекіту</v>
      </c>
      <c r="J16" s="18" t="e">
        <f>IF(C319="","",VLOOKUP(C319,$AY$563:$AZ$565,2,TRUE))</f>
        <v>#N/A</v>
      </c>
      <c r="K16" s="18" t="e">
        <f>IF(C320="","",VLOOKUP(C320,$BA$563:$BB$565,2,TRUE))</f>
        <v>#N/A</v>
      </c>
      <c r="L16" s="20"/>
    </row>
    <row r="17" ht="90" customHeight="1" spans="2:12">
      <c r="B17" s="11" t="s">
        <v>112</v>
      </c>
      <c r="C17" s="18" t="e">
        <f>IF(D98="","",VLOOKUP(D98,$M$513:$N$515,2,TRUE))</f>
        <v>#N/A</v>
      </c>
      <c r="D17" s="18" t="str">
        <f>IF(D99="","",VLOOKUP(D99,$O$513:$P$515,2,TRUE))</f>
        <v>дауысты, дауыссыз дыбыстарды дұрыс айту, белгілі дыбысқа ауызша сөздерді
табу дағдылардын қалыптастыру
</v>
      </c>
      <c r="E17" s="18" t="e">
        <f>IF(D100="","",VLOOKUP(D100,$Q$513:$R$515,2,TRUE))</f>
        <v>#N/A</v>
      </c>
      <c r="F17" s="18" t="e">
        <f>IF(D191="","",VLOOKUP(D191,$M$567:$N$569,2,TRUE))</f>
        <v>#N/A</v>
      </c>
      <c r="G17" s="18" t="str">
        <f>IF(D192="","",VLOOKUP(D192,$O$567:$P$569,2,TRUE))</f>
        <v>сөздерге дыбыстық талдау жасай алу дағдылардын қалыптастыру</v>
      </c>
      <c r="H17" s="18" t="e">
        <f>IF(D193="","",VLOOKUP(D193,$Q$567:$R$569,2,TRUE))</f>
        <v>#N/A</v>
      </c>
      <c r="I17" s="18" t="str">
        <f>IF(D300="","",VLOOKUP(D300,$M$567:$N$569,2,TRUE))</f>
        <v>сөздерге дыбыстық талдау жасай алу қабілетін бекіту</v>
      </c>
      <c r="J17" s="18" t="e">
        <f>IF(D301="","",VLOOKUP(D301,$O$567:$P$569,2,TRUE))</f>
        <v>#N/A</v>
      </c>
      <c r="K17" s="18" t="e">
        <f>IF(D302="","",VLOOKUP(D302,$Q$567:$R$569,2,TRUE))</f>
        <v>#N/A</v>
      </c>
      <c r="L17" s="20"/>
    </row>
    <row r="18" ht="90" customHeight="1" spans="2:12">
      <c r="B18" s="11"/>
      <c r="C18" s="18" t="e">
        <f>IF(D101="","",VLOOKUP(D101,$S$513:$T$515,2,TRUE))</f>
        <v>#N/A</v>
      </c>
      <c r="D18" s="18" t="str">
        <f>IF(D102="","",VLOOKUP(D102,$U$513:$V$515,2,TRUE))</f>
        <v>сөйлегенде сөйлемдердің түрлерін (жай және күрделі), сын есімдерді, етістіктерді,
үстеулерді, қосымшаларды қолдану дағдылардын қалыптастыру
</v>
      </c>
      <c r="E18" s="18" t="e">
        <f>IF(D103="","",VLOOKUP(D103,$W$513:$X$515,2,TRUE))</f>
        <v>#N/A</v>
      </c>
      <c r="F18" s="18" t="e">
        <f>IF(D194="","",VLOOKUP(D194,$S$567:$T$569,2,TRUE))</f>
        <v>#N/A</v>
      </c>
      <c r="G18" s="18" t="str">
        <f>IF(D195="","",VLOOKUP(D195,$U$567:$V$569,2,TRUE))</f>
        <v>сөйлегенде зат есімдерді, сын есімдерді, үстеулерді, көп мағыналы сөздерді,
синонимдер мен антонимдерді қолдану дағдылардын қалыптастыру
</v>
      </c>
      <c r="H18" s="18" t="e">
        <f>IF(D196="","",VLOOKUP(D196,$W$567:$X$569,2,TRUE))</f>
        <v>#N/A</v>
      </c>
      <c r="I18" s="18" t="str">
        <f>IF(D303="","",VLOOKUP(D303,$S$567:$T$569,2,TRUE))</f>
        <v>сөйлегенде зат есімдерді, сын есімдерді, үстеулерді, көп мағыналы сөздерді,
синонимдер мен антонимдерді қолдану қабілетін бекіту
</v>
      </c>
      <c r="J18" s="18" t="e">
        <f>IF(D304="","",VLOOKUP(D304,$U$567:$V$569,2,TRUE))</f>
        <v>#N/A</v>
      </c>
      <c r="K18" s="18" t="e">
        <f>IF(D305="","",VLOOKUP(D305,$W$567:$X$569,2,TRUE))</f>
        <v>#N/A</v>
      </c>
      <c r="L18" s="20"/>
    </row>
    <row r="19" ht="90" customHeight="1" spans="2:12">
      <c r="B19" s="11"/>
      <c r="C19" s="18" t="e">
        <f>IF(D104="","",VLOOKUP(D104,$Y$513:$Z$515,2,TRUE))</f>
        <v>#N/A</v>
      </c>
      <c r="D19" s="18" t="str">
        <f>IF(D105="","",VLOOKUP(D105,$AA$513:$AB$515,2,TRUE))</f>
        <v>өзін қоршаған ортадан тыс заттар мен құбылыстардың атауларын білу дағдылардын қалыптастыру</v>
      </c>
      <c r="E19" s="18" t="e">
        <f>IF(D106="","",VLOOKUP(D106,$AC$513:$AD$515,2,TRUE))</f>
        <v>#N/A</v>
      </c>
      <c r="F19" s="18" t="e">
        <f>IF(D197="","",VLOOKUP(D197,$Y$567:$Z$569,2,TRUE))</f>
        <v>#N/A</v>
      </c>
      <c r="G19" s="18" t="str">
        <f>IF(D198="","",VLOOKUP(D198,$AA$567:$AB$569,2,TRUE))</f>
        <v>зат есімдерді сан есімдермен және сын есімдерді зат есімдермен байланыстырып
айту дағдылардын қалыптастыру
</v>
      </c>
      <c r="H19" s="18" t="e">
        <f>IF(D199="","",VLOOKUP(D199,$AC$567:$AD$569,2,TRUE))</f>
        <v>#N/A</v>
      </c>
      <c r="I19" s="18" t="str">
        <f>IF(D306="","",VLOOKUP(D306,$Y$567:$Z$569,2,TRUE))</f>
        <v>зат есімдерді сан есімдермен және сын есімдерді зат есімдермен байланыстырып
айту қабілетін бекіту
</v>
      </c>
      <c r="J19" s="18" t="e">
        <f>IF(D307="","",VLOOKUP(D307,$AA$567:$AB$569,2,TRUE))</f>
        <v>#N/A</v>
      </c>
      <c r="K19" s="18" t="e">
        <f>IF(D308="","",VLOOKUP(D308,$AC$567:$AD$569,2,TRUE))</f>
        <v>#N/A</v>
      </c>
      <c r="L19" s="20"/>
    </row>
    <row r="20" ht="90" customHeight="1" spans="2:12">
      <c r="B20" s="11"/>
      <c r="C20" s="18" t="e">
        <f>IF(D107="","",VLOOKUP(D107,$AE$513:$AF$515,2,TRUE))</f>
        <v>#N/A</v>
      </c>
      <c r="D20" s="18" t="str">
        <f>IF(D108="","",VLOOKUP(D108,$AG$513:$AH$515,2,TRUE))</f>
        <v>сан есімдерді ретімен атау, оларды зат есімдермен септіктерде, жекеше және
көпше түрде байланыстырып айтуға дағдылардын қалыптастыру
</v>
      </c>
      <c r="E20" s="18" t="e">
        <f>IF(D109="","",VLOOKUP(D109,$AI$513:$AJ$515,2,TRUE))</f>
        <v>#N/A</v>
      </c>
      <c r="F20" s="18" t="e">
        <f>IF(D200="","",VLOOKUP(D200,$AE$567:$AF$569,2,TRUE))</f>
        <v>#N/A</v>
      </c>
      <c r="G20" s="18" t="str">
        <f>IF(D201="","",VLOOKUP(D201,$AG$567:$AH$569,2,TRUE))</f>
        <v>әңгімелесушіні мұқият тыңдап, сұрақтарды дұрыс қояды және қойылған сұрақтарға
қысқаша немесе толық жауап беру дағдылардын қалыптастыру
</v>
      </c>
      <c r="H20" s="18" t="e">
        <f>IF(D202="","",VLOOKUP(D202,$AI$567:$AJ$569,2,TRUE))</f>
        <v>#N/A</v>
      </c>
      <c r="I20" s="18" t="str">
        <f>IF(D309="","",VLOOKUP(D309,$AE$567:$AF$569,2,TRUE))</f>
        <v>әңгімелесушіні мұқият тыңдап, сұрақтарды дұрыс қояды және қойылған сұрақтарға
қысқаша немесе толық жауап беру қабілетін бекіту
</v>
      </c>
      <c r="J20" s="18" t="e">
        <f>IF(D310="","",VLOOKUP(D310,$AG$567:$AH$569,2,TRUE))</f>
        <v>#N/A</v>
      </c>
      <c r="K20" s="18" t="e">
        <f>IF(D311="","",VLOOKUP(D311,$AI$567:$AJ$569,2,TRUE))</f>
        <v>#N/A</v>
      </c>
      <c r="L20" s="20"/>
    </row>
    <row r="21" ht="90" customHeight="1" spans="2:12">
      <c r="B21" s="11"/>
      <c r="C21" s="18" t="e">
        <f>IF(D110="","",VLOOKUP(D110,$AK$513:$AL$515,2,TRUE))</f>
        <v>#N/A</v>
      </c>
      <c r="D21" s="18" t="str">
        <f>IF(D111="","",VLOOKUP(D111,$AM$513:$AN$515,2,TRUE))</f>
        <v>бейнелеген суреттер мен заттар (бұйымдар) бойынша әңгімелер құрастыру дағдылардын қалыптастыру</v>
      </c>
      <c r="E21" s="18" t="e">
        <f>IF(D112="","",VLOOKUP(D112,$AO$513:$AP$515,2,TRUE))</f>
        <v>#N/A</v>
      </c>
      <c r="F21" s="18" t="e">
        <f>IF(D203="","",VLOOKUP(D203,$AK$567:$AL$569,2,TRUE))</f>
        <v>#N/A</v>
      </c>
      <c r="G21" s="18" t="str">
        <f>IF(D204="","",VLOOKUP(D204,$AM$567:$AN$569,2,TRUE))</f>
        <v>бақылаулар мен сюжеттік суреттер бойынша әңгімелер құрастыру дағдылардын қалыптастыру</v>
      </c>
      <c r="H21" s="18" t="e">
        <f>IF(D205="","",VLOOKUP(D205,$AO$567:$AP$569,2,TRUE))</f>
        <v>#N/A</v>
      </c>
      <c r="I21" s="18" t="str">
        <f>IF(D312="","",VLOOKUP(D312,$AK$567:$AL$569,2,TRUE))</f>
        <v>бақылаулар мен сюжеттік суреттер бойынша әңгімелер құрастыру қабілетін бекіту</v>
      </c>
      <c r="J21" s="18" t="e">
        <f>IF(D313="","",VLOOKUP(D313,$AM$567:$AN$569,2,TRUE))</f>
        <v>#N/A</v>
      </c>
      <c r="K21" s="18" t="e">
        <f>IF(D314="","",VLOOKUP(D314,$AO$567:$AP$569,2,TRUE))</f>
        <v>#N/A</v>
      </c>
      <c r="L21" s="20"/>
    </row>
    <row r="22" ht="90" customHeight="1" spans="2:12">
      <c r="B22" s="11"/>
      <c r="C22" s="18" t="e">
        <f>IF(D113="","",VLOOKUP(D113,$AQ$513:$AR$515,2,TRUE))</f>
        <v>#N/A</v>
      </c>
      <c r="D22" s="18" t="str">
        <f>IF(D114="","",VLOOKUP(D114,$AS$513:$AT$515,2,TRUE))</f>
        <v>шығармалардың, ертегілердің қызықты үзінділерін қайталап айту дағдылардын қалыптастыру</v>
      </c>
      <c r="E22" s="18" t="e">
        <f>IF(D115="","",VLOOKUP(D115,$AU$513:$AV$515,2,TRUE))</f>
        <v>#N/A</v>
      </c>
      <c r="F22" s="18" t="e">
        <f>IF(D206="","",VLOOKUP(D206,$AQ$567:$AR$569,2,TRUE))</f>
        <v>#N/A</v>
      </c>
      <c r="G22" s="18" t="str">
        <f>IF(D207="","",VLOOKUP(D207,$AS$567:$AT$569,2,TRUE))</f>
        <v>әңгімелерді бірізді айтып беру дағдылардын қалыптастыру</v>
      </c>
      <c r="H22" s="18" t="e">
        <f>IF(D208="","",VLOOKUP(D208,$AU$567:$AV$569,2,TRUE))</f>
        <v>#N/A</v>
      </c>
      <c r="I22" s="18" t="str">
        <f>IF(D315="","",VLOOKUP(D315,$AQ$567:$AR$569,2,TRUE))</f>
        <v>әңгімелерді бірізді айтып беру қабілетін бекіту</v>
      </c>
      <c r="J22" s="18" t="e">
        <f>IF(D316="","",VLOOKUP(D316,$AS$567:$AT$569,2,TRUE))</f>
        <v>#N/A</v>
      </c>
      <c r="K22" s="18" t="e">
        <f>IF(D317="","",VLOOKUP(D317,$AU$567:$AV$569,2,TRUE))</f>
        <v>#N/A</v>
      </c>
      <c r="L22" s="20"/>
    </row>
    <row r="23" ht="90" customHeight="1" spans="2:12">
      <c r="B23" s="11"/>
      <c r="C23" s="18" t="e">
        <f>IF(D116="","",VLOOKUP(D116,$M$517:$N$519,2,TRUE))</f>
        <v>#N/A</v>
      </c>
      <c r="D23" s="18" t="str">
        <f>IF(D117="","",VLOOKUP(D117,$O$517:$P$519,2,TRUE))</f>
        <v>шығарма мазмұнын қайталап айтуға сюжет желісінің реттілігін сақтауға дағдылардын қалыптастыру</v>
      </c>
      <c r="E23" s="18" t="e">
        <f>IF(D118="","",VLOOKUP(D118,$Q$517:$R$519,2,TRUE))</f>
        <v>#N/A</v>
      </c>
      <c r="F23" s="18" t="e">
        <f>IF(D209="","",VLOOKUP(D209,$AW$567:$AX$569,2,TRUE))</f>
        <v>#N/A</v>
      </c>
      <c r="G23" s="18" t="str">
        <f>IF(D210="","",VLOOKUP(D210,$AY$567:$AZ$569,2,TRUE))</f>
        <v>әңгімелесу кезінде өзін мәдениетті, әдепті ұстау дағдылардын қалыптастыру</v>
      </c>
      <c r="H23" s="18" t="e">
        <f>IF(D211="","",VLOOKUP(D211,$BA$567:$BB$569,2,TRUE))</f>
        <v>#N/A</v>
      </c>
      <c r="I23" s="18" t="str">
        <f>IF(D318="","",VLOOKUP(D318,$AW$567:$AX$569,2,TRUE))</f>
        <v>әңгімелесу кезінде өзін мәдениетті, әдепті ұстау қабілетін бекіту</v>
      </c>
      <c r="J23" s="18" t="e">
        <f>IF(D319="","",VLOOKUP(D319,$AY$567:$AZ$569,2,TRUE))</f>
        <v>#N/A</v>
      </c>
      <c r="K23" s="18" t="e">
        <f>IF(D320="","",VLOOKUP(D320,$BA$567:$BB$569,2,TRUE))</f>
        <v>#N/A</v>
      </c>
      <c r="L23" s="20"/>
    </row>
    <row r="24" ht="90" customHeight="1" spans="2:12">
      <c r="B24" s="11"/>
      <c r="C24" s="18" t="e">
        <f>IF(D119="","",VLOOKUP(D119,$S$517:$T$519,2,TRUE))</f>
        <v>#N/A</v>
      </c>
      <c r="D24" s="18" t="str">
        <f>IF(D120="","",VLOOKUP(D120,$U$517:$V$519,2,TRUE))</f>
        <v>кітаптағы иллюстрацияларды өз бетінше қарап, ертегі, әңгіме құрастыруға дағдылардын қалыптастыру</v>
      </c>
      <c r="E24" s="18" t="e">
        <f>IF(D121="","",VLOOKUP(D121,$W$517:$X$519,2,TRUE))</f>
        <v>#N/A</v>
      </c>
      <c r="F24" s="18" t="e">
        <f>IF(D212="","",VLOOKUP(D212,$M$571:$N$573,2,TRUE))</f>
        <v>#N/A</v>
      </c>
      <c r="G24" s="18" t="str">
        <f>IF(D213="","",VLOOKUP(D213,$O$571:$P$573,2,TRUE))</f>
        <v>себеп-салдарлық байланыстыру, әдеби жанрларды ажырату дағдылардын қалыптастыру</v>
      </c>
      <c r="H24" s="18" t="e">
        <f>IF(D214="","",VLOOKUP(D214,$Q$571:$R$573,2,TRUE))</f>
        <v>#N/A</v>
      </c>
      <c r="I24" s="18" t="str">
        <f>IF(D321="","",VLOOKUP(D321,$M$571:$N$573,2,TRUE))</f>
        <v>себеп-салдарлық байланыстыру, әдеби жанрларды ажырату қабілетін бекіту</v>
      </c>
      <c r="J24" s="18" t="e">
        <f>IF(D322="","",VLOOKUP(D322,$O$571:$P$573,2,TRUE))</f>
        <v>#N/A</v>
      </c>
      <c r="K24" s="18" t="e">
        <f>IF(D323="","",VLOOKUP(D323,$Q$571:$R$573,2,TRUE))</f>
        <v>#N/A</v>
      </c>
      <c r="L24" s="20"/>
    </row>
    <row r="25" ht="90" customHeight="1" spans="2:12">
      <c r="B25" s="11"/>
      <c r="C25" s="18" t="e">
        <f>IF(D122="","",VLOOKUP(D122,$Y$517:$Z$519,2,TRUE))</f>
        <v>#N/A</v>
      </c>
      <c r="D25" s="18" t="str">
        <f>IF(D123="","",VLOOKUP(D123,$AA$517:$AB$519,2,TRUE))</f>
        <v>сахналық қойылымдарға қатысуға, образды бейнелеу үшін мәнерлілік құралдарын
қолдануға дағдылардын қалыптастыру
</v>
      </c>
      <c r="E25" s="18" t="e">
        <f>IF(D124="","",VLOOKUP(D124,$AC$517:$AD$519,2,TRUE))</f>
        <v>#N/A</v>
      </c>
      <c r="F25" s="18" t="e">
        <f>IF(D215="","",VLOOKUP(D215,$S$571:$T$573,2,TRUE))</f>
        <v>#N/A</v>
      </c>
      <c r="G25" s="18" t="str">
        <f>IF(D216="","",VLOOKUP(D216,$U$571:$V$573,2,TRUE))</f>
        <v>өлеңдерді мәнерлеп, интонациямен оқу дағдылардын қалыптастыру</v>
      </c>
      <c r="H25" s="18" t="e">
        <f>IF(D217="","",VLOOKUP(D217,$W$571:$X$573,2,TRUE))</f>
        <v>#N/A</v>
      </c>
      <c r="I25" s="18" t="str">
        <f>IF(D324="","",VLOOKUP(D324,$S$571:$T$573,2,TRUE))</f>
        <v>өлеңдерді мәнерлеп, интонациямен оқу қабілетін бекіту</v>
      </c>
      <c r="J25" s="18" t="e">
        <f>IF(D325="","",VLOOKUP(D325,$U$571:$V$573,2,TRUE))</f>
        <v>#N/A</v>
      </c>
      <c r="K25" s="18" t="e">
        <f>IF(D326="","",VLOOKUP(D326,$W$571:$X$573,2,TRUE))</f>
        <v>#N/A</v>
      </c>
      <c r="L25" s="20"/>
    </row>
    <row r="26" ht="90" customHeight="1" spans="2:12">
      <c r="B26" s="11"/>
      <c r="C26" s="18" t="e">
        <f>IF(D125="","",VLOOKUP(D125,$AE$517:$AF$519,2,TRUE))</f>
        <v>#N/A</v>
      </c>
      <c r="D26" s="18" t="str">
        <f>IF(D126="","",VLOOKUP(D126,$AG$517:$AH$519,2,TRUE))</f>
        <v>дауыс күшін өзгерте отырып, әртүрлі интонацияларды жаңғыртуға дағдылардын қалыптастыру</v>
      </c>
      <c r="E26" s="18" t="e">
        <f>IF(D127="","",VLOOKUP(D127,$AI$517:$AJ$519,2,TRUE))</f>
        <v>#N/A</v>
      </c>
      <c r="F26" s="18" t="e">
        <f>IF(D218="","",VLOOKUP(D218,$Y$571:$Z$573,2,TRUE))</f>
        <v>#N/A</v>
      </c>
      <c r="G26" s="18" t="str">
        <f>IF(D219="","",VLOOKUP(D219,$AA$571:$AB$573,2,TRUE))</f>
        <v>мазмұнның бірізділігін сақтай отырып, шығарма мазмұнын қайталап айту дағдылардын қалыптастыру</v>
      </c>
      <c r="H26" s="18" t="e">
        <f>IF(D220="","",VLOOKUP(D220,$AC$571:$AD$573,2,TRUE))</f>
        <v>#N/A</v>
      </c>
      <c r="I26" s="18" t="str">
        <f>IF(D327="","",VLOOKUP(D327,$Y$571:$Z$573,2,TRUE))</f>
        <v>мазмұнның бірізділігін сақтай отырып, шығарма мазмұнын қайталап айту қабілетін бекіту</v>
      </c>
      <c r="J26" s="18" t="e">
        <f>IF(D328="","",VLOOKUP(D328,$AA$571:$AB$573,2,TRUE))</f>
        <v>#N/A</v>
      </c>
      <c r="K26" s="18" t="e">
        <f>IF(D329="","",VLOOKUP(D329,$AC$571:$AD$573,2,TRUE))</f>
        <v>#N/A</v>
      </c>
      <c r="L26" s="20"/>
    </row>
    <row r="27" ht="90" customHeight="1" spans="2:12">
      <c r="B27" s="11"/>
      <c r="C27" s="18" t="e">
        <f>IF(D128="","",VLOOKUP(D128,$AK$517:$AL$519,2,TRUE))</f>
        <v>#N/A</v>
      </c>
      <c r="D27" s="18" t="str">
        <f>IF(D129="","",VLOOKUP(D129,$AM$517:$AN$519,2,TRUE))</f>
        <v>еркін ойындарда таныс кейіпкерлердің образын өздігінен сомдау дағдылардын қалыптастыру</v>
      </c>
      <c r="E27" s="18" t="e">
        <f>IF(D130="","",VLOOKUP(D130,$AO$517:$AP$519,2,TRUE))</f>
        <v>#N/A</v>
      </c>
      <c r="F27" s="18" t="e">
        <f>IF(D221="","",VLOOKUP(D221,$AE$571:$AF$573,2,TRUE))</f>
        <v>#N/A</v>
      </c>
      <c r="G27" s="18" t="str">
        <f>IF(D222="","",VLOOKUP(D222,$AG$571:$AH$573,2,TRUE))</f>
        <v>рөлдерде кейіпкердің көңіл күйі мен мінезін, бейненің қимылын,интонациясы мен
мимикасын беру дағдылардын қалыптастыру
</v>
      </c>
      <c r="H27" s="18" t="e">
        <f>IF(D223="","",VLOOKUP(D223,$AI$571:$AJ$573,2,TRUE))</f>
        <v>#N/A</v>
      </c>
      <c r="I27" s="18" t="str">
        <f>IF(D330="","",VLOOKUP(D330,$AE$571:$AF$573,2,TRUE))</f>
        <v>рөлдерде кейіпкердің көңіл күйі мен мінезін, бейненің қимылын,интонациясы мен
мимикасын беру қабілетін бекіту
</v>
      </c>
      <c r="J27" s="18" t="e">
        <f>IF(D331="","",VLOOKUP(D341,$AG$571:$AH$573,2,TRUE))</f>
        <v>#N/A</v>
      </c>
      <c r="K27" s="18" t="str">
        <f>IF(D332="","",VLOOKUP(D342,$AI$571:$AJ$573,2,TRUE))</f>
        <v>рөлдерде кейіпкердің көңіл күйі мен мінезін, бейненің қимылын,интонациясы мен
мимикасын беруге үйрету
</v>
      </c>
      <c r="L27" s="20"/>
    </row>
    <row r="28" ht="90" customHeight="1" spans="2:12">
      <c r="B28" s="11"/>
      <c r="C28" s="18" t="e">
        <f>IF(D131="","",VLOOKUP(D131,$AQ$517:$AR$519,2,TRUE))</f>
        <v>#N/A</v>
      </c>
      <c r="D28" s="18" t="str">
        <f>IF(D132="","",VLOOKUP(D132,$AS$517:$AT$519,2,TRUE))</f>
        <v>рөлді, сюжетті таңдауда бастамашылық пен дербестік таныту дағдылардын қалыптастыру</v>
      </c>
      <c r="E28" s="18" t="e">
        <f>IF(D133="","",VLOOKUP(D133,$AU$517:$AV$519,2,TRUE))</f>
        <v>#N/A</v>
      </c>
      <c r="F28" s="18" t="e">
        <f>IF(D224="","",VLOOKUP(D224,$AK$571:$AL$573,2,TRUE))</f>
        <v>#N/A</v>
      </c>
      <c r="G28" s="18" t="str">
        <f>IF(D225="","",VLOOKUP(D225,$AM$571:$AN$573,2,TRUE))</f>
        <v>қойылымдағы өзінің рөлін мәнерлі, дербес орындау дағдылардын қалыптастыру</v>
      </c>
      <c r="H28" s="18" t="e">
        <f>IF(D226="","",VLOOKUP(D226,$AO$571:$AP$573,2,TRUE))</f>
        <v>#N/A</v>
      </c>
      <c r="I28" s="18" t="str">
        <f>IF(D333="","",VLOOKUP(D333,$AK$571:$AL$573,2,TRUE))</f>
        <v>қойылымдағы өзінің рөлін мәнерлі, дербес орындау қабілетін бекіту</v>
      </c>
      <c r="J28" s="18" t="e">
        <f>IF(D334="","",VLOOKUP(D334,$AM$571:$AN$573,2,TRUE))</f>
        <v>#N/A</v>
      </c>
      <c r="K28" s="18" t="e">
        <f>IF(D335="","",VLOOKUP(D335,$AO$571:$AP$573,2,TRUE))</f>
        <v>#N/A</v>
      </c>
      <c r="L28" s="20"/>
    </row>
    <row r="29" ht="90" customHeight="1" spans="2:12">
      <c r="B29" s="11"/>
      <c r="C29" s="18" t="e">
        <f>IF(D134="","",VLOOKUP(D134,$M$521:$N$523,2,TRUE))</f>
        <v>#N/A</v>
      </c>
      <c r="D29" s="18" t="str">
        <f>IF(D135="","",VLOOKUP(D135,$O$521:$P$523,2,TRUE))</f>
        <v>қазақ тіліне тән ө, қ, ү, ұ, і, ғ дыбыстарын жеке, сөз ішінде анық айтуға дағдылардын қалыптастыру</v>
      </c>
      <c r="E29" s="18" t="e">
        <f>IF(D136="","",VLOOKUP(D136,$Q$521:$R$523,2,TRUE))</f>
        <v>#N/A</v>
      </c>
      <c r="F29" s="18" t="e">
        <f>IF(D227="","",VLOOKUP(D227,$AQ$571:$AR$573,2,TRUE))</f>
        <v>#N/A</v>
      </c>
      <c r="G29" s="18" t="str">
        <f>IF(D228="","",VLOOKUP(D228,$AS$571:$AT$573,2,TRUE))</f>
        <v>түрлі дереккөздерден алған ақпараттарымен, әсерлерімен бөлісу дағдылардын қалыптастыру</v>
      </c>
      <c r="H29" s="18" t="e">
        <f>IF(D229="","",VLOOKUP(D229,$AU$571:$AV$573,2,TRUE))</f>
        <v>#N/A</v>
      </c>
      <c r="I29" s="18" t="str">
        <f>IF(D336="","",VLOOKUP(D336,$AQ$571:$AR$573,2,TRUE))</f>
        <v>түрлі дереккөздерден алған ақпараттарымен, әсерлерімен бөлісу қабілетін бекіту</v>
      </c>
      <c r="J29" s="18" t="e">
        <f>IF(D337="","",VLOOKUP(D337,$AS$571:$AT$573,2,TRUE))</f>
        <v>#N/A</v>
      </c>
      <c r="K29" s="18" t="e">
        <f>IF(D338="","",VLOOKUP(D338,$AU$571:$AV$573,2,TRUE))</f>
        <v>#N/A</v>
      </c>
      <c r="L29" s="20"/>
    </row>
    <row r="30" ht="90" customHeight="1" spans="2:12">
      <c r="B30" s="11"/>
      <c r="C30" s="18" t="e">
        <f>IF(D137="","",VLOOKUP(D137,$S$521:$T$523,2,TRUE))</f>
        <v>#N/A</v>
      </c>
      <c r="D30" s="18" t="str">
        <f>IF(D138="","",VLOOKUP(D138,$U$521:$V$523,2,TRUE))</f>
        <v>туыстық қарым-қатынасты білдіретін сөздерді білуге, өзінің отбасы, отбасылық
мерекелер, отбасындағы қызықты оқиғалар, салт-дәстүрлер туралы айтуға дағдылардын қалыптастыру
</v>
      </c>
      <c r="E30" s="18" t="e">
        <f>IF(D139="","",VLOOKUP(D139,$W$521:$X$523,2,TRUE))</f>
        <v>#N/A</v>
      </c>
      <c r="F30" s="18" t="e">
        <f>IF(D230="","",VLOOKUP(D230,$AW$571:$AX$573,2,TRUE))</f>
        <v>#N/A</v>
      </c>
      <c r="G30" s="18" t="str">
        <f>IF(D231="","",VLOOKUP(D231,$AY$571:$AZ$573,2,TRUE))</f>
        <v>айналасында болып жатқан оқиғаларға өзінің көзқарасын білдіру дағдылардын қалыптастыру</v>
      </c>
      <c r="H30" s="18" t="e">
        <f>IF(D232="","",VLOOKUP(D232,$BA$571:$BB$573,2,TRUE))</f>
        <v>#N/A</v>
      </c>
      <c r="I30" s="18" t="str">
        <f>IF(D339="","",VLOOKUP(D339,$AW$571:$AX$573,2,TRUE))</f>
        <v>айналасында болып жатқан оқиғаларға өзінің көзқарасын білдіру қабілетін бекіту</v>
      </c>
      <c r="J30" s="18" t="e">
        <f>IF(D340="","",VLOOKUP(D340,$AY$571:$AZ$573,2,TRUE))</f>
        <v>#N/A</v>
      </c>
      <c r="K30" s="18" t="e">
        <f>IF(D341="","",VLOOKUP(D341,$BA$571:$BB$573,2,TRUE))</f>
        <v>#N/A</v>
      </c>
      <c r="L30" s="20"/>
    </row>
    <row r="31" ht="90" customHeight="1" spans="2:12">
      <c r="B31" s="11"/>
      <c r="C31" s="18" t="e">
        <f>IF(D140="","",VLOOKUP(D140,$Y$521:$Z$523,2,TRUE))</f>
        <v>#N/A</v>
      </c>
      <c r="D31" s="18" t="str">
        <f>IF(D141="","",VLOOKUP(D141,$AA$521:$AB$523,2,TRUE))</f>
        <v>өлеңдер, санамақтар, жаңылтпаштар, тақпақтарды жатқа айтуға дағдылардын қалыптастыру</v>
      </c>
      <c r="E31" s="18" t="e">
        <f>IF(D142="","",VLOOKUP(D142,$AC$521:$AD$523,2,TRUE))</f>
        <v>#N/A</v>
      </c>
      <c r="F31" s="18" t="e">
        <f>IF(D233="","",VLOOKUP(D233,$M$575:$N$577,2,TRUE))</f>
        <v>#N/A</v>
      </c>
      <c r="G31" s="18" t="str">
        <f>IF(D234="","",VLOOKUP(D234,$O$575:$P$577,2,TRUE))</f>
        <v>сөздерге дыбыстық талдау жасайды, сөздегі дыбыстардың ретін, дауысты және
дауыссыз дыбыстарды анықтау дағдылардын қалыптастыру
</v>
      </c>
      <c r="H31" s="18" t="e">
        <f>IF(D235="","",VLOOKUP(D235,$Q$575:$R$577,2,TRUE))</f>
        <v>#N/A</v>
      </c>
      <c r="I31" s="18" t="str">
        <f>IF(D342="","",VLOOKUP(D342,$M$575:$N$577,2,TRUE))</f>
        <v>сөздерге дыбыстық талдау жасайды, сөздегі дыбыстардың ретін, дауысты және
дауыссыз дыбыстарды анықтау қабілетін бекіту
</v>
      </c>
      <c r="J31" s="18" t="e">
        <f>IF(D343="","",VLOOKUP(D343,$O$575:$P$577,2,TRUE))</f>
        <v>#N/A</v>
      </c>
      <c r="K31" s="18" t="e">
        <f>IF(D344="","",VLOOKUP(D344,$Q$575:$R$577,2,TRUE))</f>
        <v>#N/A</v>
      </c>
      <c r="L31" s="20"/>
    </row>
    <row r="32" ht="90" customHeight="1" spans="2:12">
      <c r="B32" s="11"/>
      <c r="C32" s="18" t="e">
        <f>IF(D143="","",VLOOKUP(D143,$AE$521:$AF$523,2,TRUE))</f>
        <v>#N/A</v>
      </c>
      <c r="D32" s="18" t="str">
        <f>IF(D144="","",VLOOKUP(D144,$AG$521:$AH$523,2,TRUE))</f>
        <v>өз ойын жай және жайылма сөйлемдермен жеткізуге дағдылардын қалыптастыру</v>
      </c>
      <c r="E32" s="18" t="e">
        <f>IF(D145="","",VLOOKUP(D145,$AI$521:$AJ$523,2,TRUE))</f>
        <v>#N/A</v>
      </c>
      <c r="F32" s="18" t="e">
        <f>IF(D236="","",VLOOKUP(D236,$S$575:$T$577,2,TRUE))</f>
        <v>#N/A</v>
      </c>
      <c r="G32" s="18" t="str">
        <f>IF(D237="","",VLOOKUP(D237,$U$575:$V$577,2,TRUE))</f>
        <v>барлық дыбыстарды анық айту,  дауысты және дауыссыз дыбыстарды
ажырату дағдылардын қалыптастыру
</v>
      </c>
      <c r="H32" s="18" t="e">
        <f>IF(D238="","",VLOOKUP(D238,$W$575:$X$577,2,TRUE))</f>
        <v>#N/A</v>
      </c>
      <c r="I32" s="18" t="str">
        <f>IF(D345="","",VLOOKUP(D345,$S$575:$T$577,2,TRUE))</f>
        <v>барлық дыбыстарды анық айту,  дауысты және дауыссыз дыбыстарды
ажырату қабілетін бекіту
</v>
      </c>
      <c r="J32" s="18" t="e">
        <f>IF(D346="","",VLOOKUP(D346,$U$575:$V$577,2,TRUE))</f>
        <v>#N/A</v>
      </c>
      <c r="K32" s="18" t="e">
        <f>IF(D347="","",VLOOKUP(D347,$W$575:$X$577,2,TRUE))</f>
        <v>#N/A</v>
      </c>
      <c r="L32" s="20"/>
    </row>
    <row r="33" ht="90" customHeight="1" spans="2:12">
      <c r="B33" s="11"/>
      <c r="C33" s="18" t="e">
        <f>IF(D146="","",VLOOKUP(D146,$AK$521:$AL$523,2,TRUE))</f>
        <v>#N/A</v>
      </c>
      <c r="D33" s="18" t="str">
        <f>IF(D147="","",VLOOKUP(D147,$AM$521:$AN$523,2,TRUE))</f>
        <v>қарым-қатынас барысында балаларды қойылған сұрақтардың сипатына сәйкес
хабарлы, лепті, бұйрықты сөйлемдермен жауап беруге дағдылардын қалыптастыру
</v>
      </c>
      <c r="E33" s="18" t="e">
        <f>IF(D148="","",VLOOKUP(D148,$AO$521:$AP$523,2,TRUE))</f>
        <v>#N/A</v>
      </c>
      <c r="F33" s="18" t="e">
        <f>IF(D239="","",VLOOKUP(D239,$Y$575:$Z$577,2,TRUE))</f>
        <v>#N/A</v>
      </c>
      <c r="G33" s="18" t="str">
        <f>IF(D240="","",VLOOKUP(D240,$AA$575:$AB$577,2,TRUE))</f>
        <v>берілген буынға сөз құрастыру дағдылардын қалыптастыру</v>
      </c>
      <c r="H33" s="18" t="e">
        <f>IF(D241="","",VLOOKUP(D241,$AC$575:$AD$577,2,TRUE))</f>
        <v>#N/A</v>
      </c>
      <c r="I33" s="18" t="str">
        <f>IF(D348="","",VLOOKUP(D348,$Y$575:$Z$577,2,TRUE))</f>
        <v>берілген буынға сөз құрастыру қабілетін бекіту</v>
      </c>
      <c r="J33" s="18" t="e">
        <f>IF(D349="","",VLOOKUP(D349,$AA$575:$AB$577,2,TRUE))</f>
        <v>#N/A</v>
      </c>
      <c r="K33" s="18" t="e">
        <f>IF(D350="","",VLOOKUP(D350,$AC$575:$AD$577,2,TRUE))</f>
        <v>#N/A</v>
      </c>
      <c r="L33" s="20"/>
    </row>
    <row r="34" ht="90" customHeight="1" spans="2:12">
      <c r="B34" s="11"/>
      <c r="C34" s="18" t="e">
        <f>IF(D149="","",VLOOKUP(D149,$AQ$521:$AR$523,2,TRUE))</f>
        <v>#N/A</v>
      </c>
      <c r="D34" s="18" t="str">
        <f>IF(D150="","",VLOOKUP(D150,$AS$521:$AT$523,2,TRUE))</f>
        <v>өзінің тәжірибесіне сүйеніп, суреттер бойынша әңгіме құрастыруға дағдылардын қалыптастыру</v>
      </c>
      <c r="E34" s="18" t="e">
        <f>IF(D151="","",VLOOKUP(D151,$AU$521:$AV$523,2,TRUE))</f>
        <v>#N/A</v>
      </c>
      <c r="F34" s="18" t="e">
        <f>IF(D242="","",VLOOKUP(D242,$AE$575:$AF$577,2,TRUE))</f>
        <v>#N/A</v>
      </c>
      <c r="G34" s="18" t="str">
        <f>IF(D243="","",VLOOKUP(D243,$AG$575:$AH$577,2,TRUE))</f>
        <v>берілген сөздерден жай сөйлемдер құрастыру дағдылардын қалыптастыру</v>
      </c>
      <c r="H34" s="18" t="e">
        <f>IF(D244="","",VLOOKUP(D244,$AI$575:$AJ$577,2,TRUE))</f>
        <v>#N/A</v>
      </c>
      <c r="I34" s="18" t="e">
        <f>IF(D351="","",VLOOKUP(D351,$AE$575:$AF$577,2,TRUE))</f>
        <v>#N/A</v>
      </c>
      <c r="J34" s="18" t="str">
        <f>IF(D352="","",VLOOKUP(D352,$AG$575:$AH$577,2,TRUE))</f>
        <v>берілген сөздерден жай сөйлемдер құрастыру дағдылардын қалыптастыру</v>
      </c>
      <c r="K34" s="18" t="e">
        <f>IF(D353="","",VLOOKUP(D353,$AI$575:$AJ$577,2,TRUE))</f>
        <v>#N/A</v>
      </c>
      <c r="L34" s="20"/>
    </row>
    <row r="35" ht="90" customHeight="1" spans="2:12">
      <c r="B35" s="11"/>
      <c r="C35" s="153"/>
      <c r="D35" s="154"/>
      <c r="E35" s="155"/>
      <c r="F35" s="18" t="str">
        <f>IF(D245="","",VLOOKUP(D245,$AK$575:$AL$577,2,TRUE))</f>
        <v>қаламды дұрыс ұстай алу қабілетін бекіту</v>
      </c>
      <c r="G35" s="18" t="e">
        <f>IF(D246="","",VLOOKUP(D246,$AM$575:$AN$577,2,TRUE))</f>
        <v>#N/A</v>
      </c>
      <c r="H35" s="18" t="e">
        <f>IF(D247="","",VLOOKUP(D247,$AO$575:$AP$577,2,TRUE))</f>
        <v>#N/A</v>
      </c>
      <c r="I35" s="18" t="e">
        <f>IF(D354="","",VLOOKUP(D354,$AK$575:$AL$577,2,TRUE))</f>
        <v>#N/A</v>
      </c>
      <c r="J35" s="18" t="str">
        <f>IF(D355="","",VLOOKUP(D355,$AM$575:$AN$577,2,TRUE))</f>
        <v>қаламды дұрыс ұстай алу дағдылардын қалыптастыру</v>
      </c>
      <c r="K35" s="18" t="e">
        <f>IF(D356="","",VLOOKUP(D356,$AO$575:$AP$577,2,TRUE))</f>
        <v>#N/A</v>
      </c>
      <c r="L35" s="20"/>
    </row>
    <row r="36" ht="90" customHeight="1" spans="2:12">
      <c r="B36" s="11"/>
      <c r="C36" s="156"/>
      <c r="D36" s="157"/>
      <c r="E36" s="158"/>
      <c r="F36" s="18" t="e">
        <f>IF(D248="","",VLOOKUP(D248,$AQ$575:$AR$577,2,TRUE))</f>
        <v>#N/A</v>
      </c>
      <c r="G36" s="18" t="str">
        <f>IF(D249="","",VLOOKUP(D249,$AS$575:$AT$577,2,TRUE))</f>
        <v>түрлі сызықтарды салу дағдылардын қалыптастыру</v>
      </c>
      <c r="H36" s="18" t="e">
        <f>IF(D250="","",VLOOKUP(D250,$AU$575:$AV$577,2,TRUE))</f>
        <v>#N/A</v>
      </c>
      <c r="I36" s="18" t="e">
        <f>IF(D357="","",VLOOKUP(D357,$AQ$575:$AR$577,2,TRUE))</f>
        <v>#N/A</v>
      </c>
      <c r="J36" s="18" t="str">
        <f>IF(D358="","",VLOOKUP(D358,$AS$575:$AT$577,2,TRUE))</f>
        <v>түрлі сызықтарды салу дағдылардын қалыптастыру</v>
      </c>
      <c r="K36" s="18" t="e">
        <f>IF(D359="","",VLOOKUP(D359,$AU$575:$AV$577,2,TRUE))</f>
        <v>#N/A</v>
      </c>
      <c r="L36" s="20"/>
    </row>
    <row r="37" ht="90" customHeight="1" spans="2:12">
      <c r="B37" s="11"/>
      <c r="C37" s="156"/>
      <c r="D37" s="157"/>
      <c r="E37" s="158"/>
      <c r="F37" s="18" t="e">
        <f>IF(D251="","",VLOOKUP(D251,$AW$575:$AX$577,2,TRUE))</f>
        <v>#N/A</v>
      </c>
      <c r="G37" s="18" t="str">
        <f>IF(D252="","",VLOOKUP(D252,$AY$575:$AZ$577,2,TRUE))</f>
        <v>жазу парағында бағдарлай білу, жазу жолы мен жоларалық кеңістікті ажырату дағдылардын қалыптастыру</v>
      </c>
      <c r="H37" s="18" t="e">
        <f>IF(D253="","",VLOOKUP(D253,$BA$575:$BB$577,2,TRUE))</f>
        <v>#N/A</v>
      </c>
      <c r="I37" s="18" t="e">
        <f>IF(D360="","",VLOOKUP(D360,$AW$575:$AX$577,2,TRUE))</f>
        <v>#N/A</v>
      </c>
      <c r="J37" s="18" t="str">
        <f>IF(D361="","",VLOOKUP(D361,$AY$575:$AZ$577,2,TRUE))</f>
        <v>жазу парағында бағдарлай білу, жазу жолы мен жоларалық кеңістікті ажырату дағдылардын қалыптастыру</v>
      </c>
      <c r="K37" s="18" t="e">
        <f>IF(D362="","",VLOOKUP(D362,$BA$575:$BB$577,2,TRUE))</f>
        <v>#N/A</v>
      </c>
      <c r="L37" s="20"/>
    </row>
    <row r="38" ht="90" customHeight="1" spans="2:12">
      <c r="B38" s="11"/>
      <c r="C38" s="156"/>
      <c r="D38" s="157"/>
      <c r="E38" s="158"/>
      <c r="F38" s="18" t="e">
        <f>IF(D254="","",VLOOKUP(D254,$M$579:$N$581,2,TRUE))</f>
        <v>#N/A</v>
      </c>
      <c r="G38" s="18" t="str">
        <f>IF(D255="","",VLOOKUP(D255,$O$579:$P$581,2,TRUE))</f>
        <v>қазақ тіліне тән ә, ө, қ, ү, ұ, і, ғ, ң, һ дыбыстарын, осы дыбыстардан тұратын сөздерді
анық айту дағдылардын қалыптастыру
</v>
      </c>
      <c r="H38" s="18" t="e">
        <f>IF(D256="","",VLOOKUP(D256,$Q$579:$R$581,2,TRUE))</f>
        <v>#N/A</v>
      </c>
      <c r="I38" s="18" t="e">
        <f>IF(D363="","",VLOOKUP(D363,$M$579:$N$581,2,TRUE))</f>
        <v>#N/A</v>
      </c>
      <c r="J38" s="18" t="str">
        <f>IF(D364="","",VLOOKUP(D364,$O$579:$P$581,2,TRUE))</f>
        <v>қазақ тіліне тән ә, ө, қ, ү, ұ, і, ғ, ң, һ дыбыстарын, осы дыбыстардан тұратын сөздерді
анық айту дағдылардын қалыптастыру
</v>
      </c>
      <c r="K38" s="18" t="e">
        <f>IF(D365="","",VLOOKUP(D365,$Q$579:$R$581,2,TRUE))</f>
        <v>#N/A</v>
      </c>
      <c r="L38" s="20"/>
    </row>
    <row r="39" ht="90" customHeight="1" spans="2:12">
      <c r="B39" s="11"/>
      <c r="C39" s="156"/>
      <c r="D39" s="157"/>
      <c r="E39" s="158"/>
      <c r="F39" s="18" t="e">
        <f>IF(D257="","",VLOOKUP(D257,$S$579:$T$581,2,TRUE))</f>
        <v>#N/A</v>
      </c>
      <c r="G39" s="18" t="str">
        <f>IF(D258="","",VLOOKUP(D258,$U$579:$V$581,2,TRUE))</f>
        <v>өлеңдер, санамақтар, жаңылтпаштар, тақпақтарды жатқа айту дағдылардын қалыптастыру</v>
      </c>
      <c r="H39" s="18" t="e">
        <f>IF(D259="","",VLOOKUP(D259,$W$579:$X$581,2,TRUE))</f>
        <v>#N/A</v>
      </c>
      <c r="I39" s="18" t="e">
        <f>IF(D366="","",VLOOKUP(D366,$S$579:$T$581,2,TRUE))</f>
        <v>#N/A</v>
      </c>
      <c r="J39" s="18" t="str">
        <f>IF(D367="","",VLOOKUP(D367,$U$579:$V$581,2,TRUE))</f>
        <v>өлеңдер, санамақтар, жаңылтпаштар, тақпақтарды жатқа айту дағдылардын қалыптастыру</v>
      </c>
      <c r="K39" s="18" t="e">
        <f>IF(D368="","",VLOOKUP(D368,$W$579:$X$581,2,TRUE))</f>
        <v>#N/A</v>
      </c>
      <c r="L39" s="20"/>
    </row>
    <row r="40" ht="90" customHeight="1" spans="2:12">
      <c r="B40" s="11"/>
      <c r="C40" s="156"/>
      <c r="D40" s="157"/>
      <c r="E40" s="158"/>
      <c r="F40" s="18" t="e">
        <f>IF(D260="","",VLOOKUP(D260,$Y$579:$Z$581,2,TRUE))</f>
        <v>#N/A</v>
      </c>
      <c r="G40" s="18" t="str">
        <f>IF(D261="","",VLOOKUP(D261,$AA$579:$AB$581,2,TRUE))</f>
        <v>әңгімелесушіге сұрақтарды дұрыс қояю, оған қысқа және толық нақты жауап
беру дағдылардын қалыптастыру
</v>
      </c>
      <c r="H40" s="18" t="e">
        <f>IF(D262="","",VLOOKUP(D262,$AC$579:$AD$581,2,TRUE))</f>
        <v>#N/A</v>
      </c>
      <c r="I40" s="18" t="str">
        <f>IF(D369="","",VLOOKUP(D369,$Y$579:$Z$581,2,TRUE))</f>
        <v>әңгімелесушіге сұрақтарды дұрыс қояю, оған қысқа және толық нақты жауап
беру қабілетін бекіту
</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str">
        <f>IF(D264="","",VLOOKUP(D264,$AG$579:$AH$581,2,TRUE))</f>
        <v>тыңдалған көркем шығарма мазмұнын ретімен, жүйелі түрде жеткізу дағдылардын қалыптастыру</v>
      </c>
      <c r="H41" s="18" t="e">
        <f>IF(D265="","",VLOOKUP(D265,$AI$579:$AJ$581,2,TRUE))</f>
        <v>#N/A</v>
      </c>
      <c r="I41" s="18" t="e">
        <f>IF(D372="","",VLOOKUP(D372,$AE$579:$AF$581,2,TRUE))</f>
        <v>#N/A</v>
      </c>
      <c r="J41" s="18" t="str">
        <f>IF(D373="","",VLOOKUP(D373,$AG$579:$AH$581,2,TRUE))</f>
        <v>тыңдалған көркем шығарма мазмұнын ретімен, жүйелі түрде жеткізу дағдылардын қалыптастыру</v>
      </c>
      <c r="K41" s="18" t="e">
        <f>IF(D374="","",VLOOKUP(D374,$AI$579:$AJ$581,2,TRUE))</f>
        <v>#N/A</v>
      </c>
      <c r="L41" s="20"/>
    </row>
    <row r="42" ht="90" customHeight="1" spans="2:12">
      <c r="B42" s="11"/>
      <c r="C42" s="156"/>
      <c r="D42" s="157"/>
      <c r="E42" s="158"/>
      <c r="F42" s="18" t="str">
        <f>IF(D266="","",VLOOKUP(D266,$AK$579:$AL$581,2,TRUE))</f>
        <v>бір-бірімен еркін диалог құру қабілетін бекіту</v>
      </c>
      <c r="G42" s="18" t="e">
        <f>IF(D267="","",VLOOKUP(D267,$AM$579:$AN$581,2,TRUE))</f>
        <v>#N/A</v>
      </c>
      <c r="H42" s="18" t="e">
        <f>IF(D268="","",VLOOKUP(D268,$AO$579:$AP$581,2,TRUE))</f>
        <v>#N/A</v>
      </c>
      <c r="I42" s="18" t="e">
        <f>IF(D375="","",VLOOKUP(D375,$AK$579:$AL$581,2,TRUE))</f>
        <v>#N/A</v>
      </c>
      <c r="J42" s="18" t="str">
        <f>IF(D376="","",VLOOKUP(D376,$AM$579:$AN$581,2,TRUE))</f>
        <v>бір-бірімен еркін диалог құру дағдылардын қалыптастыру</v>
      </c>
      <c r="K42" s="18" t="e">
        <f>IF(D377="","",VLOOKUP(D377,$AO$579:$AP$581,2,TRUE))</f>
        <v>#N/A</v>
      </c>
      <c r="L42" s="20"/>
    </row>
    <row r="43" ht="90" customHeight="1" spans="2:12">
      <c r="B43" s="11"/>
      <c r="C43" s="156"/>
      <c r="D43" s="157"/>
      <c r="E43" s="158"/>
      <c r="F43" s="18" t="e">
        <f>IF(D269="","",VLOOKUP(D269,$AQ$579:$AR$581,2,TRUE))</f>
        <v>#N/A</v>
      </c>
      <c r="G43" s="18" t="str">
        <f>IF(D270="","",VLOOKUP(D270,$AS$579:$AT$581,2,TRUE))</f>
        <v>өзінің тәжірибесіне сүйеніп, суреттер бойынша әңгіме құрастыру дағдылардын қалыптастыру</v>
      </c>
      <c r="H43" s="18" t="e">
        <f>IF(D271="","",VLOOKUP(D271,$AU$579:$AV$581,2,TRUE))</f>
        <v>#N/A</v>
      </c>
      <c r="I43" s="18" t="e">
        <f>IF(D378="","",VLOOKUP(D378,$AQ$579:$AR$581,2,TRUE))</f>
        <v>#N/A</v>
      </c>
      <c r="J43" s="18" t="str">
        <f>IF(D379="","",VLOOKUP(D379,$AS$579:$AT$581,2,TRUE))</f>
        <v>өзінің тәжірибесіне сүйеніп, суреттер бойынша әңгіме құрастыру дағдылардын қалыптастыру</v>
      </c>
      <c r="K43" s="18" t="e">
        <f>IF(D380="","",VLOOKUP(D380,$AU$579:$AV$581,2,TRUE))</f>
        <v>#N/A</v>
      </c>
      <c r="L43" s="20"/>
    </row>
    <row r="44" ht="90" customHeight="1" spans="2:12">
      <c r="B44" s="11"/>
      <c r="C44" s="159"/>
      <c r="D44" s="160"/>
      <c r="E44" s="161"/>
      <c r="F44" s="18" t="e">
        <f>IF(D272="","",VLOOKUP(D272,$AW$579:$AX$581,2,TRUE))</f>
        <v>#N/A</v>
      </c>
      <c r="G44" s="18" t="str">
        <f>IF(D273="","",VLOOKUP(D273,$AY$579:$AZ$581,2,TRUE))</f>
        <v>ойыншықтар мен заттарды 5-6 сөйлеммен сипаттау дағдылардын қалыптастыру</v>
      </c>
      <c r="H44" s="18" t="e">
        <f>IF(D274="","",VLOOKUP(D274,$BA$579:$BB$581,2,TRUE))</f>
        <v>#N/A</v>
      </c>
      <c r="I44" s="18" t="e">
        <f>IF(D381="","",VLOOKUP(D381,$AW$579:$AX$581,2,TRUE))</f>
        <v>#N/A</v>
      </c>
      <c r="J44" s="18" t="str">
        <f>IF(D382="","",VLOOKUP(D382,$AY$579:$AZ$581,2,TRUE))</f>
        <v>ойыншықтар мен заттарды 5-6 сөйлеммен сипаттау дағдылардын қалыптастыру</v>
      </c>
      <c r="K44" s="18" t="e">
        <f>IF(D383="","",VLOOKUP(D383,$BA$579:$BB$581,2,TRUE))</f>
        <v>#N/A</v>
      </c>
      <c r="L44" s="20"/>
    </row>
    <row r="45" ht="90" customHeight="1" spans="2:12">
      <c r="B45" s="11" t="s">
        <v>338</v>
      </c>
      <c r="C45" s="18" t="e">
        <f>IF(E98="","",VLOOKUP(E98,$M$525:$N$527,2,TRUE))</f>
        <v>#N/A</v>
      </c>
      <c r="D45" s="18" t="str">
        <f>IF(E99="","",VLOOKUP(E99,$O$525:$P$527,2,TRUE))</f>
        <v>5 көлемінде санай алуға, сандарды ретімен атуңа, теңдік және теңсіздік туралы
ұғымдарға ие болуға дағдылардын қалыптастыру
</v>
      </c>
      <c r="E45" s="18" t="e">
        <f>IF(E100="","",VLOOKUP(E100,$Q$525:$R$527,2,TRUE))</f>
        <v>#N/A</v>
      </c>
      <c r="F45" s="18" t="e">
        <f>IF(E191="","",VLOOKUP(E191,$M$583:$N$585,2,TRUE))</f>
        <v>#N/A</v>
      </c>
      <c r="G45" s="18" t="str">
        <f>IF(E192="","",VLOOKUP(E192,$O$583:$P$585,2,TRUE))</f>
        <v>жиындарды бөліктерге бөледі және оларды қайта біріктіру дағдылардын қалыптастыру</v>
      </c>
      <c r="H45" s="18" t="e">
        <f>IF(E193="","",VLOOKUP(E193,$Q$583:$R$585,2,TRUE))</f>
        <v>#N/A</v>
      </c>
      <c r="I45" s="18" t="str">
        <f>IF(E300="","",VLOOKUP(E300,$M$583:$N$585,2,TRUE))</f>
        <v>жиындарды бөліктерге бөледі және оларды қайта біріктіру қабілетін бекіту</v>
      </c>
      <c r="J45" s="18" t="e">
        <f>IF(E301="","",VLOOKUP(E301,$O$583:$P$585,2,TRUE))</f>
        <v>#N/A</v>
      </c>
      <c r="K45" s="18" t="e">
        <f>IF(E302="","",VLOOKUP(E302,$Q$583:$R$585,2,TRUE))</f>
        <v>#N/A</v>
      </c>
      <c r="L45" s="20"/>
    </row>
    <row r="46" ht="90" customHeight="1" spans="2:12">
      <c r="B46" s="11"/>
      <c r="C46" s="18" t="e">
        <f>IF(E101="","",VLOOKUP(E101,$S$525:$T$527,2,TRUE))</f>
        <v>#N/A</v>
      </c>
      <c r="D46" s="18" t="str">
        <f>IF(E102="","",VLOOKUP(E102,$U$525:$V$527,2,TRUE))</f>
        <v>екі затты ұзындығы, ені және биіктігі, жуандығы бойынша салыстыруға дағдылардын қалыптастыру</v>
      </c>
      <c r="E46" s="18" t="e">
        <f>IF(E103="","",VLOOKUP(E103,$W$525:$X$527,2,TRUE))</f>
        <v>#N/A</v>
      </c>
      <c r="F46" s="18" t="e">
        <f>IF(E194="","",VLOOKUP(E194,$S$583:$T$585,2,TRUE))</f>
        <v>#N/A</v>
      </c>
      <c r="G46" s="18" t="str">
        <f>IF(E195="","",VLOOKUP(E195,$U$583:$V$585,2,TRUE))</f>
        <v>10 көлеміндегі сандарды тура және кері санауды білу, «Қанша?», «нешінші?»
сұрақтарын ажырату, оларға дұрыс жауап беру дағдылардын қалыптастыру
</v>
      </c>
      <c r="H46" s="18" t="e">
        <f>IF(E196="","",VLOOKUP(E196,$W$583:$X$585,2,TRUE))</f>
        <v>#N/A</v>
      </c>
      <c r="I46" s="18" t="str">
        <f>IF(E303="","",VLOOKUP(E303,$S$583:$T$585,2,TRUE))</f>
        <v>10 көлеміндегі сандарды тура және кері санауды білу, «Қанша?», «нешінші?»
сұрақтарын ажырату, оларға дұрыс жауап беру қабілетін бекіту
</v>
      </c>
      <c r="J46" s="18" t="e">
        <f>IF(E304="","",VLOOKUP(E304,$U$583:$V$585,2,TRUE))</f>
        <v>#N/A</v>
      </c>
      <c r="K46" s="18" t="e">
        <f>IF(E305="","",VLOOKUP(E305,$W$583:$X$585,2,TRUE))</f>
        <v>#N/A</v>
      </c>
      <c r="L46" s="20"/>
    </row>
    <row r="47" ht="90" customHeight="1" spans="2:12">
      <c r="B47" s="11"/>
      <c r="C47" s="18" t="e">
        <f>IF(E104="","",VLOOKUP(E104,$Y$525:$Z$527,2,TRUE))</f>
        <v>#N/A</v>
      </c>
      <c r="D47" s="18" t="str">
        <f>IF(E105="","",VLOOKUP(E105,$AA$525:$AB$527,2,TRUE))</f>
        <v>геометриялық фигураларды және геометриялық денелерді көру және сипап сезу
арқылы зерттеуге, оларды ажыратуға және атуға дағдылардын қалыптастыру
</v>
      </c>
      <c r="E47" s="18" t="e">
        <f>IF(E106="","",VLOOKUP(E106,$AC$525:$AD$527,2,TRUE))</f>
        <v>#N/A</v>
      </c>
      <c r="F47" s="18" t="e">
        <f>IF(E197="","",VLOOKUP(E197,$Y$583:$Z$585,2,TRUE))</f>
        <v>#N/A</v>
      </c>
      <c r="G47" s="18" t="str">
        <f>IF(E198="","",VLOOKUP(E198,$AA$583:$AB$585,2,TRUE))</f>
        <v>әртүрлі белгілері бойынша заттарды салыстыра алу (түсі, пішіні, өлшемі,
материалы, қолданылуы) дағдылардын қалыптастыру
</v>
      </c>
      <c r="H47" s="18" t="e">
        <f>IF(E199="","",VLOOKUP(E199,$AC$583:$AD$585,2,TRUE))</f>
        <v>#N/A</v>
      </c>
      <c r="I47" s="18" t="str">
        <f>IF(E306="","",VLOOKUP(E306,$Y$583:$Z$585,2,TRUE))</f>
        <v>әртүрлі белгілері бойынша заттарды салыстыра алу (түсі, пішіні, өлшемі,
материалы, қолданылуы) қабілетін бекіту
</v>
      </c>
      <c r="J47" s="18" t="e">
        <f>IF(E307="","",VLOOKUP(E307,$AA$583:$AB$585,2,TRUE))</f>
        <v>#N/A</v>
      </c>
      <c r="K47" s="18" t="e">
        <f>IF(E308="","",VLOOKUP(E308,$AC$583:$AD$585,2,TRUE))</f>
        <v>#N/A</v>
      </c>
      <c r="L47" s="20"/>
    </row>
    <row r="48" ht="90" customHeight="1" spans="2:12">
      <c r="B48" s="11"/>
      <c r="C48" s="18" t="e">
        <f>IF(E107="","",VLOOKUP(E107,$AE$525:$AF$527,2,TRUE))</f>
        <v>#N/A</v>
      </c>
      <c r="D48" s="18" t="str">
        <f>IF(E108="","",VLOOKUP(E108,$AG$525:$AH$527,2,TRUE))</f>
        <v>тәулік бөліктерін ажыратуғак, олардың сипаттамалық ерекшеліктерін білуге дағдылардын қалыптастыру</v>
      </c>
      <c r="E48" s="18" t="e">
        <f>IF(E109="","",VLOOKUP(E109,$AI$525:$AJ$527,2,TRUE))</f>
        <v>#N/A</v>
      </c>
      <c r="F48" s="18" t="e">
        <f>IF(E200="","",VLOOKUP(E200,$AE$583:$AF$585,2,TRUE))</f>
        <v>#N/A</v>
      </c>
      <c r="G48" s="18" t="str">
        <f>IF(E201="","",VLOOKUP(E201,$AG$583:$AH$585,2,TRUE))</f>
        <v>заттарды шамасына қарай өсу және кему ретімен орналастыру дағдылардын қалыптастыру</v>
      </c>
      <c r="H48" s="18" t="e">
        <f>IF(E202="","",VLOOKUP(E202,$AI$583:$AJ$585,2,TRUE))</f>
        <v>#N/A</v>
      </c>
      <c r="I48" s="18" t="str">
        <f>IF(E309="","",VLOOKUP(E309,$AE$583:$AF$585,2,TRUE))</f>
        <v>заттарды шамасына қарай өсу және кему ретімен орналастыру қабілетін бекіту</v>
      </c>
      <c r="J48" s="18" t="e">
        <f>IF(E310="","",VLOOKUP(E310,$AG$583:$AH$585,2,TRUE))</f>
        <v>#N/A</v>
      </c>
      <c r="K48" s="18" t="e">
        <f>IF(E311="","",VLOOKUP(E311,$AI$583:$AJ$585,2,TRUE))</f>
        <v>#N/A</v>
      </c>
      <c r="L48" s="20"/>
    </row>
    <row r="49" ht="90" customHeight="1" spans="2:12">
      <c r="B49" s="11"/>
      <c r="C49" s="18" t="e">
        <f>IF(E110="","",VLOOKUP(E110,$AK$525:$AL$527,2,TRUE))</f>
        <v>#N/A</v>
      </c>
      <c r="D49" s="18" t="str">
        <f>IF(E111="","",VLOOKUP(E111,$AM$525:$AN$527,2,TRUE))</f>
        <v>кеңістіктегі заттардың өзіне қатысты орнын анықтауға дағдылардын қалыптастыру</v>
      </c>
      <c r="E49" s="18" t="e">
        <f>IF(E112="","",VLOOKUP(E112,$AO$525:$AP$527,2,TRUE))</f>
        <v>#N/A</v>
      </c>
      <c r="F49" s="18" t="e">
        <f>IF(E203="","",VLOOKUP(E203,$AK$583:$AL$585,2,TRUE))</f>
        <v>#N/A</v>
      </c>
      <c r="G49" s="18" t="str">
        <f>IF(E204="","",VLOOKUP(E204,$AM$583:$AN$585,2,TRUE))</f>
        <v>қағаз бетінде бағдарлай білу, апта күндерін, жыл мезгілдері бойынша айларды
ретімен атау дағдылардын қалыптастыру
</v>
      </c>
      <c r="H49" s="18" t="e">
        <f>IF(E205="","",VLOOKUP(E205,$AO$583:$AP$585,2,TRUE))</f>
        <v>#N/A</v>
      </c>
      <c r="I49" s="18" t="str">
        <f>IF(E312="","",VLOOKUP(E312,$AK$583:$AL$585,2,TRUE))</f>
        <v>қағаз бетінде бағдарлай білу, апта күндерін, жыл мезгілдері бойынша айларды
ретімен атау қабілетін бекіту
</v>
      </c>
      <c r="J49" s="18" t="e">
        <f>IF(E313="","",VLOOKUP(E313,$AM$583:$AN$585,2,TRUE))</f>
        <v>#N/A</v>
      </c>
      <c r="K49" s="18" t="e">
        <f>IF(E314="","",VLOOKUP(E314,$AO$583:$AP$585,2,TRUE))</f>
        <v>#N/A</v>
      </c>
      <c r="L49" s="20"/>
    </row>
    <row r="50" ht="90" customHeight="1" spans="2:12">
      <c r="B50" s="11"/>
      <c r="C50" s="18" t="e">
        <f>IF(E113="","",VLOOKUP(E113,$AQ$525:$AR$527,2,TRUE))</f>
        <v>#N/A</v>
      </c>
      <c r="D50" s="18" t="str">
        <f>IF(E114="","",VLOOKUP(E114,$AS$525:$AT$527,2,TRUE))</f>
        <v>қарапайым себеп-салдарлық байланысты орнатуға дағдылардын қалыптастыру</v>
      </c>
      <c r="E50" s="18" t="e">
        <f>IF(E115="","",VLOOKUP(E115,$AU$525:$AV$527,2,TRUE))</f>
        <v>#N/A</v>
      </c>
      <c r="F50" s="18" t="e">
        <f>IF(E206="","",VLOOKUP(E206,$AQ$583:$AR$585,2,TRUE))</f>
        <v>#N/A</v>
      </c>
      <c r="G50" s="18" t="str">
        <f>IF(E207="","",VLOOKUP(E207,$AS$583:$AT$585,2,TRUE))</f>
        <v>геометриялық пішіндерді (дөңгелек, сопақша, үшбұрыш, шаршы, тіктөртбұрыш)
ажырату  және атау дағдылардын қалыптастыру
</v>
      </c>
      <c r="H50" s="18" t="e">
        <f>IF(E208="","",VLOOKUP(E208,$AU$583:$AV$585,2,TRUE))</f>
        <v>#N/A</v>
      </c>
      <c r="I50" s="18" t="str">
        <f>IF(E315="","",VLOOKUP(E315,$AQ$583:$AR$585,2,TRUE))</f>
        <v>геометриялық пішіндерді (дөңгелек, сопақша, үшбұрыш, шаршы, тіктөртбұрыш)
ажырату  және атау қабілетін бекіту
</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str">
        <f>IF(E210="","",VLOOKUP(E210,$AY$583:$AZ$585,2,TRUE))</f>
        <v>түрлі сызықтарды салу дағдылардын қалыптастыру</v>
      </c>
      <c r="H51" s="18" t="e">
        <f>IF(E211="","",VLOOKUP(E211,$BA$583:$BB$585,2,TRUE))</f>
        <v>#N/A</v>
      </c>
      <c r="I51" s="18" t="str">
        <f>IF(E318="","",VLOOKUP(E318,$AW$583:$AX$585,2,TRUE))</f>
        <v>түрлі сызықтарды салу қабілетін бекіту</v>
      </c>
      <c r="J51" s="18" t="e">
        <f>IF(E319="","",VLOOKUP(E319,$AY$583:$AZ$585,2,TRUE))</f>
        <v>#N/A</v>
      </c>
      <c r="K51" s="18" t="e">
        <f>IF(E320="","",VLOOKUP(E320,$BA$583:$BB$585,2,TRUE))</f>
        <v>#N/A</v>
      </c>
      <c r="L51" s="20"/>
    </row>
    <row r="52" ht="90" customHeight="1" spans="2:12">
      <c r="B52" s="11" t="s">
        <v>405</v>
      </c>
      <c r="C52" s="18" t="e">
        <f>IF(F98="","",VLOOKUP(F98,$M$529:$N$531,2,TRUE))</f>
        <v>#N/A</v>
      </c>
      <c r="D52" s="18" t="str">
        <f>IF(F99="","",VLOOKUP(F99,$O$529:$P$531,2,TRUE))</f>
        <v>бейнелейтін заттарды қарауға, қолмен ұстап зерттеуге дағдылардын қалыптастыру</v>
      </c>
      <c r="E52" s="18" t="e">
        <f>IF(F100="","",VLOOKUP(F100,$Q$529:$R$531,2,TRUE))</f>
        <v>#N/A</v>
      </c>
      <c r="F52" s="21" t="e">
        <f>IF(F191="","",VLOOKUP(F191,$M$587:$N$589,2,TRUE))</f>
        <v>#N/A</v>
      </c>
      <c r="G52" s="18" t="str">
        <f>IF(F192="","",VLOOKUP(F192,$O$587:$P$589,2,TRUE))</f>
        <v>тірі табиғат заттарының бейнелерін күрделі емес қимылдар мен қалыптар арқылы
жеткізу дағдылардын қалыптастыру
</v>
      </c>
      <c r="H52" s="18" t="e">
        <f>IF(F193="","",VLOOKUP(F193,$Q$587:$R$589,2,TRUE))</f>
        <v>#N/A</v>
      </c>
      <c r="I52" s="21" t="str">
        <f>IF(F300="","",VLOOKUP(F300,$M$587:$N$589,2,TRUE))</f>
        <v>тірі табиғат заттарының бейнелерін күрделі емес қимылдар мен қалыптар арқылы
жеткізу қабілетін бекіту
</v>
      </c>
      <c r="J52" s="18" t="e">
        <f>IF(F301="","",VLOOKUP(F301,$O$587:$P$589,2,TRUE))</f>
        <v>#N/A</v>
      </c>
      <c r="K52" s="18" t="e">
        <f>IF(F302="","",VLOOKUP(F302,$Q$587:$R$589,2,TRUE))</f>
        <v>#N/A</v>
      </c>
      <c r="L52" s="20"/>
    </row>
    <row r="53" ht="90" customHeight="1" spans="2:12">
      <c r="B53" s="11"/>
      <c r="C53" s="18" t="e">
        <f>IF(F101="","",VLOOKUP(F101,$S$529:$T$531,2,TRUE))</f>
        <v>#N/A</v>
      </c>
      <c r="D53" s="18" t="str">
        <f>IF(F102="","",VLOOKUP(F102,$U$529:$V$531,2,TRUE))</f>
        <v>жеке заттарды және сюжеттік композицияларды салуға дағдылардын қалыптастыру</v>
      </c>
      <c r="E53" s="18" t="e">
        <f>IF(F103="","",VLOOKUP(F103,$W$529:$X$531,2,TRUE))</f>
        <v>#N/A</v>
      </c>
      <c r="F53" s="18" t="e">
        <f>IF(F194="","",VLOOKUP(F194,$S$587:$T$589,2,TRUE))</f>
        <v>#N/A</v>
      </c>
      <c r="G53" s="18" t="str">
        <f>IF(F195="","",VLOOKUP(F195,$U$587:$V$589,2,TRUE))</f>
        <v>бояуларды қолдану, бояғышта акварельді сумен араластыру, қанықтүстер алу
үшін қарындашты түрліше басып бояуды білу дағдылардын қалыптастыру
</v>
      </c>
      <c r="H53" s="18" t="e">
        <f>IF(F196="","",VLOOKUP(F196,$W$587:$X$589,2,TRUE))</f>
        <v>#N/A</v>
      </c>
      <c r="I53" s="18" t="str">
        <f>IF(F303="","",VLOOKUP(F303,$S$587:$T$589,2,TRUE))</f>
        <v>бояуларды қолдану, бояғышта акварельді сумен араластыру, қанықтүстер алу
үшін қарындашты түрліше басып бояуды білу қабілетін бекіту
</v>
      </c>
      <c r="J53" s="18" t="e">
        <f>IF(F304="","",VLOOKUP(F304,$U$587:$V$589,2,TRUE))</f>
        <v>#N/A</v>
      </c>
      <c r="K53" s="18" t="e">
        <f>IF(F305="","",VLOOKUP(F305,$W$587:$X$589,2,TRUE))</f>
        <v>#N/A</v>
      </c>
      <c r="L53" s="20"/>
    </row>
    <row r="54" ht="90" customHeight="1" spans="2:12">
      <c r="B54" s="11"/>
      <c r="C54" s="18" t="e">
        <f>IF(F104="","",VLOOKUP(F104,$Y$529:$Z$531,2,TRUE))</f>
        <v>#N/A</v>
      </c>
      <c r="D54" s="18" t="str">
        <f>IF(F105="","",VLOOKUP(F105,$AA$529:$AB$531,2,TRUE))</f>
        <v>әрбір затқа тән ерекшеліктерді, олардың бір-біріне арақатынасын жеткізуге дағдылардын қалыптастыру</v>
      </c>
      <c r="E54" s="18" t="e">
        <f>IF(F106="","",VLOOKUP(F106,$AC$529:$AD$531,2,TRUE))</f>
        <v>#N/A</v>
      </c>
      <c r="F54" s="18" t="e">
        <f>IF(F197="","",VLOOKUP(F197,$Y$587:$Z$589,2,TRUE))</f>
        <v>#N/A</v>
      </c>
      <c r="G54" s="18" t="str">
        <f>IF(F198="","",VLOOKUP(F198,$AA$587:$AB$589,2,TRUE))</f>
        <v>жаңа түстер (күлгін) және реңктерді (көк, қызғылт, қою жасыл) бояуды араластыру
арқылы шығару дағдылардын қалыптастыру
</v>
      </c>
      <c r="H54" s="18" t="e">
        <f>IF(F199="","",VLOOKUP(F199,$AC$587:$AD$589,2,TRUE))</f>
        <v>#N/A</v>
      </c>
      <c r="I54" s="18" t="str">
        <f>IF(F306="","",VLOOKUP(F306,$Y$587:$Z$589,2,TRUE))</f>
        <v>жаңа түстер (күлгін) және реңктерді (көк, қызғылт, қою жасыл) бояуды араластыру
арқылы шығару қабілетін бекіту
</v>
      </c>
      <c r="J54" s="18" t="e">
        <f>IF(F307="","",VLOOKUP(F307,$AA$587:$AB$589,2,TRUE))</f>
        <v>#N/A</v>
      </c>
      <c r="K54" s="18" t="e">
        <f>IF(F308="","",VLOOKUP(F308,$AC$587:$AD$589,2,TRUE))</f>
        <v>#N/A</v>
      </c>
      <c r="L54" s="20"/>
    </row>
    <row r="55" ht="90" customHeight="1" spans="2:12">
      <c r="B55" s="11"/>
      <c r="C55" s="18" t="e">
        <f>IF(F107="","",VLOOKUP(F107,$AE$529:$AF$531,2,TRUE))</f>
        <v>#N/A</v>
      </c>
      <c r="D55" s="18" t="str">
        <f>IF(F108="","",VLOOKUP(F108,$AG$529:$AH$531,2,TRUE))</f>
        <v>қоңыр, қызғылт сары, ашық жасыл реңктерді тануға дағдылардын қалыптастыру</v>
      </c>
      <c r="E55" s="18" t="e">
        <f>IF(F109="","",VLOOKUP(F109,$AI$529:$AJ$531,2,TRUE))</f>
        <v>#N/A</v>
      </c>
      <c r="F55" s="18" t="e">
        <f>IF(F200="","",VLOOKUP(F200,$AE$587:$AF$589,2,TRUE))</f>
        <v>#N/A</v>
      </c>
      <c r="G55" s="18" t="str">
        <f>IF(F201="","",VLOOKUP(F201,$AG$587:$AH$589,2,TRUE))</f>
        <v>ұжыммен бірге жұмыс істеу, міндеттерді өзара келісіп орындау дағдылардын қалыптастыру</v>
      </c>
      <c r="H55" s="18" t="e">
        <f>IF(F202="","",VLOOKUP(F202,$AI$587:$AJ$589,2,TRUE))</f>
        <v>#N/A</v>
      </c>
      <c r="I55" s="18" t="str">
        <f>IF(F309="","",VLOOKUP(F309,$AE$587:$AF$589,2,TRUE))</f>
        <v>ұжыммен бірге жұмыс істеу, міндеттерді өзара келісіп орындау қабілетін бекіту</v>
      </c>
      <c r="J55" s="18" t="e">
        <f>IF(F310="","",VLOOKUP(F310,$AG$587:$AH$589,2,TRUE))</f>
        <v>#N/A</v>
      </c>
      <c r="K55" s="18" t="e">
        <f>IF(F311="","",VLOOKUP(F311,$AI$587:$AJ$589,2,TRUE))</f>
        <v>#N/A</v>
      </c>
      <c r="L55" s="20"/>
    </row>
    <row r="56" ht="90" customHeight="1" spans="2:12">
      <c r="B56" s="11"/>
      <c r="C56" s="18" t="e">
        <f>IF(F110="","",VLOOKUP(F110,$AK$529:$AL$531,2,TRUE))</f>
        <v>#N/A</v>
      </c>
      <c r="D56" s="18" t="str">
        <f>IF(F111="","",VLOOKUP(F111,$AM$529:$AN$531,2,TRUE))</f>
        <v>суреттерді қылқаламмен, қаламмен бояу тәсілдерін білуге дағдылардын қалыптастыру</v>
      </c>
      <c r="E56" s="18" t="e">
        <f>IF(F112="","",VLOOKUP(F112,$AO$529:$AP$531,2,TRUE))</f>
        <v>#N/A</v>
      </c>
      <c r="F56" s="18" t="e">
        <f>IF(F203="","",VLOOKUP(F203,$AK$587:$AL$589,2,TRUE))</f>
        <v>#N/A</v>
      </c>
      <c r="G56" s="18" t="str">
        <f>IF(F204="","",VLOOKUP(F204,$AM$587:$AN$589,2,TRUE))</f>
        <v>қазақ оюларының элементтерін салу және олармен киімдерді, тұрмыстық
заттарды безендіру дағдылардын қалыптастыру
</v>
      </c>
      <c r="H56" s="18" t="e">
        <f>IF(F205="","",VLOOKUP(F205,$AO$587:$AP$589,2,TRUE))</f>
        <v>#N/A</v>
      </c>
      <c r="I56" s="18" t="str">
        <f>IF(F312="","",VLOOKUP(F312,$AK$587:$AL$589,2,TRUE))</f>
        <v>қазақ оюларының элементтерін салу және олармен киімдерді, тұрмыстық
заттарды безендіру қабілетін бекіту
</v>
      </c>
      <c r="J56" s="18" t="e">
        <f>IF(F313="","",VLOOKUP(F313,$AM$587:$AN$589,2,TRUE))</f>
        <v>#N/A</v>
      </c>
      <c r="K56" s="18" t="e">
        <f>IF(F314="","",VLOOKUP(F314,$AO$587:$AP$589,2,TRUE))</f>
        <v>#N/A</v>
      </c>
      <c r="L56" s="20"/>
    </row>
    <row r="57" ht="90" customHeight="1" spans="2:12">
      <c r="B57" s="11"/>
      <c r="C57" s="18" t="e">
        <f>IF(F113="","",VLOOKUP(F113,$AQ$529:$AR$531,2,TRUE))</f>
        <v>#N/A</v>
      </c>
      <c r="D57" s="18" t="str">
        <f>IF(F114="","",VLOOKUP(F114,$AS$529:$AT$531,2,TRUE))</f>
        <v>өзінің және басқа балалардың жұмыстарын бағалауға дағдылардын қалыптастыру</v>
      </c>
      <c r="E57" s="18" t="e">
        <f>IF(F115="","",VLOOKUP(F115,$AU$529:$AV$531,2,TRUE))</f>
        <v>#N/A</v>
      </c>
      <c r="F57" s="21" t="e">
        <f>IF(F206="","",VLOOKUP(F206,$AQ$587:$AR$589,2,TRUE))</f>
        <v>#N/A</v>
      </c>
      <c r="G57" s="18" t="str">
        <f>IF(F207="","",VLOOKUP(F207,$AS$587:$AT$589,2,TRUE))</f>
        <v>сюжеттік суреттерді салу дағдылардын қалыптастыру</v>
      </c>
      <c r="H57" s="18" t="e">
        <f>IF(F208="","",VLOOKUP(F208,$AU$587:$AV$589,2,TRUE))</f>
        <v>#N/A</v>
      </c>
      <c r="I57" s="21" t="str">
        <f>IF(F315="","",VLOOKUP(F315,$AQ$587:$AR$589,2,TRUE))</f>
        <v>сюжеттік суреттерді салу қабілетін бекіту</v>
      </c>
      <c r="J57" s="18" t="e">
        <f>IF(F316="","",VLOOKUP(F316,$AS$587:$AT$589,2,TRUE))</f>
        <v>#N/A</v>
      </c>
      <c r="K57" s="18" t="e">
        <f>IF(F317="","",VLOOKUP(F317,$AU$587:$AV$589,2,TRUE))</f>
        <v>#N/A</v>
      </c>
      <c r="L57" s="20"/>
    </row>
    <row r="58" ht="90" customHeight="1" spans="2:12">
      <c r="B58" s="11"/>
      <c r="C58" s="18" t="e">
        <f>IF(F116="","",VLOOKUP(F116,$M$533:$N$535,2,TRUE))</f>
        <v>#N/A</v>
      </c>
      <c r="D58" s="18" t="str">
        <f>IF(F117="","",VLOOKUP(F117,$O$533:$P$535,2,TRUE))</f>
        <v>мүсіндейтін затты қолына алып, зерттеуге оның өзіне тән ерекшеліктерін беруге
тырысуға дағдылардын қалыптастыру
</v>
      </c>
      <c r="E58" s="18" t="e">
        <f>IF(F118="","",VLOOKUP(F118,$Q$533:$R$535,2,TRUE))</f>
        <v>#N/A</v>
      </c>
      <c r="F58" s="18" t="e">
        <f>IF(F209="","",VLOOKUP(F209,$AW$587:$AX$589,2,TRUE))</f>
        <v>#N/A</v>
      </c>
      <c r="G58" s="18" t="str">
        <f>IF(F210="","",VLOOKUP(F210,$AY$587:$AZ$589,2,TRUE))</f>
        <v>сурет салуда ұқыптылықты, қауіпсіздікті сақтау дағдылардын қалыптастыру</v>
      </c>
      <c r="H58" s="18" t="e">
        <f>IF(F211="","",VLOOKUP(F211,$BA$587:$BB$589,2,TRUE))</f>
        <v>#N/A</v>
      </c>
      <c r="I58" s="18" t="str">
        <f>IF(F318="","",VLOOKUP(F318,$AW$587:$AX$589,2,TRUE))</f>
        <v>сурет салуда ұқыптылықты, қауіпсіздікті сақтау қабілетін бекіту</v>
      </c>
      <c r="J58" s="18" t="e">
        <f>IF(F319="","",VLOOKUP(F319,$AY$587:$AZ$589,2,TRUE))</f>
        <v>#N/A</v>
      </c>
      <c r="K58" s="18" t="e">
        <f>IF(F320="","",VLOOKUP(F320,$BA$587:$BB$589,2,TRUE))</f>
        <v>#N/A</v>
      </c>
      <c r="L58" s="20"/>
    </row>
    <row r="59" ht="90" customHeight="1" spans="2:12">
      <c r="B59" s="11"/>
      <c r="C59" s="18" t="e">
        <f>IF(F119="","",VLOOKUP(F119,$S$533:$T$535,2,TRUE))</f>
        <v>#N/A</v>
      </c>
      <c r="D59" s="18" t="str">
        <f>IF(F120="","",VLOOKUP(F120,$U$533:$V$535,2,TRUE))</f>
        <v>ермексаз, сазбалшық, пластикалық кесектерден әртүрлі тәсілдерді қолданып,
бейнелерді мүсіндеуге дағдылардын қалыптастыру
</v>
      </c>
      <c r="E59" s="18" t="e">
        <f>IF(F121="","",VLOOKUP(F121,$W$533:$X$535,2,TRUE))</f>
        <v>#N/A</v>
      </c>
      <c r="F59" s="21" t="e">
        <f>IF(F212="","",VLOOKUP(F212,$M$591:$N$593,2,TRUE))</f>
        <v>#N/A</v>
      </c>
      <c r="G59" s="18" t="str">
        <f>IF(F213="","",VLOOKUP(F213,$O$591:$P$593,2,TRUE))</f>
        <v>шынайы бейнесіне қарап және ойдан пішіндері мен өлшемі әртүрлі таныс
заттарды мүсіндеу дағдылардын қалыптастыру
</v>
      </c>
      <c r="H59" s="18" t="e">
        <f>IF(F214="","",VLOOKUP(F214,$Q$591:$R$593,2,TRUE))</f>
        <v>#N/A</v>
      </c>
      <c r="I59" s="21" t="str">
        <f>IF(F321="","",VLOOKUP(F321,$M$591:$N$593,2,TRUE))</f>
        <v>шынайы бейнесіне қарап және ойдан пішіндері мен өлшемі әртүрлі таныс
заттарды мүсіндеу қабілетін бекіту
</v>
      </c>
      <c r="J59" s="18" t="e">
        <f>IF(F322="","",VLOOKUP(F322,$O$591:$P$593,2,TRUE))</f>
        <v>#N/A</v>
      </c>
      <c r="K59" s="18" t="e">
        <f>IF(F323="","",VLOOKUP(F323,$Q$591:$R$593,2,TRUE))</f>
        <v>#N/A</v>
      </c>
      <c r="L59" s="20"/>
    </row>
    <row r="60" ht="90" customHeight="1" spans="2:12">
      <c r="B60" s="11"/>
      <c r="C60" s="18" t="e">
        <f>IF(F122="","",VLOOKUP(F122,$Y$533:$Z$535,2,TRUE))</f>
        <v>#N/A</v>
      </c>
      <c r="D60" s="18" t="str">
        <f>IF(F123="","",VLOOKUP(F123,$AA$533:$AB$535,2,TRUE))</f>
        <v>бірнеше бөліктен тұратын заттарды пішіндейді, олардың орналасуын ескере
отырып, пропорцияларды сақтай отырып, бөліктерді байланыстыруға дағдылардын қалыптастыру
</v>
      </c>
      <c r="E60" s="18" t="e">
        <f>IF(F124="","",VLOOKUP(F124,$AC$533:$AD$535,2,TRUE))</f>
        <v>#N/A</v>
      </c>
      <c r="F60" s="18" t="str">
        <f>IF(F215="","",VLOOKUP(F215,$S$591:$T$593,2,TRUE))</f>
        <v>қарапайым пропорцияларды сақтай отырып, адам мен жануардың пішіндерін
мүсіндеу қабілетін бекіту
</v>
      </c>
      <c r="G60" s="18" t="e">
        <f>IF(F216="","",VLOOKUP(F216,$U$591:$V$593,2,TRUE))</f>
        <v>#N/A</v>
      </c>
      <c r="H60" s="18" t="e">
        <f>IF(F217="","",VLOOKUP(F217,$W$591:$X$593,2,TRUE))</f>
        <v>#N/A</v>
      </c>
      <c r="I60" s="18" t="str">
        <f>IF(F324="","",VLOOKUP(F324,$S$591:$T$593,2,TRUE))</f>
        <v>қарапайым пропорцияларды сақтай отырып, адам мен жануардың пішіндерін
мүсіндеу қабілетін бекіту
</v>
      </c>
      <c r="J60" s="18" t="e">
        <f>IF(F325="","",VLOOKUP(F325,$U$591:$V$593,2,TRUE))</f>
        <v>#N/A</v>
      </c>
      <c r="K60" s="18" t="e">
        <f>IF(F326="","",VLOOKUP(F326,$W$591:$X$593,2,TRUE))</f>
        <v>#N/A</v>
      </c>
      <c r="L60" s="20"/>
    </row>
    <row r="61" ht="90" customHeight="1" spans="2:12">
      <c r="B61" s="11"/>
      <c r="C61" s="18" t="e">
        <f>IF(F125="","",VLOOKUP(F125,$AE$533:$AF$535,2,TRUE))</f>
        <v>#N/A</v>
      </c>
      <c r="D61" s="18" t="str">
        <f>IF(F126="","",VLOOKUP(F126,$AG$533:$AH$535,2,TRUE))</f>
        <v>ертегілер мен қоршаған өмір тақырыптарына қарапайым композициялар
құрастыруға дағдылардын қалыптастыру
</v>
      </c>
      <c r="E61" s="18" t="e">
        <f>IF(F127="","",VLOOKUP(F127,$AI$533:$AJ$535,2,TRUE))</f>
        <v>#N/A</v>
      </c>
      <c r="F61" s="18" t="e">
        <f>IF(F218="","",VLOOKUP(F218,$Y$591:$Z$593,2,TRUE))</f>
        <v>#N/A</v>
      </c>
      <c r="G61" s="18" t="str">
        <f>IF(F219="","",VLOOKUP(F219,$AA$591:$AB$593,2,TRUE))</f>
        <v>мүсіндеудің әртүрлі әдістерін қолдану дағдылардын қалыптастыру</v>
      </c>
      <c r="H61" s="18" t="e">
        <f>IF(F220="","",VLOOKUP(F220,$AC$591:$AD$593,2,TRUE))</f>
        <v>#N/A</v>
      </c>
      <c r="I61" s="18" t="str">
        <f>IF(F327="","",VLOOKUP(F327,$Y$591:$Z$593,2,TRUE))</f>
        <v>мүсіндеудің әртүрлі әдістерін қолдану қабілетін бекіту</v>
      </c>
      <c r="J61" s="18" t="e">
        <f>IF(F328="","",VLOOKUP(F328,$AA$591:$AB$593,2,TRUE))</f>
        <v>#N/A</v>
      </c>
      <c r="K61" s="18" t="e">
        <f>IF(F329="","",VLOOKUP(F329,$AC$591:$AD$593,2,TRUE))</f>
        <v>#N/A</v>
      </c>
      <c r="L61" s="20"/>
    </row>
    <row r="62" ht="90" customHeight="1" spans="2:12">
      <c r="B62" s="11"/>
      <c r="C62" s="18" t="e">
        <f>IF(F128="","",VLOOKUP(F128,$AK$533:$AL$535,2,TRUE))</f>
        <v>#N/A</v>
      </c>
      <c r="D62" s="18" t="str">
        <f>IF(F129="","",VLOOKUP(F129,$AM$533:$AN$535,2,TRUE))</f>
        <v>ұжымдық жұмысқа қатысуға дағдылардын қалыптастыру</v>
      </c>
      <c r="E62" s="18" t="e">
        <f>IF(F130="","",VLOOKUP(F130,$AO$533:$AP$535,2,TRUE))</f>
        <v>#N/A</v>
      </c>
      <c r="F62" s="18" t="e">
        <f>IF(F221="","",VLOOKUP(F221,$AE$591:$AF$593,2,TRUE))</f>
        <v>#N/A</v>
      </c>
      <c r="G62" s="18" t="str">
        <f>IF(F222="","",VLOOKUP(F222,$AG$591:$AH$593,2,TRUE))</f>
        <v>ертегілер мен әңгімелердің мазмұны бойынша сюжеттік композицияларды
құру дағдылардын қалыптастыру
</v>
      </c>
      <c r="H62" s="18" t="e">
        <f>IF(F223="","",VLOOKUP(F223,$AI$591:$AJ$593,2,TRUE))</f>
        <v>#N/A</v>
      </c>
      <c r="I62" s="18" t="str">
        <f>IF(F330="","",VLOOKUP(F330,$AE$591:$AF$593,2,TRUE))</f>
        <v>ертегілер мен әңгімелердің мазмұны бойынша сюжеттік композицияларды
құру қабілетін бекіту
</v>
      </c>
      <c r="J62" s="18" t="e">
        <f>IF(F331="","",VLOOKUP(F331,$AG$591:$AH$593,2,TRUE))</f>
        <v>#N/A</v>
      </c>
      <c r="K62" s="18" t="e">
        <f>IF(F332="","",VLOOKUP(F332,$AI$591:$AJ$593,2,TRUE))</f>
        <v>#N/A</v>
      </c>
      <c r="L62" s="20"/>
    </row>
    <row r="63" ht="90" customHeight="1" spans="2:12">
      <c r="B63" s="11"/>
      <c r="C63" s="18" t="e">
        <f>IF(F131="","",VLOOKUP(F131,$AQ$533:$AR$535,2,TRUE))</f>
        <v>#N/A</v>
      </c>
      <c r="D63" s="18" t="str">
        <f>IF(F132="","",VLOOKUP(F132,$AS$533:$AT$535,2,TRUE))</f>
        <v>мүсіндеуде қауіпсіздік ережелерін сақтауға дағдылардын қалыптастыру</v>
      </c>
      <c r="E63" s="18" t="e">
        <f>IF(F133="","",VLOOKUP(F133,$AU$533:$AV$535,2,TRUE))</f>
        <v>#N/A</v>
      </c>
      <c r="F63" s="18" t="e">
        <f>IF(F224="","",VLOOKUP(F224,$AK$591:$AL$593,2,TRUE))</f>
        <v>#N/A</v>
      </c>
      <c r="G63" s="18" t="str">
        <f>IF(F225="","",VLOOKUP(F225,$AM$591:$AN$593,2,TRUE))</f>
        <v>қазақ халқының түрлі ыдыс-аяқтарын, тұрмыстық заттарын, зергерлік бұйымдарын
мүсіндеу және оларды ою-өрнектермен және қосымша заттармен безендіру дағдылардын қалыптастыру
</v>
      </c>
      <c r="H63" s="18" t="e">
        <f>IF(F226="","",VLOOKUP(F226,$AO$591:$AP$593,2,TRUE))</f>
        <v>#N/A</v>
      </c>
      <c r="I63" s="18" t="str">
        <f>IF(F333="","",VLOOKUP(F333,$AK$591:$AL$593,2,TRUE))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J63" s="18" t="e">
        <f>IF(F334="","",VLOOKUP(F334,$AM$591:$AN$593,2,TRUE))</f>
        <v>#N/A</v>
      </c>
      <c r="K63" s="18" t="e">
        <f>IF(F335="","",VLOOKUP(F335,$AO$591:$AP$593,2,TRUE))</f>
        <v>#N/A</v>
      </c>
      <c r="L63" s="20"/>
    </row>
    <row r="64" ht="90" customHeight="1" spans="2:12">
      <c r="B64" s="11"/>
      <c r="C64" s="18" t="e">
        <f>IF(F134="","",VLOOKUP(F134,$M$537:$N$539,2,TRUE))</f>
        <v>#N/A</v>
      </c>
      <c r="D64" s="18" t="str">
        <f>IF(F135="","",VLOOKUP(F135,$O$537:$P$539,2,TRUE))</f>
        <v>қайшыны дұрыс ұстауға және оны қолдана алуға дағдылардын қалыптастыру</v>
      </c>
      <c r="E64" s="18" t="e">
        <f>IF(F136="","",VLOOKUP(F136,$Q$537:$R$539,2,TRUE))</f>
        <v>#N/A</v>
      </c>
      <c r="F64" s="21" t="e">
        <f>IF(F227="","",VLOOKUP(F227,$AQ$591:$AR$593,2,TRUE))</f>
        <v>#N/A</v>
      </c>
      <c r="G64" s="18" t="str">
        <f>IF(F228="","",VLOOKUP(F228,$AS$591:$AT$593,2,TRUE))</f>
        <v>ортақ композиция құру үшін ұжыммен мүсіндеу дағдыларын меңгеру дағдылардын қалыптастыру</v>
      </c>
      <c r="H64" s="18" t="e">
        <f>IF(F229="","",VLOOKUP(F229,$AU$591:$AV$593,2,TRUE))</f>
        <v>#N/A</v>
      </c>
      <c r="I64" s="21" t="str">
        <f>IF(F336="","",VLOOKUP(F336,$AQ$591:$AR$593,2,TRUE))</f>
        <v>ортақ композиция құру үшін ұжыммен мүсіндеу дағдыларын меңгеру қабілетін бекіту</v>
      </c>
      <c r="J64" s="18" t="e">
        <f>IF(F337="","",VLOOKUP(F337,$AS$591:$AT$593,2,TRUE))</f>
        <v>#N/A</v>
      </c>
      <c r="K64" s="18" t="e">
        <f>IF(F338="","",VLOOKUP(F338,$AU$591:$AV$593,2,TRUE))</f>
        <v>#N/A</v>
      </c>
      <c r="L64" s="20"/>
    </row>
    <row r="65" ht="90" customHeight="1" spans="2:12">
      <c r="B65" s="11"/>
      <c r="C65" s="18" t="e">
        <f>IF(F137="","",VLOOKUP(F137,$S$537:$T$539,2,TRUE))</f>
        <v>#N/A</v>
      </c>
      <c r="D65" s="18" t="str">
        <f>IF(F138="","",VLOOKUP(F138,$U$537:$V$539,2,TRUE))</f>
        <v>жемістерді, көгөністерді, гүлдерді, оюларды түрлі тәсілдермен қиюға дағдылардын қалыптастыру</v>
      </c>
      <c r="E65" s="18" t="e">
        <f>IF(F139="","",VLOOKUP(F139,$W$537:$X$539,2,TRUE))</f>
        <v>#N/A</v>
      </c>
      <c r="F65" s="18" t="e">
        <f>IF(F230="","",VLOOKUP(F230,$AW$591:$AX$593,2,TRUE))</f>
        <v>#N/A</v>
      </c>
      <c r="G65" s="18" t="str">
        <f>IF(F231="","",VLOOKUP(F231,$AY$591:$AZ$593,2,TRUE))</f>
        <v>жұмысты ұқыпты орындау, қауіпсіздік ережелерін сақтау дағдылардын қалыптастыру</v>
      </c>
      <c r="H65" s="18" t="e">
        <f>IF(F232="","",VLOOKUP(F232,$BA$591:$BB$593,2,TRUE))</f>
        <v>#N/A</v>
      </c>
      <c r="I65" s="18" t="str">
        <f>IF(F339="","",VLOOKUP(F339,$AW$591:$AX$593,2,TRUE))</f>
        <v>жұмысты ұқыпты орындау, қауіпсіздік ережелерін сақтау қабілетін бекіту</v>
      </c>
      <c r="J65" s="18" t="e">
        <f>IF(F340="","",VLOOKUP(F340,$AY$591:$AZ$593,2,TRUE))</f>
        <v>#N/A</v>
      </c>
      <c r="K65" s="18" t="e">
        <f>IF(F341="","",VLOOKUP(F341,$BA$591:$BB$593,2,TRUE))</f>
        <v>#N/A</v>
      </c>
      <c r="L65" s="20"/>
    </row>
    <row r="66" ht="90" customHeight="1" spans="2:12">
      <c r="B66" s="11"/>
      <c r="C66" s="18" t="e">
        <f>IF(F140="","",VLOOKUP(F140,$Y$537:$Z$539,2,TRUE))</f>
        <v>#N/A</v>
      </c>
      <c r="D66" s="18" t="str">
        <f>IF(F141="","",VLOOKUP(F141,$AA$537:$AB$539,2,TRUE))</f>
        <v>бірнеше бөліктерден тұратын заттарды орналастыруға және желімдеуге дағдылардын қалыптастыру</v>
      </c>
      <c r="E66" s="18" t="e">
        <f>IF(F142="","",VLOOKUP(F142,$AC$537:$AD$539,2,TRUE))</f>
        <v>#N/A</v>
      </c>
      <c r="F66" s="21" t="e">
        <f>IF(F233="","",VLOOKUP(F233,$M$595:$N$597,2,TRUE))</f>
        <v>#N/A</v>
      </c>
      <c r="G66" s="18" t="str">
        <f>IF(F234="","",VLOOKUP(F234,$O$595:$P$597,2,TRUE))</f>
        <v>қайшымен түрлі геометриялық пішіндерді қию, қайшы мен желімді дұрыс
қолдану дағдылардын қалыптастыру
</v>
      </c>
      <c r="H66" s="18" t="e">
        <f>IF(F235="","",VLOOKUP(F235,$Q$595:$R$597,2,TRUE))</f>
        <v>#N/A</v>
      </c>
      <c r="I66" s="21" t="str">
        <f>IF(F342="","",VLOOKUP(F342,$M$595:$N$597,2,TRUE))</f>
        <v>қайшымен түрлі геометриялық пішіндерді қию, қайшы мен желімді дұрыс
қолдану қабілетін бекіту
</v>
      </c>
      <c r="J66" s="18" t="e">
        <f>IF(F343="","",VLOOKUP(F343,$O$595:$P$597,2,TRUE))</f>
        <v>#N/A</v>
      </c>
      <c r="K66" s="18" t="e">
        <f>IF(F344="","",VLOOKUP(F344,$Q$595:$R$597,2,TRUE))</f>
        <v>#N/A</v>
      </c>
      <c r="L66" s="20"/>
    </row>
    <row r="67" ht="90" customHeight="1" spans="2:12">
      <c r="B67" s="11"/>
      <c r="C67" s="18" t="e">
        <f>IF(F143="","",VLOOKUP(F143,$AE$537:$AF$539,2,TRUE))</f>
        <v>#N/A</v>
      </c>
      <c r="D67" s="18" t="str">
        <f>IF(F144="","",VLOOKUP(F144,$AG$537:$AH$539,2,TRUE))</f>
        <v>қазақ оюларының бөліктерінен, өсімдік және геометриялық пішіндерден өрнектер
жасауға, оларды кезектестіріп ретімен желімдейуге дағдылардын қалыптастыру
</v>
      </c>
      <c r="E67" s="18" t="e">
        <f>IF(F145="","",VLOOKUP(F145,$AI$537:$AJ$539,2,TRUE))</f>
        <v>#N/A</v>
      </c>
      <c r="F67" s="18" t="e">
        <f>IF(F236="","",VLOOKUP(F236,$S$595:$T$597,2,TRUE))</f>
        <v>#N/A</v>
      </c>
      <c r="G67" s="18" t="str">
        <f>IF(F237="","",VLOOKUP(F237,$U$595:$V$597,2,TRUE))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дағдылардын қалыптастыру
</v>
      </c>
      <c r="H67" s="18" t="e">
        <f>IF(F238="","",VLOOKUP(F238,$W$595:$X$597,2,TRUE))</f>
        <v>#N/A</v>
      </c>
      <c r="I67" s="18" t="str">
        <f>IF(F345="","",VLOOKUP(F345,$S$595:$T$597,2,TRUE))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J67" s="18" t="e">
        <f>IF(F346="","",VLOOKUP(F346,$U$595:$V$597,2,TRUE))</f>
        <v>#N/A</v>
      </c>
      <c r="K67" s="18" t="e">
        <f>IF(F347="","",VLOOKUP(F347,$W$595:$X$597,2,TRUE))</f>
        <v>#N/A</v>
      </c>
      <c r="L67" s="20"/>
    </row>
    <row r="68" ht="90" customHeight="1" spans="2:12">
      <c r="B68" s="11"/>
      <c r="C68" s="18" t="e">
        <f>IF(F146="","",VLOOKUP(F146,$AK$537:$AL$539,2,TRUE))</f>
        <v>#N/A</v>
      </c>
      <c r="D68" s="18" t="str">
        <f>IF(F147="","",VLOOKUP(F147,$AM$537:$AN$539,2,TRUE))</f>
        <v>ұжымдық жұмыстарды орындауға қатысуға дағдылардын қалыптастыру</v>
      </c>
      <c r="E68" s="18" t="e">
        <f>IF(F148="","",VLOOKUP(F148,$AO$537:$AP$539,2,TRUE))</f>
        <v>#N/A</v>
      </c>
      <c r="F68" s="18" t="e">
        <f>IF(F239="","",VLOOKUP(F239,$Y$595:$Z$597,2,TRUE))</f>
        <v>#N/A</v>
      </c>
      <c r="G68" s="18" t="str">
        <f>IF(F240="","",VLOOKUP(F240,$AA$595:$AB$597,2,TRUE))</f>
        <v>жұмыс тәсілдерін таңдау және түсіндіру дағдылардын қалыптастыру</v>
      </c>
      <c r="H68" s="18" t="e">
        <f>IF(F241="","",VLOOKUP(F241,$AC$595:$AD$597,2,TRUE))</f>
        <v>#N/A</v>
      </c>
      <c r="I68" s="18" t="str">
        <f>IF(F348="","",VLOOKUP(F348,$Y$595:$Z$597,2,TRUE))</f>
        <v>жұмыс тәсілдерін таңдау және түсіндіру қабілетін бекіту</v>
      </c>
      <c r="J68" s="18" t="e">
        <f>IF(F349="","",VLOOKUP(F349,$AA$595:$AB$597,2,TRUE))</f>
        <v>#N/A</v>
      </c>
      <c r="K68" s="18" t="e">
        <f>IF(F350="","",VLOOKUP(F350,$AC$595:$AD$597,2,TRUE))</f>
        <v>#N/A</v>
      </c>
      <c r="L68" s="20"/>
    </row>
    <row r="69" ht="90" customHeight="1" spans="2:12">
      <c r="B69" s="11"/>
      <c r="C69" s="18" t="e">
        <f>IF(F149="","",VLOOKUP(F149,$AQ$537:$AR$539,2,TRUE))</f>
        <v>#N/A</v>
      </c>
      <c r="D69" s="18" t="str">
        <f>IF(F150="","",VLOOKUP(F150,$AS$537:$AT$539,2,TRUE))</f>
        <v>жапсыруда қауіпсіздік ережелерін сақтауға, жұмысты ұқыптылықпен орындауға</v>
      </c>
      <c r="E69" s="18" t="e">
        <f>IF(F151="","",VLOOKUP(F151,$AU$537:$AV$539,2,TRUE))</f>
        <v>#N/A</v>
      </c>
      <c r="F69" s="18" t="e">
        <f>IF(F242="","",VLOOKUP(F242,$AE$595:$AF$597,2,TRUE))</f>
        <v>#N/A</v>
      </c>
      <c r="G69" s="18" t="str">
        <f>IF(F243="","",VLOOKUP(F243,$AG$595:$AH$597,2,TRUE))</f>
        <v>бірнеше бөліктерден бейнелерді құрастыру дағдылардын қалыптастыру</v>
      </c>
      <c r="H69" s="18" t="e">
        <f>IF(F244="","",VLOOKUP(F244,$AI$595:$AJ$597,2,TRUE))</f>
        <v>#N/A</v>
      </c>
      <c r="I69" s="18" t="str">
        <f>IF(F351="","",VLOOKUP(F351,$AE$595:$AF$597,2,TRUE))</f>
        <v>бірнеше бөліктерден бейнелерді құрастыру қабілетін бекіту</v>
      </c>
      <c r="J69" s="18" t="e">
        <f>IF(F352="","",VLOOKUP(F352,$AG$595:$AH$597,2,TRUE))</f>
        <v>#N/A</v>
      </c>
      <c r="K69" s="18" t="e">
        <f>IF(F353="","",VLOOKUP(F353,$AI$595:$AJ$597,2,TRUE))</f>
        <v>#N/A</v>
      </c>
      <c r="L69" s="20"/>
    </row>
    <row r="70" ht="90" customHeight="1" spans="2:12">
      <c r="B70" s="11"/>
      <c r="C70" s="18" t="e">
        <f>IF(F152="","",VLOOKUP(F152,$M$541:$N$543,2,TRUE))</f>
        <v>#N/A</v>
      </c>
      <c r="D70" s="18" t="str">
        <f>IF(F153="","",VLOOKUP(F153,$O$541:$P$543,2,TRUE))</f>
        <v>құрылыс бөлшектерін ажыратады және атуға, оларды құрылымдық қасиеттерін
ескере отырып пайдалануға
</v>
      </c>
      <c r="E70" s="18" t="e">
        <f>IF(F154="","",VLOOKUP(F154,$Q$541:$R$543,2,TRUE))</f>
        <v>#N/A</v>
      </c>
      <c r="F70" s="18" t="e">
        <f>IF(F245="","",VLOOKUP(F245,$AK$595:$AL$597,2,TRUE))</f>
        <v>#N/A</v>
      </c>
      <c r="G70" s="18" t="str">
        <f>IF(F246="","",VLOOKUP(F246,$AM$595:$AN$597,2,TRUE))</f>
        <v>жұмысты жеке және топпен бірлесіп жасау, топтық жұмыста міндеттерді келісіп
атқару дағдылардын қалыптастыру
</v>
      </c>
      <c r="H70" s="18" t="e">
        <f>IF(F247="","",VLOOKUP(F247,$AO$595:$AP$597,2,TRUE))</f>
        <v>#N/A</v>
      </c>
      <c r="I70" s="18" t="str">
        <f>IF(F354="","",VLOOKUP(F354,$AK$595:$AL$597,2,TRUE))</f>
        <v>жұмысты жеке және топпен бірлесіп жасау, топтық жұмыста міндеттерді келісіп
атқару қабілетін бекіту
</v>
      </c>
      <c r="J70" s="18" t="e">
        <f>IF(F355="","",VLOOKUP(F355,$AM$595:$AN$597,2,TRUE))</f>
        <v>#N/A</v>
      </c>
      <c r="K70" s="18" t="e">
        <f>IF(F356="","",VLOOKUP(F356,$AO$595:$AP$597,2,TRUE))</f>
        <v>#N/A</v>
      </c>
      <c r="L70" s="20"/>
    </row>
    <row r="71" ht="90" customHeight="1" spans="2:12">
      <c r="B71" s="11"/>
      <c r="C71" s="18" t="e">
        <f>IF(F155="","",VLOOKUP(F155,$S$541:$T$543,2,TRUE))</f>
        <v>#N/A</v>
      </c>
      <c r="D71" s="18" t="str">
        <f>IF(F156="","",VLOOKUP(F156,$U$541:$V$543,2,TRUE))</f>
        <v>өз бетінше ойдан құрастыруға</v>
      </c>
      <c r="E71" s="18" t="e">
        <f>IF(F157="","",VLOOKUP(F157,$W$541:$X$543,2,TRUE))</f>
        <v>#N/A</v>
      </c>
      <c r="F71" s="21" t="e">
        <f>IF(F248="","",VLOOKUP(F248,$AQ$595:$AR$597,2,TRUE))</f>
        <v>#N/A</v>
      </c>
      <c r="G71" s="18" t="str">
        <f>IF(F249="","",VLOOKUP(F249,$AS$595:$AT$597,2,TRUE))</f>
        <v>сюжеттік композициялар жасау, оларды сәнді бөлшектермен толықтыру дағдылардын қалыптастыру</v>
      </c>
      <c r="H71" s="18" t="e">
        <f>IF(F250="","",VLOOKUP(F250,$AU$595:$AV$597,2,TRUE))</f>
        <v>#N/A</v>
      </c>
      <c r="I71" s="21" t="str">
        <f>IF(F357="","",VLOOKUP(F357,$AQ$595:$AR$597,2,TRUE))</f>
        <v>сюжеттік композициялар жасау, оларды сәнді бөлшектермен толықтыру қабілетін бекіту</v>
      </c>
      <c r="J71" s="18" t="e">
        <f>IF(F358="","",VLOOKUP(F358,$AS$595:$AT$597,2,TRUE))</f>
        <v>#N/A</v>
      </c>
      <c r="K71" s="18" t="e">
        <f>IF(F359="","",VLOOKUP(F359,$AU$595:$AV$597,2,TRUE))</f>
        <v>#N/A</v>
      </c>
      <c r="L71" s="20"/>
    </row>
    <row r="72" ht="90" customHeight="1" spans="2:12">
      <c r="B72" s="11"/>
      <c r="C72" s="18" t="e">
        <f>IF(F158="","",VLOOKUP(F158,$Y$541:$Z$543,2,TRUE))</f>
        <v>#N/A</v>
      </c>
      <c r="D72" s="18" t="str">
        <f>IF(F159="","",VLOOKUP(F159,$AA$541:$AB$543,2,TRUE))</f>
        <v>түрлендіреді, «оригами» үлгісі бойынша қарапайым пішіндер
құрастыруға
</v>
      </c>
      <c r="E72" s="18" t="e">
        <f>IF(F160="","",VLOOKUP(F160,$AC$541:$AD$543,2,TRUE))</f>
        <v>#N/A</v>
      </c>
      <c r="F72" s="18" t="e">
        <f>IF(F251="","",VLOOKUP(F251,$AW$595:$AX$597,2,TRUE))</f>
        <v>#N/A</v>
      </c>
      <c r="G72" s="18" t="str">
        <f>IF(F252="","",VLOOKUP(F252,$AY$595:$AZ$597,2,TRUE))</f>
        <v>еңбек қауіпсіздігі мен жеке гигиена ережелерін сақтау дағдылардын қалыптастыру</v>
      </c>
      <c r="H72" s="18" t="e">
        <f>IF(F253="","",VLOOKUP(F253,$BA$595:$BB$597,2,TRUE))</f>
        <v>#N/A</v>
      </c>
      <c r="I72" s="18" t="str">
        <f>IF(F360="","",VLOOKUP(F360,$AW$595:$AX$597,2,TRUE))</f>
        <v>еңбек қауіпсіздігі мен жеке гигиена ережелерін сақтау қабілетін бекіту</v>
      </c>
      <c r="J72" s="18" t="e">
        <f>IF(F361="","",VLOOKUP(F361,$AY$595:$AZ$597,2,TRUE))</f>
        <v>#N/A</v>
      </c>
      <c r="K72" s="18" t="e">
        <f>IF(F362="","",VLOOKUP(F362,$BA$595:$BB$597,2,TRUE))</f>
        <v>#N/A</v>
      </c>
      <c r="L72" s="20"/>
    </row>
    <row r="73" ht="90" customHeight="1" spans="2:12">
      <c r="B73" s="11"/>
      <c r="C73" s="18" t="e">
        <f>IF(F161="","",VLOOKUP(F161,$AE$541:$AF$543,2,TRUE))</f>
        <v>#N/A</v>
      </c>
      <c r="D73" s="18" t="str">
        <f>IF(F162="","",VLOOKUP(F162,$AG$541:$AH$543,2,TRUE))</f>
        <v>табиғи және қалдық заттардан құрастыруға</v>
      </c>
      <c r="E73" s="18" t="e">
        <f>IF(F163="","",VLOOKUP(F163,$AI$541:$AJ$543,2,TRUE))</f>
        <v>#N/A</v>
      </c>
      <c r="F73" s="21" t="e">
        <f>IF(F254="","",VLOOKUP(F254,$M$599:$N$601,2,TRUE))</f>
        <v>#N/A</v>
      </c>
      <c r="G73" s="18" t="str">
        <f>IF(F255="","",VLOOKUP(F255,$O$599:$P$601,2,TRUE))</f>
        <v>ұсынылған тақырыпқа, өз бетінше ойдан құрастыру дағдылардын қалыптастыру</v>
      </c>
      <c r="H73" s="18" t="e">
        <f>IF(F256="","",VLOOKUP(F256,$Q$599:$R$601,2,TRUE))</f>
        <v>#N/A</v>
      </c>
      <c r="I73" s="21" t="str">
        <f>IF(F363="","",VLOOKUP(F363,$M$599:$N$601,2,TRUE))</f>
        <v>ұсынылған тақырыпқа, өз бетінше ойдан құрастыру қабілетін бекіту</v>
      </c>
      <c r="J73" s="18" t="e">
        <f>IF(F364="","",VLOOKUP(F364,$O$599:$P$601,2,TRUE))</f>
        <v>#N/A</v>
      </c>
      <c r="K73" s="18" t="e">
        <f>IF(F365="","",VLOOKUP(F365,$Q$599:$R$601,2,TRUE))</f>
        <v>#N/A</v>
      </c>
      <c r="L73" s="20"/>
    </row>
    <row r="74" ht="90" customHeight="1" spans="2:12">
      <c r="B74" s="11"/>
      <c r="C74" s="18" t="e">
        <f>IF(F164="","",VLOOKUP(F164,$AK$541:$AL$543,2,TRUE))</f>
        <v>#N/A</v>
      </c>
      <c r="D74" s="18" t="str">
        <f>IF(F165="","",VLOOKUP(F165,$AM$541:$AN$543,2,TRUE))</f>
        <v>таңдап, ойдан композиция құрастыруға</v>
      </c>
      <c r="E74" s="18" t="e">
        <f>IF(F166="","",VLOOKUP(F166,$AO$541:$AP$543,2,TRUE))</f>
        <v>#N/A</v>
      </c>
      <c r="F74" s="18" t="e">
        <f>IF(F257="","",VLOOKUP(F257,$S$599:$T$601,2,TRUE))</f>
        <v>#N/A</v>
      </c>
      <c r="G74" s="18" t="str">
        <f>IF(F258="","",VLOOKUP(F258,$U$599:$V$601,2,TRUE))</f>
        <v>қалдық және табиғи материалдан құрастыру дағдылардын қалыптастыру</v>
      </c>
      <c r="H74" s="18" t="e">
        <f>IF(F259="","",VLOOKUP(F259,$W$599:$X$601,2,TRUE))</f>
        <v>#N/A</v>
      </c>
      <c r="I74" s="18" t="str">
        <f>IF(F366="","",VLOOKUP(F366,$S$599:$T$601,2,TRUE))</f>
        <v>қалдық және табиғи материалдан құрастыру қабілетін бекіту</v>
      </c>
      <c r="J74" s="18" t="e">
        <f>IF(F367="","",VLOOKUP(F367,$U$599:$V$601,2,TRUE))</f>
        <v>#N/A</v>
      </c>
      <c r="K74" s="18" t="e">
        <f>IF(F368="","",VLOOKUP(F368,$W$599:$X$601,2,TRUE))</f>
        <v>#N/A</v>
      </c>
      <c r="L74" s="20"/>
    </row>
    <row r="75" ht="90" customHeight="1" spans="2:12">
      <c r="B75" s="11"/>
      <c r="C75" s="18" t="e">
        <f>IF(F167="","",VLOOKUP(F167,$AQ$541:$AR$543,2,TRUE))</f>
        <v>#N/A</v>
      </c>
      <c r="D75" s="18" t="str">
        <f>IF(F168="","",VLOOKUP(F168,$AS$541:$AT$543,2,TRUE))</f>
        <v>материалдардан жасалған бұйымдарымен, тұрмыстық
заттарын, олардың қандай материалдан жасалғанын білуге
</v>
      </c>
      <c r="E75" s="18" t="e">
        <f>IF(F169="","",VLOOKUP(F169,$AU$541:$AV$543,2,TRUE))</f>
        <v>#N/A</v>
      </c>
      <c r="F75" s="18" t="str">
        <f>IF(F260="","",VLOOKUP(F260,$Y$599:$Z$601,2,TRUE))</f>
        <v>өзінің құрастырған құрылысын талдау арқылы тиімді конструктивті шешімдерді
табу, оларды құрастыруда қолдану қабілетін бекіту
</v>
      </c>
      <c r="G75" s="18" t="e">
        <f>IF(F261="","",VLOOKUP(F261,$AA$599:$AB$601,2,TRUE))</f>
        <v>#N/A</v>
      </c>
      <c r="H75" s="18" t="e">
        <f>IF(F262="","",VLOOKUP(F262,$AC$599:$AD$601,2,TRUE))</f>
        <v>#N/A</v>
      </c>
      <c r="I75" s="18" t="str">
        <f>IF(F369="","",VLOOKUP(F369,$Y$599:$Z$601,2,TRUE))</f>
        <v>өзінің құрастырған құрылысын талдау арқылы тиімді конструктивті шешімдерді
табу, оларды құрастыруда қолдану қабілетін бекіту
</v>
      </c>
      <c r="J75" s="18" t="e">
        <f>IF(F370="","",VLOOKUP(F370,$AA$599:$AB$601,2,TRUE))</f>
        <v>#N/A</v>
      </c>
      <c r="K75" s="18" t="e">
        <f>IF(F371="","",VLOOKUP(F371,$AC$599:$AD$601,2,TRUE))</f>
        <v>#N/A</v>
      </c>
      <c r="L75" s="20"/>
    </row>
    <row r="76" ht="90" customHeight="1" spans="2:12">
      <c r="B76" s="11"/>
      <c r="C76" s="18" t="e">
        <f>IF(F170="","",VLOOKUP(F170,$M$545:$N$547,2,TRUE))</f>
        <v>#N/A</v>
      </c>
      <c r="D76" s="18" t="str">
        <f>IF(F171="","",VLOOKUP(F171,$O$545:$P$547,2,TRUE))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v>
      </c>
      <c r="E76" s="18" t="e">
        <f>IF(F172="","",VLOOKUP(F172,$Q$545:$R$547,2,TRUE))</f>
        <v>#N/A</v>
      </c>
      <c r="F76" s="18" t="str">
        <f>IF(F263="","",VLOOKUP(F263,$AE$599:$AF$601,2,TRUE))</f>
        <v>ойынға қажетті құрылысты бірлесіп ойдан құрастыру, жұмысты бірге келісіп
орындау, дайын құрылыспен ойнау қабілетін бекіту
</v>
      </c>
      <c r="G76" s="18" t="e">
        <f>IF(F264="","",VLOOKUP(F264,$AG$599:$AH$601,2,TRUE))</f>
        <v>#N/A</v>
      </c>
      <c r="H76" s="18" t="e">
        <f>IF(F265="","",VLOOKUP(F265,$AI$599:$AJ$601,2,TRUE))</f>
        <v>#N/A</v>
      </c>
      <c r="I76" s="18" t="str">
        <f>IF(F372="","",VLOOKUP(F372,$AE$599:$AF$601,2,TRUE))</f>
        <v>ойынға қажетті құрылысты бірлесіп ойдан құрастыру, жұмысты бірге келісіп
орындау, дайын құрылыспен ойнау қабілетін бекіту
</v>
      </c>
      <c r="J76" s="18" t="e">
        <f>IF(F373="","",VLOOKUP(F373,$AG$599:$AH$601,2,TRUE))</f>
        <v>#N/A</v>
      </c>
      <c r="K76" s="18" t="e">
        <f>IF(F374="","",VLOOKUP(F374,$AI$599:$AJ$601,2,TRUE))</f>
        <v>#N/A</v>
      </c>
      <c r="L76" s="20"/>
    </row>
    <row r="77" ht="90" customHeight="1" spans="2:12">
      <c r="B77" s="11"/>
      <c r="C77" s="18" t="e">
        <f>IF(F173="","",VLOOKUP(F173,$S$545:$T$547,2,TRUE))</f>
        <v>#N/A</v>
      </c>
      <c r="D77" s="18" t="str">
        <f>IF(F174="","",VLOOKUP(F174,$U$545:$V$547,2,TRUE))</f>
        <v>әнді созып, сөздерін анық айтуға, таныс әндерді сүйемелдеумен және
сүйемелдеусіз орындауға
</v>
      </c>
      <c r="E77" s="18" t="e">
        <f>IF(F175="","",VLOOKUP(F175,$W$545:$X$547,2,TRUE))</f>
        <v>#N/A</v>
      </c>
      <c r="F77" s="18" t="str">
        <f>IF(F266="","",VLOOKUP(F266,$AK$599:$AL$601,2,TRUE))</f>
        <v>ұжыммен бірге жұмыс істеу қабілетін бекіту</v>
      </c>
      <c r="G77" s="18" t="e">
        <f>IF(F267="","",VLOOKUP(F267,$AM$599:$AN$601,2,TRUE))</f>
        <v>#N/A</v>
      </c>
      <c r="H77" s="18" t="e">
        <f>IF(F268="","",VLOOKUP(F268,$AO$599:$AP$601,2,TRUE))</f>
        <v>#N/A</v>
      </c>
      <c r="I77" s="18" t="str">
        <f>IF(F375="","",VLOOKUP(F375,$AK$599:$AL$601,2,TRUE))</f>
        <v>ұжыммен бірге жұмыс істеу қабілетін бекіту</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str">
        <f>IF(F178="","",VLOOKUP(F178,$AC$545:$AD$547,2,TRUE))</f>
        <v>музыканың ырғағымен жүруге, қимылдарды музыкамен сәйкестендіруге,
қимылдарды орындауға шапшаңдық пен ептілік танытуға үйрету
</v>
      </c>
      <c r="F78" s="21" t="e">
        <f>IF(F269="","",VLOOKUP(F269,$AQ$599:$AR$601,2,TRUE))</f>
        <v>#N/A</v>
      </c>
      <c r="G78" s="18" t="str">
        <f>IF(F270="","",VLOOKUP(F270,$AS$599:$AT$601,2,TRUE))</f>
        <v>жазық қағаз пішіндерді көлемді пішіндерге өзгерту дағдылардын қалыптастыру</v>
      </c>
      <c r="H78" s="18" t="e">
        <f>IF(F271="","",VLOOKUP(F271,$AU$599:$AV$601,2,TRUE))</f>
        <v>#N/A</v>
      </c>
      <c r="I78" s="21" t="str">
        <f>IF(F378="","",VLOOKUP(F378,$AQ$599:$AR$601,2,TRUE))</f>
        <v>жазық қағаз пішіндерді көлемді пішіндерге өзгерту қабілетін бекіту</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str">
        <f>IF(F181="","",VLOOKUP(F181,$AI$545:$AJ$547,2,TRUE))</f>
        <v>ұлттық би өнеріне қызығушылық танытуға, би қимылдарын орындауға үйрету</v>
      </c>
      <c r="F79" s="18" t="e">
        <f>IF(F272="","",VLOOKUP(F272,$AW$599:$AX$601,2,TRUE))</f>
        <v>#N/A</v>
      </c>
      <c r="G79" s="18" t="str">
        <f>IF(F273="","",VLOOKUP(F273,$AY$599:$AZ$601,2,TRUE))</f>
        <v>жұмыс орнында қауіпсіздік ережелерін сақтау дағдылардын қалыптастыру</v>
      </c>
      <c r="H79" s="18" t="e">
        <f>IF(F274="","",VLOOKUP(F274,$BA$599:$BB$601,2,TRUE))</f>
        <v>#N/A</v>
      </c>
      <c r="I79" s="18" t="str">
        <f>IF(F381="","",VLOOKUP(F381,$AW$599:$AX$601,2,TRUE))</f>
        <v>жұмыс орнында қауіпсіздік ережелерін сақтау қабілетін бекіту</v>
      </c>
      <c r="J79" s="18" t="e">
        <f>IF(F382="","",VLOOKUP(F382,$AY$599:$AZ$601,2,TRUE))</f>
        <v>#N/A</v>
      </c>
      <c r="K79" s="18" t="e">
        <f>IF(F383="","",VLOOKUP(F383,$BA$599:$BB$601,2,TRUE))</f>
        <v>#N/A</v>
      </c>
      <c r="L79" s="20"/>
    </row>
    <row r="80" ht="90" customHeight="1" spans="2:12">
      <c r="B80" s="11"/>
      <c r="C80" s="18" t="e">
        <f>IF(F182="","",VLOOKUP(F182,$AK$545:$AL$547,2,TRUE))</f>
        <v>#N/A</v>
      </c>
      <c r="D80" s="18" t="str">
        <f>IF(F183="","",VLOOKUP(F183,$AM$545:$AN$547,2,TRUE))</f>
        <v>музыка жанрларын анықтуға</v>
      </c>
      <c r="E80" s="18" t="e">
        <f>IF(F184="","",VLOOKUP(F184,$AO$545:$AP$547,2,TRUE))</f>
        <v>#N/A</v>
      </c>
      <c r="F80" s="21" t="e">
        <f>IF(F275="","",VLOOKUP(F275,$M$603:$N$605,2,TRUE))</f>
        <v>#N/A</v>
      </c>
      <c r="G80" s="18" t="str">
        <f>IF(F276="","",VLOOKUP(F276,$O$603:$P$605,2,TRUE))</f>
        <v>қарапайым музыкалық жанрларды ажыру (күй, ән, би, марш) дағдылардын қалыптастыру</v>
      </c>
      <c r="H80" s="18" t="e">
        <f>IF(F277="","",VLOOKUP(F277,$Q$603:$R$605,2,TRUE))</f>
        <v>#N/A</v>
      </c>
      <c r="I80" s="21" t="str">
        <f>IF(F384="","",VLOOKUP(F384,$M$603:$N$605,2,TRUE))</f>
        <v>қарапайым музыкалық жанрларды ажыру (күй, ән, би, марш) қабілетін бекіту</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str">
        <f>IF(F187="","",VLOOKUP(F187,$AU$545:$AV$547,2,TRUE))</f>
        <v>ағаш қасықтар, сылдырмақтар, асатаяқ, сазсырнай, домбырада қарапайым
әуендерді ойнауға үйрету
</v>
      </c>
      <c r="F81" s="18" t="e">
        <f>IF(F278="","",VLOOKUP(F278,$S$603:$T$605,2,TRUE))</f>
        <v>#N/A</v>
      </c>
      <c r="G81" s="18" t="str">
        <f>IF(F279="","",VLOOKUP(F279,$U$603:$V$605,2,TRUE))</f>
        <v>таныс әндерді өз бетінше музыкалық сүйемелдеумен және сүйемелдеусіз
орындау дағдылардын қалыптастыру
</v>
      </c>
      <c r="H81" s="18" t="e">
        <f>IF(F280="","",VLOOKUP(F280,$W$603:$X$605,2,TRUE))</f>
        <v>#N/A</v>
      </c>
      <c r="I81" s="18" t="str">
        <f>IF(F387="","",VLOOKUP(F387,$S$603:$T$605,2,TRUE))</f>
        <v>таныс әндерді өз бетінше музыкалық сүйемелдеумен және сүйемелдеусіз
орындау қабілетін бекіту
</v>
      </c>
      <c r="J81" s="18" t="e">
        <f>IF(F388="","",VLOOKUP(F388,$U$603:$V$605,2,TRUE))</f>
        <v>#N/A</v>
      </c>
      <c r="K81" s="18" t="e">
        <f>IF(F389="","",VLOOKUP(F389,$W$603:$X$605,2,TRUE))</f>
        <v>#N/A</v>
      </c>
      <c r="L81" s="20"/>
    </row>
    <row r="82" ht="90" customHeight="1" spans="2:12">
      <c r="B82" s="11"/>
      <c r="C82" s="153"/>
      <c r="D82" s="154"/>
      <c r="E82" s="155"/>
      <c r="F82" s="18" t="e">
        <f>IF(F281="","",VLOOKUP(F281,$Y$603:$Z$605,2,TRUE))</f>
        <v>#N/A</v>
      </c>
      <c r="G82" s="18" t="str">
        <f>IF(F282="","",VLOOKUP(F282,$AA$603:$AB$605,2,TRUE))</f>
        <v>әннің сөзін анық айту, музыка сипатын қабылдау және жеткізу дағдылардын қалыптастыру</v>
      </c>
      <c r="H82" s="18" t="e">
        <f>IF(F283="","",VLOOKUP(F283,$AC$603:$AD$605,2,TRUE))</f>
        <v>#N/A</v>
      </c>
      <c r="I82" s="18" t="str">
        <f>IF(F390="","",VLOOKUP(F390,$Y$603:$Z$605,2,TRUE))</f>
        <v>әннің сөзін анық айту, музыка сипатын қабылдау және жеткізу қабілетін бекіту</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str">
        <f>IF(F285="","",VLOOKUP(F285,$AG$603:$AH$605,2,TRUE))</f>
        <v>шығарманың жеке фрагменттерін (кіріспе, қайырмасы, соңы) ажырата алу дағдылардын қалыптастыру</v>
      </c>
      <c r="H83" s="18" t="e">
        <f>IF(F286="","",VLOOKUP(F286,$AI$603:$AJ$605,2,TRUE))</f>
        <v>#N/A</v>
      </c>
      <c r="I83" s="18" t="str">
        <f>IF(F393="","",VLOOKUP(F393,$AE$603:$AF$605,2,TRUE))</f>
        <v>шығарманың жеке фрагменттерін (кіріспе, қайырмасы, соңы) ажырата алу қабілетін бекіту</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str">
        <f>IF(F289="","",VLOOKUP(F289,$AO$603:$AP$605,2,TRUE))</f>
        <v>музыкалық аспаптарда қарапайым әуендерді ойнауға үйрету</v>
      </c>
      <c r="I84" s="18" t="e">
        <f>IF(F396="","",VLOOKUP(F396,$AK$603:$AL$605,2,TRUE))</f>
        <v>#N/A</v>
      </c>
      <c r="J84" s="18" t="str">
        <f>IF(F397="","",VLOOKUP(F397,$AM$603:$AN$605,2,TRUE))</f>
        <v>музыкалық аспаптарда қарапайым әуендерді ойнау дағдылардын қалыптастыру</v>
      </c>
      <c r="K84" s="18" t="e">
        <f>IF(F398="","",VLOOKUP(F398,$AO$603:$AP$605,2,TRUE))</f>
        <v>#N/A</v>
      </c>
      <c r="L84" s="20"/>
    </row>
    <row r="85" ht="90" customHeight="1" spans="2:12">
      <c r="B85" s="11"/>
      <c r="C85" s="156"/>
      <c r="D85" s="157"/>
      <c r="E85" s="158"/>
      <c r="F85" s="21" t="e">
        <f>IF(F290="","",VLOOKUP(F290,$AQ$603:$AR$605,2,TRUE))</f>
        <v>#N/A</v>
      </c>
      <c r="G85" s="18" t="str">
        <f>IF(F291="","",VLOOKUP(F291,$AS$603:$AT$605,2,TRUE))</f>
        <v>әртүрлі сипаттағы әндерді өз бетінше және шығармашылықпен орындау дағдылардын қалыптастыру</v>
      </c>
      <c r="H85" s="18" t="e">
        <f>IF(F292="","",VLOOKUP(F292,$AU$603:$AV$605,2,TRUE))</f>
        <v>#N/A</v>
      </c>
      <c r="I85" s="21" t="str">
        <f>IF(F399="","",VLOOKUP(F399,$AQ$603:$AR$605,2,TRUE))</f>
        <v>әртүрлі сипаттағы әндерді өз бетінше және шығармашылықпен орындау қабілетін бекіту</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str">
        <f>IF(F294="","",VLOOKUP(F294,$AY$603:$AZ$605,2,TRUE))</f>
        <v>музыканың сипатына сәйкес қимылдарды орындау дағдылардын қалыптастыру</v>
      </c>
      <c r="H86" s="18" t="e">
        <f>IF(F295="","",VLOOKUP(F295,$BA$603:$BB$605,2,TRUE))</f>
        <v>#N/A</v>
      </c>
      <c r="I86" s="18" t="str">
        <f>IF(F402="","",VLOOKUP(F402,$AW$603:$AX$605,2,TRUE))</f>
        <v>музыканың сипатына сәйкес қимылдарды орындау қабілетін бекіту</v>
      </c>
      <c r="J86" s="18" t="e">
        <f>IF(F403="","",VLOOKUP(F403,$AY$603:$AZ$605,2,TRUE))</f>
        <v>#N/A</v>
      </c>
      <c r="K86" s="18" t="e">
        <f>IF(F404="","",VLOOKUP(F404,$BA$603:$BB$605,2,TRUE))</f>
        <v>#N/A</v>
      </c>
      <c r="L86" s="20"/>
    </row>
    <row r="87" ht="90" customHeight="1" spans="2:12">
      <c r="B87" s="11" t="s">
        <v>726</v>
      </c>
      <c r="C87" s="18" t="e">
        <f>IF(G98="","",VLOOKUP(G98,$M$549:$N$551,2,TRUE))</f>
        <v>#N/A</v>
      </c>
      <c r="D87" s="18" t="str">
        <f>IF(G99="","",VLOOKUP(G99,$O$549:$P$551,2,TRUE))</f>
        <v>бала өзінің «Мен» бейнесін көрсетуге, ойын ашық айтуға, өзінің пікірін
білдіруге,өзімен санасқанды, өзін құрметтегенді ұнатуға
</v>
      </c>
      <c r="E87" s="18" t="e">
        <f>IF(G100="","",VLOOKUP(G100,$Q$549:$R$551,2,TRUE))</f>
        <v>#N/A</v>
      </c>
      <c r="F87" s="18" t="e">
        <f>IF(G191="","",VLOOKUP(G191,$M$607:$N$609,2,TRUE))</f>
        <v>#N/A</v>
      </c>
      <c r="G87" s="18" t="str">
        <f>IF(G192="","",VLOOKUP(G192,$O$607:$P$609,2,TRUE))</f>
        <v>өз күші мен мүмкіндіктеріне сену, еңбек қорлық пен жауапкершіліктің маңызын
түсіну дағдылардын қалыптастыру
</v>
      </c>
      <c r="H87" s="18" t="e">
        <f>IF(G193="","",VLOOKUP(G193,$Q$607:$R$609,2,TRUE))</f>
        <v>#N/A</v>
      </c>
      <c r="I87" s="18" t="str">
        <f>IF(G300="","",VLOOKUP(G300,$M$607:$N$609,2,TRUE))</f>
        <v>өз күші мен мүмкіндіктеріне сену, еңбек қорлық пен жауапкершіліктің маңызын
түсіну қабілетін бекіту
</v>
      </c>
      <c r="J87" s="18" t="e">
        <f>IF(G301="","",VLOOKUP(G301,$O$607:$P$609,2,TRUE))</f>
        <v>#N/A</v>
      </c>
      <c r="K87" s="18" t="e">
        <f>IF(G302="","",VLOOKUP(G302,$Q$607:$R$609,2,TRUE))</f>
        <v>#N/A</v>
      </c>
      <c r="L87" s="20"/>
    </row>
    <row r="88" ht="90" customHeight="1" spans="2:12">
      <c r="B88" s="11"/>
      <c r="C88" s="18" t="e">
        <f>IF(G101="","",VLOOKUP(G101,$S$549:$T$551,2,TRUE))</f>
        <v>#N/A</v>
      </c>
      <c r="D88" s="18" t="str">
        <f>IF(G102="","",VLOOKUP(G102,$U$549:$V$551,2,TRUE))</f>
        <v>отбасының ересек мүшелерінің еңбегі туралы білуге, еңбек етуге қызығушылық
танытуға, тапсырманы жауапкершілікпен орындауға тырысуға
</v>
      </c>
      <c r="E88" s="18" t="e">
        <f>IF(G103="","",VLOOKUP(G103,$W$549:$X$551,2,TRUE))</f>
        <v>#N/A</v>
      </c>
      <c r="F88" s="18" t="str">
        <f>IF(G194="","",VLOOKUP(G194,$S$607:$T$609,2,TRUE))</f>
        <v>туыстық байланыстарды түсіну, үлкендерді сыйлау, кішіге қамқорлық
таныту қабілетін бекіту
</v>
      </c>
      <c r="G88" s="18" t="e">
        <f>IF(G195="","",VLOOKUP(G195,$U$607:$V$609,2,TRUE))</f>
        <v>#N/A</v>
      </c>
      <c r="H88" s="18" t="e">
        <f>IF(G196="","",VLOOKUP(G196,$W$607:$X$609,2,TRUE))</f>
        <v>#N/A</v>
      </c>
      <c r="I88" s="18" t="str">
        <f>IF(G303="","",VLOOKUP(G303,$S$607:$T$609,2,TRUE))</f>
        <v>туыстық байланыстарды түсіну, үлкендерді сыйлау, кішіге қамқорлық
таныту қабілетін бекіту
</v>
      </c>
      <c r="J88" s="18" t="e">
        <f>IF(G304="","",VLOOKUP(G304,$U$607:$V$609,2,TRUE))</f>
        <v>#N/A</v>
      </c>
      <c r="K88" s="18" t="e">
        <f>IF(G305="","",VLOOKUP(G305,$W$607:$X$609,2,TRUE))</f>
        <v>#N/A</v>
      </c>
      <c r="L88" s="20"/>
    </row>
    <row r="89" ht="90" customHeight="1" spans="2:12">
      <c r="B89" s="11"/>
      <c r="C89" s="18" t="e">
        <f>IF(G104="","",VLOOKUP(G104,$Y$549:$Z$551,2,TRUE))</f>
        <v>#N/A</v>
      </c>
      <c r="D89" s="18" t="str">
        <f>IF(G105="","",VLOOKUP(G105,$AA$549:$AB$551,2,TRUE))</f>
        <v>айналасында болып жатқан жағдайларды ой елегінен өткізіп, өзінің әділ пікірін
білдіруге
</v>
      </c>
      <c r="E89" s="18" t="e">
        <f>IF(G106="","",VLOOKUP(G106,$AC$549:$AD$551,2,TRUE))</f>
        <v>#N/A</v>
      </c>
      <c r="F89" s="18" t="e">
        <f>IF(G197="","",VLOOKUP(G197,$Y$607:$Z$609,2,TRUE))</f>
        <v>#N/A</v>
      </c>
      <c r="G89" s="18" t="str">
        <f>IF(G198="","",VLOOKUP(G198,$AA$607:$AB$609,2,TRUE))</f>
        <v>өз ойын түсінікті жеткізу, өзінің пікірін айту дағдылардын қалыптастыру</v>
      </c>
      <c r="H89" s="18" t="e">
        <f>IF(G199="","",VLOOKUP(G199,$AC$607:$AD$609,2,TRUE))</f>
        <v>#N/A</v>
      </c>
      <c r="I89" s="18" t="str">
        <f>IF(G306="","",VLOOKUP(G306,$Y$607:$Z$609,2,TRUE))</f>
        <v>өз ойын түсінікті жеткізу, өзінің пікірін айту қабілетін бекіту</v>
      </c>
      <c r="J89" s="18" t="e">
        <f>IF(G307="","",VLOOKUP(G307,$AA$607:$AB$609,2,TRUE))</f>
        <v>#N/A</v>
      </c>
      <c r="K89" s="18" t="e">
        <f>IF(G308="","",VLOOKUP(G308,$AC$607:$AD$609,2,TRUE))</f>
        <v>#N/A</v>
      </c>
      <c r="L89" s="20"/>
    </row>
    <row r="90" ht="90" customHeight="1" spans="2:12">
      <c r="B90" s="11"/>
      <c r="C90" s="18" t="e">
        <f>IF(G107="","",VLOOKUP(G107,$AE$549:$AF$551,2,TRUE))</f>
        <v>#N/A</v>
      </c>
      <c r="D90" s="18" t="str">
        <f>IF(G108="","",VLOOKUP(G108,$AG$549:$AH$551,2,TRUE))</f>
        <v>өзінің туған жерін білуге, атуға, Мемлекеттік рәміздерге (ту, елтаңба, әнұран)
құрметпен қарауға, өз Отанын – Қазақстан Республикасын мақтан тұтуға
</v>
      </c>
      <c r="E90" s="18" t="e">
        <f>IF(G109="","",VLOOKUP(G109,$AI$549:$AJ$551,2,TRUE))</f>
        <v>#N/A</v>
      </c>
      <c r="F90" s="18" t="str">
        <f>IF(G200="","",VLOOKUP(G200,$AE$607:$AF$609,2,TRUE))</f>
        <v>арнайы көлік құралдарының қолданылу, жол қозғалысының қарапайым
ережелерін білу қабілетін бекіту
</v>
      </c>
      <c r="G90" s="18" t="e">
        <f>IF(G201="","",VLOOKUP(G201,$AG$607:$AH$609,2,TRUE))</f>
        <v>#N/A</v>
      </c>
      <c r="H90" s="18" t="e">
        <f>IF(G202="","",VLOOKUP(G202,$AI$607:$AJ$609,2,TRUE))</f>
        <v>#N/A</v>
      </c>
      <c r="I90" s="18" t="str">
        <f>IF(G309="","",VLOOKUP(G309,$AE$607:$AF$609,2,TRUE))</f>
        <v>арнайы көлік құралдарының қолданылу, жол қозғалысының қарапайым
ережелерін білу қабілетін бекіту
</v>
      </c>
      <c r="J90" s="18" t="e">
        <f>IF(G310="","",VLOOKUP(G310,$AG$607:$AH$609,2,TRUE))</f>
        <v>#N/A</v>
      </c>
      <c r="K90" s="18" t="e">
        <f>IF(G311="","",VLOOKUP(G311,$AI$607:$AJ$609,2,TRUE))</f>
        <v>#N/A</v>
      </c>
      <c r="L90" s="20"/>
    </row>
    <row r="91" ht="90" customHeight="1" spans="2:12">
      <c r="B91" s="11"/>
      <c r="C91" s="18" t="e">
        <f>IF(G110="","",VLOOKUP(G110,$AK$549:$AL$551,2,TRUE))</f>
        <v>#N/A</v>
      </c>
      <c r="D91" s="18" t="str">
        <f>IF(G111="","",VLOOKUP(G111,$AM$549:$AN$551,2,TRUE))</f>
        <v>жолда жүру ережелерін, қоғамдық көліктегі мінез-құлық мәдениетінің ережелерін
білуге
</v>
      </c>
      <c r="E91" s="18" t="e">
        <f>IF(G112="","",VLOOKUP(G112,$AO$549:$AP$551,2,TRUE))</f>
        <v>#N/A</v>
      </c>
      <c r="F91" s="18" t="e">
        <f>IF(G203="","",VLOOKUP(G203,$AK$607:$AL$609,2,TRUE))</f>
        <v>#N/A</v>
      </c>
      <c r="G91" s="18" t="str">
        <f>IF(G204="","",VLOOKUP(G204,$AM$607:$AN$609,2,TRUE))</f>
        <v>өз Отанын жақсы көру, Қазақстанның әсем табиғаты, көрнекі жерлері
мен тарихи орындарының маңыздылығын түсіну дағдылардын қалыптастыру
</v>
      </c>
      <c r="H91" s="18" t="e">
        <f>IF(G205="","",VLOOKUP(G205,$AO$607:$AP$609,2,TRUE))</f>
        <v>#N/A</v>
      </c>
      <c r="I91" s="18" t="str">
        <f>IF(G312="","",VLOOKUP(G312,$AK$607:$AL$609,2,TRUE))</f>
        <v>өз Отанын жақсы көру, Қазақстанның әсем табиғаты, көрнекі жерлері
мен тарихи орындарының маңыздылығын түсіну қабілетін бекіту
</v>
      </c>
      <c r="J91" s="18" t="e">
        <f>IF(G313="","",VLOOKUP(G313,$AM$607:$AN$609,2,TRUE))</f>
        <v>#N/A</v>
      </c>
      <c r="K91" s="18" t="e">
        <f>IF(G314="","",VLOOKUP(G314,$AO$607:$AP$609,2,TRUE))</f>
        <v>#N/A</v>
      </c>
      <c r="L91" s="20"/>
    </row>
    <row r="92" ht="90" customHeight="1" spans="2:12">
      <c r="B92" s="11"/>
      <c r="C92" s="18" t="e">
        <f>IF(G113="","",VLOOKUP(G113,$AQ$549:$AR$551,2,TRUE))</f>
        <v>#N/A</v>
      </c>
      <c r="D92" s="18" t="str">
        <f>IF(G114="","",VLOOKUP(G114,$AS$549:$AT$551,2,TRUE))</f>
        <v>ауа-райындағы және табиғаттағы маусымдық өзгерістерде қарапайым байланыстар
орната алуға, қоршаған ортада, табиғатта қауіпсіздікті сақтауға
</v>
      </c>
      <c r="E92" s="18" t="e">
        <f>IF(G115="","",VLOOKUP(G115,$AU$549:$AV$551,2,TRUE))</f>
        <v>#N/A</v>
      </c>
      <c r="F92" s="18" t="e">
        <f>IF(G206="","",VLOOKUP(G206,$AQ$607:$AR$609,2,TRUE))</f>
        <v>#N/A</v>
      </c>
      <c r="G92" s="18" t="str">
        <f>IF(G207="","",VLOOKUP(G207,$AS$607:$AT$609,2,TRUE))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дағдылардын қалыптастыру
</v>
      </c>
      <c r="H92" s="18" t="e">
        <f>IF(G208="","",VLOOKUP(G208,$AU$607:$AV$609,2,TRUE))</f>
        <v>#N/A</v>
      </c>
      <c r="I92" s="18" t="str">
        <f>IF(G315="","",VLOOKUP(G315,$AQ$607:$AR$609,2,TRUE))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J92" s="18" t="e">
        <f>IF(G316="","",VLOOKUP(G316,$AS$607:$AT$609,2,TRUE))</f>
        <v>#N/A</v>
      </c>
      <c r="K92" s="18" t="e">
        <f>IF(G317="","",VLOOKUP(G317,$AU$607:$AV$609,2,TRUE))</f>
        <v>#N/A</v>
      </c>
      <c r="L92" s="20"/>
    </row>
    <row r="93" ht="90" customHeight="1" spans="2:12">
      <c r="B93" s="11"/>
      <c r="C93" s="151"/>
      <c r="D93" s="152"/>
      <c r="E93" s="152"/>
      <c r="F93" s="18" t="str">
        <f>IF(G209="","",VLOOKUP(G209,$AW$607:$AX$609,2,TRUE))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G93" s="18" t="e">
        <f>IF(G210="","",VLOOKUP(G210,$AY$607:$AZ$609,2,TRUE))</f>
        <v>#N/A</v>
      </c>
      <c r="H93" s="18" t="e">
        <f>IF(G211="","",VLOOKUP(G211,$BA$607:$BB$609,2,TRUE))</f>
        <v>#N/A</v>
      </c>
      <c r="I93" s="18" t="str">
        <f>IF(G318="","",VLOOKUP(G318,$AW$607:$AX$609,2,TRUE))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8.75" customHeight="1" spans="2:7">
      <c r="B97" s="28"/>
      <c r="C97" s="29" t="s">
        <v>5</v>
      </c>
      <c r="D97" s="29" t="s">
        <v>112</v>
      </c>
      <c r="E97" s="29" t="s">
        <v>338</v>
      </c>
      <c r="F97" s="29" t="s">
        <v>405</v>
      </c>
      <c r="G97" s="30" t="s">
        <v>726</v>
      </c>
    </row>
    <row r="98" ht="15" customHeight="1" spans="2:7">
      <c r="B98" s="31">
        <v>1</v>
      </c>
      <c r="C98" s="137">
        <f>'5 жастағы балалар Ф'!D13</f>
        <v>1</v>
      </c>
      <c r="D98" s="137">
        <f>'5 жастағы балалар К'!D13</f>
        <v>0</v>
      </c>
      <c r="E98" s="137">
        <f>'5 жастағы балалар Т'!D13</f>
        <v>0</v>
      </c>
      <c r="F98" s="137">
        <f>'5 жастағы балалар Ш'!D13</f>
        <v>0</v>
      </c>
      <c r="G98" s="137">
        <f>'5 жастағы балалар Ә'!D13</f>
        <v>0</v>
      </c>
    </row>
    <row r="99" ht="15" customHeight="1" spans="2:7">
      <c r="B99" s="33"/>
      <c r="C99" s="137">
        <f>'5 жастағы балалар Ф'!E13</f>
        <v>0</v>
      </c>
      <c r="D99" s="137">
        <f>'5 жастағы балалар К'!E13</f>
        <v>1</v>
      </c>
      <c r="E99" s="137">
        <f>'5 жастағы балалар Т'!E13</f>
        <v>1</v>
      </c>
      <c r="F99" s="137">
        <f>'5 жастағы балалар Ш'!E13</f>
        <v>1</v>
      </c>
      <c r="G99" s="137">
        <f>'5 жастағы балалар Ә'!E13</f>
        <v>1</v>
      </c>
    </row>
    <row r="100" ht="15" customHeight="1" spans="2:7">
      <c r="B100" s="34"/>
      <c r="C100" s="137">
        <f>'5 жастағы балалар Ф'!F13</f>
        <v>0</v>
      </c>
      <c r="D100" s="137">
        <f>'5 жастағы балалар К'!F13</f>
        <v>0</v>
      </c>
      <c r="E100" s="137">
        <f>'5 жастағы балалар Т'!F13</f>
        <v>0</v>
      </c>
      <c r="F100" s="137">
        <f>'5 жастағы балалар Ш'!F13</f>
        <v>0</v>
      </c>
      <c r="G100" s="137">
        <f>'5 жастағы балалар Ә'!F13</f>
        <v>0</v>
      </c>
    </row>
    <row r="101" ht="15" customHeight="1" spans="2:7">
      <c r="B101" s="31">
        <v>2</v>
      </c>
      <c r="C101" s="137">
        <f>'5 жастағы балалар Ф'!G13</f>
        <v>0</v>
      </c>
      <c r="D101" s="137">
        <f>'5 жастағы балалар К'!G13</f>
        <v>0</v>
      </c>
      <c r="E101" s="137">
        <f>'5 жастағы балалар Т'!G13</f>
        <v>0</v>
      </c>
      <c r="F101" s="137">
        <f>'5 жастағы балалар Ш'!G13</f>
        <v>0</v>
      </c>
      <c r="G101" s="137">
        <f>'5 жастағы балалар Ә'!G13</f>
        <v>0</v>
      </c>
    </row>
    <row r="102" ht="15" customHeight="1" spans="2:7">
      <c r="B102" s="33"/>
      <c r="C102" s="137">
        <f>'5 жастағы балалар Ф'!H13</f>
        <v>1</v>
      </c>
      <c r="D102" s="137">
        <f>'5 жастағы балалар К'!H13</f>
        <v>1</v>
      </c>
      <c r="E102" s="137">
        <f>'5 жастағы балалар Т'!H13</f>
        <v>1</v>
      </c>
      <c r="F102" s="137">
        <f>'5 жастағы балалар Ш'!H13</f>
        <v>1</v>
      </c>
      <c r="G102" s="137">
        <f>'5 жастағы балалар Ә'!H13</f>
        <v>1</v>
      </c>
    </row>
    <row r="103" ht="15" customHeight="1" spans="2:7">
      <c r="B103" s="34"/>
      <c r="C103" s="137">
        <f>'5 жастағы балалар Ф'!I13</f>
        <v>0</v>
      </c>
      <c r="D103" s="137">
        <f>'5 жастағы балалар К'!I13</f>
        <v>0</v>
      </c>
      <c r="E103" s="137">
        <f>'5 жастағы балалар Т'!I13</f>
        <v>0</v>
      </c>
      <c r="F103" s="137">
        <f>'5 жастағы балалар Ш'!I13</f>
        <v>0</v>
      </c>
      <c r="G103" s="137">
        <f>'5 жастағы балалар Ә'!I13</f>
        <v>0</v>
      </c>
    </row>
    <row r="104" ht="15" customHeight="1" spans="2:7">
      <c r="B104" s="31">
        <v>3</v>
      </c>
      <c r="C104" s="137">
        <f>'5 жастағы балалар Ф'!J13</f>
        <v>1</v>
      </c>
      <c r="D104" s="137">
        <f>'5 жастағы балалар К'!J13</f>
        <v>0</v>
      </c>
      <c r="E104" s="137">
        <f>'5 жастағы балалар Т'!J13</f>
        <v>0</v>
      </c>
      <c r="F104" s="137">
        <f>'5 жастағы балалар Ш'!J13</f>
        <v>0</v>
      </c>
      <c r="G104" s="137">
        <f>'5 жастағы балалар Ә'!J13</f>
        <v>0</v>
      </c>
    </row>
    <row r="105" ht="15" customHeight="1" spans="2:7">
      <c r="B105" s="33"/>
      <c r="C105" s="137">
        <f>'5 жастағы балалар Ф'!K13</f>
        <v>0</v>
      </c>
      <c r="D105" s="137">
        <f>'5 жастағы балалар К'!K13</f>
        <v>1</v>
      </c>
      <c r="E105" s="137">
        <f>'5 жастағы балалар Т'!K13</f>
        <v>1</v>
      </c>
      <c r="F105" s="137">
        <f>'5 жастағы балалар Ш'!K13</f>
        <v>1</v>
      </c>
      <c r="G105" s="137">
        <f>'5 жастағы балалар Ә'!K13</f>
        <v>1</v>
      </c>
    </row>
    <row r="106" ht="15" customHeight="1" spans="2:7">
      <c r="B106" s="34"/>
      <c r="C106" s="137">
        <f>'5 жастағы балалар Ф'!L13</f>
        <v>0</v>
      </c>
      <c r="D106" s="137">
        <f>'5 жастағы балалар К'!L13</f>
        <v>0</v>
      </c>
      <c r="E106" s="137">
        <f>'5 жастағы балалар Т'!L13</f>
        <v>0</v>
      </c>
      <c r="F106" s="137">
        <f>'5 жастағы балалар Ш'!L13</f>
        <v>0</v>
      </c>
      <c r="G106" s="137">
        <f>'5 жастағы балалар Ә'!L13</f>
        <v>0</v>
      </c>
    </row>
    <row r="107" ht="15" customHeight="1" spans="2:7">
      <c r="B107" s="31">
        <v>4</v>
      </c>
      <c r="C107" s="137">
        <f>'5 жастағы балалар Ф'!M13</f>
        <v>1</v>
      </c>
      <c r="D107" s="137">
        <f>'5 жастағы балалар К'!M13</f>
        <v>0</v>
      </c>
      <c r="E107" s="137">
        <f>'5 жастағы балалар Т'!M13</f>
        <v>0</v>
      </c>
      <c r="F107" s="137">
        <f>'5 жастағы балалар Ш'!M13</f>
        <v>0</v>
      </c>
      <c r="G107" s="137">
        <f>'5 жастағы балалар Ә'!M13</f>
        <v>0</v>
      </c>
    </row>
    <row r="108" ht="15" customHeight="1" spans="2:7">
      <c r="B108" s="33"/>
      <c r="C108" s="137">
        <f>'5 жастағы балалар Ф'!N13</f>
        <v>0</v>
      </c>
      <c r="D108" s="137">
        <f>'5 жастағы балалар К'!N13</f>
        <v>1</v>
      </c>
      <c r="E108" s="137">
        <f>'5 жастағы балалар Т'!N13</f>
        <v>1</v>
      </c>
      <c r="F108" s="137">
        <f>'5 жастағы балалар Ш'!N13</f>
        <v>1</v>
      </c>
      <c r="G108" s="137">
        <f>'5 жастағы балалар Ә'!N13</f>
        <v>1</v>
      </c>
    </row>
    <row r="109" ht="15" customHeight="1" spans="2:7">
      <c r="B109" s="34"/>
      <c r="C109" s="137">
        <f>'5 жастағы балалар Ф'!O13</f>
        <v>0</v>
      </c>
      <c r="D109" s="137">
        <f>'5 жастағы балалар К'!O13</f>
        <v>0</v>
      </c>
      <c r="E109" s="137">
        <f>'5 жастағы балалар Т'!O13</f>
        <v>0</v>
      </c>
      <c r="F109" s="137">
        <f>'5 жастағы балалар Ш'!O13</f>
        <v>0</v>
      </c>
      <c r="G109" s="137">
        <f>'5 жастағы балалар Ә'!O13</f>
        <v>0</v>
      </c>
    </row>
    <row r="110" ht="15" customHeight="1" spans="2:7">
      <c r="B110" s="31">
        <v>5</v>
      </c>
      <c r="C110" s="137">
        <f>'5 жастағы балалар Ф'!P13</f>
        <v>0</v>
      </c>
      <c r="D110" s="137">
        <f>'5 жастағы балалар К'!P13</f>
        <v>0</v>
      </c>
      <c r="E110" s="137">
        <f>'5 жастағы балалар Т'!P13</f>
        <v>0</v>
      </c>
      <c r="F110" s="137">
        <f>'5 жастағы балалар Ш'!P13</f>
        <v>0</v>
      </c>
      <c r="G110" s="137">
        <f>'5 жастағы балалар Ә'!P13</f>
        <v>0</v>
      </c>
    </row>
    <row r="111" ht="15" customHeight="1" spans="2:7">
      <c r="B111" s="33"/>
      <c r="C111" s="137">
        <f>'5 жастағы балалар Ф'!Q13</f>
        <v>1</v>
      </c>
      <c r="D111" s="137">
        <f>'5 жастағы балалар К'!Q13</f>
        <v>1</v>
      </c>
      <c r="E111" s="137">
        <f>'5 жастағы балалар Т'!Q13</f>
        <v>1</v>
      </c>
      <c r="F111" s="137">
        <f>'5 жастағы балалар Ш'!Q13</f>
        <v>1</v>
      </c>
      <c r="G111" s="137">
        <f>'5 жастағы балалар Ә'!Q13</f>
        <v>1</v>
      </c>
    </row>
    <row r="112" ht="15" customHeight="1" spans="2:7">
      <c r="B112" s="34"/>
      <c r="C112" s="137">
        <f>'5 жастағы балалар Ф'!R13</f>
        <v>0</v>
      </c>
      <c r="D112" s="137">
        <f>'5 жастағы балалар К'!R13</f>
        <v>0</v>
      </c>
      <c r="E112" s="137">
        <f>'5 жастағы балалар Т'!R13</f>
        <v>0</v>
      </c>
      <c r="F112" s="137">
        <f>'5 жастағы балалар Ш'!R13</f>
        <v>0</v>
      </c>
      <c r="G112" s="137">
        <f>'5 жастағы балалар Ә'!R13</f>
        <v>0</v>
      </c>
    </row>
    <row r="113" ht="15" customHeight="1" spans="2:7">
      <c r="B113" s="31">
        <v>6</v>
      </c>
      <c r="C113" s="137">
        <f>'5 жастағы балалар Ф'!S13</f>
        <v>1</v>
      </c>
      <c r="D113" s="137">
        <f>'5 жастағы балалар К'!S13</f>
        <v>0</v>
      </c>
      <c r="E113" s="137">
        <f>'5 жастағы балалар Т'!S13</f>
        <v>0</v>
      </c>
      <c r="F113" s="137">
        <f>'5 жастағы балалар Ш'!S13</f>
        <v>0</v>
      </c>
      <c r="G113" s="137">
        <f>'5 жастағы балалар Ә'!S13</f>
        <v>0</v>
      </c>
    </row>
    <row r="114" ht="15" customHeight="1" spans="2:7">
      <c r="B114" s="33"/>
      <c r="C114" s="137">
        <f>'5 жастағы балалар Ф'!T13</f>
        <v>0</v>
      </c>
      <c r="D114" s="137">
        <f>'5 жастағы балалар К'!T13</f>
        <v>1</v>
      </c>
      <c r="E114" s="137">
        <f>'5 жастағы балалар Т'!T13</f>
        <v>1</v>
      </c>
      <c r="F114" s="137">
        <f>'5 жастағы балалар Ш'!T13</f>
        <v>1</v>
      </c>
      <c r="G114" s="137">
        <f>'5 жастағы балалар Ә'!T13</f>
        <v>1</v>
      </c>
    </row>
    <row r="115" ht="15" customHeight="1" spans="2:7">
      <c r="B115" s="34"/>
      <c r="C115" s="137">
        <f>'5 жастағы балалар Ф'!U13</f>
        <v>0</v>
      </c>
      <c r="D115" s="137">
        <f>'5 жастағы балалар К'!U13</f>
        <v>0</v>
      </c>
      <c r="E115" s="137">
        <f>'5 жастағы балалар Т'!U13</f>
        <v>0</v>
      </c>
      <c r="F115" s="137">
        <f>'5 жастағы балалар Ш'!U13</f>
        <v>0</v>
      </c>
      <c r="G115" s="137">
        <f>'5 жастағы балалар Ә'!U13</f>
        <v>0</v>
      </c>
    </row>
    <row r="116" ht="15" customHeight="1" spans="2:7">
      <c r="B116" s="31">
        <v>7</v>
      </c>
      <c r="C116" s="35"/>
      <c r="D116" s="137">
        <f>'5 жастағы балалар К'!V13</f>
        <v>0</v>
      </c>
      <c r="E116" s="35"/>
      <c r="F116" s="137">
        <f>'5 жастағы балалар Ш'!V13</f>
        <v>0</v>
      </c>
      <c r="G116" s="35"/>
    </row>
    <row r="117" ht="15" customHeight="1" spans="2:7">
      <c r="B117" s="33"/>
      <c r="C117" s="36"/>
      <c r="D117" s="137">
        <f>'5 жастағы балалар Ш'!W13</f>
        <v>1</v>
      </c>
      <c r="E117" s="36"/>
      <c r="F117" s="137">
        <f>'5 жастағы балалар Ш'!W13</f>
        <v>1</v>
      </c>
      <c r="G117" s="36"/>
    </row>
    <row r="118" ht="15" customHeight="1" spans="2:7">
      <c r="B118" s="34"/>
      <c r="C118" s="36"/>
      <c r="D118" s="137">
        <f>'5 жастағы балалар К'!X13</f>
        <v>0</v>
      </c>
      <c r="E118" s="36"/>
      <c r="F118" s="137">
        <f>'5 жастағы балалар Ш'!X13</f>
        <v>0</v>
      </c>
      <c r="G118" s="36"/>
    </row>
    <row r="119" ht="15" customHeight="1" spans="2:7">
      <c r="B119" s="31">
        <v>8</v>
      </c>
      <c r="C119" s="36"/>
      <c r="D119" s="137">
        <f>'5 жастағы балалар К'!Y13</f>
        <v>0</v>
      </c>
      <c r="E119" s="36"/>
      <c r="F119" s="137">
        <f>'5 жастағы балалар Ш'!Y13</f>
        <v>0</v>
      </c>
      <c r="G119" s="36"/>
    </row>
    <row r="120" ht="15" customHeight="1" spans="2:7">
      <c r="B120" s="33"/>
      <c r="C120" s="36"/>
      <c r="D120" s="137">
        <f>'5 жастағы балалар К'!Z13</f>
        <v>1</v>
      </c>
      <c r="E120" s="36"/>
      <c r="F120" s="137">
        <f>'5 жастағы балалар Ш'!Z13</f>
        <v>1</v>
      </c>
      <c r="G120" s="36"/>
    </row>
    <row r="121" ht="15" customHeight="1" spans="2:7">
      <c r="B121" s="34"/>
      <c r="C121" s="36"/>
      <c r="D121" s="137">
        <f>'5 жастағы балалар К'!AA13</f>
        <v>0</v>
      </c>
      <c r="E121" s="36"/>
      <c r="F121" s="137">
        <f>'5 жастағы балалар Ш'!AA13</f>
        <v>0</v>
      </c>
      <c r="G121" s="36"/>
    </row>
    <row r="122" ht="15" customHeight="1" spans="2:7">
      <c r="B122" s="31">
        <v>9</v>
      </c>
      <c r="C122" s="36"/>
      <c r="D122" s="137">
        <f>'5 жастағы балалар К'!AB13</f>
        <v>0</v>
      </c>
      <c r="E122" s="36"/>
      <c r="F122" s="137">
        <f>'5 жастағы балалар Ш'!AB13</f>
        <v>0</v>
      </c>
      <c r="G122" s="36"/>
    </row>
    <row r="123" ht="15" customHeight="1" spans="2:7">
      <c r="B123" s="33"/>
      <c r="C123" s="36"/>
      <c r="D123" s="137">
        <f>'5 жастағы балалар К'!AC13</f>
        <v>1</v>
      </c>
      <c r="E123" s="36"/>
      <c r="F123" s="137">
        <f>'5 жастағы балалар Ш'!AC13</f>
        <v>1</v>
      </c>
      <c r="G123" s="36"/>
    </row>
    <row r="124" ht="15" customHeight="1" spans="2:7">
      <c r="B124" s="34"/>
      <c r="C124" s="36"/>
      <c r="D124" s="137">
        <f>'5 жастағы балалар К'!AD13</f>
        <v>0</v>
      </c>
      <c r="E124" s="36"/>
      <c r="F124" s="137">
        <f>'5 жастағы балалар Ш'!AD13</f>
        <v>0</v>
      </c>
      <c r="G124" s="36"/>
    </row>
    <row r="125" ht="15" customHeight="1" spans="2:7">
      <c r="B125" s="37">
        <v>10</v>
      </c>
      <c r="C125" s="36"/>
      <c r="D125" s="137">
        <f>'5 жастағы балалар К'!AE13</f>
        <v>0</v>
      </c>
      <c r="E125" s="36"/>
      <c r="F125" s="137">
        <f>'5 жастағы балалар Ш'!AE13</f>
        <v>0</v>
      </c>
      <c r="G125" s="36"/>
    </row>
    <row r="126" ht="15" customHeight="1" spans="2:7">
      <c r="B126" s="37"/>
      <c r="C126" s="36"/>
      <c r="D126" s="137">
        <f>'5 жастағы балалар К'!AF13</f>
        <v>1</v>
      </c>
      <c r="E126" s="36"/>
      <c r="F126" s="137">
        <f>'5 жастағы балалар Ш'!AF13</f>
        <v>1</v>
      </c>
      <c r="G126" s="36"/>
    </row>
    <row r="127" ht="15" customHeight="1" spans="2:7">
      <c r="B127" s="37"/>
      <c r="C127" s="36"/>
      <c r="D127" s="137">
        <f>'5 жастағы балалар К'!AG13</f>
        <v>0</v>
      </c>
      <c r="E127" s="36"/>
      <c r="F127" s="137">
        <f>'5 жастағы балалар Ш'!AG13</f>
        <v>0</v>
      </c>
      <c r="G127" s="36"/>
    </row>
    <row r="128" ht="15" customHeight="1" spans="2:7">
      <c r="B128" s="37">
        <v>11</v>
      </c>
      <c r="C128" s="36"/>
      <c r="D128" s="137">
        <f>'5 жастағы балалар К'!AH13</f>
        <v>0</v>
      </c>
      <c r="E128" s="36"/>
      <c r="F128" s="137">
        <f>'5 жастағы балалар Ш'!AH13</f>
        <v>0</v>
      </c>
      <c r="G128" s="36"/>
    </row>
    <row r="129" ht="15" customHeight="1" spans="2:7">
      <c r="B129" s="37"/>
      <c r="C129" s="36"/>
      <c r="D129" s="137">
        <f>'5 жастағы балалар К'!AI13</f>
        <v>1</v>
      </c>
      <c r="E129" s="36"/>
      <c r="F129" s="137">
        <f>'5 жастағы балалар Ш'!AI13</f>
        <v>1</v>
      </c>
      <c r="G129" s="36"/>
    </row>
    <row r="130" spans="2:7">
      <c r="B130" s="37"/>
      <c r="C130" s="36"/>
      <c r="D130" s="137">
        <f>'5 жастағы балалар К'!AJ13</f>
        <v>0</v>
      </c>
      <c r="E130" s="36"/>
      <c r="F130" s="137">
        <f>'5 жастағы балалар Ш'!AJ13</f>
        <v>0</v>
      </c>
      <c r="G130" s="36"/>
    </row>
    <row r="131" spans="2:7">
      <c r="B131" s="37">
        <v>12</v>
      </c>
      <c r="C131" s="36"/>
      <c r="D131" s="137">
        <f>'5 жастағы балалар К'!AK13</f>
        <v>0</v>
      </c>
      <c r="E131" s="36"/>
      <c r="F131" s="137">
        <f>'5 жастағы балалар Ш'!AK13</f>
        <v>0</v>
      </c>
      <c r="G131" s="36"/>
    </row>
    <row r="132" spans="2:7">
      <c r="B132" s="37"/>
      <c r="C132" s="36"/>
      <c r="D132" s="137">
        <f>'5 жастағы балалар К'!AL13</f>
        <v>1</v>
      </c>
      <c r="E132" s="36"/>
      <c r="F132" s="137">
        <f>'5 жастағы балалар Ш'!AL13</f>
        <v>1</v>
      </c>
      <c r="G132" s="36"/>
    </row>
    <row r="133" spans="2:7">
      <c r="B133" s="37"/>
      <c r="C133" s="36"/>
      <c r="D133" s="137">
        <f>'5 жастағы балалар К'!AM13</f>
        <v>0</v>
      </c>
      <c r="E133" s="36"/>
      <c r="F133" s="137">
        <f>'5 жастағы балалар Ш'!AM13</f>
        <v>0</v>
      </c>
      <c r="G133" s="36"/>
    </row>
    <row r="134" spans="2:7">
      <c r="B134" s="37">
        <v>13</v>
      </c>
      <c r="C134" s="36"/>
      <c r="D134" s="137">
        <f>'5 жастағы балалар К'!AN13</f>
        <v>0</v>
      </c>
      <c r="E134" s="36"/>
      <c r="F134" s="137">
        <f>'5 жастағы балалар Ш'!AN13</f>
        <v>0</v>
      </c>
      <c r="G134" s="36"/>
    </row>
    <row r="135" spans="2:7">
      <c r="B135" s="37"/>
      <c r="C135" s="36"/>
      <c r="D135" s="137">
        <f>'5 жастағы балалар К'!AO13</f>
        <v>1</v>
      </c>
      <c r="E135" s="36"/>
      <c r="F135" s="137">
        <f>'5 жастағы балалар Ш'!AO13</f>
        <v>1</v>
      </c>
      <c r="G135" s="36"/>
    </row>
    <row r="136" spans="2:7">
      <c r="B136" s="37"/>
      <c r="C136" s="36"/>
      <c r="D136" s="137">
        <f>'5 жастағы балалар К'!AP13</f>
        <v>0</v>
      </c>
      <c r="E136" s="36"/>
      <c r="F136" s="137">
        <f>'5 жастағы балалар Ш'!AP13</f>
        <v>0</v>
      </c>
      <c r="G136" s="36"/>
    </row>
    <row r="137" spans="2:7">
      <c r="B137" s="37">
        <v>14</v>
      </c>
      <c r="C137" s="36"/>
      <c r="D137" s="137">
        <f>'5 жастағы балалар К'!AQ13</f>
        <v>0</v>
      </c>
      <c r="E137" s="36"/>
      <c r="F137" s="137">
        <f>'5 жастағы балалар Ш'!AQ13</f>
        <v>0</v>
      </c>
      <c r="G137" s="36"/>
    </row>
    <row r="138" spans="2:7">
      <c r="B138" s="37"/>
      <c r="C138" s="36"/>
      <c r="D138" s="137">
        <f>'5 жастағы балалар К'!AR13</f>
        <v>1</v>
      </c>
      <c r="E138" s="36"/>
      <c r="F138" s="137">
        <f>'5 жастағы балалар Ш'!AR13</f>
        <v>1</v>
      </c>
      <c r="G138" s="36"/>
    </row>
    <row r="139" spans="2:7">
      <c r="B139" s="37"/>
      <c r="C139" s="36"/>
      <c r="D139" s="137">
        <f>'5 жастағы балалар К'!AS13</f>
        <v>0</v>
      </c>
      <c r="E139" s="36"/>
      <c r="F139" s="137">
        <f>'5 жастағы балалар Ш'!AS13</f>
        <v>0</v>
      </c>
      <c r="G139" s="36"/>
    </row>
    <row r="140" spans="2:7">
      <c r="B140" s="37">
        <v>15</v>
      </c>
      <c r="C140" s="36"/>
      <c r="D140" s="137">
        <f>'5 жастағы балалар К'!AT13</f>
        <v>0</v>
      </c>
      <c r="E140" s="36"/>
      <c r="F140" s="137">
        <f>'5 жастағы балалар Ш'!AT13</f>
        <v>0</v>
      </c>
      <c r="G140" s="36"/>
    </row>
    <row r="141" spans="2:7">
      <c r="B141" s="37"/>
      <c r="C141" s="36"/>
      <c r="D141" s="137">
        <f>'5 жастағы балалар К'!AU13</f>
        <v>1</v>
      </c>
      <c r="E141" s="36"/>
      <c r="F141" s="137">
        <f>'5 жастағы балалар Ш'!AU13</f>
        <v>1</v>
      </c>
      <c r="G141" s="36"/>
    </row>
    <row r="142" spans="2:7">
      <c r="B142" s="37"/>
      <c r="C142" s="36"/>
      <c r="D142" s="137">
        <f>'5 жастағы балалар К'!AV13</f>
        <v>0</v>
      </c>
      <c r="E142" s="36"/>
      <c r="F142" s="137">
        <f>'5 жастағы балалар Ш'!AV13</f>
        <v>0</v>
      </c>
      <c r="G142" s="36"/>
    </row>
    <row r="143" spans="2:7">
      <c r="B143" s="37">
        <v>16</v>
      </c>
      <c r="C143" s="36"/>
      <c r="D143" s="137">
        <f>'5 жастағы балалар К'!AW13</f>
        <v>0</v>
      </c>
      <c r="E143" s="36"/>
      <c r="F143" s="137">
        <f>'5 жастағы балалар Ш'!AW13</f>
        <v>0</v>
      </c>
      <c r="G143" s="36"/>
    </row>
    <row r="144" spans="2:7">
      <c r="B144" s="37"/>
      <c r="C144" s="36"/>
      <c r="D144" s="137">
        <f>'5 жастағы балалар К'!AX13</f>
        <v>1</v>
      </c>
      <c r="E144" s="36"/>
      <c r="F144" s="137">
        <f>'5 жастағы балалар Ш'!AX13</f>
        <v>1</v>
      </c>
      <c r="G144" s="36"/>
    </row>
    <row r="145" spans="2:7">
      <c r="B145" s="37"/>
      <c r="C145" s="36"/>
      <c r="D145" s="137">
        <f>'5 жастағы балалар К'!AY13</f>
        <v>0</v>
      </c>
      <c r="E145" s="36"/>
      <c r="F145" s="137">
        <f>'5 жастағы балалар Ш'!AY13</f>
        <v>0</v>
      </c>
      <c r="G145" s="36"/>
    </row>
    <row r="146" spans="2:7">
      <c r="B146" s="37">
        <v>17</v>
      </c>
      <c r="C146" s="36"/>
      <c r="D146" s="137">
        <f>'5 жастағы балалар К'!AZ13</f>
        <v>0</v>
      </c>
      <c r="E146" s="36"/>
      <c r="F146" s="137">
        <f>'5 жастағы балалар Ш'!AZ13</f>
        <v>0</v>
      </c>
      <c r="G146" s="36"/>
    </row>
    <row r="147" spans="2:7">
      <c r="B147" s="37"/>
      <c r="C147" s="36"/>
      <c r="D147" s="137">
        <f>'5 жастағы балалар К'!BA13</f>
        <v>1</v>
      </c>
      <c r="E147" s="36"/>
      <c r="F147" s="137">
        <f>'5 жастағы балалар Ш'!BA13</f>
        <v>1</v>
      </c>
      <c r="G147" s="36"/>
    </row>
    <row r="148" spans="2:7">
      <c r="B148" s="37"/>
      <c r="C148" s="36"/>
      <c r="D148" s="137">
        <f>'5 жастағы балалар К'!BB13</f>
        <v>0</v>
      </c>
      <c r="E148" s="36"/>
      <c r="F148" s="137">
        <f>'5 жастағы балалар Ш'!BB13</f>
        <v>0</v>
      </c>
      <c r="G148" s="36"/>
    </row>
    <row r="149" spans="2:7">
      <c r="B149" s="37">
        <v>18</v>
      </c>
      <c r="C149" s="36"/>
      <c r="D149" s="137">
        <f>'5 жастағы балалар К'!BC13</f>
        <v>0</v>
      </c>
      <c r="E149" s="36"/>
      <c r="F149" s="137">
        <f>'5 жастағы балалар Ш'!BC13</f>
        <v>0</v>
      </c>
      <c r="G149" s="36"/>
    </row>
    <row r="150" spans="2:7">
      <c r="B150" s="37"/>
      <c r="C150" s="36"/>
      <c r="D150" s="137">
        <f>'5 жастағы балалар К'!BD13</f>
        <v>1</v>
      </c>
      <c r="E150" s="36"/>
      <c r="F150" s="137">
        <f>'5 жастағы балалар Ш'!BD13</f>
        <v>1</v>
      </c>
      <c r="G150" s="36"/>
    </row>
    <row r="151" spans="2:7">
      <c r="B151" s="37"/>
      <c r="C151" s="36"/>
      <c r="D151" s="137">
        <f>'5 жастағы балалар К'!BE13</f>
        <v>0</v>
      </c>
      <c r="E151" s="36"/>
      <c r="F151" s="137">
        <f>'5 жастағы балалар Ш'!BE13</f>
        <v>0</v>
      </c>
      <c r="G151" s="36"/>
    </row>
    <row r="152" spans="2:7">
      <c r="B152" s="37">
        <v>19</v>
      </c>
      <c r="C152" s="36"/>
      <c r="D152" s="35"/>
      <c r="E152" s="36"/>
      <c r="F152" s="137">
        <f>'5 жастағы балалар Ш'!BF13</f>
        <v>0</v>
      </c>
      <c r="G152" s="36"/>
    </row>
    <row r="153" spans="2:7">
      <c r="B153" s="37"/>
      <c r="C153" s="36"/>
      <c r="D153" s="36"/>
      <c r="E153" s="36"/>
      <c r="F153" s="137">
        <f>'5 жастағы балалар Ш'!BG13</f>
        <v>1</v>
      </c>
      <c r="G153" s="36"/>
    </row>
    <row r="154" spans="2:7">
      <c r="B154" s="37"/>
      <c r="C154" s="36"/>
      <c r="D154" s="36"/>
      <c r="E154" s="36"/>
      <c r="F154" s="137">
        <f>'5 жастағы балалар Ш'!BH13</f>
        <v>0</v>
      </c>
      <c r="G154" s="36"/>
    </row>
    <row r="155" spans="2:7">
      <c r="B155" s="37">
        <v>20</v>
      </c>
      <c r="C155" s="36"/>
      <c r="D155" s="36"/>
      <c r="E155" s="36"/>
      <c r="F155" s="137">
        <f>'5 жастағы балалар Ш'!BI13</f>
        <v>0</v>
      </c>
      <c r="G155" s="36"/>
    </row>
    <row r="156" spans="2:7">
      <c r="B156" s="37"/>
      <c r="C156" s="36"/>
      <c r="D156" s="36"/>
      <c r="E156" s="36"/>
      <c r="F156" s="137">
        <f>'5 жастағы балалар Ш'!BJ13</f>
        <v>1</v>
      </c>
      <c r="G156" s="36"/>
    </row>
    <row r="157" spans="2:7">
      <c r="B157" s="37"/>
      <c r="C157" s="36"/>
      <c r="D157" s="36"/>
      <c r="E157" s="36"/>
      <c r="F157" s="137">
        <f>'5 жастағы балалар Ш'!BK13</f>
        <v>0</v>
      </c>
      <c r="G157" s="36"/>
    </row>
    <row r="158" spans="2:7">
      <c r="B158" s="31">
        <v>21</v>
      </c>
      <c r="C158" s="36"/>
      <c r="D158" s="36"/>
      <c r="E158" s="36"/>
      <c r="F158" s="137">
        <f>'5 жастағы балалар Ш'!BL13</f>
        <v>0</v>
      </c>
      <c r="G158" s="36"/>
    </row>
    <row r="159" ht="15" customHeight="1" spans="2:7">
      <c r="B159" s="33"/>
      <c r="C159" s="36"/>
      <c r="D159" s="36"/>
      <c r="E159" s="36"/>
      <c r="F159" s="137">
        <f>'5 жастағы балалар Ш'!BM13</f>
        <v>1</v>
      </c>
      <c r="G159" s="36"/>
    </row>
    <row r="160" spans="2:7">
      <c r="B160" s="34"/>
      <c r="C160" s="36"/>
      <c r="D160" s="36"/>
      <c r="E160" s="36"/>
      <c r="F160" s="137">
        <f>'5 жастағы балалар Ш'!BN13</f>
        <v>0</v>
      </c>
      <c r="G160" s="36"/>
    </row>
    <row r="161" spans="2:7">
      <c r="B161" s="31">
        <v>22</v>
      </c>
      <c r="C161" s="36"/>
      <c r="D161" s="36"/>
      <c r="E161" s="36"/>
      <c r="F161" s="137">
        <f>'5 жастағы балалар Ш'!BO13</f>
        <v>0</v>
      </c>
      <c r="G161" s="36"/>
    </row>
    <row r="162" spans="2:7">
      <c r="B162" s="33"/>
      <c r="C162" s="36"/>
      <c r="D162" s="36"/>
      <c r="E162" s="36"/>
      <c r="F162" s="137">
        <f>'5 жастағы балалар Ш'!BP13</f>
        <v>1</v>
      </c>
      <c r="G162" s="36"/>
    </row>
    <row r="163" spans="2:7">
      <c r="B163" s="34"/>
      <c r="C163" s="36"/>
      <c r="D163" s="36"/>
      <c r="E163" s="36"/>
      <c r="F163" s="137">
        <f>'5 жастағы балалар Ш'!BQ13</f>
        <v>0</v>
      </c>
      <c r="G163" s="36"/>
    </row>
    <row r="164" spans="2:7">
      <c r="B164" s="31">
        <v>23</v>
      </c>
      <c r="C164" s="36"/>
      <c r="D164" s="36"/>
      <c r="E164" s="36"/>
      <c r="F164" s="137">
        <f>'5 жастағы балалар Ш'!BR13</f>
        <v>0</v>
      </c>
      <c r="G164" s="36"/>
    </row>
    <row r="165" spans="2:7">
      <c r="B165" s="33"/>
      <c r="C165" s="36"/>
      <c r="D165" s="36"/>
      <c r="E165" s="36"/>
      <c r="F165" s="137">
        <f>'5 жастағы балалар Ш'!BS13</f>
        <v>1</v>
      </c>
      <c r="G165" s="36"/>
    </row>
    <row r="166" spans="2:7">
      <c r="B166" s="34"/>
      <c r="C166" s="36"/>
      <c r="D166" s="36"/>
      <c r="E166" s="36"/>
      <c r="F166" s="137">
        <f>'5 жастағы балалар Ш'!BT13</f>
        <v>0</v>
      </c>
      <c r="G166" s="36"/>
    </row>
    <row r="167" spans="2:7">
      <c r="B167" s="31">
        <v>24</v>
      </c>
      <c r="C167" s="36"/>
      <c r="D167" s="36"/>
      <c r="E167" s="36"/>
      <c r="F167" s="137">
        <f>'5 жастағы балалар Ш'!BU13</f>
        <v>0</v>
      </c>
      <c r="G167" s="36"/>
    </row>
    <row r="168" spans="2:7">
      <c r="B168" s="33"/>
      <c r="C168" s="36"/>
      <c r="D168" s="36"/>
      <c r="E168" s="36"/>
      <c r="F168" s="137">
        <f>'5 жастағы балалар Ш'!BV13</f>
        <v>1</v>
      </c>
      <c r="G168" s="36"/>
    </row>
    <row r="169" spans="2:7">
      <c r="B169" s="34"/>
      <c r="C169" s="36"/>
      <c r="D169" s="36"/>
      <c r="E169" s="36"/>
      <c r="F169" s="137">
        <f>'5 жастағы балалар Ш'!BW13</f>
        <v>0</v>
      </c>
      <c r="G169" s="36"/>
    </row>
    <row r="170" spans="2:7">
      <c r="B170" s="31">
        <v>25</v>
      </c>
      <c r="C170" s="36"/>
      <c r="D170" s="36"/>
      <c r="E170" s="36"/>
      <c r="F170" s="137">
        <f>'5 жастағы балалар Ш'!BX13</f>
        <v>0</v>
      </c>
      <c r="G170" s="36"/>
    </row>
    <row r="171" spans="2:7">
      <c r="B171" s="33"/>
      <c r="C171" s="36"/>
      <c r="D171" s="36"/>
      <c r="E171" s="36"/>
      <c r="F171" s="137">
        <f>'5 жастағы балалар Ш'!BY13</f>
        <v>1</v>
      </c>
      <c r="G171" s="36"/>
    </row>
    <row r="172" spans="2:7">
      <c r="B172" s="34"/>
      <c r="C172" s="36"/>
      <c r="D172" s="36"/>
      <c r="E172" s="36"/>
      <c r="F172" s="137">
        <f>'5 жастағы балалар Ш'!BZ13</f>
        <v>0</v>
      </c>
      <c r="G172" s="36"/>
    </row>
    <row r="173" spans="2:7">
      <c r="B173" s="31">
        <v>26</v>
      </c>
      <c r="C173" s="36"/>
      <c r="D173" s="36"/>
      <c r="E173" s="36"/>
      <c r="F173" s="137">
        <f>'5 жастағы балалар Ш'!CA13</f>
        <v>0</v>
      </c>
      <c r="G173" s="36"/>
    </row>
    <row r="174" spans="2:7">
      <c r="B174" s="33"/>
      <c r="C174" s="36"/>
      <c r="D174" s="36"/>
      <c r="E174" s="36"/>
      <c r="F174" s="137">
        <f>'5 жастағы балалар Ш'!CB13</f>
        <v>1</v>
      </c>
      <c r="G174" s="36"/>
    </row>
    <row r="175" spans="2:7">
      <c r="B175" s="34"/>
      <c r="C175" s="36"/>
      <c r="D175" s="36"/>
      <c r="E175" s="36"/>
      <c r="F175" s="137">
        <f>'5 жастағы балалар Ш'!CC13</f>
        <v>0</v>
      </c>
      <c r="G175" s="36"/>
    </row>
    <row r="176" spans="2:7">
      <c r="B176" s="31">
        <v>27</v>
      </c>
      <c r="C176" s="36"/>
      <c r="D176" s="36"/>
      <c r="E176" s="36"/>
      <c r="F176" s="137">
        <f>'5 жастағы балалар Ш'!CD13</f>
        <v>0</v>
      </c>
      <c r="G176" s="36"/>
    </row>
    <row r="177" spans="2:7">
      <c r="B177" s="33"/>
      <c r="C177" s="36"/>
      <c r="D177" s="36"/>
      <c r="E177" s="36"/>
      <c r="F177" s="137">
        <f>'5 жастағы балалар Ш'!CE13</f>
        <v>0</v>
      </c>
      <c r="G177" s="36"/>
    </row>
    <row r="178" spans="2:7">
      <c r="B178" s="34"/>
      <c r="C178" s="36"/>
      <c r="D178" s="36"/>
      <c r="E178" s="36"/>
      <c r="F178" s="137">
        <f>'5 жастағы балалар Ш'!CF13</f>
        <v>1</v>
      </c>
      <c r="G178" s="36"/>
    </row>
    <row r="179" spans="2:7">
      <c r="B179" s="31">
        <v>28</v>
      </c>
      <c r="C179" s="36"/>
      <c r="D179" s="36"/>
      <c r="E179" s="36"/>
      <c r="F179" s="137">
        <f>'5 жастағы балалар Ш'!CG13</f>
        <v>0</v>
      </c>
      <c r="G179" s="36"/>
    </row>
    <row r="180" spans="2:7">
      <c r="B180" s="33"/>
      <c r="C180" s="36"/>
      <c r="D180" s="36"/>
      <c r="E180" s="36"/>
      <c r="F180" s="137">
        <f>'5 жастағы балалар Ш'!CH13</f>
        <v>0</v>
      </c>
      <c r="G180" s="36"/>
    </row>
    <row r="181" spans="2:7">
      <c r="B181" s="34"/>
      <c r="C181" s="36"/>
      <c r="D181" s="36"/>
      <c r="E181" s="36"/>
      <c r="F181" s="137">
        <f>'5 жастағы балалар Ш'!CI13</f>
        <v>1</v>
      </c>
      <c r="G181" s="36"/>
    </row>
    <row r="182" spans="2:7">
      <c r="B182" s="31">
        <v>29</v>
      </c>
      <c r="C182" s="36"/>
      <c r="D182" s="36"/>
      <c r="E182" s="36"/>
      <c r="F182" s="137">
        <f>'5 жастағы балалар Ш'!CJ13</f>
        <v>0</v>
      </c>
      <c r="G182" s="36"/>
    </row>
    <row r="183" spans="2:7">
      <c r="B183" s="33"/>
      <c r="C183" s="36"/>
      <c r="D183" s="36"/>
      <c r="E183" s="36"/>
      <c r="F183" s="137">
        <f>'5 жастағы балалар Ш'!CK13</f>
        <v>1</v>
      </c>
      <c r="G183" s="36"/>
    </row>
    <row r="184" ht="15" customHeight="1" spans="2:7">
      <c r="B184" s="34"/>
      <c r="C184" s="36"/>
      <c r="D184" s="36"/>
      <c r="E184" s="36"/>
      <c r="F184" s="137">
        <f>'5 жастағы балалар Ш'!CL13</f>
        <v>0</v>
      </c>
      <c r="G184" s="36"/>
    </row>
    <row r="185" ht="15" customHeight="1" spans="2:7">
      <c r="B185" s="31">
        <v>30</v>
      </c>
      <c r="C185" s="36"/>
      <c r="D185" s="36"/>
      <c r="E185" s="36"/>
      <c r="F185" s="137">
        <f>'5 жастағы балалар Ш'!CM13</f>
        <v>0</v>
      </c>
      <c r="G185" s="36"/>
    </row>
    <row r="186" ht="15" customHeight="1" spans="2:7">
      <c r="B186" s="33"/>
      <c r="C186" s="36"/>
      <c r="D186" s="36"/>
      <c r="E186" s="36"/>
      <c r="F186" s="137">
        <f>'5 жастағы балалар Ш'!CN13</f>
        <v>0</v>
      </c>
      <c r="G186" s="36"/>
    </row>
    <row r="187" ht="15" customHeight="1" spans="2:7">
      <c r="B187" s="34"/>
      <c r="C187" s="38"/>
      <c r="D187" s="38"/>
      <c r="E187" s="38"/>
      <c r="F187" s="137">
        <f>'5 жастағы балалар Ш'!CO13</f>
        <v>1</v>
      </c>
      <c r="G187" s="38"/>
    </row>
    <row r="188" ht="15" customHeight="1"/>
    <row r="189" ht="15" customHeight="1" spans="2:7">
      <c r="B189" s="25" t="s">
        <v>839</v>
      </c>
      <c r="C189" s="26"/>
      <c r="D189" s="26"/>
      <c r="E189" s="26"/>
      <c r="F189" s="26"/>
      <c r="G189" s="27"/>
    </row>
    <row r="190" ht="32.25" customHeight="1" spans="2:7">
      <c r="B190" s="28"/>
      <c r="C190" s="29" t="s">
        <v>5</v>
      </c>
      <c r="D190" s="29" t="s">
        <v>112</v>
      </c>
      <c r="E190" s="29" t="s">
        <v>338</v>
      </c>
      <c r="F190" s="29" t="s">
        <v>405</v>
      </c>
      <c r="G190" s="30" t="s">
        <v>726</v>
      </c>
    </row>
    <row r="191" ht="15" customHeight="1" spans="2:7">
      <c r="B191" s="31">
        <v>1</v>
      </c>
      <c r="C191" s="139">
        <f>'5 жастағы балалар Ф'!D59</f>
        <v>1</v>
      </c>
      <c r="D191" s="139">
        <f>'5 жастағы балалар К'!D59</f>
        <v>0</v>
      </c>
      <c r="E191" s="139">
        <f>'5 жастағы балалар Т'!D59</f>
        <v>0</v>
      </c>
      <c r="F191" s="139">
        <f>'5 жастағы балалар Ш'!D59</f>
        <v>0</v>
      </c>
      <c r="G191" s="139">
        <f>'5 жастағы балалар Ә'!D59</f>
        <v>0</v>
      </c>
    </row>
    <row r="192" ht="15" customHeight="1" spans="2:7">
      <c r="B192" s="33"/>
      <c r="C192" s="139">
        <f>'5 жастағы балалар Ф'!E59</f>
        <v>0</v>
      </c>
      <c r="D192" s="139">
        <f>'5 жастағы балалар К'!E59</f>
        <v>1</v>
      </c>
      <c r="E192" s="139">
        <f>'5 жастағы балалар Т'!E59</f>
        <v>1</v>
      </c>
      <c r="F192" s="139">
        <f>'5 жастағы балалар Ш'!E59</f>
        <v>1</v>
      </c>
      <c r="G192" s="139">
        <f>'5 жастағы балалар Ә'!E59</f>
        <v>1</v>
      </c>
    </row>
    <row r="193" ht="15" customHeight="1" spans="2:7">
      <c r="B193" s="34"/>
      <c r="C193" s="139">
        <f>'5 жастағы балалар Ф'!F59</f>
        <v>0</v>
      </c>
      <c r="D193" s="139">
        <f>'5 жастағы балалар К'!F59</f>
        <v>0</v>
      </c>
      <c r="E193" s="139">
        <f>'5 жастағы балалар Т'!F59</f>
        <v>0</v>
      </c>
      <c r="F193" s="139">
        <f>'5 жастағы балалар Ш'!F59</f>
        <v>0</v>
      </c>
      <c r="G193" s="139">
        <f>'5 жастағы балалар Ә'!F59</f>
        <v>0</v>
      </c>
    </row>
    <row r="194" ht="15" customHeight="1" spans="2:99">
      <c r="B194" s="31">
        <v>2</v>
      </c>
      <c r="C194" s="139">
        <f>'5 жастағы балалар Ф'!G59</f>
        <v>1</v>
      </c>
      <c r="D194" s="139">
        <f>'5 жастағы балалар К'!G59</f>
        <v>0</v>
      </c>
      <c r="E194" s="139">
        <f>'5 жастағы балалар Т'!G59</f>
        <v>0</v>
      </c>
      <c r="F194" s="139">
        <f>'5 жастағы балалар Ш'!G59</f>
        <v>0</v>
      </c>
      <c r="G194" s="139">
        <f>'5 жастағы балалар Ә'!G59</f>
        <v>1</v>
      </c>
      <c r="CO194" s="140"/>
      <c r="CQ194" s="140"/>
      <c r="CS194" s="140"/>
      <c r="CU194" s="140"/>
    </row>
    <row r="195" ht="15" customHeight="1" spans="2:99">
      <c r="B195" s="33"/>
      <c r="C195" s="139">
        <f>'5 жастағы балалар Ф'!H59</f>
        <v>0</v>
      </c>
      <c r="D195" s="139">
        <f>'5 жастағы балалар К'!H59</f>
        <v>1</v>
      </c>
      <c r="E195" s="139">
        <f>'5 жастағы балалар Т'!H59</f>
        <v>1</v>
      </c>
      <c r="F195" s="139">
        <f>'5 жастағы балалар Ш'!H59</f>
        <v>1</v>
      </c>
      <c r="G195" s="139">
        <f>'5 жастағы балалар Ә'!H59</f>
        <v>0</v>
      </c>
      <c r="CO195" s="141"/>
      <c r="CQ195" s="141"/>
      <c r="CS195" s="141"/>
      <c r="CU195" s="141"/>
    </row>
    <row r="196" ht="15" customHeight="1" spans="2:99">
      <c r="B196" s="34"/>
      <c r="C196" s="139">
        <f>'5 жастағы балалар Ф'!I59</f>
        <v>0</v>
      </c>
      <c r="D196" s="139">
        <f>'5 жастағы балалар К'!I59</f>
        <v>0</v>
      </c>
      <c r="E196" s="139">
        <f>'5 жастағы балалар Т'!I59</f>
        <v>0</v>
      </c>
      <c r="F196" s="139">
        <f>'5 жастағы балалар Ш'!I59</f>
        <v>0</v>
      </c>
      <c r="G196" s="139">
        <f>'5 жастағы балалар Ә'!I59</f>
        <v>0</v>
      </c>
      <c r="CO196" s="141"/>
      <c r="CQ196" s="141"/>
      <c r="CS196" s="141"/>
      <c r="CU196" s="141"/>
    </row>
    <row r="197" ht="15" customHeight="1" spans="2:7">
      <c r="B197" s="31">
        <v>3</v>
      </c>
      <c r="C197" s="139">
        <f>'5 жастағы балалар Ф'!J59</f>
        <v>1</v>
      </c>
      <c r="D197" s="139">
        <f>'5 жастағы балалар К'!J59</f>
        <v>0</v>
      </c>
      <c r="E197" s="139">
        <f>'5 жастағы балалар Т'!J59</f>
        <v>0</v>
      </c>
      <c r="F197" s="139">
        <f>'5 жастағы балалар Ш'!J59</f>
        <v>0</v>
      </c>
      <c r="G197" s="139">
        <f>'5 жастағы балалар Ә'!J59</f>
        <v>0</v>
      </c>
    </row>
    <row r="198" ht="15" customHeight="1" spans="2:7">
      <c r="B198" s="33"/>
      <c r="C198" s="139">
        <f>'5 жастағы балалар Ф'!K59</f>
        <v>0</v>
      </c>
      <c r="D198" s="139">
        <f>'5 жастағы балалар К'!K59</f>
        <v>1</v>
      </c>
      <c r="E198" s="139">
        <f>'5 жастағы балалар Т'!K59</f>
        <v>1</v>
      </c>
      <c r="F198" s="139">
        <f>'5 жастағы балалар Ш'!K59</f>
        <v>1</v>
      </c>
      <c r="G198" s="139">
        <f>'5 жастағы балалар Ә'!K59</f>
        <v>1</v>
      </c>
    </row>
    <row r="199" ht="15" customHeight="1" spans="2:7">
      <c r="B199" s="34"/>
      <c r="C199" s="139">
        <f>'5 жастағы балалар Ф'!L59</f>
        <v>0</v>
      </c>
      <c r="D199" s="139">
        <f>'5 жастағы балалар К'!L59</f>
        <v>0</v>
      </c>
      <c r="E199" s="139">
        <f>'5 жастағы балалар Т'!L59</f>
        <v>0</v>
      </c>
      <c r="F199" s="139">
        <f>'5 жастағы балалар Ш'!L59</f>
        <v>0</v>
      </c>
      <c r="G199" s="139">
        <f>'5 жастағы балалар Ә'!L59</f>
        <v>0</v>
      </c>
    </row>
    <row r="200" ht="15" customHeight="1" spans="2:7">
      <c r="B200" s="31">
        <v>4</v>
      </c>
      <c r="C200" s="139">
        <f>'5 жастағы балалар Ф'!M59</f>
        <v>1</v>
      </c>
      <c r="D200" s="139">
        <f>'5 жастағы балалар К'!M59</f>
        <v>0</v>
      </c>
      <c r="E200" s="139">
        <f>'5 жастағы балалар Т'!M59</f>
        <v>0</v>
      </c>
      <c r="F200" s="139">
        <f>'5 жастағы балалар Ш'!M59</f>
        <v>0</v>
      </c>
      <c r="G200" s="139">
        <f>'5 жастағы балалар Ә'!M59</f>
        <v>1</v>
      </c>
    </row>
    <row r="201" ht="15" customHeight="1" spans="2:7">
      <c r="B201" s="33"/>
      <c r="C201" s="139">
        <f>'5 жастағы балалар Ф'!N59</f>
        <v>0</v>
      </c>
      <c r="D201" s="139">
        <f>'5 жастағы балалар К'!N59</f>
        <v>1</v>
      </c>
      <c r="E201" s="139">
        <f>'5 жастағы балалар Т'!N59</f>
        <v>1</v>
      </c>
      <c r="F201" s="139">
        <f>'5 жастағы балалар Ш'!N59</f>
        <v>1</v>
      </c>
      <c r="G201" s="139">
        <f>'5 жастағы балалар Ә'!N59</f>
        <v>0</v>
      </c>
    </row>
    <row r="202" ht="15" customHeight="1" spans="2:7">
      <c r="B202" s="34"/>
      <c r="C202" s="139">
        <f>'5 жастағы балалар Ф'!O59</f>
        <v>0</v>
      </c>
      <c r="D202" s="139">
        <f>'5 жастағы балалар К'!O59</f>
        <v>0</v>
      </c>
      <c r="E202" s="139">
        <f>'5 жастағы балалар Т'!O59</f>
        <v>0</v>
      </c>
      <c r="F202" s="139">
        <f>'5 жастағы балалар Ш'!O59</f>
        <v>0</v>
      </c>
      <c r="G202" s="139">
        <f>'5 жастағы балалар Ә'!O59</f>
        <v>0</v>
      </c>
    </row>
    <row r="203" ht="15" customHeight="1" spans="2:7">
      <c r="B203" s="31">
        <v>5</v>
      </c>
      <c r="C203" s="139">
        <f>'5 жастағы балалар Ф'!P59</f>
        <v>1</v>
      </c>
      <c r="D203" s="139">
        <f>'5 жастағы балалар К'!P59</f>
        <v>0</v>
      </c>
      <c r="E203" s="139">
        <f>'5 жастағы балалар Т'!P59</f>
        <v>0</v>
      </c>
      <c r="F203" s="139">
        <f>'5 жастағы балалар Ш'!P59</f>
        <v>0</v>
      </c>
      <c r="G203" s="139">
        <f>'5 жастағы балалар Ә'!P59</f>
        <v>0</v>
      </c>
    </row>
    <row r="204" ht="15" customHeight="1" spans="2:7">
      <c r="B204" s="33"/>
      <c r="C204" s="139">
        <f>'5 жастағы балалар Ф'!Q59</f>
        <v>0</v>
      </c>
      <c r="D204" s="139">
        <f>'5 жастағы балалар К'!Q59</f>
        <v>1</v>
      </c>
      <c r="E204" s="139">
        <f>'5 жастағы балалар Т'!Q59</f>
        <v>1</v>
      </c>
      <c r="F204" s="139">
        <f>'5 жастағы балалар Ш'!Q59</f>
        <v>1</v>
      </c>
      <c r="G204" s="139">
        <f>'5 жастағы балалар Ә'!Q59</f>
        <v>1</v>
      </c>
    </row>
    <row r="205" ht="15" customHeight="1" spans="2:7">
      <c r="B205" s="34"/>
      <c r="C205" s="139">
        <f>'5 жастағы балалар Ф'!R59</f>
        <v>0</v>
      </c>
      <c r="D205" s="139">
        <f>'5 жастағы балалар К'!R59</f>
        <v>0</v>
      </c>
      <c r="E205" s="139">
        <f>'5 жастағы балалар Т'!R59</f>
        <v>0</v>
      </c>
      <c r="F205" s="139">
        <f>'5 жастағы балалар Ш'!R59</f>
        <v>0</v>
      </c>
      <c r="G205" s="139">
        <f>'5 жастағы балалар Ә'!R59</f>
        <v>0</v>
      </c>
    </row>
    <row r="206" ht="15" customHeight="1" spans="2:7">
      <c r="B206" s="31">
        <v>6</v>
      </c>
      <c r="C206" s="139">
        <f>'5 жастағы балалар Ф'!S59</f>
        <v>1</v>
      </c>
      <c r="D206" s="139">
        <f>'5 жастағы балалар К'!S59</f>
        <v>0</v>
      </c>
      <c r="E206" s="139">
        <f>'5 жастағы балалар Т'!S59</f>
        <v>0</v>
      </c>
      <c r="F206" s="139">
        <f>'5 жастағы балалар Ш'!S59</f>
        <v>0</v>
      </c>
      <c r="G206" s="139">
        <f>'5 жастағы балалар Ә'!S59</f>
        <v>0</v>
      </c>
    </row>
    <row r="207" ht="15" customHeight="1" spans="2:7">
      <c r="B207" s="33"/>
      <c r="C207" s="139">
        <f>'5 жастағы балалар Ф'!T59</f>
        <v>0</v>
      </c>
      <c r="D207" s="139">
        <f>'5 жастағы балалар К'!T59</f>
        <v>1</v>
      </c>
      <c r="E207" s="139">
        <f>'5 жастағы балалар Т'!T59</f>
        <v>1</v>
      </c>
      <c r="F207" s="139">
        <f>'5 жастағы балалар Ш'!T59</f>
        <v>1</v>
      </c>
      <c r="G207" s="139">
        <f>'5 жастағы балалар Ә'!T59</f>
        <v>1</v>
      </c>
    </row>
    <row r="208" ht="15" customHeight="1" spans="2:7">
      <c r="B208" s="34"/>
      <c r="C208" s="139">
        <f>'5 жастағы балалар Ф'!U59</f>
        <v>0</v>
      </c>
      <c r="D208" s="139">
        <f>'5 жастағы балалар К'!U59</f>
        <v>0</v>
      </c>
      <c r="E208" s="139">
        <f>'5 жастағы балалар Т'!U59</f>
        <v>0</v>
      </c>
      <c r="F208" s="139">
        <f>'5 жастағы балалар Ш'!U59</f>
        <v>0</v>
      </c>
      <c r="G208" s="139">
        <f>'5 жастағы балалар Ә'!U59</f>
        <v>0</v>
      </c>
    </row>
    <row r="209" ht="15" customHeight="1" spans="2:7">
      <c r="B209" s="31">
        <v>7</v>
      </c>
      <c r="C209" s="139">
        <f>'5 жастағы балалар Ф'!V59</f>
        <v>0</v>
      </c>
      <c r="D209" s="139">
        <f>'5 жастағы балалар К'!V59</f>
        <v>0</v>
      </c>
      <c r="E209" s="139">
        <f>'5 жастағы балалар Т'!V59</f>
        <v>0</v>
      </c>
      <c r="F209" s="139">
        <f>'5 жастағы балалар Ш'!V59</f>
        <v>0</v>
      </c>
      <c r="G209" s="139">
        <f>'5 жастағы балалар Ә'!V59</f>
        <v>1</v>
      </c>
    </row>
    <row r="210" ht="15" customHeight="1" spans="2:7">
      <c r="B210" s="33"/>
      <c r="C210" s="139">
        <f>'5 жастағы балалар Ф'!W59</f>
        <v>1</v>
      </c>
      <c r="D210" s="139">
        <f>'5 жастағы балалар Ш'!W59</f>
        <v>1</v>
      </c>
      <c r="E210" s="139">
        <f>'5 жастағы балалар Т'!W59</f>
        <v>1</v>
      </c>
      <c r="F210" s="139">
        <f>'5 жастағы балалар Ш'!W59</f>
        <v>1</v>
      </c>
      <c r="G210" s="139">
        <f>'5 жастағы балалар Ә'!W59</f>
        <v>0</v>
      </c>
    </row>
    <row r="211" ht="15" customHeight="1" spans="2:7">
      <c r="B211" s="34"/>
      <c r="C211" s="139">
        <f>'5 жастағы балалар Ф'!X59</f>
        <v>0</v>
      </c>
      <c r="D211" s="139">
        <f>'5 жастағы балалар К'!X59</f>
        <v>0</v>
      </c>
      <c r="E211" s="139">
        <f>'5 жастағы балалар Т'!X59</f>
        <v>0</v>
      </c>
      <c r="F211" s="139">
        <f>'5 жастағы балалар Ш'!X59</f>
        <v>0</v>
      </c>
      <c r="G211" s="139">
        <f>'5 жастағы балалар Ә'!X59</f>
        <v>0</v>
      </c>
    </row>
    <row r="212" ht="15" customHeight="1" spans="2:7">
      <c r="B212" s="31">
        <v>8</v>
      </c>
      <c r="C212" s="41"/>
      <c r="D212" s="139">
        <f>'5 жастағы балалар К'!Y59</f>
        <v>0</v>
      </c>
      <c r="E212" s="42"/>
      <c r="F212" s="139">
        <f>'5 жастағы балалар Ш'!Y59</f>
        <v>0</v>
      </c>
      <c r="G212" s="42"/>
    </row>
    <row r="213" ht="15" customHeight="1" spans="2:7">
      <c r="B213" s="33"/>
      <c r="C213" s="43"/>
      <c r="D213" s="139">
        <f>'5 жастағы балалар К'!Z59</f>
        <v>1</v>
      </c>
      <c r="E213" s="44"/>
      <c r="F213" s="139">
        <f>'5 жастағы балалар Ш'!Z59</f>
        <v>1</v>
      </c>
      <c r="G213" s="44"/>
    </row>
    <row r="214" ht="15" customHeight="1" spans="2:7">
      <c r="B214" s="34"/>
      <c r="C214" s="43"/>
      <c r="D214" s="139">
        <f>'5 жастағы балалар К'!AA59</f>
        <v>0</v>
      </c>
      <c r="E214" s="44"/>
      <c r="F214" s="139">
        <f>'5 жастағы балалар Ш'!AA59</f>
        <v>0</v>
      </c>
      <c r="G214" s="44"/>
    </row>
    <row r="215" ht="15" customHeight="1" spans="2:7">
      <c r="B215" s="31">
        <v>9</v>
      </c>
      <c r="C215" s="43"/>
      <c r="D215" s="139">
        <f>'5 жастағы балалар К'!AB59</f>
        <v>0</v>
      </c>
      <c r="E215" s="44"/>
      <c r="F215" s="139">
        <f>'5 жастағы балалар Ш'!AB59</f>
        <v>1</v>
      </c>
      <c r="G215" s="44"/>
    </row>
    <row r="216" ht="15" customHeight="1" spans="2:7">
      <c r="B216" s="33"/>
      <c r="C216" s="43"/>
      <c r="D216" s="139">
        <f>'5 жастағы балалар К'!AC59</f>
        <v>1</v>
      </c>
      <c r="E216" s="44"/>
      <c r="F216" s="139">
        <f>'5 жастағы балалар Ш'!AC59</f>
        <v>0</v>
      </c>
      <c r="G216" s="44"/>
    </row>
    <row r="217" ht="15" customHeight="1" spans="2:7">
      <c r="B217" s="34"/>
      <c r="C217" s="43"/>
      <c r="D217" s="139">
        <f>'5 жастағы балалар К'!AD59</f>
        <v>0</v>
      </c>
      <c r="E217" s="44"/>
      <c r="F217" s="139">
        <f>'5 жастағы балалар Ш'!AD59</f>
        <v>0</v>
      </c>
      <c r="G217" s="44"/>
    </row>
    <row r="218" ht="15" customHeight="1" spans="2:7">
      <c r="B218" s="37">
        <v>10</v>
      </c>
      <c r="C218" s="43"/>
      <c r="D218" s="139">
        <f>'5 жастағы балалар К'!AE59</f>
        <v>0</v>
      </c>
      <c r="E218" s="44"/>
      <c r="F218" s="139">
        <f>'5 жастағы балалар Ш'!AE59</f>
        <v>0</v>
      </c>
      <c r="G218" s="44"/>
    </row>
    <row r="219" spans="2:7">
      <c r="B219" s="37"/>
      <c r="C219" s="43"/>
      <c r="D219" s="139">
        <f>'5 жастағы балалар К'!AF59</f>
        <v>1</v>
      </c>
      <c r="E219" s="44"/>
      <c r="F219" s="139">
        <f>'5 жастағы балалар Ш'!AF59</f>
        <v>1</v>
      </c>
      <c r="G219" s="44"/>
    </row>
    <row r="220" spans="2:7">
      <c r="B220" s="37"/>
      <c r="C220" s="43"/>
      <c r="D220" s="139">
        <f>'5 жастағы балалар К'!AG59</f>
        <v>0</v>
      </c>
      <c r="E220" s="44"/>
      <c r="F220" s="139">
        <f>'5 жастағы балалар Ш'!AG59</f>
        <v>0</v>
      </c>
      <c r="G220" s="44"/>
    </row>
    <row r="221" spans="2:7">
      <c r="B221" s="37">
        <v>11</v>
      </c>
      <c r="C221" s="43"/>
      <c r="D221" s="139">
        <f>'5 жастағы балалар К'!AH59</f>
        <v>0</v>
      </c>
      <c r="E221" s="44"/>
      <c r="F221" s="139">
        <f>'5 жастағы балалар Ш'!AH59</f>
        <v>0</v>
      </c>
      <c r="G221" s="44"/>
    </row>
    <row r="222" spans="2:7">
      <c r="B222" s="37"/>
      <c r="C222" s="43"/>
      <c r="D222" s="139">
        <f>'5 жастағы балалар К'!AI59</f>
        <v>1</v>
      </c>
      <c r="E222" s="44"/>
      <c r="F222" s="139">
        <f>'5 жастағы балалар Ш'!AI59</f>
        <v>1</v>
      </c>
      <c r="G222" s="44"/>
    </row>
    <row r="223" spans="2:7">
      <c r="B223" s="37"/>
      <c r="C223" s="43"/>
      <c r="D223" s="139">
        <f>'5 жастағы балалар К'!AJ59</f>
        <v>0</v>
      </c>
      <c r="E223" s="44"/>
      <c r="F223" s="139">
        <f>'5 жастағы балалар Ш'!AJ59</f>
        <v>0</v>
      </c>
      <c r="G223" s="44"/>
    </row>
    <row r="224" spans="2:7">
      <c r="B224" s="37">
        <v>12</v>
      </c>
      <c r="C224" s="43"/>
      <c r="D224" s="139">
        <f>'5 жастағы балалар К'!AK59</f>
        <v>0</v>
      </c>
      <c r="E224" s="44"/>
      <c r="F224" s="139">
        <f>'5 жастағы балалар Ш'!AK59</f>
        <v>0</v>
      </c>
      <c r="G224" s="44"/>
    </row>
    <row r="225" spans="2:7">
      <c r="B225" s="37"/>
      <c r="C225" s="43"/>
      <c r="D225" s="139">
        <f>'5 жастағы балалар К'!AL59</f>
        <v>1</v>
      </c>
      <c r="E225" s="44"/>
      <c r="F225" s="139">
        <f>'5 жастағы балалар Ш'!AL59</f>
        <v>1</v>
      </c>
      <c r="G225" s="44"/>
    </row>
    <row r="226" spans="2:7">
      <c r="B226" s="37"/>
      <c r="C226" s="43"/>
      <c r="D226" s="139">
        <f>'5 жастағы балалар К'!AM59</f>
        <v>0</v>
      </c>
      <c r="E226" s="44"/>
      <c r="F226" s="139">
        <f>'5 жастағы балалар Ш'!AM59</f>
        <v>0</v>
      </c>
      <c r="G226" s="44"/>
    </row>
    <row r="227" spans="2:7">
      <c r="B227" s="37">
        <v>13</v>
      </c>
      <c r="C227" s="43"/>
      <c r="D227" s="139">
        <f>'5 жастағы балалар К'!AN59</f>
        <v>0</v>
      </c>
      <c r="E227" s="44"/>
      <c r="F227" s="139">
        <f>'5 жастағы балалар Ш'!AN59</f>
        <v>0</v>
      </c>
      <c r="G227" s="44"/>
    </row>
    <row r="228" spans="2:7">
      <c r="B228" s="37"/>
      <c r="C228" s="43"/>
      <c r="D228" s="139">
        <f>'5 жастағы балалар К'!AO59</f>
        <v>1</v>
      </c>
      <c r="E228" s="44"/>
      <c r="F228" s="139">
        <f>'5 жастағы балалар Ш'!AO59</f>
        <v>1</v>
      </c>
      <c r="G228" s="44"/>
    </row>
    <row r="229" spans="2:7">
      <c r="B229" s="37"/>
      <c r="C229" s="43"/>
      <c r="D229" s="139">
        <f>'5 жастағы балалар К'!AP59</f>
        <v>0</v>
      </c>
      <c r="E229" s="44"/>
      <c r="F229" s="139">
        <f>'5 жастағы балалар Ш'!AP59</f>
        <v>0</v>
      </c>
      <c r="G229" s="44"/>
    </row>
    <row r="230" spans="2:7">
      <c r="B230" s="37">
        <v>14</v>
      </c>
      <c r="C230" s="43"/>
      <c r="D230" s="139">
        <f>'5 жастағы балалар К'!AQ59</f>
        <v>0</v>
      </c>
      <c r="E230" s="44"/>
      <c r="F230" s="139">
        <f>'5 жастағы балалар Ш'!AQ59</f>
        <v>0</v>
      </c>
      <c r="G230" s="44"/>
    </row>
    <row r="231" spans="2:7">
      <c r="B231" s="37"/>
      <c r="C231" s="43"/>
      <c r="D231" s="139">
        <f>'5 жастағы балалар К'!AR59</f>
        <v>1</v>
      </c>
      <c r="E231" s="44"/>
      <c r="F231" s="139">
        <f>'5 жастағы балалар Ш'!AR59</f>
        <v>1</v>
      </c>
      <c r="G231" s="44"/>
    </row>
    <row r="232" spans="2:7">
      <c r="B232" s="37"/>
      <c r="C232" s="43"/>
      <c r="D232" s="139">
        <f>'5 жастағы балалар К'!AS59</f>
        <v>0</v>
      </c>
      <c r="E232" s="44"/>
      <c r="F232" s="139">
        <f>'5 жастағы балалар Ш'!AS59</f>
        <v>0</v>
      </c>
      <c r="G232" s="44"/>
    </row>
    <row r="233" spans="2:7">
      <c r="B233" s="37">
        <v>15</v>
      </c>
      <c r="C233" s="43"/>
      <c r="D233" s="139">
        <f>'5 жастағы балалар К'!AT59</f>
        <v>0</v>
      </c>
      <c r="E233" s="44"/>
      <c r="F233" s="139">
        <f>'5 жастағы балалар Ш'!AT59</f>
        <v>0</v>
      </c>
      <c r="G233" s="44"/>
    </row>
    <row r="234" spans="2:7">
      <c r="B234" s="37"/>
      <c r="C234" s="43"/>
      <c r="D234" s="139">
        <f>'5 жастағы балалар К'!AU59</f>
        <v>1</v>
      </c>
      <c r="E234" s="44"/>
      <c r="F234" s="139">
        <f>'5 жастағы балалар Ш'!AU59</f>
        <v>1</v>
      </c>
      <c r="G234" s="44"/>
    </row>
    <row r="235" spans="2:7">
      <c r="B235" s="37"/>
      <c r="C235" s="43"/>
      <c r="D235" s="139">
        <f>'5 жастағы балалар К'!AV59</f>
        <v>0</v>
      </c>
      <c r="E235" s="44"/>
      <c r="F235" s="139">
        <f>'5 жастағы балалар Ш'!AV59</f>
        <v>0</v>
      </c>
      <c r="G235" s="44"/>
    </row>
    <row r="236" spans="2:7">
      <c r="B236" s="31">
        <v>16</v>
      </c>
      <c r="C236" s="43"/>
      <c r="D236" s="139">
        <f>'5 жастағы балалар К'!AW59</f>
        <v>0</v>
      </c>
      <c r="E236" s="44"/>
      <c r="F236" s="139">
        <f>'5 жастағы балалар Ш'!AW59</f>
        <v>0</v>
      </c>
      <c r="G236" s="44"/>
    </row>
    <row r="237" spans="2:7">
      <c r="B237" s="33"/>
      <c r="C237" s="43"/>
      <c r="D237" s="139">
        <f>'5 жастағы балалар К'!AX59</f>
        <v>1</v>
      </c>
      <c r="E237" s="44"/>
      <c r="F237" s="139">
        <f>'5 жастағы балалар Ш'!AX59</f>
        <v>1</v>
      </c>
      <c r="G237" s="44"/>
    </row>
    <row r="238" spans="2:7">
      <c r="B238" s="34"/>
      <c r="C238" s="43"/>
      <c r="D238" s="139">
        <f>'5 жастағы балалар К'!AY59</f>
        <v>0</v>
      </c>
      <c r="E238" s="44"/>
      <c r="F238" s="139">
        <f>'5 жастағы балалар Ш'!AY59</f>
        <v>0</v>
      </c>
      <c r="G238" s="44"/>
    </row>
    <row r="239" spans="2:7">
      <c r="B239" s="31">
        <v>17</v>
      </c>
      <c r="C239" s="43"/>
      <c r="D239" s="139">
        <f>'5 жастағы балалар К'!AZ59</f>
        <v>0</v>
      </c>
      <c r="E239" s="44"/>
      <c r="F239" s="139">
        <f>'5 жастағы балалар Ш'!AZ59</f>
        <v>0</v>
      </c>
      <c r="G239" s="44"/>
    </row>
    <row r="240" spans="2:7">
      <c r="B240" s="33"/>
      <c r="C240" s="43"/>
      <c r="D240" s="139">
        <f>'5 жастағы балалар К'!BA59</f>
        <v>1</v>
      </c>
      <c r="E240" s="44"/>
      <c r="F240" s="139">
        <f>'5 жастағы балалар Ш'!BA59</f>
        <v>1</v>
      </c>
      <c r="G240" s="44"/>
    </row>
    <row r="241" spans="2:7">
      <c r="B241" s="34"/>
      <c r="C241" s="43"/>
      <c r="D241" s="139">
        <f>'5 жастағы балалар К'!BB59</f>
        <v>0</v>
      </c>
      <c r="E241" s="44"/>
      <c r="F241" s="139">
        <f>'5 жастағы балалар Ш'!BB59</f>
        <v>0</v>
      </c>
      <c r="G241" s="44"/>
    </row>
    <row r="242" spans="2:7">
      <c r="B242" s="31">
        <v>18</v>
      </c>
      <c r="C242" s="43"/>
      <c r="D242" s="139">
        <f>'5 жастағы балалар К'!BC59</f>
        <v>0</v>
      </c>
      <c r="E242" s="44"/>
      <c r="F242" s="139">
        <f>'5 жастағы балалар Ш'!BC59</f>
        <v>0</v>
      </c>
      <c r="G242" s="44"/>
    </row>
    <row r="243" spans="2:7">
      <c r="B243" s="33"/>
      <c r="C243" s="43"/>
      <c r="D243" s="139">
        <f>'5 жастағы балалар К'!BD59</f>
        <v>1</v>
      </c>
      <c r="E243" s="44"/>
      <c r="F243" s="139">
        <f>'5 жастағы балалар Ш'!BD59</f>
        <v>1</v>
      </c>
      <c r="G243" s="44"/>
    </row>
    <row r="244" spans="2:7">
      <c r="B244" s="34"/>
      <c r="C244" s="43"/>
      <c r="D244" s="139">
        <f>'5 жастағы балалар К'!BE59</f>
        <v>0</v>
      </c>
      <c r="E244" s="44"/>
      <c r="F244" s="139">
        <f>'5 жастағы балалар Ш'!BE59</f>
        <v>0</v>
      </c>
      <c r="G244" s="44"/>
    </row>
    <row r="245" spans="2:7">
      <c r="B245" s="31">
        <v>19</v>
      </c>
      <c r="C245" s="43"/>
      <c r="D245" s="139">
        <f>'5 жастағы балалар К'!BF59</f>
        <v>1</v>
      </c>
      <c r="E245" s="44"/>
      <c r="F245" s="139">
        <f>'5 жастағы балалар Ш'!BF59</f>
        <v>0</v>
      </c>
      <c r="G245" s="44"/>
    </row>
    <row r="246" spans="2:7">
      <c r="B246" s="33"/>
      <c r="C246" s="43"/>
      <c r="D246" s="139">
        <f>'5 жастағы балалар К'!BG59</f>
        <v>0</v>
      </c>
      <c r="E246" s="44"/>
      <c r="F246" s="139">
        <f>'5 жастағы балалар Ш'!BG59</f>
        <v>1</v>
      </c>
      <c r="G246" s="44"/>
    </row>
    <row r="247" spans="2:7">
      <c r="B247" s="34"/>
      <c r="C247" s="43"/>
      <c r="D247" s="139">
        <f>'5 жастағы балалар К'!BH59</f>
        <v>0</v>
      </c>
      <c r="E247" s="44"/>
      <c r="F247" s="139">
        <f>'5 жастағы балалар Ш'!BH59</f>
        <v>0</v>
      </c>
      <c r="G247" s="44"/>
    </row>
    <row r="248" spans="2:7">
      <c r="B248" s="31">
        <v>20</v>
      </c>
      <c r="C248" s="43"/>
      <c r="D248" s="139">
        <f>'5 жастағы балалар К'!BI59</f>
        <v>0</v>
      </c>
      <c r="E248" s="44"/>
      <c r="F248" s="139">
        <f>'5 жастағы балалар Ш'!BI59</f>
        <v>0</v>
      </c>
      <c r="G248" s="44"/>
    </row>
    <row r="249" spans="2:7">
      <c r="B249" s="33"/>
      <c r="C249" s="43"/>
      <c r="D249" s="139">
        <f>'5 жастағы балалар К'!BJ59</f>
        <v>1</v>
      </c>
      <c r="E249" s="44"/>
      <c r="F249" s="139">
        <f>'5 жастағы балалар Ш'!BJ59</f>
        <v>1</v>
      </c>
      <c r="G249" s="44"/>
    </row>
    <row r="250" spans="2:7">
      <c r="B250" s="34"/>
      <c r="C250" s="43"/>
      <c r="D250" s="139">
        <f>'5 жастағы балалар К'!BK59</f>
        <v>0</v>
      </c>
      <c r="E250" s="44"/>
      <c r="F250" s="139">
        <f>'5 жастағы балалар Ш'!BK59</f>
        <v>0</v>
      </c>
      <c r="G250" s="44"/>
    </row>
    <row r="251" spans="2:7">
      <c r="B251" s="31">
        <v>21</v>
      </c>
      <c r="C251" s="43"/>
      <c r="D251" s="139">
        <f>'5 жастағы балалар К'!BL59</f>
        <v>0</v>
      </c>
      <c r="E251" s="44"/>
      <c r="F251" s="139">
        <f>'5 жастағы балалар Ш'!BL59</f>
        <v>0</v>
      </c>
      <c r="G251" s="44"/>
    </row>
    <row r="252" spans="2:7">
      <c r="B252" s="33"/>
      <c r="C252" s="43"/>
      <c r="D252" s="139">
        <f>'5 жастағы балалар К'!BM59</f>
        <v>1</v>
      </c>
      <c r="E252" s="44"/>
      <c r="F252" s="139">
        <f>'5 жастағы балалар Ш'!BM59</f>
        <v>1</v>
      </c>
      <c r="G252" s="44"/>
    </row>
    <row r="253" spans="2:7">
      <c r="B253" s="34"/>
      <c r="C253" s="43"/>
      <c r="D253" s="139">
        <f>'5 жастағы балалар К'!BN59</f>
        <v>0</v>
      </c>
      <c r="E253" s="44"/>
      <c r="F253" s="139">
        <f>'5 жастағы балалар Ш'!BN59</f>
        <v>0</v>
      </c>
      <c r="G253" s="44"/>
    </row>
    <row r="254" spans="2:7">
      <c r="B254" s="31">
        <v>22</v>
      </c>
      <c r="C254" s="43"/>
      <c r="D254" s="139">
        <f>'5 жастағы балалар К'!BO59</f>
        <v>0</v>
      </c>
      <c r="E254" s="44"/>
      <c r="F254" s="139">
        <f>'5 жастағы балалар Ш'!BO59</f>
        <v>0</v>
      </c>
      <c r="G254" s="44"/>
    </row>
    <row r="255" spans="2:7">
      <c r="B255" s="33"/>
      <c r="C255" s="43"/>
      <c r="D255" s="139">
        <f>'5 жастағы балалар К'!BP59</f>
        <v>1</v>
      </c>
      <c r="E255" s="44"/>
      <c r="F255" s="139">
        <f>'5 жастағы балалар Ш'!BP59</f>
        <v>1</v>
      </c>
      <c r="G255" s="44"/>
    </row>
    <row r="256" spans="2:7">
      <c r="B256" s="34"/>
      <c r="C256" s="43"/>
      <c r="D256" s="139">
        <f>'5 жастағы балалар К'!BQ59</f>
        <v>0</v>
      </c>
      <c r="E256" s="44"/>
      <c r="F256" s="139">
        <f>'5 жастағы балалар Ш'!BQ59</f>
        <v>0</v>
      </c>
      <c r="G256" s="44"/>
    </row>
    <row r="257" spans="2:7">
      <c r="B257" s="31">
        <v>23</v>
      </c>
      <c r="C257" s="43"/>
      <c r="D257" s="139">
        <f>'5 жастағы балалар К'!BR59</f>
        <v>0</v>
      </c>
      <c r="E257" s="44"/>
      <c r="F257" s="139">
        <f>'5 жастағы балалар Ш'!BR59</f>
        <v>0</v>
      </c>
      <c r="G257" s="44"/>
    </row>
    <row r="258" spans="2:7">
      <c r="B258" s="33"/>
      <c r="C258" s="43"/>
      <c r="D258" s="139">
        <f>'5 жастағы балалар К'!BS59</f>
        <v>1</v>
      </c>
      <c r="E258" s="44"/>
      <c r="F258" s="139">
        <f>'5 жастағы балалар Ш'!BS59</f>
        <v>1</v>
      </c>
      <c r="G258" s="44"/>
    </row>
    <row r="259" spans="2:7">
      <c r="B259" s="34"/>
      <c r="C259" s="43"/>
      <c r="D259" s="139">
        <f>'5 жастағы балалар К'!BT59</f>
        <v>0</v>
      </c>
      <c r="E259" s="44"/>
      <c r="F259" s="139">
        <f>'5 жастағы балалар Ш'!BT59</f>
        <v>0</v>
      </c>
      <c r="G259" s="44"/>
    </row>
    <row r="260" spans="2:7">
      <c r="B260" s="31">
        <v>24</v>
      </c>
      <c r="C260" s="43"/>
      <c r="D260" s="139">
        <f>'5 жастағы балалар К'!BU59</f>
        <v>0</v>
      </c>
      <c r="E260" s="44"/>
      <c r="F260" s="139">
        <f>'5 жастағы балалар Ш'!BU59</f>
        <v>1</v>
      </c>
      <c r="G260" s="44"/>
    </row>
    <row r="261" spans="2:7">
      <c r="B261" s="33"/>
      <c r="C261" s="43"/>
      <c r="D261" s="139">
        <f>'5 жастағы балалар К'!BV59</f>
        <v>1</v>
      </c>
      <c r="E261" s="44"/>
      <c r="F261" s="139">
        <f>'5 жастағы балалар Ш'!BV59</f>
        <v>0</v>
      </c>
      <c r="G261" s="44"/>
    </row>
    <row r="262" spans="2:7">
      <c r="B262" s="34"/>
      <c r="C262" s="43"/>
      <c r="D262" s="139">
        <f>'5 жастағы балалар К'!BW59</f>
        <v>0</v>
      </c>
      <c r="E262" s="44"/>
      <c r="F262" s="139">
        <f>'5 жастағы балалар Ш'!BW59</f>
        <v>0</v>
      </c>
      <c r="G262" s="44"/>
    </row>
    <row r="263" spans="2:7">
      <c r="B263" s="31">
        <v>25</v>
      </c>
      <c r="C263" s="43"/>
      <c r="D263" s="139">
        <f>'5 жастағы балалар К'!BX59</f>
        <v>0</v>
      </c>
      <c r="E263" s="44"/>
      <c r="F263" s="139">
        <f>'5 жастағы балалар Ш'!BX59</f>
        <v>1</v>
      </c>
      <c r="G263" s="44"/>
    </row>
    <row r="264" spans="2:7">
      <c r="B264" s="33"/>
      <c r="C264" s="43"/>
      <c r="D264" s="139">
        <f>'5 жастағы балалар К'!BY59</f>
        <v>1</v>
      </c>
      <c r="E264" s="44"/>
      <c r="F264" s="139">
        <f>'5 жастағы балалар Ш'!BY59</f>
        <v>0</v>
      </c>
      <c r="G264" s="44"/>
    </row>
    <row r="265" spans="2:7">
      <c r="B265" s="34"/>
      <c r="C265" s="43"/>
      <c r="D265" s="139">
        <f>'5 жастағы балалар К'!BZ59</f>
        <v>0</v>
      </c>
      <c r="E265" s="44"/>
      <c r="F265" s="139">
        <f>'5 жастағы балалар Ш'!BZ59</f>
        <v>0</v>
      </c>
      <c r="G265" s="44"/>
    </row>
    <row r="266" spans="2:7">
      <c r="B266" s="37">
        <v>26</v>
      </c>
      <c r="C266" s="43"/>
      <c r="D266" s="139">
        <f>'5 жастағы балалар К'!CA59</f>
        <v>1</v>
      </c>
      <c r="E266" s="44"/>
      <c r="F266" s="139">
        <f>'5 жастағы балалар Ш'!CA59</f>
        <v>1</v>
      </c>
      <c r="G266" s="44"/>
    </row>
    <row r="267" spans="2:7">
      <c r="B267" s="37"/>
      <c r="C267" s="43"/>
      <c r="D267" s="139">
        <f>'5 жастағы балалар К'!CB59</f>
        <v>0</v>
      </c>
      <c r="E267" s="44"/>
      <c r="F267" s="139">
        <f>'5 жастағы балалар Ш'!CB59</f>
        <v>0</v>
      </c>
      <c r="G267" s="44"/>
    </row>
    <row r="268" spans="2:7">
      <c r="B268" s="37"/>
      <c r="C268" s="43"/>
      <c r="D268" s="139">
        <f>'5 жастағы балалар К'!CC59</f>
        <v>0</v>
      </c>
      <c r="E268" s="44"/>
      <c r="F268" s="139">
        <f>'5 жастағы балалар Ш'!CC59</f>
        <v>0</v>
      </c>
      <c r="G268" s="44"/>
    </row>
    <row r="269" spans="2:7">
      <c r="B269" s="37">
        <v>27</v>
      </c>
      <c r="C269" s="43"/>
      <c r="D269" s="139">
        <f>'5 жастағы балалар К'!CD59</f>
        <v>0</v>
      </c>
      <c r="E269" s="44"/>
      <c r="F269" s="139">
        <f>'5 жастағы балалар Ш'!CD59</f>
        <v>0</v>
      </c>
      <c r="G269" s="44"/>
    </row>
    <row r="270" spans="2:7">
      <c r="B270" s="37"/>
      <c r="C270" s="43"/>
      <c r="D270" s="139">
        <f>'5 жастағы балалар К'!CE59</f>
        <v>1</v>
      </c>
      <c r="E270" s="44"/>
      <c r="F270" s="139">
        <f>'5 жастағы балалар Ш'!CE59</f>
        <v>1</v>
      </c>
      <c r="G270" s="44"/>
    </row>
    <row r="271" spans="2:7">
      <c r="B271" s="37"/>
      <c r="C271" s="43"/>
      <c r="D271" s="139">
        <f>'5 жастағы балалар К'!CF59</f>
        <v>0</v>
      </c>
      <c r="E271" s="44"/>
      <c r="F271" s="139">
        <f>'5 жастағы балалар Ш'!CF59</f>
        <v>0</v>
      </c>
      <c r="G271" s="44"/>
    </row>
    <row r="272" spans="2:7">
      <c r="B272" s="37">
        <v>28</v>
      </c>
      <c r="C272" s="43"/>
      <c r="D272" s="139">
        <f>'5 жастағы балалар К'!CG59</f>
        <v>0</v>
      </c>
      <c r="E272" s="44"/>
      <c r="F272" s="139">
        <f>'5 жастағы балалар Ш'!CG59</f>
        <v>0</v>
      </c>
      <c r="G272" s="44"/>
    </row>
    <row r="273" spans="2:7">
      <c r="B273" s="37"/>
      <c r="C273" s="43"/>
      <c r="D273" s="139">
        <f>'5 жастағы балалар К'!CH59</f>
        <v>1</v>
      </c>
      <c r="E273" s="44"/>
      <c r="F273" s="139">
        <f>'5 жастағы балалар Ш'!CH59</f>
        <v>1</v>
      </c>
      <c r="G273" s="44"/>
    </row>
    <row r="274" spans="2:7">
      <c r="B274" s="37"/>
      <c r="C274" s="43"/>
      <c r="D274" s="139">
        <f>'5 жастағы балалар К'!CI59</f>
        <v>0</v>
      </c>
      <c r="E274" s="44"/>
      <c r="F274" s="139">
        <f>'5 жастағы балалар Ш'!CI59</f>
        <v>0</v>
      </c>
      <c r="G274" s="44"/>
    </row>
    <row r="275" spans="2:7">
      <c r="B275" s="37">
        <v>29</v>
      </c>
      <c r="C275" s="43"/>
      <c r="D275" s="42"/>
      <c r="E275" s="44"/>
      <c r="F275" s="139">
        <f>'5 жастағы балалар Ш'!CJ59</f>
        <v>0</v>
      </c>
      <c r="G275" s="44"/>
    </row>
    <row r="276" spans="2:7">
      <c r="B276" s="37"/>
      <c r="C276" s="43"/>
      <c r="D276" s="44"/>
      <c r="E276" s="44"/>
      <c r="F276" s="139">
        <f>'5 жастағы балалар Ш'!CK59</f>
        <v>1</v>
      </c>
      <c r="G276" s="44"/>
    </row>
    <row r="277" spans="2:7">
      <c r="B277" s="37"/>
      <c r="C277" s="43"/>
      <c r="D277" s="44"/>
      <c r="E277" s="44"/>
      <c r="F277" s="139">
        <f>'5 жастағы балалар Ш'!CL59</f>
        <v>0</v>
      </c>
      <c r="G277" s="44"/>
    </row>
    <row r="278" spans="2:7">
      <c r="B278" s="37">
        <v>30</v>
      </c>
      <c r="C278" s="43"/>
      <c r="D278" s="44"/>
      <c r="E278" s="44"/>
      <c r="F278" s="139">
        <f>'5 жастағы балалар Ш'!CM59</f>
        <v>0</v>
      </c>
      <c r="G278" s="44"/>
    </row>
    <row r="279" spans="2:7">
      <c r="B279" s="37"/>
      <c r="C279" s="43"/>
      <c r="D279" s="44"/>
      <c r="E279" s="44"/>
      <c r="F279" s="139">
        <f>'5 жастағы балалар Ш'!CN59</f>
        <v>1</v>
      </c>
      <c r="G279" s="44"/>
    </row>
    <row r="280" spans="2:7">
      <c r="B280" s="37"/>
      <c r="C280" s="43"/>
      <c r="D280" s="44"/>
      <c r="E280" s="44"/>
      <c r="F280" s="139">
        <f>'5 жастағы балалар Ш'!CO59</f>
        <v>0</v>
      </c>
      <c r="G280" s="44"/>
    </row>
    <row r="281" spans="2:7">
      <c r="B281" s="37">
        <v>31</v>
      </c>
      <c r="C281" s="43"/>
      <c r="D281" s="44"/>
      <c r="E281" s="44"/>
      <c r="F281" s="139">
        <f>'5 жастағы балалар Ш'!CP59</f>
        <v>0</v>
      </c>
      <c r="G281" s="44"/>
    </row>
    <row r="282" spans="2:7">
      <c r="B282" s="37"/>
      <c r="C282" s="43"/>
      <c r="D282" s="44"/>
      <c r="E282" s="44"/>
      <c r="F282" s="139">
        <f>'5 жастағы балалар Ш'!CQ59</f>
        <v>1</v>
      </c>
      <c r="G282" s="44"/>
    </row>
    <row r="283" spans="2:7">
      <c r="B283" s="37"/>
      <c r="C283" s="43"/>
      <c r="D283" s="44"/>
      <c r="E283" s="44"/>
      <c r="F283" s="139">
        <f>'5 жастағы балалар Ш'!CR59</f>
        <v>0</v>
      </c>
      <c r="G283" s="44"/>
    </row>
    <row r="284" spans="2:7">
      <c r="B284" s="37">
        <v>32</v>
      </c>
      <c r="C284" s="43"/>
      <c r="D284" s="44"/>
      <c r="E284" s="44"/>
      <c r="F284" s="139">
        <f>'5 жастағы балалар Ш'!CS59</f>
        <v>0</v>
      </c>
      <c r="G284" s="44"/>
    </row>
    <row r="285" spans="2:7">
      <c r="B285" s="37"/>
      <c r="C285" s="43"/>
      <c r="D285" s="44"/>
      <c r="E285" s="44"/>
      <c r="F285" s="139">
        <f>'5 жастағы балалар Ш'!CT59</f>
        <v>1</v>
      </c>
      <c r="G285" s="44"/>
    </row>
    <row r="286" spans="2:7">
      <c r="B286" s="37"/>
      <c r="C286" s="43"/>
      <c r="D286" s="44"/>
      <c r="E286" s="44"/>
      <c r="F286" s="139">
        <f>'5 жастағы балалар Ш'!CU59</f>
        <v>0</v>
      </c>
      <c r="G286" s="44"/>
    </row>
    <row r="287" spans="2:7">
      <c r="B287" s="37">
        <v>33</v>
      </c>
      <c r="C287" s="43"/>
      <c r="D287" s="44"/>
      <c r="E287" s="44"/>
      <c r="F287" s="139">
        <f>'5 жастағы балалар Ш'!CV59</f>
        <v>0</v>
      </c>
      <c r="G287" s="44"/>
    </row>
    <row r="288" spans="2:7">
      <c r="B288" s="37"/>
      <c r="C288" s="43"/>
      <c r="D288" s="44"/>
      <c r="E288" s="44"/>
      <c r="F288" s="139">
        <f>'5 жастағы балалар Ш'!CW59</f>
        <v>0</v>
      </c>
      <c r="G288" s="44"/>
    </row>
    <row r="289" spans="2:7">
      <c r="B289" s="37"/>
      <c r="C289" s="43"/>
      <c r="D289" s="44"/>
      <c r="E289" s="44"/>
      <c r="F289" s="139">
        <f>'5 жастағы балалар Ш'!CX59</f>
        <v>1</v>
      </c>
      <c r="G289" s="44"/>
    </row>
    <row r="290" spans="2:7">
      <c r="B290" s="37">
        <v>34</v>
      </c>
      <c r="C290" s="43"/>
      <c r="D290" s="44"/>
      <c r="E290" s="44"/>
      <c r="F290" s="139">
        <f>'5 жастағы балалар Ш'!CY59</f>
        <v>0</v>
      </c>
      <c r="G290" s="44"/>
    </row>
    <row r="291" spans="2:7">
      <c r="B291" s="37"/>
      <c r="C291" s="43"/>
      <c r="D291" s="44"/>
      <c r="E291" s="44"/>
      <c r="F291" s="139">
        <f>'5 жастағы балалар Ш'!CZ59</f>
        <v>1</v>
      </c>
      <c r="G291" s="44"/>
    </row>
    <row r="292" spans="2:7">
      <c r="B292" s="37"/>
      <c r="C292" s="43"/>
      <c r="D292" s="44"/>
      <c r="E292" s="44"/>
      <c r="F292" s="139">
        <f>'5 жастағы балалар Ш'!DA59</f>
        <v>0</v>
      </c>
      <c r="G292" s="44"/>
    </row>
    <row r="293" spans="2:7">
      <c r="B293" s="37">
        <v>35</v>
      </c>
      <c r="C293" s="43"/>
      <c r="D293" s="44"/>
      <c r="E293" s="44"/>
      <c r="F293" s="139">
        <f>'5 жастағы балалар Ш'!DB59</f>
        <v>0</v>
      </c>
      <c r="G293" s="44"/>
    </row>
    <row r="294" spans="2:7">
      <c r="B294" s="37"/>
      <c r="C294" s="43"/>
      <c r="D294" s="44"/>
      <c r="E294" s="44"/>
      <c r="F294" s="139">
        <f>'5 жастағы балалар Ш'!DC59</f>
        <v>1</v>
      </c>
      <c r="G294" s="44"/>
    </row>
    <row r="295" spans="2:7">
      <c r="B295" s="37"/>
      <c r="C295" s="45"/>
      <c r="D295" s="46"/>
      <c r="E295" s="46"/>
      <c r="F295" s="139">
        <f>'5 жастағы балалар Ш'!DD59</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Ф'!D118</f>
        <v>1</v>
      </c>
      <c r="D300" s="137">
        <f>'5 жастағы балалар К'!D118</f>
        <v>1</v>
      </c>
      <c r="E300" s="137">
        <f>'5 жастағы балалар Т'!D118</f>
        <v>1</v>
      </c>
      <c r="F300" s="137">
        <f>'5 жастағы балалар Ш'!D118</f>
        <v>1</v>
      </c>
      <c r="G300" s="137">
        <f>'5 жастағы балалар Ә'!D118</f>
        <v>1</v>
      </c>
    </row>
    <row r="301" spans="2:7">
      <c r="B301" s="33"/>
      <c r="C301" s="137">
        <f>'5 жастағы балалар Ф'!E118</f>
        <v>0</v>
      </c>
      <c r="D301" s="137">
        <f>'5 жастағы балалар К'!E118</f>
        <v>0</v>
      </c>
      <c r="E301" s="137">
        <f>'5 жастағы балалар Т'!E118</f>
        <v>0</v>
      </c>
      <c r="F301" s="137">
        <f>'5 жастағы балалар Ш'!E118</f>
        <v>0</v>
      </c>
      <c r="G301" s="137">
        <f>'5 жастағы балалар Ә'!E118</f>
        <v>0</v>
      </c>
    </row>
    <row r="302" spans="2:7">
      <c r="B302" s="34"/>
      <c r="C302" s="137">
        <f>'5 жастағы балалар Ф'!F118</f>
        <v>0</v>
      </c>
      <c r="D302" s="137">
        <f>'5 жастағы балалар К'!F118</f>
        <v>0</v>
      </c>
      <c r="E302" s="137">
        <f>'5 жастағы балалар Т'!F118</f>
        <v>0</v>
      </c>
      <c r="F302" s="137">
        <f>'5 жастағы балалар Ш'!F118</f>
        <v>0</v>
      </c>
      <c r="G302" s="137">
        <f>'5 жастағы балалар Ә'!F118</f>
        <v>0</v>
      </c>
    </row>
    <row r="303" spans="2:7">
      <c r="B303" s="31">
        <v>2</v>
      </c>
      <c r="C303" s="137">
        <f>'5 жастағы балалар Ф'!G118</f>
        <v>1</v>
      </c>
      <c r="D303" s="137">
        <f>'5 жастағы балалар К'!G118</f>
        <v>1</v>
      </c>
      <c r="E303" s="137">
        <f>'5 жастағы балалар Т'!G118</f>
        <v>1</v>
      </c>
      <c r="F303" s="137">
        <f>'5 жастағы балалар Ш'!G118</f>
        <v>1</v>
      </c>
      <c r="G303" s="137">
        <f>'5 жастағы балалар Ә'!G118</f>
        <v>1</v>
      </c>
    </row>
    <row r="304" spans="2:7">
      <c r="B304" s="33"/>
      <c r="C304" s="137">
        <f>'5 жастағы балалар Ф'!H118</f>
        <v>0</v>
      </c>
      <c r="D304" s="137">
        <f>'5 жастағы балалар К'!H118</f>
        <v>0</v>
      </c>
      <c r="E304" s="137">
        <f>'5 жастағы балалар Т'!H118</f>
        <v>0</v>
      </c>
      <c r="F304" s="137">
        <f>'5 жастағы балалар Ш'!H118</f>
        <v>0</v>
      </c>
      <c r="G304" s="137">
        <f>'5 жастағы балалар Ә'!H118</f>
        <v>0</v>
      </c>
    </row>
    <row r="305" spans="2:7">
      <c r="B305" s="34"/>
      <c r="C305" s="137">
        <f>'5 жастағы балалар Ф'!I118</f>
        <v>0</v>
      </c>
      <c r="D305" s="137">
        <f>'5 жастағы балалар К'!I118</f>
        <v>0</v>
      </c>
      <c r="E305" s="137">
        <f>'5 жастағы балалар Т'!I118</f>
        <v>0</v>
      </c>
      <c r="F305" s="137">
        <f>'5 жастағы балалар Ш'!I118</f>
        <v>0</v>
      </c>
      <c r="G305" s="137">
        <f>'5 жастағы балалар Ә'!I118</f>
        <v>0</v>
      </c>
    </row>
    <row r="306" spans="2:7">
      <c r="B306" s="31">
        <v>3</v>
      </c>
      <c r="C306" s="137">
        <f>'5 жастағы балалар Ф'!J118</f>
        <v>1</v>
      </c>
      <c r="D306" s="137">
        <f>'5 жастағы балалар К'!J118</f>
        <v>1</v>
      </c>
      <c r="E306" s="137">
        <f>'5 жастағы балалар Т'!J118</f>
        <v>1</v>
      </c>
      <c r="F306" s="137">
        <f>'5 жастағы балалар Ш'!J118</f>
        <v>1</v>
      </c>
      <c r="G306" s="137">
        <f>'5 жастағы балалар Ә'!J118</f>
        <v>1</v>
      </c>
    </row>
    <row r="307" spans="2:7">
      <c r="B307" s="33"/>
      <c r="C307" s="137">
        <f>'5 жастағы балалар Ф'!K118</f>
        <v>0</v>
      </c>
      <c r="D307" s="137">
        <f>'5 жастағы балалар К'!K118</f>
        <v>0</v>
      </c>
      <c r="E307" s="137">
        <f>'5 жастағы балалар Т'!K118</f>
        <v>0</v>
      </c>
      <c r="F307" s="137">
        <f>'5 жастағы балалар Ш'!K118</f>
        <v>0</v>
      </c>
      <c r="G307" s="137">
        <f>'5 жастағы балалар Ә'!K118</f>
        <v>0</v>
      </c>
    </row>
    <row r="308" spans="2:7">
      <c r="B308" s="34"/>
      <c r="C308" s="137">
        <f>'5 жастағы балалар Ф'!L118</f>
        <v>0</v>
      </c>
      <c r="D308" s="137">
        <f>'5 жастағы балалар К'!L118</f>
        <v>0</v>
      </c>
      <c r="E308" s="137">
        <f>'5 жастағы балалар Т'!L118</f>
        <v>0</v>
      </c>
      <c r="F308" s="137">
        <f>'5 жастағы балалар Ш'!L118</f>
        <v>0</v>
      </c>
      <c r="G308" s="137">
        <f>'5 жастағы балалар Ә'!L118</f>
        <v>0</v>
      </c>
    </row>
    <row r="309" spans="2:7">
      <c r="B309" s="31">
        <v>4</v>
      </c>
      <c r="C309" s="137">
        <f>'5 жастағы балалар Ф'!M118</f>
        <v>1</v>
      </c>
      <c r="D309" s="137">
        <f>'5 жастағы балалар К'!M118</f>
        <v>1</v>
      </c>
      <c r="E309" s="137">
        <f>'5 жастағы балалар Т'!M118</f>
        <v>1</v>
      </c>
      <c r="F309" s="137">
        <f>'5 жастағы балалар Ш'!M118</f>
        <v>1</v>
      </c>
      <c r="G309" s="137">
        <f>'5 жастағы балалар Ә'!M118</f>
        <v>1</v>
      </c>
    </row>
    <row r="310" spans="2:7">
      <c r="B310" s="33"/>
      <c r="C310" s="137">
        <f>'5 жастағы балалар Ф'!N118</f>
        <v>0</v>
      </c>
      <c r="D310" s="137">
        <f>'5 жастағы балалар К'!N118</f>
        <v>0</v>
      </c>
      <c r="E310" s="137">
        <f>'5 жастағы балалар Т'!N118</f>
        <v>0</v>
      </c>
      <c r="F310" s="137">
        <f>'5 жастағы балалар Ш'!N118</f>
        <v>0</v>
      </c>
      <c r="G310" s="137">
        <f>'5 жастағы балалар Ә'!N118</f>
        <v>0</v>
      </c>
    </row>
    <row r="311" spans="2:7">
      <c r="B311" s="34"/>
      <c r="C311" s="137">
        <f>'5 жастағы балалар Ф'!O118</f>
        <v>0</v>
      </c>
      <c r="D311" s="137">
        <f>'5 жастағы балалар К'!O118</f>
        <v>0</v>
      </c>
      <c r="E311" s="137">
        <f>'5 жастағы балалар Т'!O118</f>
        <v>0</v>
      </c>
      <c r="F311" s="137">
        <f>'5 жастағы балалар Ш'!O118</f>
        <v>0</v>
      </c>
      <c r="G311" s="137">
        <f>'5 жастағы балалар Ә'!O118</f>
        <v>0</v>
      </c>
    </row>
    <row r="312" spans="2:7">
      <c r="B312" s="31">
        <v>5</v>
      </c>
      <c r="C312" s="137">
        <f>'5 жастағы балалар Ф'!P118</f>
        <v>1</v>
      </c>
      <c r="D312" s="137">
        <f>'5 жастағы балалар К'!P118</f>
        <v>1</v>
      </c>
      <c r="E312" s="137">
        <f>'5 жастағы балалар Т'!P118</f>
        <v>1</v>
      </c>
      <c r="F312" s="137">
        <f>'5 жастағы балалар Ш'!P118</f>
        <v>1</v>
      </c>
      <c r="G312" s="137">
        <f>'5 жастағы балалар Ә'!P118</f>
        <v>1</v>
      </c>
    </row>
    <row r="313" spans="2:7">
      <c r="B313" s="33"/>
      <c r="C313" s="137">
        <f>'5 жастағы балалар Ф'!Q118</f>
        <v>0</v>
      </c>
      <c r="D313" s="137">
        <f>'5 жастағы балалар К'!Q118</f>
        <v>0</v>
      </c>
      <c r="E313" s="137">
        <f>'5 жастағы балалар Т'!Q118</f>
        <v>0</v>
      </c>
      <c r="F313" s="137">
        <f>'5 жастағы балалар Ш'!Q118</f>
        <v>0</v>
      </c>
      <c r="G313" s="137">
        <f>'5 жастағы балалар Ә'!Q118</f>
        <v>0</v>
      </c>
    </row>
    <row r="314" spans="2:7">
      <c r="B314" s="34"/>
      <c r="C314" s="137">
        <f>'5 жастағы балалар Ф'!R118</f>
        <v>0</v>
      </c>
      <c r="D314" s="137">
        <f>'5 жастағы балалар К'!R118</f>
        <v>0</v>
      </c>
      <c r="E314" s="137">
        <f>'5 жастағы балалар Т'!R118</f>
        <v>0</v>
      </c>
      <c r="F314" s="137">
        <f>'5 жастағы балалар Ш'!R118</f>
        <v>0</v>
      </c>
      <c r="G314" s="137">
        <f>'5 жастағы балалар Ә'!R118</f>
        <v>0</v>
      </c>
    </row>
    <row r="315" spans="2:7">
      <c r="B315" s="31">
        <v>6</v>
      </c>
      <c r="C315" s="137">
        <f>'5 жастағы балалар Ф'!S118</f>
        <v>1</v>
      </c>
      <c r="D315" s="137">
        <f>'5 жастағы балалар К'!S118</f>
        <v>1</v>
      </c>
      <c r="E315" s="137">
        <f>'5 жастағы балалар Т'!S118</f>
        <v>1</v>
      </c>
      <c r="F315" s="137">
        <f>'5 жастағы балалар Ш'!S118</f>
        <v>1</v>
      </c>
      <c r="G315" s="137">
        <f>'5 жастағы балалар Ә'!S118</f>
        <v>1</v>
      </c>
    </row>
    <row r="316" spans="2:7">
      <c r="B316" s="33"/>
      <c r="C316" s="137">
        <f>'5 жастағы балалар Ф'!T118</f>
        <v>0</v>
      </c>
      <c r="D316" s="137">
        <f>'5 жастағы балалар К'!T118</f>
        <v>0</v>
      </c>
      <c r="E316" s="137">
        <f>'5 жастағы балалар Т'!T118</f>
        <v>0</v>
      </c>
      <c r="F316" s="137">
        <f>'5 жастағы балалар Ш'!T118</f>
        <v>0</v>
      </c>
      <c r="G316" s="137">
        <f>'5 жастағы балалар Ә'!T118</f>
        <v>0</v>
      </c>
    </row>
    <row r="317" spans="2:7">
      <c r="B317" s="34"/>
      <c r="C317" s="137">
        <f>'5 жастағы балалар Ф'!U118</f>
        <v>0</v>
      </c>
      <c r="D317" s="137">
        <f>'5 жастағы балалар К'!U118</f>
        <v>0</v>
      </c>
      <c r="E317" s="137">
        <f>'5 жастағы балалар Т'!U118</f>
        <v>0</v>
      </c>
      <c r="F317" s="137">
        <f>'5 жастағы балалар Ш'!U118</f>
        <v>0</v>
      </c>
      <c r="G317" s="137">
        <f>'5 жастағы балалар Ә'!U118</f>
        <v>0</v>
      </c>
    </row>
    <row r="318" spans="2:7">
      <c r="B318" s="31">
        <v>7</v>
      </c>
      <c r="C318" s="137">
        <f>'5 жастағы балалар Ф'!V118</f>
        <v>1</v>
      </c>
      <c r="D318" s="137">
        <f>'5 жастағы балалар К'!V118</f>
        <v>1</v>
      </c>
      <c r="E318" s="137">
        <f>'5 жастағы балалар Т'!V118</f>
        <v>1</v>
      </c>
      <c r="F318" s="137">
        <f>'5 жастағы балалар Ш'!V118</f>
        <v>1</v>
      </c>
      <c r="G318" s="137">
        <f>'5 жастағы балалар Ә'!V118</f>
        <v>1</v>
      </c>
    </row>
    <row r="319" spans="2:7">
      <c r="B319" s="33"/>
      <c r="C319" s="137">
        <f>'5 жастағы балалар Ф'!W118</f>
        <v>0</v>
      </c>
      <c r="D319" s="137">
        <f>'5 жастағы балалар Ш'!W118</f>
        <v>0</v>
      </c>
      <c r="E319" s="137">
        <f>'5 жастағы балалар Т'!W118</f>
        <v>0</v>
      </c>
      <c r="F319" s="137">
        <f>'5 жастағы балалар Ш'!W118</f>
        <v>0</v>
      </c>
      <c r="G319" s="137">
        <f>'5 жастағы балалар Ә'!W118</f>
        <v>0</v>
      </c>
    </row>
    <row r="320" spans="2:7">
      <c r="B320" s="34"/>
      <c r="C320" s="137">
        <f>'5 жастағы балалар Ф'!X118</f>
        <v>0</v>
      </c>
      <c r="D320" s="137">
        <f>'5 жастағы балалар К'!X118</f>
        <v>0</v>
      </c>
      <c r="E320" s="137">
        <f>'5 жастағы балалар Т'!X118</f>
        <v>0</v>
      </c>
      <c r="F320" s="137">
        <f>'5 жастағы балалар Ш'!X118</f>
        <v>0</v>
      </c>
      <c r="G320" s="137">
        <f>'5 жастағы балалар Ә'!X118</f>
        <v>0</v>
      </c>
    </row>
    <row r="321" spans="2:7">
      <c r="B321" s="31">
        <v>8</v>
      </c>
      <c r="C321" s="41"/>
      <c r="D321" s="137">
        <f>'5 жастағы балалар К'!Y118</f>
        <v>1</v>
      </c>
      <c r="E321" s="42"/>
      <c r="F321" s="137">
        <f>'5 жастағы балалар Ш'!Y118</f>
        <v>1</v>
      </c>
      <c r="G321" s="42"/>
    </row>
    <row r="322" spans="2:7">
      <c r="B322" s="33"/>
      <c r="C322" s="43"/>
      <c r="D322" s="137">
        <f>'5 жастағы балалар К'!Z118</f>
        <v>0</v>
      </c>
      <c r="E322" s="44"/>
      <c r="F322" s="137">
        <f>'5 жастағы балалар Ш'!Z118</f>
        <v>0</v>
      </c>
      <c r="G322" s="44"/>
    </row>
    <row r="323" spans="2:7">
      <c r="B323" s="34"/>
      <c r="C323" s="43"/>
      <c r="D323" s="137">
        <f>'5 жастағы балалар К'!AA118</f>
        <v>0</v>
      </c>
      <c r="E323" s="44"/>
      <c r="F323" s="137">
        <f>'5 жастағы балалар Ш'!AA118</f>
        <v>0</v>
      </c>
      <c r="G323" s="44"/>
    </row>
    <row r="324" spans="2:7">
      <c r="B324" s="31">
        <v>9</v>
      </c>
      <c r="C324" s="43"/>
      <c r="D324" s="137">
        <f>'5 жастағы балалар К'!AB118</f>
        <v>1</v>
      </c>
      <c r="E324" s="44"/>
      <c r="F324" s="137">
        <f>'5 жастағы балалар Ш'!AB118</f>
        <v>1</v>
      </c>
      <c r="G324" s="44"/>
    </row>
    <row r="325" spans="2:7">
      <c r="B325" s="33"/>
      <c r="C325" s="43"/>
      <c r="D325" s="137">
        <f>'5 жастағы балалар К'!AC118</f>
        <v>0</v>
      </c>
      <c r="E325" s="44"/>
      <c r="F325" s="137">
        <f>'5 жастағы балалар Ш'!AC118</f>
        <v>0</v>
      </c>
      <c r="G325" s="44"/>
    </row>
    <row r="326" spans="2:7">
      <c r="B326" s="34"/>
      <c r="C326" s="43"/>
      <c r="D326" s="137">
        <f>'5 жастағы балалар К'!AD118</f>
        <v>0</v>
      </c>
      <c r="E326" s="44"/>
      <c r="F326" s="137">
        <f>'5 жастағы балалар Ш'!AD118</f>
        <v>0</v>
      </c>
      <c r="G326" s="44"/>
    </row>
    <row r="327" spans="2:7">
      <c r="B327" s="37">
        <v>10</v>
      </c>
      <c r="C327" s="43"/>
      <c r="D327" s="137">
        <f>'5 жастағы балалар К'!AE118</f>
        <v>1</v>
      </c>
      <c r="E327" s="44"/>
      <c r="F327" s="137">
        <f>'5 жастағы балалар Ш'!AE118</f>
        <v>1</v>
      </c>
      <c r="G327" s="44"/>
    </row>
    <row r="328" spans="2:7">
      <c r="B328" s="37"/>
      <c r="C328" s="43"/>
      <c r="D328" s="137">
        <f>'5 жастағы балалар К'!AF118</f>
        <v>0</v>
      </c>
      <c r="E328" s="44"/>
      <c r="F328" s="137">
        <f>'5 жастағы балалар Ш'!AF118</f>
        <v>0</v>
      </c>
      <c r="G328" s="44"/>
    </row>
    <row r="329" spans="2:7">
      <c r="B329" s="37"/>
      <c r="C329" s="43"/>
      <c r="D329" s="137">
        <f>'5 жастағы балалар К'!AG118</f>
        <v>0</v>
      </c>
      <c r="E329" s="44"/>
      <c r="F329" s="137">
        <f>'5 жастағы балалар Ш'!AG118</f>
        <v>0</v>
      </c>
      <c r="G329" s="44"/>
    </row>
    <row r="330" spans="2:7">
      <c r="B330" s="37">
        <v>11</v>
      </c>
      <c r="C330" s="43"/>
      <c r="D330" s="137">
        <f>'5 жастағы балалар К'!AH118</f>
        <v>1</v>
      </c>
      <c r="E330" s="44"/>
      <c r="F330" s="137">
        <f>'5 жастағы балалар Ш'!AH118</f>
        <v>1</v>
      </c>
      <c r="G330" s="44"/>
    </row>
    <row r="331" spans="2:7">
      <c r="B331" s="37"/>
      <c r="C331" s="43"/>
      <c r="D331" s="137">
        <f>'5 жастағы балалар К'!AI118</f>
        <v>0</v>
      </c>
      <c r="E331" s="44"/>
      <c r="F331" s="137">
        <f>'5 жастағы балалар Ш'!AI118</f>
        <v>0</v>
      </c>
      <c r="G331" s="44"/>
    </row>
    <row r="332" spans="2:7">
      <c r="B332" s="37"/>
      <c r="C332" s="43"/>
      <c r="D332" s="137">
        <f>'5 жастағы балалар К'!AJ118</f>
        <v>0</v>
      </c>
      <c r="E332" s="44"/>
      <c r="F332" s="137">
        <f>'5 жастағы балалар Ш'!AJ118</f>
        <v>0</v>
      </c>
      <c r="G332" s="44"/>
    </row>
    <row r="333" spans="2:7">
      <c r="B333" s="37">
        <v>12</v>
      </c>
      <c r="C333" s="43"/>
      <c r="D333" s="137">
        <f>'5 жастағы балалар К'!AK118</f>
        <v>1</v>
      </c>
      <c r="E333" s="44"/>
      <c r="F333" s="137">
        <f>'5 жастағы балалар Ш'!AK118</f>
        <v>1</v>
      </c>
      <c r="G333" s="44"/>
    </row>
    <row r="334" spans="2:7">
      <c r="B334" s="37"/>
      <c r="C334" s="43"/>
      <c r="D334" s="137">
        <f>'5 жастағы балалар К'!AL118</f>
        <v>0</v>
      </c>
      <c r="E334" s="44"/>
      <c r="F334" s="137">
        <f>'5 жастағы балалар Ш'!AL118</f>
        <v>0</v>
      </c>
      <c r="G334" s="44"/>
    </row>
    <row r="335" spans="2:7">
      <c r="B335" s="37"/>
      <c r="C335" s="43"/>
      <c r="D335" s="137">
        <f>'5 жастағы балалар К'!AM118</f>
        <v>0</v>
      </c>
      <c r="E335" s="44"/>
      <c r="F335" s="137">
        <f>'5 жастағы балалар Ш'!AM118</f>
        <v>0</v>
      </c>
      <c r="G335" s="44"/>
    </row>
    <row r="336" spans="2:7">
      <c r="B336" s="37">
        <v>13</v>
      </c>
      <c r="C336" s="43"/>
      <c r="D336" s="137">
        <f>'5 жастағы балалар К'!AN118</f>
        <v>1</v>
      </c>
      <c r="E336" s="44"/>
      <c r="F336" s="137">
        <f>'5 жастағы балалар Ш'!AN118</f>
        <v>1</v>
      </c>
      <c r="G336" s="44"/>
    </row>
    <row r="337" spans="2:7">
      <c r="B337" s="37"/>
      <c r="C337" s="43"/>
      <c r="D337" s="137">
        <f>'5 жастағы балалар К'!AO118</f>
        <v>0</v>
      </c>
      <c r="E337" s="44"/>
      <c r="F337" s="137">
        <f>'5 жастағы балалар Ш'!AO118</f>
        <v>0</v>
      </c>
      <c r="G337" s="44"/>
    </row>
    <row r="338" spans="2:7">
      <c r="B338" s="37"/>
      <c r="C338" s="43"/>
      <c r="D338" s="137">
        <f>'5 жастағы балалар К'!AP118</f>
        <v>0</v>
      </c>
      <c r="E338" s="44"/>
      <c r="F338" s="137">
        <f>'5 жастағы балалар Ш'!AP118</f>
        <v>0</v>
      </c>
      <c r="G338" s="44"/>
    </row>
    <row r="339" spans="2:7">
      <c r="B339" s="37">
        <v>14</v>
      </c>
      <c r="C339" s="43"/>
      <c r="D339" s="137">
        <f>'5 жастағы балалар К'!AQ118</f>
        <v>1</v>
      </c>
      <c r="E339" s="44"/>
      <c r="F339" s="137">
        <f>'5 жастағы балалар Ш'!AQ118</f>
        <v>1</v>
      </c>
      <c r="G339" s="44"/>
    </row>
    <row r="340" spans="2:7">
      <c r="B340" s="37"/>
      <c r="C340" s="43"/>
      <c r="D340" s="137">
        <f>'5 жастағы балалар К'!AR118</f>
        <v>0</v>
      </c>
      <c r="E340" s="44"/>
      <c r="F340" s="137">
        <f>'5 жастағы балалар Ш'!AR118</f>
        <v>0</v>
      </c>
      <c r="G340" s="44"/>
    </row>
    <row r="341" spans="2:7">
      <c r="B341" s="37"/>
      <c r="C341" s="43"/>
      <c r="D341" s="137">
        <f>'5 жастағы балалар К'!AS118</f>
        <v>0</v>
      </c>
      <c r="E341" s="44"/>
      <c r="F341" s="137">
        <f>'5 жастағы балалар Ш'!AS118</f>
        <v>0</v>
      </c>
      <c r="G341" s="44"/>
    </row>
    <row r="342" spans="2:7">
      <c r="B342" s="37">
        <v>15</v>
      </c>
      <c r="C342" s="43"/>
      <c r="D342" s="137">
        <f>'5 жастағы балалар К'!AT118</f>
        <v>1</v>
      </c>
      <c r="E342" s="44"/>
      <c r="F342" s="137">
        <f>'5 жастағы балалар Ш'!AT118</f>
        <v>1</v>
      </c>
      <c r="G342" s="44"/>
    </row>
    <row r="343" spans="2:7">
      <c r="B343" s="37"/>
      <c r="C343" s="43"/>
      <c r="D343" s="137">
        <f>'5 жастағы балалар К'!AU118</f>
        <v>0</v>
      </c>
      <c r="E343" s="44"/>
      <c r="F343" s="137">
        <f>'5 жастағы балалар Ш'!AU118</f>
        <v>0</v>
      </c>
      <c r="G343" s="44"/>
    </row>
    <row r="344" spans="2:7">
      <c r="B344" s="37"/>
      <c r="C344" s="43"/>
      <c r="D344" s="137">
        <f>'5 жастағы балалар К'!AV118</f>
        <v>0</v>
      </c>
      <c r="E344" s="44"/>
      <c r="F344" s="137">
        <f>'5 жастағы балалар Ш'!AV118</f>
        <v>0</v>
      </c>
      <c r="G344" s="44"/>
    </row>
    <row r="345" spans="2:7">
      <c r="B345" s="31">
        <v>16</v>
      </c>
      <c r="C345" s="43"/>
      <c r="D345" s="137">
        <f>'5 жастағы балалар К'!AW118</f>
        <v>1</v>
      </c>
      <c r="E345" s="44"/>
      <c r="F345" s="137">
        <f>'5 жастағы балалар Ш'!AW118</f>
        <v>1</v>
      </c>
      <c r="G345" s="44"/>
    </row>
    <row r="346" spans="2:7">
      <c r="B346" s="33"/>
      <c r="C346" s="43"/>
      <c r="D346" s="137">
        <f>'5 жастағы балалар К'!AX118</f>
        <v>0</v>
      </c>
      <c r="E346" s="44"/>
      <c r="F346" s="137">
        <f>'5 жастағы балалар Ш'!AX118</f>
        <v>0</v>
      </c>
      <c r="G346" s="44"/>
    </row>
    <row r="347" spans="2:7">
      <c r="B347" s="34"/>
      <c r="C347" s="43"/>
      <c r="D347" s="137">
        <f>'5 жастағы балалар К'!AY118</f>
        <v>0</v>
      </c>
      <c r="E347" s="44"/>
      <c r="F347" s="137">
        <f>'5 жастағы балалар Ш'!AY118</f>
        <v>0</v>
      </c>
      <c r="G347" s="44"/>
    </row>
    <row r="348" spans="2:7">
      <c r="B348" s="31">
        <v>17</v>
      </c>
      <c r="C348" s="43"/>
      <c r="D348" s="137">
        <f>'5 жастағы балалар К'!AZ118</f>
        <v>1</v>
      </c>
      <c r="E348" s="44"/>
      <c r="F348" s="137">
        <f>'5 жастағы балалар Ш'!AZ118</f>
        <v>1</v>
      </c>
      <c r="G348" s="44"/>
    </row>
    <row r="349" spans="2:7">
      <c r="B349" s="33"/>
      <c r="C349" s="43"/>
      <c r="D349" s="137">
        <f>'5 жастағы балалар К'!BA118</f>
        <v>0</v>
      </c>
      <c r="E349" s="44"/>
      <c r="F349" s="137">
        <f>'5 жастағы балалар Ш'!BA118</f>
        <v>0</v>
      </c>
      <c r="G349" s="44"/>
    </row>
    <row r="350" spans="2:7">
      <c r="B350" s="34"/>
      <c r="C350" s="43"/>
      <c r="D350" s="137">
        <f>'5 жастағы балалар К'!BB118</f>
        <v>0</v>
      </c>
      <c r="E350" s="44"/>
      <c r="F350" s="137">
        <f>'5 жастағы балалар Ш'!BB118</f>
        <v>0</v>
      </c>
      <c r="G350" s="44"/>
    </row>
    <row r="351" spans="2:7">
      <c r="B351" s="31">
        <v>18</v>
      </c>
      <c r="C351" s="43"/>
      <c r="D351" s="137">
        <f>'5 жастағы балалар К'!BC118</f>
        <v>0</v>
      </c>
      <c r="E351" s="44"/>
      <c r="F351" s="137">
        <f>'5 жастағы балалар Ш'!BC118</f>
        <v>1</v>
      </c>
      <c r="G351" s="44"/>
    </row>
    <row r="352" spans="2:7">
      <c r="B352" s="33"/>
      <c r="C352" s="43"/>
      <c r="D352" s="137">
        <f>'5 жастағы балалар К'!BD118</f>
        <v>1</v>
      </c>
      <c r="E352" s="44"/>
      <c r="F352" s="137">
        <f>'5 жастағы балалар Ш'!BD118</f>
        <v>0</v>
      </c>
      <c r="G352" s="44"/>
    </row>
    <row r="353" spans="2:7">
      <c r="B353" s="34"/>
      <c r="C353" s="43"/>
      <c r="D353" s="137">
        <f>'5 жастағы балалар К'!BE118</f>
        <v>0</v>
      </c>
      <c r="E353" s="44"/>
      <c r="F353" s="137">
        <f>'5 жастағы балалар Ш'!BE118</f>
        <v>0</v>
      </c>
      <c r="G353" s="44"/>
    </row>
    <row r="354" spans="2:7">
      <c r="B354" s="31">
        <v>19</v>
      </c>
      <c r="C354" s="43"/>
      <c r="D354" s="137">
        <f>'5 жастағы балалар К'!BF118</f>
        <v>0</v>
      </c>
      <c r="E354" s="44"/>
      <c r="F354" s="137">
        <f>'5 жастағы балалар Ш'!BF118</f>
        <v>1</v>
      </c>
      <c r="G354" s="44"/>
    </row>
    <row r="355" spans="2:7">
      <c r="B355" s="33"/>
      <c r="C355" s="43"/>
      <c r="D355" s="137">
        <f>'5 жастағы балалар К'!BG118</f>
        <v>1</v>
      </c>
      <c r="E355" s="44"/>
      <c r="F355" s="137">
        <f>'5 жастағы балалар Ш'!BG118</f>
        <v>0</v>
      </c>
      <c r="G355" s="44"/>
    </row>
    <row r="356" spans="2:7">
      <c r="B356" s="34"/>
      <c r="C356" s="43"/>
      <c r="D356" s="137">
        <f>'5 жастағы балалар К'!BH118</f>
        <v>0</v>
      </c>
      <c r="E356" s="44"/>
      <c r="F356" s="137">
        <f>'5 жастағы балалар Ш'!BH118</f>
        <v>0</v>
      </c>
      <c r="G356" s="44"/>
    </row>
    <row r="357" spans="2:7">
      <c r="B357" s="31">
        <v>20</v>
      </c>
      <c r="C357" s="43"/>
      <c r="D357" s="137">
        <f>'5 жастағы балалар К'!BI118</f>
        <v>0</v>
      </c>
      <c r="E357" s="44"/>
      <c r="F357" s="137">
        <f>'5 жастағы балалар Ш'!BI118</f>
        <v>1</v>
      </c>
      <c r="G357" s="44"/>
    </row>
    <row r="358" spans="2:7">
      <c r="B358" s="33"/>
      <c r="C358" s="43"/>
      <c r="D358" s="137">
        <f>'5 жастағы балалар К'!BJ118</f>
        <v>1</v>
      </c>
      <c r="E358" s="44"/>
      <c r="F358" s="137">
        <f>'5 жастағы балалар Ш'!BJ118</f>
        <v>0</v>
      </c>
      <c r="G358" s="44"/>
    </row>
    <row r="359" spans="2:7">
      <c r="B359" s="34"/>
      <c r="C359" s="43"/>
      <c r="D359" s="137">
        <f>'5 жастағы балалар К'!BK118</f>
        <v>0</v>
      </c>
      <c r="E359" s="44"/>
      <c r="F359" s="137">
        <f>'5 жастағы балалар Ш'!BK118</f>
        <v>0</v>
      </c>
      <c r="G359" s="44"/>
    </row>
    <row r="360" spans="2:7">
      <c r="B360" s="31">
        <v>21</v>
      </c>
      <c r="C360" s="43"/>
      <c r="D360" s="137">
        <f>'5 жастағы балалар К'!BL118</f>
        <v>0</v>
      </c>
      <c r="E360" s="44"/>
      <c r="F360" s="137">
        <f>'5 жастағы балалар Ш'!BL118</f>
        <v>1</v>
      </c>
      <c r="G360" s="44"/>
    </row>
    <row r="361" spans="2:7">
      <c r="B361" s="33"/>
      <c r="C361" s="43"/>
      <c r="D361" s="137">
        <f>'5 жастағы балалар К'!BM118</f>
        <v>1</v>
      </c>
      <c r="E361" s="44"/>
      <c r="F361" s="137">
        <f>'5 жастағы балалар Ш'!BM118</f>
        <v>0</v>
      </c>
      <c r="G361" s="44"/>
    </row>
    <row r="362" spans="2:7">
      <c r="B362" s="34"/>
      <c r="C362" s="43"/>
      <c r="D362" s="137">
        <f>'5 жастағы балалар К'!BN118</f>
        <v>0</v>
      </c>
      <c r="E362" s="44"/>
      <c r="F362" s="137">
        <f>'5 жастағы балалар Ш'!BN118</f>
        <v>0</v>
      </c>
      <c r="G362" s="44"/>
    </row>
    <row r="363" spans="2:7">
      <c r="B363" s="31">
        <v>22</v>
      </c>
      <c r="C363" s="43"/>
      <c r="D363" s="137">
        <f>'5 жастағы балалар К'!BO118</f>
        <v>0</v>
      </c>
      <c r="E363" s="44"/>
      <c r="F363" s="137">
        <f>'5 жастағы балалар Ш'!BO118</f>
        <v>1</v>
      </c>
      <c r="G363" s="44"/>
    </row>
    <row r="364" spans="2:7">
      <c r="B364" s="33"/>
      <c r="C364" s="43"/>
      <c r="D364" s="137">
        <f>'5 жастағы балалар К'!BP118</f>
        <v>1</v>
      </c>
      <c r="E364" s="44"/>
      <c r="F364" s="137">
        <f>'5 жастағы балалар Ш'!BP118</f>
        <v>0</v>
      </c>
      <c r="G364" s="44"/>
    </row>
    <row r="365" spans="2:7">
      <c r="B365" s="34"/>
      <c r="C365" s="43"/>
      <c r="D365" s="137">
        <f>'5 жастағы балалар К'!BQ118</f>
        <v>0</v>
      </c>
      <c r="E365" s="44"/>
      <c r="F365" s="137">
        <f>'5 жастағы балалар Ш'!BQ118</f>
        <v>0</v>
      </c>
      <c r="G365" s="44"/>
    </row>
    <row r="366" spans="2:7">
      <c r="B366" s="31">
        <v>23</v>
      </c>
      <c r="C366" s="43"/>
      <c r="D366" s="137">
        <f>'5 жастағы балалар К'!BR118</f>
        <v>0</v>
      </c>
      <c r="E366" s="44"/>
      <c r="F366" s="137">
        <f>'5 жастағы балалар Ш'!BR118</f>
        <v>1</v>
      </c>
      <c r="G366" s="44"/>
    </row>
    <row r="367" spans="2:7">
      <c r="B367" s="33"/>
      <c r="C367" s="43"/>
      <c r="D367" s="137">
        <f>'5 жастағы балалар К'!BS118</f>
        <v>1</v>
      </c>
      <c r="E367" s="44"/>
      <c r="F367" s="137">
        <f>'5 жастағы балалар Ш'!BS118</f>
        <v>0</v>
      </c>
      <c r="G367" s="44"/>
    </row>
    <row r="368" spans="2:7">
      <c r="B368" s="34"/>
      <c r="C368" s="43"/>
      <c r="D368" s="137">
        <f>'5 жастағы балалар К'!BT118</f>
        <v>0</v>
      </c>
      <c r="E368" s="44"/>
      <c r="F368" s="137">
        <f>'5 жастағы балалар Ш'!BT118</f>
        <v>0</v>
      </c>
      <c r="G368" s="44"/>
    </row>
    <row r="369" spans="2:7">
      <c r="B369" s="31">
        <v>24</v>
      </c>
      <c r="C369" s="43"/>
      <c r="D369" s="137">
        <f>'5 жастағы балалар К'!BU118</f>
        <v>1</v>
      </c>
      <c r="E369" s="44"/>
      <c r="F369" s="137">
        <f>'5 жастағы балалар Ш'!BU118</f>
        <v>1</v>
      </c>
      <c r="G369" s="44"/>
    </row>
    <row r="370" spans="2:7">
      <c r="B370" s="33"/>
      <c r="C370" s="43"/>
      <c r="D370" s="137">
        <f>'5 жастағы балалар К'!BV118</f>
        <v>0</v>
      </c>
      <c r="E370" s="44"/>
      <c r="F370" s="137">
        <f>'5 жастағы балалар Ш'!BV118</f>
        <v>0</v>
      </c>
      <c r="G370" s="44"/>
    </row>
    <row r="371" spans="2:7">
      <c r="B371" s="34"/>
      <c r="C371" s="43"/>
      <c r="D371" s="137">
        <f>'5 жастағы балалар К'!BW118</f>
        <v>0</v>
      </c>
      <c r="E371" s="44"/>
      <c r="F371" s="137">
        <f>'5 жастағы балалар Ш'!BW118</f>
        <v>0</v>
      </c>
      <c r="G371" s="44"/>
    </row>
    <row r="372" spans="2:7">
      <c r="B372" s="31">
        <v>25</v>
      </c>
      <c r="C372" s="43"/>
      <c r="D372" s="137">
        <f>'5 жастағы балалар К'!BX118</f>
        <v>0</v>
      </c>
      <c r="E372" s="44"/>
      <c r="F372" s="137">
        <f>'5 жастағы балалар Ш'!BX118</f>
        <v>1</v>
      </c>
      <c r="G372" s="44"/>
    </row>
    <row r="373" spans="2:7">
      <c r="B373" s="33"/>
      <c r="C373" s="43"/>
      <c r="D373" s="137">
        <f>'5 жастағы балалар К'!BY118</f>
        <v>1</v>
      </c>
      <c r="E373" s="44"/>
      <c r="F373" s="137">
        <f>'5 жастағы балалар Ш'!BY118</f>
        <v>0</v>
      </c>
      <c r="G373" s="44"/>
    </row>
    <row r="374" spans="2:7">
      <c r="B374" s="34"/>
      <c r="C374" s="43"/>
      <c r="D374" s="137">
        <f>'5 жастағы балалар К'!BZ118</f>
        <v>0</v>
      </c>
      <c r="E374" s="44"/>
      <c r="F374" s="137">
        <f>'5 жастағы балалар Ш'!BZ118</f>
        <v>0</v>
      </c>
      <c r="G374" s="44"/>
    </row>
    <row r="375" spans="2:7">
      <c r="B375" s="37">
        <v>26</v>
      </c>
      <c r="C375" s="43"/>
      <c r="D375" s="137">
        <f>'5 жастағы балалар К'!CA118</f>
        <v>0</v>
      </c>
      <c r="E375" s="44"/>
      <c r="F375" s="137">
        <f>'5 жастағы балалар Ш'!CA118</f>
        <v>1</v>
      </c>
      <c r="G375" s="44"/>
    </row>
    <row r="376" spans="2:7">
      <c r="B376" s="37"/>
      <c r="C376" s="43"/>
      <c r="D376" s="137">
        <f>'5 жастағы балалар К'!CB118</f>
        <v>1</v>
      </c>
      <c r="E376" s="44"/>
      <c r="F376" s="137">
        <f>'5 жастағы балалар Ш'!CB118</f>
        <v>0</v>
      </c>
      <c r="G376" s="44"/>
    </row>
    <row r="377" spans="2:7">
      <c r="B377" s="37"/>
      <c r="C377" s="43"/>
      <c r="D377" s="137">
        <f>'5 жастағы балалар К'!CC118</f>
        <v>0</v>
      </c>
      <c r="E377" s="44"/>
      <c r="F377" s="137">
        <f>'5 жастағы балалар Ш'!CC118</f>
        <v>0</v>
      </c>
      <c r="G377" s="44"/>
    </row>
    <row r="378" spans="2:7">
      <c r="B378" s="37">
        <v>27</v>
      </c>
      <c r="C378" s="43"/>
      <c r="D378" s="137">
        <f>'5 жастағы балалар К'!CD118</f>
        <v>0</v>
      </c>
      <c r="E378" s="44"/>
      <c r="F378" s="137">
        <f>'5 жастағы балалар Ш'!CD118</f>
        <v>1</v>
      </c>
      <c r="G378" s="44"/>
    </row>
    <row r="379" spans="2:7">
      <c r="B379" s="37"/>
      <c r="C379" s="43"/>
      <c r="D379" s="137">
        <f>'5 жастағы балалар К'!CE118</f>
        <v>1</v>
      </c>
      <c r="E379" s="44"/>
      <c r="F379" s="137">
        <f>'5 жастағы балалар Ш'!CE118</f>
        <v>0</v>
      </c>
      <c r="G379" s="44"/>
    </row>
    <row r="380" spans="2:7">
      <c r="B380" s="37"/>
      <c r="C380" s="43"/>
      <c r="D380" s="137">
        <f>'5 жастағы балалар К'!CF118</f>
        <v>0</v>
      </c>
      <c r="E380" s="44"/>
      <c r="F380" s="137">
        <f>'5 жастағы балалар Ш'!CF118</f>
        <v>0</v>
      </c>
      <c r="G380" s="44"/>
    </row>
    <row r="381" spans="2:7">
      <c r="B381" s="37">
        <v>28</v>
      </c>
      <c r="C381" s="43"/>
      <c r="D381" s="137">
        <f>'5 жастағы балалар К'!CG118</f>
        <v>0</v>
      </c>
      <c r="E381" s="44"/>
      <c r="F381" s="137">
        <f>'5 жастағы балалар Ш'!CG118</f>
        <v>1</v>
      </c>
      <c r="G381" s="44"/>
    </row>
    <row r="382" spans="2:7">
      <c r="B382" s="37"/>
      <c r="C382" s="43"/>
      <c r="D382" s="137">
        <f>'5 жастағы балалар К'!CH118</f>
        <v>1</v>
      </c>
      <c r="E382" s="44"/>
      <c r="F382" s="137">
        <f>'5 жастағы балалар Ш'!CH118</f>
        <v>0</v>
      </c>
      <c r="G382" s="44"/>
    </row>
    <row r="383" spans="2:7">
      <c r="B383" s="37"/>
      <c r="C383" s="43"/>
      <c r="D383" s="137">
        <f>'5 жастағы балалар К'!CI118</f>
        <v>0</v>
      </c>
      <c r="E383" s="44"/>
      <c r="F383" s="137">
        <f>'5 жастағы балалар Ш'!CI118</f>
        <v>0</v>
      </c>
      <c r="G383" s="44"/>
    </row>
    <row r="384" spans="2:7">
      <c r="B384" s="37">
        <v>29</v>
      </c>
      <c r="C384" s="43"/>
      <c r="D384" s="42"/>
      <c r="E384" s="44"/>
      <c r="F384" s="137">
        <f>'5 жастағы балалар Ш'!CJ118</f>
        <v>1</v>
      </c>
      <c r="G384" s="44"/>
    </row>
    <row r="385" spans="2:7">
      <c r="B385" s="37"/>
      <c r="C385" s="43"/>
      <c r="D385" s="44"/>
      <c r="E385" s="44"/>
      <c r="F385" s="137">
        <f>'5 жастағы балалар Ш'!CK118</f>
        <v>0</v>
      </c>
      <c r="G385" s="44"/>
    </row>
    <row r="386" spans="2:7">
      <c r="B386" s="37"/>
      <c r="C386" s="43"/>
      <c r="D386" s="44"/>
      <c r="E386" s="44"/>
      <c r="F386" s="137">
        <f>'5 жастағы балалар Ш'!CL118</f>
        <v>0</v>
      </c>
      <c r="G386" s="44"/>
    </row>
    <row r="387" spans="2:7">
      <c r="B387" s="37">
        <v>30</v>
      </c>
      <c r="C387" s="43"/>
      <c r="D387" s="44"/>
      <c r="E387" s="44"/>
      <c r="F387" s="137">
        <f>'5 жастағы балалар Ш'!CM118</f>
        <v>1</v>
      </c>
      <c r="G387" s="44"/>
    </row>
    <row r="388" spans="2:7">
      <c r="B388" s="37"/>
      <c r="C388" s="43"/>
      <c r="D388" s="44"/>
      <c r="E388" s="44"/>
      <c r="F388" s="137">
        <f>'5 жастағы балалар Ш'!CN118</f>
        <v>0</v>
      </c>
      <c r="G388" s="44"/>
    </row>
    <row r="389" spans="2:7">
      <c r="B389" s="37"/>
      <c r="C389" s="43"/>
      <c r="D389" s="44"/>
      <c r="E389" s="44"/>
      <c r="F389" s="137">
        <f>'5 жастағы балалар Ш'!CO118</f>
        <v>0</v>
      </c>
      <c r="G389" s="44"/>
    </row>
    <row r="390" spans="2:7">
      <c r="B390" s="37">
        <v>31</v>
      </c>
      <c r="C390" s="43"/>
      <c r="D390" s="44"/>
      <c r="E390" s="44"/>
      <c r="F390" s="137">
        <f>'5 жастағы балалар Ш'!CP118</f>
        <v>1</v>
      </c>
      <c r="G390" s="44"/>
    </row>
    <row r="391" spans="2:7">
      <c r="B391" s="37"/>
      <c r="C391" s="43"/>
      <c r="D391" s="44"/>
      <c r="E391" s="44"/>
      <c r="F391" s="137">
        <f>'5 жастағы балалар Ш'!CQ118</f>
        <v>0</v>
      </c>
      <c r="G391" s="44"/>
    </row>
    <row r="392" spans="2:7">
      <c r="B392" s="37"/>
      <c r="C392" s="43"/>
      <c r="D392" s="44"/>
      <c r="E392" s="44"/>
      <c r="F392" s="137">
        <f>'5 жастағы балалар Ш'!CR118</f>
        <v>0</v>
      </c>
      <c r="G392" s="44"/>
    </row>
    <row r="393" spans="2:7">
      <c r="B393" s="37">
        <v>32</v>
      </c>
      <c r="C393" s="43"/>
      <c r="D393" s="44"/>
      <c r="E393" s="44"/>
      <c r="F393" s="137">
        <f>'5 жастағы балалар Ш'!CS118</f>
        <v>1</v>
      </c>
      <c r="G393" s="44"/>
    </row>
    <row r="394" spans="2:7">
      <c r="B394" s="37"/>
      <c r="C394" s="43"/>
      <c r="D394" s="44"/>
      <c r="E394" s="44"/>
      <c r="F394" s="137">
        <f>'5 жастағы балалар Ш'!CT118</f>
        <v>0</v>
      </c>
      <c r="G394" s="44"/>
    </row>
    <row r="395" spans="2:7">
      <c r="B395" s="37"/>
      <c r="C395" s="43"/>
      <c r="D395" s="44"/>
      <c r="E395" s="44"/>
      <c r="F395" s="137">
        <f>'5 жастағы балалар Ш'!CU118</f>
        <v>0</v>
      </c>
      <c r="G395" s="44"/>
    </row>
    <row r="396" spans="2:7">
      <c r="B396" s="37">
        <v>33</v>
      </c>
      <c r="C396" s="43"/>
      <c r="D396" s="44"/>
      <c r="E396" s="44"/>
      <c r="F396" s="137">
        <f>'5 жастағы балалар Ш'!CV118</f>
        <v>0</v>
      </c>
      <c r="G396" s="44"/>
    </row>
    <row r="397" spans="2:7">
      <c r="B397" s="37"/>
      <c r="C397" s="43"/>
      <c r="D397" s="44"/>
      <c r="E397" s="44"/>
      <c r="F397" s="137">
        <f>'5 жастағы балалар Ш'!CW118</f>
        <v>1</v>
      </c>
      <c r="G397" s="44"/>
    </row>
    <row r="398" spans="2:7">
      <c r="B398" s="37"/>
      <c r="C398" s="43"/>
      <c r="D398" s="44"/>
      <c r="E398" s="44"/>
      <c r="F398" s="137">
        <f>'5 жастағы балалар Ш'!CX118</f>
        <v>0</v>
      </c>
      <c r="G398" s="44"/>
    </row>
    <row r="399" spans="2:7">
      <c r="B399" s="37">
        <v>34</v>
      </c>
      <c r="C399" s="43"/>
      <c r="D399" s="44"/>
      <c r="E399" s="44"/>
      <c r="F399" s="137">
        <f>'5 жастағы балалар Ш'!CY118</f>
        <v>1</v>
      </c>
      <c r="G399" s="44"/>
    </row>
    <row r="400" spans="2:7">
      <c r="B400" s="37"/>
      <c r="C400" s="43"/>
      <c r="D400" s="44"/>
      <c r="E400" s="44"/>
      <c r="F400" s="137">
        <f>'5 жастағы балалар Ш'!CZ118</f>
        <v>0</v>
      </c>
      <c r="G400" s="44"/>
    </row>
    <row r="401" spans="2:7">
      <c r="B401" s="37"/>
      <c r="C401" s="43"/>
      <c r="D401" s="44"/>
      <c r="E401" s="44"/>
      <c r="F401" s="137">
        <f>'5 жастағы балалар Ш'!DA118</f>
        <v>0</v>
      </c>
      <c r="G401" s="44"/>
    </row>
    <row r="402" spans="2:7">
      <c r="B402" s="37">
        <v>35</v>
      </c>
      <c r="C402" s="43"/>
      <c r="D402" s="44"/>
      <c r="E402" s="44"/>
      <c r="F402" s="137">
        <f>'5 жастағы балалар Ш'!DB118</f>
        <v>1</v>
      </c>
      <c r="G402" s="44"/>
    </row>
    <row r="403" spans="2:7">
      <c r="B403" s="37"/>
      <c r="C403" s="43"/>
      <c r="D403" s="44"/>
      <c r="E403" s="44"/>
      <c r="F403" s="137">
        <f>'5 жастағы балалар Ш'!DC118</f>
        <v>0</v>
      </c>
      <c r="G403" s="44"/>
    </row>
    <row r="404" spans="2:7">
      <c r="B404" s="37"/>
      <c r="C404" s="45"/>
      <c r="D404" s="46"/>
      <c r="E404" s="46"/>
      <c r="F404" s="137">
        <f>'5 жастағы балалар Ш'!DD118</f>
        <v>0</v>
      </c>
      <c r="G404" s="46"/>
    </row>
    <row r="405" spans="2:2">
      <c r="B405" s="47">
        <f>СВОД3!V13</f>
        <v>3</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1095"/>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8.25" customHeight="1" spans="2:8">
      <c r="B4" s="3" t="s">
        <v>827</v>
      </c>
      <c r="C4" s="3"/>
      <c r="D4" s="4" t="str">
        <f>'5 жастағы балалар Ф'!C14</f>
        <v>Бақытжан Айбар Даулетұлы</v>
      </c>
      <c r="E4" s="5"/>
      <c r="F4" s="5"/>
      <c r="G4" s="1"/>
      <c r="H4" s="1"/>
    </row>
    <row r="5" ht="18" spans="2:8">
      <c r="B5" s="6" t="s">
        <v>2</v>
      </c>
      <c r="C5" s="6"/>
      <c r="D5" s="7" t="str">
        <f>'5 жастағы балалар Ф'!A14</f>
        <v>18.12.2017</v>
      </c>
      <c r="E5" s="7"/>
      <c r="F5" s="7"/>
      <c r="G5" s="1"/>
      <c r="H5" s="1"/>
    </row>
    <row r="6" ht="82.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1276</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str">
        <f>IF(C98="","",VLOOKUP(C98,$M$509:$N$511,2,TRUE))</f>
        <v>өкшемен, аяқтың сыртқы қырымен, адымдап, жүруді жүгірумен, секірумен
алмастырып, бағытты және қарқынды өзгертіп жүру қабілетін бекіту
</v>
      </c>
      <c r="D10" s="18" t="e">
        <f>IF(C99="","",VLOOKUP(C99,$O$509:$P$511,2,TRUE))</f>
        <v>#N/A</v>
      </c>
      <c r="E10" s="18" t="e">
        <f>IF(C100="","",VLOOKUP(C100,$Q$509:$R$511,2,TRUE))</f>
        <v>#N/A</v>
      </c>
      <c r="F10" s="18" t="str">
        <f>IF(C191="","",VLOOKUP(C191,$M$563:$N$565,2,TRUE))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G10" s="18" t="e">
        <f>IF(C192="","",VLOOKUP(C192,$O$563:$P$565,2,TRUE))</f>
        <v>#N/A</v>
      </c>
      <c r="H10" s="18" t="e">
        <f>IF(C193="","",VLOOKUP(C193,$Q$563:$R$565,2,TRUE))</f>
        <v>#N/A</v>
      </c>
      <c r="I10" s="18" t="str">
        <f>IF(C300="","",VLOOKUP(C300,$M$563:$N$565,2,TRUE))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J10" s="18" t="e">
        <f>IF(C301="","",VLOOKUP(C301,$O$563:$P$565,2,TRUE))</f>
        <v>#N/A</v>
      </c>
      <c r="K10" s="18" t="e">
        <f>IF(C302="","",VLOOKUP(C302,$Q$563:$R$565,2,TRUE))</f>
        <v>#N/A</v>
      </c>
      <c r="L10" s="19" t="str">
        <f>IF(B405="","",VLOOKUP(B405,$M$612:$N$614,2,TRUE))</f>
        <v>Гигиеналық процедураларды өз бетінше орындайды; қатайту процедураларының маңыздылығы мен қажеттілігін біледі. Жаңа қозғалыс түрлерін біледі. Ойын  ұйымдастыруда бастамашылық жасайды, ойын ережелерін сақтайды
Шынықтыру процедураларының маңыздылығы мен қажеттілігін біледі; және салауатты өмір салты туралы алғашқы идеялары бар.
Дұрыс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біледі;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дұрыс жасайды және қолданады, сөйлеу этикеті формаларын қолданбайды; жай сөйлемдерді қолданады. негізгі ойды тұжырымдайды, өз пікірін білдіреді; оқиғаны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өзі және отбасы туралы айтады;
пайдаланады
басқалармен және адамдармен қарым-қатынасқа қажетті сөздер; ойыншықтар туралы шағын әңгіме құрастырады, суреттерді жасайды; 
мақал-мәтелдерді жатқа айтады.
Сөздерді буынға бөледі, олардың санын, ретін анықтайды;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пайдаланады, палитрадағы акварельді сумен араластырады, түрлі баспаларда қарындашпен бояйды, қанық түстерді алады.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біледі; табиғаттан және қиялдан әр түрлі пішіндегі және өлшемдегі таныс заттарды мүсіндеу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біледі; ;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v>
      </c>
    </row>
    <row r="11" ht="90" customHeight="1" spans="2:12">
      <c r="B11" s="11"/>
      <c r="C11" s="18" t="str">
        <f>IF(C101="","",VLOOKUP(C101,$S$509:$T$511,2,TRUE))</f>
        <v>сызықтардың, арқанның, тақтайдың, гимнастикалық скамейканың, бөрененің
бойымен тепе-теңдікті сақтап, жүру қабілетін бекіту
</v>
      </c>
      <c r="D11" s="18" t="e">
        <f>IF(C102="","",VLOOKUP(C102,$U$509:$V$511,2,TRUE))</f>
        <v>#N/A</v>
      </c>
      <c r="E11" s="18" t="e">
        <f>IF(C103="","",VLOOKUP(C103,$W$509:$X$511,2,TRUE))</f>
        <v>#N/A</v>
      </c>
      <c r="F11" s="18" t="str">
        <f>IF(C194="","",VLOOKUP(C194,$S$563:$T$565,2,TRUE))</f>
        <v>әртүрлі жылдамдықпен – баяу, жылдам, орташа қарқынмен тоқтамай жүгіру қабілетін бекіту</v>
      </c>
      <c r="G11" s="18" t="e">
        <f>IF(C195="","",VLOOKUP(C195,$U$563:$V$565,2,TRUE))</f>
        <v>#N/A</v>
      </c>
      <c r="H11" s="18" t="e">
        <f>IF(C196="","",VLOOKUP(C196,$W$563:$X$565,2,TRUE))</f>
        <v>#N/A</v>
      </c>
      <c r="I11" s="18" t="str">
        <f>IF(C303="","",VLOOKUP(C303,$S$563:$T$565,2,TRUE))</f>
        <v>әртүрлі жылдамдықпен – баяу, жылдам, орташа қарқынмен тоқтамай жүгіру қабілетін бекіту</v>
      </c>
      <c r="J11" s="18" t="e">
        <f>IF(C304="","",VLOOKUP(C304,$U$563:$V$565,2,TRUE))</f>
        <v>#N/A</v>
      </c>
      <c r="K11" s="18" t="e">
        <f>IF(C305="","",VLOOKUP(C305,$W$563:$X$565,2,TRUE))</f>
        <v>#N/A</v>
      </c>
      <c r="L11" s="20"/>
    </row>
    <row r="12" ht="90" customHeight="1" spans="2:12">
      <c r="B12" s="11"/>
      <c r="C12" s="18" t="str">
        <f>IF(C104="","",VLOOKUP(C104,$Y$509:$Z$511,2,TRUE))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қабілетін бекіту
</v>
      </c>
      <c r="D12" s="18" t="e">
        <f>IF(C105="","",VLOOKUP(C105,$AA$509:$AB$511,2,TRUE))</f>
        <v>#N/A</v>
      </c>
      <c r="E12" s="18" t="e">
        <f>IF(C106="","",VLOOKUP(C106,$AC$509:$AD$511,2,TRUE))</f>
        <v>#N/A</v>
      </c>
      <c r="F12" s="18" t="str">
        <f>IF(C197="","",VLOOKUP(C197,$Y$563:$Z$565,2,TRUE))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G12" s="18" t="e">
        <f>IF(C198="","",VLOOKUP(C198,$AA$563:$AB$565,2,TRUE))</f>
        <v>#N/A</v>
      </c>
      <c r="H12" s="18" t="e">
        <f>IF(C199="","",VLOOKUP(C199,$AC$563:$AD$565,2,TRUE))</f>
        <v>#N/A</v>
      </c>
      <c r="I12" s="18" t="str">
        <f>IF(C306="","",VLOOKUP(C306,$Y$563:$Z$565,2,TRUE))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J12" s="18" t="e">
        <f>IF(C307="","",VLOOKUP(C307,$AA$563:$AB$565,2,TRUE))</f>
        <v>#N/A</v>
      </c>
      <c r="K12" s="18" t="e">
        <f>IF(C308="","",VLOOKUP(C308,$AC$563:$AD$565,2,TRUE))</f>
        <v>#N/A</v>
      </c>
      <c r="L12" s="20"/>
    </row>
    <row r="13" ht="90" customHeight="1" spans="2:12">
      <c r="B13" s="11"/>
      <c r="C13" s="18" t="str">
        <f>IF(C107="","",VLOOKUP(C107,$AE$509:$AF$511,2,TRUE))</f>
        <v>доптарды домалату, заттарды қашықтыққа лақтыруды, доптарды кедергілер
арқылы лақтыру және қағып алу қабілетін бекіту
</v>
      </c>
      <c r="D13" s="18" t="e">
        <f>IF(C108="","",VLOOKUP(C108,$AG$509:$AH$511,2,TRUE))</f>
        <v>#N/A</v>
      </c>
      <c r="E13" s="18" t="e">
        <f>IF(C109="","",VLOOKUP(C109,$AI$509:$AJ$511,2,TRUE))</f>
        <v>#N/A</v>
      </c>
      <c r="F13" s="18" t="str">
        <f>IF(C200="","",VLOOKUP(C200,$AE$563:$AF$565,2,TRUE))</f>
        <v>спорттық ойындар мен жаттығуларда белсенділік таныту қабілетін бекіту</v>
      </c>
      <c r="G13" s="18" t="e">
        <f>IF(C201="","",VLOOKUP(C201,$AG$563:$AH$565,2,TRUE))</f>
        <v>#N/A</v>
      </c>
      <c r="H13" s="18" t="e">
        <f>IF(C202="","",VLOOKUP(C202,$AI$563:$AJ$565,2,TRUE))</f>
        <v>#N/A</v>
      </c>
      <c r="I13" s="18" t="str">
        <f>IF(C309="","",VLOOKUP(C309,$AE$563:$AF$565,2,TRUE))</f>
        <v>спорттық ойындар мен жаттығуларда белсенділік таныту қабілетін бекіту</v>
      </c>
      <c r="J13" s="18" t="e">
        <f>IF(C310="","",VLOOKUP(C310,$AG$563:$AH$565,2,TRUE))</f>
        <v>#N/A</v>
      </c>
      <c r="K13" s="18" t="e">
        <f>IF(C311="","",VLOOKUP(C311,$AI$563:$AJ$565,2,TRUE))</f>
        <v>#N/A</v>
      </c>
      <c r="L13" s="20"/>
    </row>
    <row r="14" ht="90" customHeight="1" spans="2:12">
      <c r="B14" s="11"/>
      <c r="C14" s="18" t="str">
        <f>IF(C110="","",VLOOKUP(C110,$AK$509:$AL$511,2,TRUE))</f>
        <v>қимылды ойындарда физикалық қасиеттерді: жылдамдық, күш, шыдамдылық,
икемділік, ептілік көрсетуді :және спорттық ойындардың ережелерін сақтау қабілетін бекіту
</v>
      </c>
      <c r="D14" s="18" t="e">
        <f>IF(C111="","",VLOOKUP(C111,$AM$509:$AN$511,2,TRUE))</f>
        <v>#N/A</v>
      </c>
      <c r="E14" s="18" t="e">
        <f>IF(C112="","",VLOOKUP(C112,$AO$509:$AP$511,2,TRUE))</f>
        <v>#N/A</v>
      </c>
      <c r="F14" s="18" t="str">
        <f>IF(C203="","",VLOOKUP(C203,$AK$563:$AL$565,2,TRUE))</f>
        <v>гигиеналық шараларды өз бетінше орындау қабілетін бекіту</v>
      </c>
      <c r="G14" s="18" t="e">
        <f>IF(C204="","",VLOOKUP(C204,$AM$563:$AN$565,2,TRUE))</f>
        <v>#N/A</v>
      </c>
      <c r="H14" s="18" t="e">
        <f>IF(C205="","",VLOOKUP(C205,$AO$563:$AP$565,2,TRUE))</f>
        <v>#N/A</v>
      </c>
      <c r="I14" s="18" t="str">
        <f>IF(C312="","",VLOOKUP(C312,$AK$563:$AL$565,2,TRUE))</f>
        <v>гигиеналық шараларды өз бетінше орындау қабілетін бекіту</v>
      </c>
      <c r="J14" s="18" t="e">
        <f>IF(C313="","",VLOOKUP(C313,$AM$563:$AN$565,2,TRUE))</f>
        <v>#N/A</v>
      </c>
      <c r="K14" s="18" t="e">
        <f>IF(C314="","",VLOOKUP(C314,$AO$563:$AP$565,2,TRUE))</f>
        <v>#N/A</v>
      </c>
      <c r="L14" s="20"/>
    </row>
    <row r="15" ht="90" customHeight="1" spans="2:12">
      <c r="B15" s="11"/>
      <c r="C15" s="18" t="e">
        <f>IF(C113="","",VLOOKUP(C113,$AQ$509:$AR$511,2,TRUE))</f>
        <v>#N/A</v>
      </c>
      <c r="D15" s="18" t="str">
        <f>IF(C114="","",VLOOKUP(C114,$AS$509:$AT$511,2,TRUE))</f>
        <v>жеке гигиенаның бастапқы дағдыларын сақтау, өзінің сыртқы келбетін өз бетінше
реттеу дағдылардын қалыптастыру
</v>
      </c>
      <c r="E15" s="18" t="e">
        <f>IF(C115="","",VLOOKUP(C115,$AU$509:$AV$511,2,TRUE))</f>
        <v>#N/A</v>
      </c>
      <c r="F15" s="18" t="str">
        <f>IF(C206="","",VLOOKUP(C206,$AQ$563:$AR$565,2,TRUE))</f>
        <v>өзіне – өзі қызмет көрсету және киіміне күтім жасау дағдыларын білу қабілетін бекіту</v>
      </c>
      <c r="G15" s="18" t="e">
        <f>IF(C207="","",VLOOKUP(C207,$AS$563:$AT$565,2,TRUE))</f>
        <v>#N/A</v>
      </c>
      <c r="H15" s="18" t="e">
        <f>IF(C208="","",VLOOKUP(C208,$AU$563:$AV$565,2,TRUE))</f>
        <v>#N/A</v>
      </c>
      <c r="I15" s="18" t="str">
        <f>IF(C315="","",VLOOKUP(C315,$AQ$563:$AR$565,2,TRUE))</f>
        <v>өзіне – өзі қызмет көрсету және киіміне күтім жасау дағдыларын білу қабілетін бекіту</v>
      </c>
      <c r="J15" s="18" t="e">
        <f>IF(C316="","",VLOOKUP(C316,$AS$563:$AT$565,2,TRUE))</f>
        <v>#N/A</v>
      </c>
      <c r="K15" s="18" t="e">
        <f>IF(C317="","",VLOOKUP(C317,$AU$563:$AV$565,2,TRUE))</f>
        <v>#N/A</v>
      </c>
      <c r="L15" s="20"/>
    </row>
    <row r="16" ht="90" customHeight="1" spans="2:12">
      <c r="B16" s="11"/>
      <c r="C16" s="151"/>
      <c r="D16" s="152"/>
      <c r="E16" s="152"/>
      <c r="F16" s="18" t="str">
        <f>IF(C209="","",VLOOKUP(C209,$AW$563:$AX$565,2,TRUE))</f>
        <v>салауатты өмір салтының құндылығын түсуну қабілетін бекіту</v>
      </c>
      <c r="G16" s="18" t="e">
        <f>IF(C210="","",VLOOKUP(C210,$AY$563:$AZ$565,2,TRUE))</f>
        <v>#N/A</v>
      </c>
      <c r="H16" s="18" t="e">
        <f>IF(C211="","",VLOOKUP(C211,$BA$563:$BB$565,2,TRUE))</f>
        <v>#N/A</v>
      </c>
      <c r="I16" s="18" t="str">
        <f>IF(C318="","",VLOOKUP(C318,$AW$563:$AX$565,2,TRUE))</f>
        <v>салауатты өмір салтының құндылығын түсуну қабілетін бекіту</v>
      </c>
      <c r="J16" s="18" t="e">
        <f>IF(C319="","",VLOOKUP(C319,$AY$563:$AZ$565,2,TRUE))</f>
        <v>#N/A</v>
      </c>
      <c r="K16" s="18" t="e">
        <f>IF(C320="","",VLOOKUP(C320,$BA$563:$BB$565,2,TRUE))</f>
        <v>#N/A</v>
      </c>
      <c r="L16" s="20"/>
    </row>
    <row r="17" ht="90" customHeight="1" spans="2:12">
      <c r="B17" s="11" t="s">
        <v>112</v>
      </c>
      <c r="C17" s="18" t="str">
        <f>IF(D98="","",VLOOKUP(D98,$M$513:$N$515,2,TRUE))</f>
        <v>дауысты, дауыссыз дыбыстарды дұрыс айту, белгілі дыбысқа ауызша сөздерді
табу қабілетін бекіту
</v>
      </c>
      <c r="D17" s="18" t="e">
        <f>IF(D99="","",VLOOKUP(D99,$O$513:$P$515,2,TRUE))</f>
        <v>#N/A</v>
      </c>
      <c r="E17" s="18" t="e">
        <f>IF(D100="","",VLOOKUP(D100,$Q$513:$R$515,2,TRUE))</f>
        <v>#N/A</v>
      </c>
      <c r="F17" s="18" t="str">
        <f>IF(D191="","",VLOOKUP(D191,$M$567:$N$569,2,TRUE))</f>
        <v>сөздерге дыбыстық талдау жасай алу қабілетін бекіту</v>
      </c>
      <c r="G17" s="18" t="e">
        <f>IF(D192="","",VLOOKUP(D192,$O$567:$P$569,2,TRUE))</f>
        <v>#N/A</v>
      </c>
      <c r="H17" s="18" t="e">
        <f>IF(D193="","",VLOOKUP(D193,$Q$567:$R$569,2,TRUE))</f>
        <v>#N/A</v>
      </c>
      <c r="I17" s="18" t="str">
        <f>IF(D300="","",VLOOKUP(D300,$M$567:$N$569,2,TRUE))</f>
        <v>сөздерге дыбыстық талдау жасай алу қабілетін бекіту</v>
      </c>
      <c r="J17" s="18" t="e">
        <f>IF(D301="","",VLOOKUP(D301,$O$567:$P$569,2,TRUE))</f>
        <v>#N/A</v>
      </c>
      <c r="K17" s="18" t="e">
        <f>IF(D302="","",VLOOKUP(D302,$Q$567:$R$569,2,TRUE))</f>
        <v>#N/A</v>
      </c>
      <c r="L17" s="20"/>
    </row>
    <row r="18" ht="90" customHeight="1" spans="2:12">
      <c r="B18" s="11"/>
      <c r="C18" s="18" t="e">
        <f>IF(D101="","",VLOOKUP(D101,$S$513:$T$515,2,TRUE))</f>
        <v>#N/A</v>
      </c>
      <c r="D18" s="18" t="str">
        <f>IF(D102="","",VLOOKUP(D102,$U$513:$V$515,2,TRUE))</f>
        <v>сөйлегенде сөйлемдердің түрлерін (жай және күрделі), сын есімдерді, етістіктерді,
үстеулерді, қосымшаларды қолдану дағдылардын қалыптастыру
</v>
      </c>
      <c r="E18" s="18" t="e">
        <f>IF(D103="","",VLOOKUP(D103,$W$513:$X$515,2,TRUE))</f>
        <v>#N/A</v>
      </c>
      <c r="F18" s="18" t="str">
        <f>IF(D194="","",VLOOKUP(D194,$S$567:$T$569,2,TRUE))</f>
        <v>сөйлегенде зат есімдерді, сын есімдерді, үстеулерді, көп мағыналы сөздерді,
синонимдер мен антонимдерді қолдану қабілетін бекіту
</v>
      </c>
      <c r="G18" s="18" t="e">
        <f>IF(D195="","",VLOOKUP(D195,$U$567:$V$569,2,TRUE))</f>
        <v>#N/A</v>
      </c>
      <c r="H18" s="18" t="e">
        <f>IF(D196="","",VLOOKUP(D196,$W$567:$X$569,2,TRUE))</f>
        <v>#N/A</v>
      </c>
      <c r="I18" s="18" t="str">
        <f>IF(D303="","",VLOOKUP(D303,$S$567:$T$569,2,TRUE))</f>
        <v>сөйлегенде зат есімдерді, сын есімдерді, үстеулерді, көп мағыналы сөздерді,
синонимдер мен антонимдерді қолдану қабілетін бекіту
</v>
      </c>
      <c r="J18" s="18" t="e">
        <f>IF(D304="","",VLOOKUP(D304,$U$567:$V$569,2,TRUE))</f>
        <v>#N/A</v>
      </c>
      <c r="K18" s="18" t="e">
        <f>IF(D305="","",VLOOKUP(D305,$W$567:$X$569,2,TRUE))</f>
        <v>#N/A</v>
      </c>
      <c r="L18" s="20"/>
    </row>
    <row r="19" ht="90" customHeight="1" spans="2:12">
      <c r="B19" s="11"/>
      <c r="C19" s="18" t="str">
        <f>IF(D104="","",VLOOKUP(D104,$Y$513:$Z$515,2,TRUE))</f>
        <v>өзін қоршаған ортадан тыс заттар мен құбылыстардың атауларын білу қабілетін бекіту</v>
      </c>
      <c r="D19" s="18" t="e">
        <f>IF(D105="","",VLOOKUP(D105,$AA$513:$AB$515,2,TRUE))</f>
        <v>#N/A</v>
      </c>
      <c r="E19" s="18" t="e">
        <f>IF(D106="","",VLOOKUP(D106,$AC$513:$AD$515,2,TRUE))</f>
        <v>#N/A</v>
      </c>
      <c r="F19" s="18" t="str">
        <f>IF(D197="","",VLOOKUP(D197,$Y$567:$Z$569,2,TRUE))</f>
        <v>зат есімдерді сан есімдермен және сын есімдерді зат есімдермен байланыстырып
айту қабілетін бекіту
</v>
      </c>
      <c r="G19" s="18" t="e">
        <f>IF(D198="","",VLOOKUP(D198,$AA$567:$AB$569,2,TRUE))</f>
        <v>#N/A</v>
      </c>
      <c r="H19" s="18" t="e">
        <f>IF(D199="","",VLOOKUP(D199,$AC$567:$AD$569,2,TRUE))</f>
        <v>#N/A</v>
      </c>
      <c r="I19" s="18" t="str">
        <f>IF(D306="","",VLOOKUP(D306,$Y$567:$Z$569,2,TRUE))</f>
        <v>зат есімдерді сан есімдермен және сын есімдерді зат есімдермен байланыстырып
айту қабілетін бекіту
</v>
      </c>
      <c r="J19" s="18" t="e">
        <f>IF(D307="","",VLOOKUP(D307,$AA$567:$AB$569,2,TRUE))</f>
        <v>#N/A</v>
      </c>
      <c r="K19" s="18" t="e">
        <f>IF(D308="","",VLOOKUP(D308,$AC$567:$AD$569,2,TRUE))</f>
        <v>#N/A</v>
      </c>
      <c r="L19" s="20"/>
    </row>
    <row r="20" ht="90" customHeight="1" spans="2:12">
      <c r="B20" s="11"/>
      <c r="C20" s="18" t="str">
        <f>IF(D107="","",VLOOKUP(D107,$AE$513:$AF$515,2,TRUE))</f>
        <v>сан есімдерді ретімен атау, оларды зат есімдермен септіктерде, жекеше және
көпше түрде байланыстырып айтуға қабілетін бекіту
</v>
      </c>
      <c r="D20" s="18" t="e">
        <f>IF(D108="","",VLOOKUP(D108,$AG$513:$AH$515,2,TRUE))</f>
        <v>#N/A</v>
      </c>
      <c r="E20" s="18" t="e">
        <f>IF(D109="","",VLOOKUP(D109,$AI$513:$AJ$515,2,TRUE))</f>
        <v>#N/A</v>
      </c>
      <c r="F20" s="18" t="str">
        <f>IF(D200="","",VLOOKUP(D200,$AE$567:$AF$569,2,TRUE))</f>
        <v>әңгімелесушіні мұқият тыңдап, сұрақтарды дұрыс қояды және қойылған сұрақтарға
қысқаша немесе толық жауап беру қабілетін бекіту
</v>
      </c>
      <c r="G20" s="18" t="e">
        <f>IF(D201="","",VLOOKUP(D201,$AG$567:$AH$569,2,TRUE))</f>
        <v>#N/A</v>
      </c>
      <c r="H20" s="18" t="e">
        <f>IF(D202="","",VLOOKUP(D202,$AI$567:$AJ$569,2,TRUE))</f>
        <v>#N/A</v>
      </c>
      <c r="I20" s="18" t="str">
        <f>IF(D309="","",VLOOKUP(D309,$AE$567:$AF$569,2,TRUE))</f>
        <v>әңгімелесушіні мұқият тыңдап, сұрақтарды дұрыс қояды және қойылған сұрақтарға
қысқаша немесе толық жауап беру қабілетін бекіту
</v>
      </c>
      <c r="J20" s="18" t="e">
        <f>IF(D310="","",VLOOKUP(D310,$AG$567:$AH$569,2,TRUE))</f>
        <v>#N/A</v>
      </c>
      <c r="K20" s="18" t="e">
        <f>IF(D311="","",VLOOKUP(D311,$AI$567:$AJ$569,2,TRUE))</f>
        <v>#N/A</v>
      </c>
      <c r="L20" s="20"/>
    </row>
    <row r="21" ht="90" customHeight="1" spans="2:12">
      <c r="B21" s="11"/>
      <c r="C21" s="18" t="e">
        <f>IF(D110="","",VLOOKUP(D110,$AK$513:$AL$515,2,TRUE))</f>
        <v>#N/A</v>
      </c>
      <c r="D21" s="18" t="str">
        <f>IF(D111="","",VLOOKUP(D111,$AM$513:$AN$515,2,TRUE))</f>
        <v>бейнелеген суреттер мен заттар (бұйымдар) бойынша әңгімелер құрастыру дағдылардын қалыптастыру</v>
      </c>
      <c r="E21" s="18" t="e">
        <f>IF(D112="","",VLOOKUP(D112,$AO$513:$AP$515,2,TRUE))</f>
        <v>#N/A</v>
      </c>
      <c r="F21" s="18" t="str">
        <f>IF(D203="","",VLOOKUP(D203,$AK$567:$AL$569,2,TRUE))</f>
        <v>бақылаулар мен сюжеттік суреттер бойынша әңгімелер құрастыру қабілетін бекіту</v>
      </c>
      <c r="G21" s="18" t="e">
        <f>IF(D204="","",VLOOKUP(D204,$AM$567:$AN$569,2,TRUE))</f>
        <v>#N/A</v>
      </c>
      <c r="H21" s="18" t="e">
        <f>IF(D205="","",VLOOKUP(D205,$AO$567:$AP$569,2,TRUE))</f>
        <v>#N/A</v>
      </c>
      <c r="I21" s="18" t="str">
        <f>IF(D312="","",VLOOKUP(D312,$AK$567:$AL$569,2,TRUE))</f>
        <v>бақылаулар мен сюжеттік суреттер бойынша әңгімелер құрастыру қабілетін бекіту</v>
      </c>
      <c r="J21" s="18" t="e">
        <f>IF(D313="","",VLOOKUP(D313,$AM$567:$AN$569,2,TRUE))</f>
        <v>#N/A</v>
      </c>
      <c r="K21" s="18" t="e">
        <f>IF(D314="","",VLOOKUP(D314,$AO$567:$AP$569,2,TRUE))</f>
        <v>#N/A</v>
      </c>
      <c r="L21" s="20"/>
    </row>
    <row r="22" ht="90" customHeight="1" spans="2:12">
      <c r="B22" s="11"/>
      <c r="C22" s="18" t="str">
        <f>IF(D113="","",VLOOKUP(D113,$AQ$513:$AR$515,2,TRUE))</f>
        <v>шығармалардың, ертегілердің қызықты үзінділерін қайталап айту қабілетін бекіту</v>
      </c>
      <c r="D22" s="18" t="e">
        <f>IF(D114="","",VLOOKUP(D114,$AS$513:$AT$515,2,TRUE))</f>
        <v>#N/A</v>
      </c>
      <c r="E22" s="18" t="e">
        <f>IF(D115="","",VLOOKUP(D115,$AU$513:$AV$515,2,TRUE))</f>
        <v>#N/A</v>
      </c>
      <c r="F22" s="18" t="str">
        <f>IF(D206="","",VLOOKUP(D206,$AQ$567:$AR$569,2,TRUE))</f>
        <v>әңгімелерді бірізді айтып беру қабілетін бекіту</v>
      </c>
      <c r="G22" s="18" t="e">
        <f>IF(D207="","",VLOOKUP(D207,$AS$567:$AT$569,2,TRUE))</f>
        <v>#N/A</v>
      </c>
      <c r="H22" s="18" t="e">
        <f>IF(D208="","",VLOOKUP(D208,$AU$567:$AV$569,2,TRUE))</f>
        <v>#N/A</v>
      </c>
      <c r="I22" s="18" t="str">
        <f>IF(D315="","",VLOOKUP(D315,$AQ$567:$AR$569,2,TRUE))</f>
        <v>әңгімелерді бірізді айтып беру қабілетін бекіту</v>
      </c>
      <c r="J22" s="18" t="e">
        <f>IF(D316="","",VLOOKUP(D316,$AS$567:$AT$569,2,TRUE))</f>
        <v>#N/A</v>
      </c>
      <c r="K22" s="18" t="e">
        <f>IF(D317="","",VLOOKUP(D317,$AU$567:$AV$569,2,TRUE))</f>
        <v>#N/A</v>
      </c>
      <c r="L22" s="20"/>
    </row>
    <row r="23" ht="90" customHeight="1" spans="2:12">
      <c r="B23" s="11"/>
      <c r="C23" s="18" t="e">
        <f>IF(D116="","",VLOOKUP(D116,$M$517:$N$519,2,TRUE))</f>
        <v>#N/A</v>
      </c>
      <c r="D23" s="18" t="str">
        <f>IF(D117="","",VLOOKUP(D117,$O$517:$P$519,2,TRUE))</f>
        <v>шығарма мазмұнын қайталап айтуға сюжет желісінің реттілігін сақтауға дағдылардын қалыптастыру</v>
      </c>
      <c r="E23" s="18" t="e">
        <f>IF(D118="","",VLOOKUP(D118,$Q$517:$R$519,2,TRUE))</f>
        <v>#N/A</v>
      </c>
      <c r="F23" s="18" t="str">
        <f>IF(D209="","",VLOOKUP(D209,$AW$567:$AX$569,2,TRUE))</f>
        <v>әңгімелесу кезінде өзін мәдениетті, әдепті ұстау қабілетін бекіту</v>
      </c>
      <c r="G23" s="18" t="str">
        <f>IF(D210="","",VLOOKUP(D210,$AY$567:$AZ$569,2,TRUE))</f>
        <v>әңгімелесу кезінде өзін мәдениетті, әдепті ұстау дағдылардын қалыптастыру</v>
      </c>
      <c r="H23" s="18" t="e">
        <f>IF(D211="","",VLOOKUP(D211,$BA$567:$BB$569,2,TRUE))</f>
        <v>#N/A</v>
      </c>
      <c r="I23" s="18" t="str">
        <f>IF(D318="","",VLOOKUP(D318,$AW$567:$AX$569,2,TRUE))</f>
        <v>әңгімелесу кезінде өзін мәдениетті, әдепті ұстау қабілетін бекіту</v>
      </c>
      <c r="J23" s="18" t="e">
        <f>IF(D319="","",VLOOKUP(D319,$AY$567:$AZ$569,2,TRUE))</f>
        <v>#N/A</v>
      </c>
      <c r="K23" s="18" t="e">
        <f>IF(D320="","",VLOOKUP(D320,$BA$567:$BB$569,2,TRUE))</f>
        <v>#N/A</v>
      </c>
      <c r="L23" s="20"/>
    </row>
    <row r="24" ht="90" customHeight="1" spans="2:12">
      <c r="B24" s="11"/>
      <c r="C24" s="18" t="e">
        <f>IF(D119="","",VLOOKUP(D119,$S$517:$T$519,2,TRUE))</f>
        <v>#N/A</v>
      </c>
      <c r="D24" s="18" t="str">
        <f>IF(D120="","",VLOOKUP(D120,$U$517:$V$519,2,TRUE))</f>
        <v>кітаптағы иллюстрацияларды өз бетінше қарап, ертегі, әңгіме құрастыруға дағдылардын қалыптастыру</v>
      </c>
      <c r="E24" s="18" t="e">
        <f>IF(D121="","",VLOOKUP(D121,$W$517:$X$519,2,TRUE))</f>
        <v>#N/A</v>
      </c>
      <c r="F24" s="18" t="str">
        <f>IF(D212="","",VLOOKUP(D212,$M$571:$N$573,2,TRUE))</f>
        <v>себеп-салдарлық байланыстыру, әдеби жанрларды ажырату қабілетін бекіту</v>
      </c>
      <c r="G24" s="18" t="e">
        <f>IF(D213="","",VLOOKUP(D213,$O$571:$P$573,2,TRUE))</f>
        <v>#N/A</v>
      </c>
      <c r="H24" s="18" t="e">
        <f>IF(D214="","",VLOOKUP(D214,$Q$571:$R$573,2,TRUE))</f>
        <v>#N/A</v>
      </c>
      <c r="I24" s="18" t="str">
        <f>IF(D321="","",VLOOKUP(D321,$M$571:$N$573,2,TRUE))</f>
        <v>себеп-салдарлық байланыстыру, әдеби жанрларды ажырату қабілетін бекіту</v>
      </c>
      <c r="J24" s="18" t="e">
        <f>IF(D322="","",VLOOKUP(D322,$O$571:$P$573,2,TRUE))</f>
        <v>#N/A</v>
      </c>
      <c r="K24" s="18" t="e">
        <f>IF(D323="","",VLOOKUP(D323,$Q$571:$R$573,2,TRUE))</f>
        <v>#N/A</v>
      </c>
      <c r="L24" s="20"/>
    </row>
    <row r="25" ht="90" customHeight="1" spans="2:12">
      <c r="B25" s="11"/>
      <c r="C25" s="18" t="e">
        <f>IF(D122="","",VLOOKUP(D122,$Y$517:$Z$519,2,TRUE))</f>
        <v>#N/A</v>
      </c>
      <c r="D25" s="18" t="str">
        <f>IF(D123="","",VLOOKUP(D123,$AA$517:$AB$519,2,TRUE))</f>
        <v>сахналық қойылымдарға қатысуға, образды бейнелеу үшін мәнерлілік құралдарын
қолдануға дағдылардын қалыптастыру
</v>
      </c>
      <c r="E25" s="18" t="e">
        <f>IF(D124="","",VLOOKUP(D124,$AC$517:$AD$519,2,TRUE))</f>
        <v>#N/A</v>
      </c>
      <c r="F25" s="18" t="str">
        <f>IF(D215="","",VLOOKUP(D215,$S$571:$T$573,2,TRUE))</f>
        <v>өлеңдерді мәнерлеп, интонациямен оқу қабілетін бекіту</v>
      </c>
      <c r="G25" s="18" t="e">
        <f>IF(D216="","",VLOOKUP(D216,$U$571:$V$573,2,TRUE))</f>
        <v>#N/A</v>
      </c>
      <c r="H25" s="18" t="e">
        <f>IF(D217="","",VLOOKUP(D217,$W$571:$X$573,2,TRUE))</f>
        <v>#N/A</v>
      </c>
      <c r="I25" s="18" t="str">
        <f>IF(D324="","",VLOOKUP(D324,$S$571:$T$573,2,TRUE))</f>
        <v>өлеңдерді мәнерлеп, интонациямен оқу қабілетін бекіту</v>
      </c>
      <c r="J25" s="18" t="e">
        <f>IF(D325="","",VLOOKUP(D325,$U$571:$V$573,2,TRUE))</f>
        <v>#N/A</v>
      </c>
      <c r="K25" s="18" t="e">
        <f>IF(D326="","",VLOOKUP(D326,$W$571:$X$573,2,TRUE))</f>
        <v>#N/A</v>
      </c>
      <c r="L25" s="20"/>
    </row>
    <row r="26" ht="90" customHeight="1" spans="2:12">
      <c r="B26" s="11"/>
      <c r="C26" s="18" t="e">
        <f>IF(D125="","",VLOOKUP(D125,$AE$517:$AF$519,2,TRUE))</f>
        <v>#N/A</v>
      </c>
      <c r="D26" s="18" t="str">
        <f>IF(D126="","",VLOOKUP(D126,$AG$517:$AH$519,2,TRUE))</f>
        <v>дауыс күшін өзгерте отырып, әртүрлі интонацияларды жаңғыртуға дағдылардын қалыптастыру</v>
      </c>
      <c r="E26" s="18" t="e">
        <f>IF(D127="","",VLOOKUP(D127,$AI$517:$AJ$519,2,TRUE))</f>
        <v>#N/A</v>
      </c>
      <c r="F26" s="18" t="str">
        <f>IF(D218="","",VLOOKUP(D218,$Y$571:$Z$573,2,TRUE))</f>
        <v>мазмұнның бірізділігін сақтай отырып, шығарма мазмұнын қайталап айту қабілетін бекіту</v>
      </c>
      <c r="G26" s="18" t="e">
        <f>IF(D219="","",VLOOKUP(D219,$AA$571:$AB$573,2,TRUE))</f>
        <v>#N/A</v>
      </c>
      <c r="H26" s="18" t="e">
        <f>IF(D220="","",VLOOKUP(D220,$AC$571:$AD$573,2,TRUE))</f>
        <v>#N/A</v>
      </c>
      <c r="I26" s="18" t="str">
        <f>IF(D327="","",VLOOKUP(D327,$Y$571:$Z$573,2,TRUE))</f>
        <v>мазмұнның бірізділігін сақтай отырып, шығарма мазмұнын қайталап айту қабілетін бекіту</v>
      </c>
      <c r="J26" s="18" t="e">
        <f>IF(D328="","",VLOOKUP(D328,$AA$571:$AB$573,2,TRUE))</f>
        <v>#N/A</v>
      </c>
      <c r="K26" s="18" t="e">
        <f>IF(D329="","",VLOOKUP(D329,$AC$571:$AD$573,2,TRUE))</f>
        <v>#N/A</v>
      </c>
      <c r="L26" s="20"/>
    </row>
    <row r="27" ht="90" customHeight="1" spans="2:12">
      <c r="B27" s="11"/>
      <c r="C27" s="18" t="e">
        <f>IF(D128="","",VLOOKUP(D128,$AK$517:$AL$519,2,TRUE))</f>
        <v>#N/A</v>
      </c>
      <c r="D27" s="18" t="str">
        <f>IF(D129="","",VLOOKUP(D129,$AM$517:$AN$519,2,TRUE))</f>
        <v>еркін ойындарда таныс кейіпкерлердің образын өздігінен сомдау дағдылардын қалыптастыру</v>
      </c>
      <c r="E27" s="18" t="e">
        <f>IF(D130="","",VLOOKUP(D130,$AO$517:$AP$519,2,TRUE))</f>
        <v>#N/A</v>
      </c>
      <c r="F27" s="18" t="e">
        <f>IF(D221="","",VLOOKUP(D221,$AE$571:$AF$573,2,TRUE))</f>
        <v>#N/A</v>
      </c>
      <c r="G27" s="18" t="str">
        <f>IF(D222="","",VLOOKUP(D222,$AG$571:$AH$573,2,TRUE))</f>
        <v>рөлдерде кейіпкердің көңіл күйі мен мінезін, бейненің қимылын,интонациясы мен
мимикасын беру дағдылардын қалыптастыру
</v>
      </c>
      <c r="H27" s="18" t="e">
        <f>IF(D223="","",VLOOKUP(D223,$AI$571:$AJ$573,2,TRUE))</f>
        <v>#N/A</v>
      </c>
      <c r="I27" s="18" t="str">
        <f>IF(D330="","",VLOOKUP(D330,$AE$571:$AF$573,2,TRUE))</f>
        <v>рөлдерде кейіпкердің көңіл күйі мен мінезін, бейненің қимылын,интонациясы мен
мимикасын беру қабілетін бекіту
</v>
      </c>
      <c r="J27" s="18" t="e">
        <f>IF(D331="","",VLOOKUP(D341,$AG$571:$AH$573,2,TRUE))</f>
        <v>#N/A</v>
      </c>
      <c r="K27" s="18" t="str">
        <f>IF(D332="","",VLOOKUP(D342,$AI$571:$AJ$573,2,TRUE))</f>
        <v>рөлдерде кейіпкердің көңіл күйі мен мінезін, бейненің қимылын,интонациясы мен
мимикасын беруге үйрету
</v>
      </c>
      <c r="L27" s="20"/>
    </row>
    <row r="28" ht="90" customHeight="1" spans="2:12">
      <c r="B28" s="11"/>
      <c r="C28" s="18" t="e">
        <f>IF(D131="","",VLOOKUP(D131,$AQ$517:$AR$519,2,TRUE))</f>
        <v>#N/A</v>
      </c>
      <c r="D28" s="18" t="str">
        <f>IF(D132="","",VLOOKUP(D132,$AS$517:$AT$519,2,TRUE))</f>
        <v>рөлді, сюжетті таңдауда бастамашылық пен дербестік таныту дағдылардын қалыптастыру</v>
      </c>
      <c r="E28" s="18" t="e">
        <f>IF(D133="","",VLOOKUP(D133,$AU$517:$AV$519,2,TRUE))</f>
        <v>#N/A</v>
      </c>
      <c r="F28" s="18" t="e">
        <f>IF(D224="","",VLOOKUP(D224,$AK$571:$AL$573,2,TRUE))</f>
        <v>#N/A</v>
      </c>
      <c r="G28" s="18" t="str">
        <f>IF(D225="","",VLOOKUP(D225,$AM$571:$AN$573,2,TRUE))</f>
        <v>қойылымдағы өзінің рөлін мәнерлі, дербес орындау дағдылардын қалыптастыру</v>
      </c>
      <c r="H28" s="18" t="e">
        <f>IF(D226="","",VLOOKUP(D226,$AO$571:$AP$573,2,TRUE))</f>
        <v>#N/A</v>
      </c>
      <c r="I28" s="18" t="str">
        <f>IF(D333="","",VLOOKUP(D333,$AK$571:$AL$573,2,TRUE))</f>
        <v>қойылымдағы өзінің рөлін мәнерлі, дербес орындау қабілетін бекіту</v>
      </c>
      <c r="J28" s="18" t="e">
        <f>IF(D334="","",VLOOKUP(D334,$AM$571:$AN$573,2,TRUE))</f>
        <v>#N/A</v>
      </c>
      <c r="K28" s="18" t="e">
        <f>IF(D335="","",VLOOKUP(D335,$AO$571:$AP$573,2,TRUE))</f>
        <v>#N/A</v>
      </c>
      <c r="L28" s="20"/>
    </row>
    <row r="29" ht="90" customHeight="1" spans="2:12">
      <c r="B29" s="11"/>
      <c r="C29" s="18" t="e">
        <f>IF(D134="","",VLOOKUP(D134,$M$521:$N$523,2,TRUE))</f>
        <v>#N/A</v>
      </c>
      <c r="D29" s="18" t="str">
        <f>IF(D135="","",VLOOKUP(D135,$O$521:$P$523,2,TRUE))</f>
        <v>қазақ тіліне тән ө, қ, ү, ұ, і, ғ дыбыстарын жеке, сөз ішінде анық айтуға дағдылардын қалыптастыру</v>
      </c>
      <c r="E29" s="18" t="e">
        <f>IF(D136="","",VLOOKUP(D136,$Q$521:$R$523,2,TRUE))</f>
        <v>#N/A</v>
      </c>
      <c r="F29" s="18" t="e">
        <f>IF(D227="","",VLOOKUP(D227,$AQ$571:$AR$573,2,TRUE))</f>
        <v>#N/A</v>
      </c>
      <c r="G29" s="18" t="str">
        <f>IF(D228="","",VLOOKUP(D228,$AS$571:$AT$573,2,TRUE))</f>
        <v>түрлі дереккөздерден алған ақпараттарымен, әсерлерімен бөлісу дағдылардын қалыптастыру</v>
      </c>
      <c r="H29" s="18" t="e">
        <f>IF(D229="","",VLOOKUP(D229,$AU$571:$AV$573,2,TRUE))</f>
        <v>#N/A</v>
      </c>
      <c r="I29" s="18" t="str">
        <f>IF(D336="","",VLOOKUP(D336,$AQ$571:$AR$573,2,TRUE))</f>
        <v>түрлі дереккөздерден алған ақпараттарымен, әсерлерімен бөлісу қабілетін бекіту</v>
      </c>
      <c r="J29" s="18" t="e">
        <f>IF(D337="","",VLOOKUP(D337,$AS$571:$AT$573,2,TRUE))</f>
        <v>#N/A</v>
      </c>
      <c r="K29" s="18" t="e">
        <f>IF(D338="","",VLOOKUP(D338,$AU$571:$AV$573,2,TRUE))</f>
        <v>#N/A</v>
      </c>
      <c r="L29" s="20"/>
    </row>
    <row r="30" ht="90" customHeight="1" spans="2:12">
      <c r="B30" s="11"/>
      <c r="C30" s="18" t="str">
        <f>IF(D137="","",VLOOKUP(D137,$S$521:$T$523,2,TRUE))</f>
        <v>туыстық қарым-қатынасты білдіретін сөздерді білуге, өзінің отбасы, отбасылық
мерекелер, отбасындағы қызықты оқиғалар, салт-дәстүрлер туралы айтуға қабілетін бекіту
</v>
      </c>
      <c r="D30" s="18" t="e">
        <f>IF(D138="","",VLOOKUP(D138,$U$521:$V$523,2,TRUE))</f>
        <v>#N/A</v>
      </c>
      <c r="E30" s="18" t="e">
        <f>IF(D139="","",VLOOKUP(D139,$W$521:$X$523,2,TRUE))</f>
        <v>#N/A</v>
      </c>
      <c r="F30" s="18" t="e">
        <f>IF(D230="","",VLOOKUP(D230,$AW$571:$AX$573,2,TRUE))</f>
        <v>#N/A</v>
      </c>
      <c r="G30" s="18" t="str">
        <f>IF(D231="","",VLOOKUP(D231,$AY$571:$AZ$573,2,TRUE))</f>
        <v>айналасында болып жатқан оқиғаларға өзінің көзқарасын білдіру дағдылардын қалыптастыру</v>
      </c>
      <c r="H30" s="18" t="e">
        <f>IF(D232="","",VLOOKUP(D232,$BA$571:$BB$573,2,TRUE))</f>
        <v>#N/A</v>
      </c>
      <c r="I30" s="18" t="str">
        <f>IF(D339="","",VLOOKUP(D339,$AW$571:$AX$573,2,TRUE))</f>
        <v>айналасында болып жатқан оқиғаларға өзінің көзқарасын білдіру қабілетін бекіту</v>
      </c>
      <c r="J30" s="18" t="e">
        <f>IF(D340="","",VLOOKUP(D340,$AY$571:$AZ$573,2,TRUE))</f>
        <v>#N/A</v>
      </c>
      <c r="K30" s="18" t="e">
        <f>IF(D341="","",VLOOKUP(D341,$BA$571:$BB$573,2,TRUE))</f>
        <v>#N/A</v>
      </c>
      <c r="L30" s="20"/>
    </row>
    <row r="31" ht="90" customHeight="1" spans="2:12">
      <c r="B31" s="11"/>
      <c r="C31" s="18" t="e">
        <f>IF(D140="","",VLOOKUP(D140,$Y$521:$Z$523,2,TRUE))</f>
        <v>#N/A</v>
      </c>
      <c r="D31" s="18" t="str">
        <f>IF(D141="","",VLOOKUP(D141,$AA$521:$AB$523,2,TRUE))</f>
        <v>өлеңдер, санамақтар, жаңылтпаштар, тақпақтарды жатқа айтуға дағдылардын қалыптастыру</v>
      </c>
      <c r="E31" s="18" t="e">
        <f>IF(D142="","",VLOOKUP(D142,$AC$521:$AD$523,2,TRUE))</f>
        <v>#N/A</v>
      </c>
      <c r="F31" s="18" t="e">
        <f>IF(D233="","",VLOOKUP(D233,$M$575:$N$577,2,TRUE))</f>
        <v>#N/A</v>
      </c>
      <c r="G31" s="18" t="str">
        <f>IF(D234="","",VLOOKUP(D234,$O$575:$P$577,2,TRUE))</f>
        <v>сөздерге дыбыстық талдау жасайды, сөздегі дыбыстардың ретін, дауысты және
дауыссыз дыбыстарды анықтау дағдылардын қалыптастыру
</v>
      </c>
      <c r="H31" s="18" t="e">
        <f>IF(D235="","",VLOOKUP(D235,$Q$575:$R$577,2,TRUE))</f>
        <v>#N/A</v>
      </c>
      <c r="I31" s="18" t="str">
        <f>IF(D342="","",VLOOKUP(D342,$M$575:$N$577,2,TRUE))</f>
        <v>сөздерге дыбыстық талдау жасайды, сөздегі дыбыстардың ретін, дауысты және
дауыссыз дыбыстарды анықтау қабілетін бекіту
</v>
      </c>
      <c r="J31" s="18" t="e">
        <f>IF(D343="","",VLOOKUP(D343,$O$575:$P$577,2,TRUE))</f>
        <v>#N/A</v>
      </c>
      <c r="K31" s="18" t="e">
        <f>IF(D344="","",VLOOKUP(D344,$Q$575:$R$577,2,TRUE))</f>
        <v>#N/A</v>
      </c>
      <c r="L31" s="20"/>
    </row>
    <row r="32" ht="90" customHeight="1" spans="2:12">
      <c r="B32" s="11"/>
      <c r="C32" s="18" t="e">
        <f>IF(D143="","",VLOOKUP(D143,$AE$521:$AF$523,2,TRUE))</f>
        <v>#N/A</v>
      </c>
      <c r="D32" s="18" t="str">
        <f>IF(D144="","",VLOOKUP(D144,$AG$521:$AH$523,2,TRUE))</f>
        <v>өз ойын жай және жайылма сөйлемдермен жеткізуге дағдылардын қалыптастыру</v>
      </c>
      <c r="E32" s="18" t="e">
        <f>IF(D145="","",VLOOKUP(D145,$AI$521:$AJ$523,2,TRUE))</f>
        <v>#N/A</v>
      </c>
      <c r="F32" s="18" t="e">
        <f>IF(D236="","",VLOOKUP(D236,$S$575:$T$577,2,TRUE))</f>
        <v>#N/A</v>
      </c>
      <c r="G32" s="18" t="str">
        <f>IF(D237="","",VLOOKUP(D237,$U$575:$V$577,2,TRUE))</f>
        <v>барлық дыбыстарды анық айту,  дауысты және дауыссыз дыбыстарды
ажырату дағдылардын қалыптастыру
</v>
      </c>
      <c r="H32" s="18" t="e">
        <f>IF(D238="","",VLOOKUP(D238,$W$575:$X$577,2,TRUE))</f>
        <v>#N/A</v>
      </c>
      <c r="I32" s="18" t="str">
        <f>IF(D345="","",VLOOKUP(D345,$S$575:$T$577,2,TRUE))</f>
        <v>барлық дыбыстарды анық айту,  дауысты және дауыссыз дыбыстарды
ажырату қабілетін бекіту
</v>
      </c>
      <c r="J32" s="18" t="e">
        <f>IF(D346="","",VLOOKUP(D346,$U$575:$V$577,2,TRUE))</f>
        <v>#N/A</v>
      </c>
      <c r="K32" s="18" t="e">
        <f>IF(D347="","",VLOOKUP(D347,$W$575:$X$577,2,TRUE))</f>
        <v>#N/A</v>
      </c>
      <c r="L32" s="20"/>
    </row>
    <row r="33" ht="90" customHeight="1" spans="2:12">
      <c r="B33" s="11"/>
      <c r="C33" s="18" t="e">
        <f>IF(D146="","",VLOOKUP(D146,$AK$521:$AL$523,2,TRUE))</f>
        <v>#N/A</v>
      </c>
      <c r="D33" s="18" t="str">
        <f>IF(D147="","",VLOOKUP(D147,$AM$521:$AN$523,2,TRUE))</f>
        <v>қарым-қатынас барысында балаларды қойылған сұрақтардың сипатына сәйкес
хабарлы, лепті, бұйрықты сөйлемдермен жауап беруге дағдылардын қалыптастыру
</v>
      </c>
      <c r="E33" s="18" t="e">
        <f>IF(D148="","",VLOOKUP(D148,$AO$521:$AP$523,2,TRUE))</f>
        <v>#N/A</v>
      </c>
      <c r="F33" s="18" t="e">
        <f>IF(D239="","",VLOOKUP(D239,$Y$575:$Z$577,2,TRUE))</f>
        <v>#N/A</v>
      </c>
      <c r="G33" s="18" t="str">
        <f>IF(D240="","",VLOOKUP(D240,$AA$575:$AB$577,2,TRUE))</f>
        <v>берілген буынға сөз құрастыру дағдылардын қалыптастыру</v>
      </c>
      <c r="H33" s="18" t="e">
        <f>IF(D241="","",VLOOKUP(D241,$AC$575:$AD$577,2,TRUE))</f>
        <v>#N/A</v>
      </c>
      <c r="I33" s="18" t="str">
        <f>IF(D348="","",VLOOKUP(D348,$Y$575:$Z$577,2,TRUE))</f>
        <v>берілген буынға сөз құрастыру қабілетін бекіту</v>
      </c>
      <c r="J33" s="18" t="e">
        <f>IF(D349="","",VLOOKUP(D349,$AA$575:$AB$577,2,TRUE))</f>
        <v>#N/A</v>
      </c>
      <c r="K33" s="18" t="e">
        <f>IF(D350="","",VLOOKUP(D350,$AC$575:$AD$577,2,TRUE))</f>
        <v>#N/A</v>
      </c>
      <c r="L33" s="20"/>
    </row>
    <row r="34" ht="90" customHeight="1" spans="2:12">
      <c r="B34" s="11"/>
      <c r="C34" s="18" t="e">
        <f>IF(D149="","",VLOOKUP(D149,$AQ$521:$AR$523,2,TRUE))</f>
        <v>#N/A</v>
      </c>
      <c r="D34" s="18" t="str">
        <f>IF(D150="","",VLOOKUP(D150,$AS$521:$AT$523,2,TRUE))</f>
        <v>өзінің тәжірибесіне сүйеніп, суреттер бойынша әңгіме құрастыруға дағдылардын қалыптастыру</v>
      </c>
      <c r="E34" s="18" t="e">
        <f>IF(D151="","",VLOOKUP(D151,$AU$521:$AV$523,2,TRUE))</f>
        <v>#N/A</v>
      </c>
      <c r="F34" s="18" t="str">
        <f>IF(D242="","",VLOOKUP(D242,$AE$575:$AF$577,2,TRUE))</f>
        <v>берілген сөздерден жай сөйлемдер құрастыру қабілетін бекіту</v>
      </c>
      <c r="G34" s="18" t="e">
        <f>IF(D243="","",VLOOKUP(D243,$AG$575:$AH$577,2,TRUE))</f>
        <v>#N/A</v>
      </c>
      <c r="H34" s="18" t="e">
        <f>IF(D244="","",VLOOKUP(D244,$AI$575:$AJ$577,2,TRUE))</f>
        <v>#N/A</v>
      </c>
      <c r="I34" s="18" t="e">
        <f>IF(D351="","",VLOOKUP(D351,$AE$575:$AF$577,2,TRUE))</f>
        <v>#N/A</v>
      </c>
      <c r="J34" s="18" t="str">
        <f>IF(D352="","",VLOOKUP(D352,$AG$575:$AH$577,2,TRUE))</f>
        <v>берілген сөздерден жай сөйлемдер құрастыру дағдылардын қалыптастыру</v>
      </c>
      <c r="K34" s="18" t="e">
        <f>IF(D353="","",VLOOKUP(D353,$AI$575:$AJ$577,2,TRUE))</f>
        <v>#N/A</v>
      </c>
      <c r="L34" s="20"/>
    </row>
    <row r="35" ht="90" customHeight="1" spans="2:12">
      <c r="B35" s="11"/>
      <c r="C35" s="153"/>
      <c r="D35" s="154"/>
      <c r="E35" s="155"/>
      <c r="F35" s="18" t="str">
        <f>IF(D245="","",VLOOKUP(D245,$AK$575:$AL$577,2,TRUE))</f>
        <v>қаламды дұрыс ұстай алу қабілетін бекіту</v>
      </c>
      <c r="G35" s="18" t="e">
        <f>IF(D246="","",VLOOKUP(D246,$AM$575:$AN$577,2,TRUE))</f>
        <v>#N/A</v>
      </c>
      <c r="H35" s="18" t="e">
        <f>IF(D247="","",VLOOKUP(D247,$AO$575:$AP$577,2,TRUE))</f>
        <v>#N/A</v>
      </c>
      <c r="I35" s="18" t="str">
        <f>IF(D354="","",VLOOKUP(D354,$AK$575:$AL$577,2,TRUE))</f>
        <v>қаламды дұрыс ұстай алу қабілетін бекіту</v>
      </c>
      <c r="J35" s="18" t="e">
        <f>IF(D355="","",VLOOKUP(D355,$AM$575:$AN$577,2,TRUE))</f>
        <v>#N/A</v>
      </c>
      <c r="K35" s="18" t="e">
        <f>IF(D356="","",VLOOKUP(D356,$AO$575:$AP$577,2,TRUE))</f>
        <v>#N/A</v>
      </c>
      <c r="L35" s="20"/>
    </row>
    <row r="36" ht="90" customHeight="1" spans="2:12">
      <c r="B36" s="11"/>
      <c r="C36" s="156"/>
      <c r="D36" s="157"/>
      <c r="E36" s="158"/>
      <c r="F36" s="18" t="str">
        <f>IF(D248="","",VLOOKUP(D248,$AQ$575:$AR$577,2,TRUE))</f>
        <v>түрлі сызықтарды салу қабілетін бекіту</v>
      </c>
      <c r="G36" s="18" t="e">
        <f>IF(D249="","",VLOOKUP(D249,$AS$575:$AT$577,2,TRUE))</f>
        <v>#N/A</v>
      </c>
      <c r="H36" s="18" t="e">
        <f>IF(D250="","",VLOOKUP(D250,$AU$575:$AV$577,2,TRUE))</f>
        <v>#N/A</v>
      </c>
      <c r="I36" s="18" t="str">
        <f>IF(D357="","",VLOOKUP(D357,$AQ$575:$AR$577,2,TRUE))</f>
        <v>түрлі сызықтарды салу қабілетін бекіту</v>
      </c>
      <c r="J36" s="18" t="e">
        <f>IF(D358="","",VLOOKUP(D358,$AS$575:$AT$577,2,TRUE))</f>
        <v>#N/A</v>
      </c>
      <c r="K36" s="18" t="e">
        <f>IF(D359="","",VLOOKUP(D359,$AU$575:$AV$577,2,TRUE))</f>
        <v>#N/A</v>
      </c>
      <c r="L36" s="20"/>
    </row>
    <row r="37" ht="90" customHeight="1" spans="2:12">
      <c r="B37" s="11"/>
      <c r="C37" s="156"/>
      <c r="D37" s="157"/>
      <c r="E37" s="158"/>
      <c r="F37" s="18" t="str">
        <f>IF(D251="","",VLOOKUP(D251,$AW$575:$AX$577,2,TRUE))</f>
        <v>жазу парағында бағдарлай білу, жазу жолы мен жоларалық кеңістікті ажырату қабілетін бекіту</v>
      </c>
      <c r="G37" s="18" t="e">
        <f>IF(D252="","",VLOOKUP(D252,$AY$575:$AZ$577,2,TRUE))</f>
        <v>#N/A</v>
      </c>
      <c r="H37" s="18" t="e">
        <f>IF(D253="","",VLOOKUP(D253,$BA$575:$BB$577,2,TRUE))</f>
        <v>#N/A</v>
      </c>
      <c r="I37" s="18" t="str">
        <f>IF(D360="","",VLOOKUP(D360,$AW$575:$AX$577,2,TRUE))</f>
        <v>жазу парағында бағдарлай білу, жазу жолы мен жоларалық кеңістікті ажырату қабілетін бекіту</v>
      </c>
      <c r="J37" s="18" t="e">
        <f>IF(D361="","",VLOOKUP(D361,$AY$575:$AZ$577,2,TRUE))</f>
        <v>#N/A</v>
      </c>
      <c r="K37" s="18" t="e">
        <f>IF(D362="","",VLOOKUP(D362,$BA$575:$BB$577,2,TRUE))</f>
        <v>#N/A</v>
      </c>
      <c r="L37" s="20"/>
    </row>
    <row r="38" ht="90" customHeight="1" spans="2:12">
      <c r="B38" s="11"/>
      <c r="C38" s="156"/>
      <c r="D38" s="157"/>
      <c r="E38" s="158"/>
      <c r="F38" s="18" t="str">
        <f>IF(D254="","",VLOOKUP(D254,$M$579:$N$581,2,TRUE))</f>
        <v>қазақ тіліне тән ә, ө, қ, ү, ұ, і, ғ, ң, һ дыбыстарын, осы дыбыстардан тұратын сөздерді
анық айту қабілетін бекіту
</v>
      </c>
      <c r="G38" s="18" t="e">
        <f>IF(D255="","",VLOOKUP(D255,$O$579:$P$581,2,TRUE))</f>
        <v>#N/A</v>
      </c>
      <c r="H38" s="18" t="e">
        <f>IF(D256="","",VLOOKUP(D256,$Q$579:$R$581,2,TRUE))</f>
        <v>#N/A</v>
      </c>
      <c r="I38" s="18" t="e">
        <f>IF(D363="","",VLOOKUP(D363,$M$579:$N$581,2,TRUE))</f>
        <v>#N/A</v>
      </c>
      <c r="J38" s="18" t="str">
        <f>IF(D364="","",VLOOKUP(D364,$O$579:$P$581,2,TRUE))</f>
        <v>қазақ тіліне тән ә, ө, қ, ү, ұ, і, ғ, ң, һ дыбыстарын, осы дыбыстардан тұратын сөздерді
анық айту дағдылардын қалыптастыру
</v>
      </c>
      <c r="K38" s="18" t="e">
        <f>IF(D365="","",VLOOKUP(D365,$Q$579:$R$581,2,TRUE))</f>
        <v>#N/A</v>
      </c>
      <c r="L38" s="20"/>
    </row>
    <row r="39" ht="90" customHeight="1" spans="2:12">
      <c r="B39" s="11"/>
      <c r="C39" s="156"/>
      <c r="D39" s="157"/>
      <c r="E39" s="158"/>
      <c r="F39" s="18" t="str">
        <f>IF(D257="","",VLOOKUP(D257,$S$579:$T$581,2,TRUE))</f>
        <v>өлеңдер, санамақтар, жаңылтпаштар, тақпақтарды жатқа айту қабілетін бекіту</v>
      </c>
      <c r="G39" s="18" t="e">
        <f>IF(D258="","",VLOOKUP(D258,$U$579:$V$581,2,TRUE))</f>
        <v>#N/A</v>
      </c>
      <c r="H39" s="18" t="e">
        <f>IF(D259="","",VLOOKUP(D259,$W$579:$X$581,2,TRUE))</f>
        <v>#N/A</v>
      </c>
      <c r="I39" s="18" t="str">
        <f>IF(D366="","",VLOOKUP(D366,$S$579:$T$581,2,TRUE))</f>
        <v>өлеңдер, санамақтар, жаңылтпаштар, тақпақтарды жатқа айту қабілетін бекіту</v>
      </c>
      <c r="J39" s="18" t="e">
        <f>IF(D367="","",VLOOKUP(D367,$U$579:$V$581,2,TRUE))</f>
        <v>#N/A</v>
      </c>
      <c r="K39" s="18" t="e">
        <f>IF(D368="","",VLOOKUP(D368,$W$579:$X$581,2,TRUE))</f>
        <v>#N/A</v>
      </c>
      <c r="L39" s="20"/>
    </row>
    <row r="40" ht="90" customHeight="1" spans="2:12">
      <c r="B40" s="11"/>
      <c r="C40" s="156"/>
      <c r="D40" s="157"/>
      <c r="E40" s="158"/>
      <c r="F40" s="18" t="str">
        <f>IF(D260="","",VLOOKUP(D260,$Y$579:$Z$581,2,TRUE))</f>
        <v>әңгімелесушіге сұрақтарды дұрыс қояю, оған қысқа және толық нақты жауап
беру қабілетін бекіту
</v>
      </c>
      <c r="G40" s="18" t="e">
        <f>IF(D261="","",VLOOKUP(D261,$AA$579:$AB$581,2,TRUE))</f>
        <v>#N/A</v>
      </c>
      <c r="H40" s="18" t="e">
        <f>IF(D262="","",VLOOKUP(D262,$AC$579:$AD$581,2,TRUE))</f>
        <v>#N/A</v>
      </c>
      <c r="I40" s="18" t="str">
        <f>IF(D369="","",VLOOKUP(D369,$Y$579:$Z$581,2,TRUE))</f>
        <v>әңгімелесушіге сұрақтарды дұрыс қояю, оған қысқа және толық нақты жауап
беру қабілетін бекіту
</v>
      </c>
      <c r="J40" s="18" t="e">
        <f>IF(D370="","",VLOOKUP(D370,$AA$579:$AB$581,2,TRUE))</f>
        <v>#N/A</v>
      </c>
      <c r="K40" s="18" t="e">
        <f>IF(D371="","",VLOOKUP(D371,$AC$579:$AD$581,2,TRUE))</f>
        <v>#N/A</v>
      </c>
      <c r="L40" s="20"/>
    </row>
    <row r="41" ht="90" customHeight="1" spans="2:12">
      <c r="B41" s="11"/>
      <c r="C41" s="156"/>
      <c r="D41" s="157"/>
      <c r="E41" s="158"/>
      <c r="F41" s="18" t="str">
        <f>IF(D263="","",VLOOKUP(D263,$AE$579:$AF$581,2,TRUE))</f>
        <v>тыңдалған көркем шығарма мазмұнын ретімен, жүйелі түрде жеткізу қабілетін бекіту</v>
      </c>
      <c r="G41" s="18" t="e">
        <f>IF(D264="","",VLOOKUP(D264,$AG$579:$AH$581,2,TRUE))</f>
        <v>#N/A</v>
      </c>
      <c r="H41" s="18" t="e">
        <f>IF(D265="","",VLOOKUP(D265,$AI$579:$AJ$581,2,TRUE))</f>
        <v>#N/A</v>
      </c>
      <c r="I41" s="18" t="str">
        <f>IF(D372="","",VLOOKUP(D372,$AE$579:$AF$581,2,TRUE))</f>
        <v>тыңдалған көркем шығарма мазмұнын ретімен, жүйелі түрде жеткізу қабілетін бекіту</v>
      </c>
      <c r="J41" s="18" t="e">
        <f>IF(D373="","",VLOOKUP(D373,$AG$579:$AH$581,2,TRUE))</f>
        <v>#N/A</v>
      </c>
      <c r="K41" s="18" t="e">
        <f>IF(D374="","",VLOOKUP(D374,$AI$579:$AJ$581,2,TRUE))</f>
        <v>#N/A</v>
      </c>
      <c r="L41" s="20"/>
    </row>
    <row r="42" ht="90" customHeight="1" spans="2:12">
      <c r="B42" s="11"/>
      <c r="C42" s="156"/>
      <c r="D42" s="157"/>
      <c r="E42" s="158"/>
      <c r="F42" s="18" t="str">
        <f>IF(D266="","",VLOOKUP(D266,$AK$579:$AL$581,2,TRUE))</f>
        <v>бір-бірімен еркін диалог құру қабілетін бекіту</v>
      </c>
      <c r="G42" s="18" t="e">
        <f>IF(D267="","",VLOOKUP(D267,$AM$579:$AN$581,2,TRUE))</f>
        <v>#N/A</v>
      </c>
      <c r="H42" s="18" t="e">
        <f>IF(D268="","",VLOOKUP(D268,$AO$579:$AP$581,2,TRUE))</f>
        <v>#N/A</v>
      </c>
      <c r="I42" s="18" t="str">
        <f>IF(D375="","",VLOOKUP(D375,$AK$579:$AL$581,2,TRUE))</f>
        <v>бір-бірімен еркін диалог құру қабілетін бекіту</v>
      </c>
      <c r="J42" s="18" t="e">
        <f>IF(D376="","",VLOOKUP(D376,$AM$579:$AN$581,2,TRUE))</f>
        <v>#N/A</v>
      </c>
      <c r="K42" s="18" t="e">
        <f>IF(D377="","",VLOOKUP(D377,$AO$579:$AP$581,2,TRUE))</f>
        <v>#N/A</v>
      </c>
      <c r="L42" s="20"/>
    </row>
    <row r="43" ht="90" customHeight="1" spans="2:12">
      <c r="B43" s="11"/>
      <c r="C43" s="156"/>
      <c r="D43" s="157"/>
      <c r="E43" s="158"/>
      <c r="F43" s="18" t="str">
        <f>IF(D269="","",VLOOKUP(D269,$AQ$579:$AR$581,2,TRUE))</f>
        <v>өзінің тәжірибесіне сүйеніп, суреттер бойынша әңгіме құрастыру қабілетін бекіту</v>
      </c>
      <c r="G43" s="18" t="e">
        <f>IF(D270="","",VLOOKUP(D270,$AS$579:$AT$581,2,TRUE))</f>
        <v>#N/A</v>
      </c>
      <c r="H43" s="18" t="e">
        <f>IF(D271="","",VLOOKUP(D271,$AU$579:$AV$581,2,TRUE))</f>
        <v>#N/A</v>
      </c>
      <c r="I43" s="18" t="str">
        <f>IF(D378="","",VLOOKUP(D378,$AQ$579:$AR$581,2,TRUE))</f>
        <v>өзінің тәжірибесіне сүйеніп, суреттер бойынша әңгіме құрастыру қабілетін бекіту</v>
      </c>
      <c r="J43" s="18" t="e">
        <f>IF(D379="","",VLOOKUP(D379,$AS$579:$AT$581,2,TRUE))</f>
        <v>#N/A</v>
      </c>
      <c r="K43" s="18" t="e">
        <f>IF(D380="","",VLOOKUP(D380,$AU$579:$AV$581,2,TRUE))</f>
        <v>#N/A</v>
      </c>
      <c r="L43" s="20"/>
    </row>
    <row r="44" ht="90" customHeight="1" spans="2:12">
      <c r="B44" s="11"/>
      <c r="C44" s="159"/>
      <c r="D44" s="160"/>
      <c r="E44" s="161"/>
      <c r="F44" s="18" t="str">
        <f>IF(D272="","",VLOOKUP(D272,$AW$579:$AX$581,2,TRUE))</f>
        <v>ойыншықтар мен заттарды 5-6 сөйлеммен сипаттау қабілетін бекіту</v>
      </c>
      <c r="G44" s="18" t="e">
        <f>IF(D273="","",VLOOKUP(D273,$AY$579:$AZ$581,2,TRUE))</f>
        <v>#N/A</v>
      </c>
      <c r="H44" s="18" t="e">
        <f>IF(D274="","",VLOOKUP(D274,$BA$579:$BB$581,2,TRUE))</f>
        <v>#N/A</v>
      </c>
      <c r="I44" s="18" t="str">
        <f>IF(D381="","",VLOOKUP(D381,$AW$579:$AX$581,2,TRUE))</f>
        <v>ойыншықтар мен заттарды 5-6 сөйлеммен сипаттау қабілетін бекіту</v>
      </c>
      <c r="J44" s="18" t="e">
        <f>IF(D382="","",VLOOKUP(D382,$AY$579:$AZ$581,2,TRUE))</f>
        <v>#N/A</v>
      </c>
      <c r="K44" s="18" t="e">
        <f>IF(D383="","",VLOOKUP(D383,$BA$579:$BB$581,2,TRUE))</f>
        <v>#N/A</v>
      </c>
      <c r="L44" s="20"/>
    </row>
    <row r="45" ht="90" customHeight="1" spans="2:12">
      <c r="B45" s="11" t="s">
        <v>338</v>
      </c>
      <c r="C45" s="18" t="str">
        <f>IF(E98="","",VLOOKUP(E98,$M$525:$N$527,2,TRUE))</f>
        <v>5 көлемінде санай алуға, сандарды ретімен атуңа, теңдік және теңсіздік туралы
ұғымдарға ие болуға қабілетін бекіту
</v>
      </c>
      <c r="D45" s="18" t="e">
        <f>IF(E99="","",VLOOKUP(E99,$O$525:$P$527,2,TRUE))</f>
        <v>#N/A</v>
      </c>
      <c r="E45" s="18" t="e">
        <f>IF(E100="","",VLOOKUP(E100,$Q$525:$R$527,2,TRUE))</f>
        <v>#N/A</v>
      </c>
      <c r="F45" s="18" t="str">
        <f>IF(E191="","",VLOOKUP(E191,$M$583:$N$585,2,TRUE))</f>
        <v>жиындарды бөліктерге бөледі және оларды қайта біріктіру қабілетін бекіту</v>
      </c>
      <c r="G45" s="18" t="e">
        <f>IF(E192="","",VLOOKUP(E192,$O$583:$P$585,2,TRUE))</f>
        <v>#N/A</v>
      </c>
      <c r="H45" s="18" t="e">
        <f>IF(E193="","",VLOOKUP(E193,$Q$583:$R$585,2,TRUE))</f>
        <v>#N/A</v>
      </c>
      <c r="I45" s="18" t="e">
        <f>IF(E300="","",VLOOKUP(E300,$M$583:$N$585,2,TRUE))</f>
        <v>#N/A</v>
      </c>
      <c r="J45" s="18" t="e">
        <f>IF(E301="","",VLOOKUP(E301,$O$583:$P$585,2,TRUE))</f>
        <v>#N/A</v>
      </c>
      <c r="K45" s="18" t="str">
        <f>IF(E302="","",VLOOKUP(E302,$Q$583:$R$585,2,TRUE))</f>
        <v>жиындарды бөліктерге бөледі және оларды қайта біріктіруге үйрету</v>
      </c>
      <c r="L45" s="20"/>
    </row>
    <row r="46" ht="90" customHeight="1" spans="2:12">
      <c r="B46" s="11"/>
      <c r="C46" s="18" t="str">
        <f>IF(E101="","",VLOOKUP(E101,$S$525:$T$527,2,TRUE))</f>
        <v>екі затты ұзындығы, ені және биіктігі, жуандығы бойынша салыстыруға қабілетін бекіту</v>
      </c>
      <c r="D46" s="18" t="e">
        <f>IF(E102="","",VLOOKUP(E102,$U$525:$V$527,2,TRUE))</f>
        <v>#N/A</v>
      </c>
      <c r="E46" s="18" t="e">
        <f>IF(E103="","",VLOOKUP(E103,$W$525:$X$527,2,TRUE))</f>
        <v>#N/A</v>
      </c>
      <c r="F46" s="18" t="str">
        <f>IF(E194="","",VLOOKUP(E194,$S$583:$T$585,2,TRUE))</f>
        <v>10 көлеміндегі сандарды тура және кері санауды білу, «Қанша?», «нешінші?»
сұрақтарын ажырату, оларға дұрыс жауап беру қабілетін бекіту
</v>
      </c>
      <c r="G46" s="18" t="e">
        <f>IF(E195="","",VLOOKUP(E195,$U$583:$V$585,2,TRUE))</f>
        <v>#N/A</v>
      </c>
      <c r="H46" s="18" t="e">
        <f>IF(E196="","",VLOOKUP(E196,$W$583:$X$585,2,TRUE))</f>
        <v>#N/A</v>
      </c>
      <c r="I46" s="18" t="e">
        <f>IF(E303="","",VLOOKUP(E303,$S$583:$T$585,2,TRUE))</f>
        <v>#N/A</v>
      </c>
      <c r="J46" s="18" t="e">
        <f>IF(E304="","",VLOOKUP(E304,$U$583:$V$585,2,TRUE))</f>
        <v>#N/A</v>
      </c>
      <c r="K46" s="18" t="str">
        <f>IF(E305="","",VLOOKUP(E305,$W$583:$X$585,2,TRUE))</f>
        <v>10 көлеміндегі сандарды тура және кері санауды білуге, «Қанша?», «нешінші?»
сұрақтарын ажыратуға, оларға дұрыс жауап беруге үйрету
</v>
      </c>
      <c r="L46" s="20"/>
    </row>
    <row r="47" ht="90" customHeight="1" spans="2:12">
      <c r="B47" s="11"/>
      <c r="C47" s="18" t="str">
        <f>IF(E104="","",VLOOKUP(E104,$Y$525:$Z$527,2,TRUE))</f>
        <v>геометриялық фигураларды және геометриялық денелерді көру және сипап сезу
арқылы зерттеуге, оларды ажыратуға және атуға қабілетін бекіту
</v>
      </c>
      <c r="D47" s="18" t="e">
        <f>IF(E105="","",VLOOKUP(E105,$AA$525:$AB$527,2,TRUE))</f>
        <v>#N/A</v>
      </c>
      <c r="E47" s="18" t="e">
        <f>IF(E106="","",VLOOKUP(E106,$AC$525:$AD$527,2,TRUE))</f>
        <v>#N/A</v>
      </c>
      <c r="F47" s="18" t="str">
        <f>IF(E197="","",VLOOKUP(E197,$Y$583:$Z$585,2,TRUE))</f>
        <v>әртүрлі белгілері бойынша заттарды салыстыра алу (түсі, пішіні, өлшемі,
материалы, қолданылуы) қабілетін бекіту
</v>
      </c>
      <c r="G47" s="18" t="e">
        <f>IF(E198="","",VLOOKUP(E198,$AA$583:$AB$585,2,TRUE))</f>
        <v>#N/A</v>
      </c>
      <c r="H47" s="18" t="e">
        <f>IF(E199="","",VLOOKUP(E199,$AC$583:$AD$585,2,TRUE))</f>
        <v>#N/A</v>
      </c>
      <c r="I47" s="18" t="e">
        <f>IF(E306="","",VLOOKUP(E306,$Y$583:$Z$585,2,TRUE))</f>
        <v>#N/A</v>
      </c>
      <c r="J47" s="18" t="e">
        <f>IF(E307="","",VLOOKUP(E307,$AA$583:$AB$585,2,TRUE))</f>
        <v>#N/A</v>
      </c>
      <c r="K47" s="18" t="str">
        <f>IF(E308="","",VLOOKUP(E308,$AC$583:$AD$585,2,TRUE))</f>
        <v>әртүрлі белгілері бойынша заттарды салыстыра алуға (түсі, пішіні, өлшемі,
материалы, қолданылуы) үйрету үйрету
</v>
      </c>
      <c r="L47" s="20"/>
    </row>
    <row r="48" ht="90" customHeight="1" spans="2:12">
      <c r="B48" s="11"/>
      <c r="C48" s="18" t="e">
        <f>IF(E107="","",VLOOKUP(E107,$AE$525:$AF$527,2,TRUE))</f>
        <v>#N/A</v>
      </c>
      <c r="D48" s="18" t="str">
        <f>IF(E108="","",VLOOKUP(E108,$AG$525:$AH$527,2,TRUE))</f>
        <v>тәулік бөліктерін ажыратуғак, олардың сипаттамалық ерекшеліктерін білуге дағдылардын қалыптастыру</v>
      </c>
      <c r="E48" s="18" t="e">
        <f>IF(E109="","",VLOOKUP(E109,$AI$525:$AJ$527,2,TRUE))</f>
        <v>#N/A</v>
      </c>
      <c r="F48" s="18" t="str">
        <f>IF(E200="","",VLOOKUP(E200,$AE$583:$AF$585,2,TRUE))</f>
        <v>заттарды шамасына қарай өсу және кему ретімен орналастыру қабілетін бекіту</v>
      </c>
      <c r="G48" s="18" t="e">
        <f>IF(E201="","",VLOOKUP(E201,$AG$583:$AH$585,2,TRUE))</f>
        <v>#N/A</v>
      </c>
      <c r="H48" s="18" t="e">
        <f>IF(E202="","",VLOOKUP(E202,$AI$583:$AJ$585,2,TRUE))</f>
        <v>#N/A</v>
      </c>
      <c r="I48" s="18" t="e">
        <f>IF(E309="","",VLOOKUP(E309,$AE$583:$AF$585,2,TRUE))</f>
        <v>#N/A</v>
      </c>
      <c r="J48" s="18" t="e">
        <f>IF(E310="","",VLOOKUP(E310,$AG$583:$AH$585,2,TRUE))</f>
        <v>#N/A</v>
      </c>
      <c r="K48" s="18" t="str">
        <f>IF(E311="","",VLOOKUP(E311,$AI$583:$AJ$585,2,TRUE))</f>
        <v>заттарды шамасына қарай өсу және кему ретімен орналастыруға үйрету</v>
      </c>
      <c r="L48" s="20"/>
    </row>
    <row r="49" ht="90" customHeight="1" spans="2:12">
      <c r="B49" s="11"/>
      <c r="C49" s="18" t="str">
        <f>IF(E110="","",VLOOKUP(E110,$AK$525:$AL$527,2,TRUE))</f>
        <v>кеңістіктегі заттардың өзіне қатысты орнын анықтауға қабілетін бекіту</v>
      </c>
      <c r="D49" s="18" t="e">
        <f>IF(E111="","",VLOOKUP(E111,$AM$525:$AN$527,2,TRUE))</f>
        <v>#N/A</v>
      </c>
      <c r="E49" s="18" t="e">
        <f>IF(E112="","",VLOOKUP(E112,$AO$525:$AP$527,2,TRUE))</f>
        <v>#N/A</v>
      </c>
      <c r="F49" s="18" t="str">
        <f>IF(E203="","",VLOOKUP(E203,$AK$583:$AL$585,2,TRUE))</f>
        <v>қағаз бетінде бағдарлай білу, апта күндерін, жыл мезгілдері бойынша айларды
ретімен атау қабілетін бекіту
</v>
      </c>
      <c r="G49" s="18" t="e">
        <f>IF(E204="","",VLOOKUP(E204,$AM$583:$AN$585,2,TRUE))</f>
        <v>#N/A</v>
      </c>
      <c r="H49" s="18" t="e">
        <f>IF(E205="","",VLOOKUP(E205,$AO$583:$AP$585,2,TRUE))</f>
        <v>#N/A</v>
      </c>
      <c r="I49" s="18" t="e">
        <f>IF(E312="","",VLOOKUP(E312,$AK$583:$AL$585,2,TRUE))</f>
        <v>#N/A</v>
      </c>
      <c r="J49" s="18" t="e">
        <f>IF(E313="","",VLOOKUP(E313,$AM$583:$AN$585,2,TRUE))</f>
        <v>#N/A</v>
      </c>
      <c r="K49" s="18" t="str">
        <f>IF(E314="","",VLOOKUP(E314,$AO$583:$AP$585,2,TRUE))</f>
        <v>қағаз бетінде бағдарлай білуге, апта күндерін, жыл мезгілдері бойынша айларды
ретімен атауға үйрету
</v>
      </c>
      <c r="L49" s="20"/>
    </row>
    <row r="50" ht="90" customHeight="1" spans="2:12">
      <c r="B50" s="11"/>
      <c r="C50" s="18" t="e">
        <f>IF(E113="","",VLOOKUP(E113,$AQ$525:$AR$527,2,TRUE))</f>
        <v>#N/A</v>
      </c>
      <c r="D50" s="18" t="str">
        <f>IF(E114="","",VLOOKUP(E114,$AS$525:$AT$527,2,TRUE))</f>
        <v>қарапайым себеп-салдарлық байланысты орнатуға дағдылардын қалыптастыру</v>
      </c>
      <c r="E50" s="18" t="e">
        <f>IF(E115="","",VLOOKUP(E115,$AU$525:$AV$527,2,TRUE))</f>
        <v>#N/A</v>
      </c>
      <c r="F50" s="18" t="str">
        <f>IF(E206="","",VLOOKUP(E206,$AQ$583:$AR$585,2,TRUE))</f>
        <v>геометриялық пішіндерді (дөңгелек, сопақша, үшбұрыш, шаршы, тіктөртбұрыш)
ажырату  және атау қабілетін бекіту
</v>
      </c>
      <c r="G50" s="18" t="e">
        <f>IF(E207="","",VLOOKUP(E207,$AS$583:$AT$585,2,TRUE))</f>
        <v>#N/A</v>
      </c>
      <c r="H50" s="18" t="e">
        <f>IF(E208="","",VLOOKUP(E208,$AU$583:$AV$585,2,TRUE))</f>
        <v>#N/A</v>
      </c>
      <c r="I50" s="18" t="e">
        <f>IF(E315="","",VLOOKUP(E315,$AQ$583:$AR$585,2,TRUE))</f>
        <v>#N/A</v>
      </c>
      <c r="J50" s="18" t="e">
        <f>IF(E316="","",VLOOKUP(E316,$AS$583:$AT$585,2,TRUE))</f>
        <v>#N/A</v>
      </c>
      <c r="K50" s="18" t="str">
        <f>IF(E317="","",VLOOKUP(E317,$AU$583:$AV$585,2,TRUE))</f>
        <v>геометриялық пішіндерді (дөңгелек, сопақша, үшбұрыш, шаршы, тіктөртбұрыш)
ажыратуға  және атауға үйрету
</v>
      </c>
      <c r="L50" s="20"/>
    </row>
    <row r="51" ht="90" customHeight="1" spans="2:12">
      <c r="B51" s="11"/>
      <c r="C51" s="151"/>
      <c r="D51" s="152"/>
      <c r="E51" s="152"/>
      <c r="F51" s="18" t="str">
        <f>IF(E209="","",VLOOKUP(E209,$AW$583:$AX$585,2,TRUE))</f>
        <v>түрлі сызықтарды салу қабілетін бекіту</v>
      </c>
      <c r="G51" s="18" t="e">
        <f>IF(E210="","",VLOOKUP(E210,$AY$583:$AZ$585,2,TRUE))</f>
        <v>#N/A</v>
      </c>
      <c r="H51" s="18" t="e">
        <f>IF(E211="","",VLOOKUP(E211,$BA$583:$BB$585,2,TRUE))</f>
        <v>#N/A</v>
      </c>
      <c r="I51" s="18" t="e">
        <f>IF(E318="","",VLOOKUP(E318,$AW$583:$AX$585,2,TRUE))</f>
        <v>#N/A</v>
      </c>
      <c r="J51" s="18" t="str">
        <f>IF(E319="","",VLOOKUP(E319,$AY$583:$AZ$585,2,TRUE))</f>
        <v>түрлі сызықтарды салу дағдылардын қалыптастыру</v>
      </c>
      <c r="K51" s="18" t="e">
        <f>IF(E320="","",VLOOKUP(E320,$BA$583:$BB$585,2,TRUE))</f>
        <v>#N/A</v>
      </c>
      <c r="L51" s="20"/>
    </row>
    <row r="52" ht="90" customHeight="1" spans="2:12">
      <c r="B52" s="11" t="s">
        <v>405</v>
      </c>
      <c r="C52" s="18" t="str">
        <f>IF(F98="","",VLOOKUP(F98,$M$529:$N$531,2,TRUE))</f>
        <v>бейнелейтін заттарды қарауға, қолмен ұстап зерттеуге қабілетін бекіту</v>
      </c>
      <c r="D52" s="18" t="e">
        <f>IF(F99="","",VLOOKUP(F99,$O$529:$P$531,2,TRUE))</f>
        <v>#N/A</v>
      </c>
      <c r="E52" s="18" t="e">
        <f>IF(F100="","",VLOOKUP(F100,$Q$529:$R$531,2,TRUE))</f>
        <v>#N/A</v>
      </c>
      <c r="F52" s="21" t="str">
        <f>IF(F191="","",VLOOKUP(F191,$M$587:$N$589,2,TRUE))</f>
        <v>тірі табиғат заттарының бейнелерін күрделі емес қимылдар мен қалыптар арқылы
жеткізу қабілетін бекіту
</v>
      </c>
      <c r="G52" s="18" t="e">
        <f>IF(F192="","",VLOOKUP(F192,$O$587:$P$589,2,TRUE))</f>
        <v>#N/A</v>
      </c>
      <c r="H52" s="18" t="e">
        <f>IF(F193="","",VLOOKUP(F193,$Q$587:$R$589,2,TRUE))</f>
        <v>#N/A</v>
      </c>
      <c r="I52" s="21" t="str">
        <f>IF(F300="","",VLOOKUP(F300,$M$587:$N$589,2,TRUE))</f>
        <v>тірі табиғат заттарының бейнелерін күрделі емес қимылдар мен қалыптар арқылы
жеткізу қабілетін бекіту
</v>
      </c>
      <c r="J52" s="18" t="e">
        <f>IF(F301="","",VLOOKUP(F301,$O$587:$P$589,2,TRUE))</f>
        <v>#N/A</v>
      </c>
      <c r="K52" s="18" t="e">
        <f>IF(F302="","",VLOOKUP(F302,$Q$587:$R$589,2,TRUE))</f>
        <v>#N/A</v>
      </c>
      <c r="L52" s="20"/>
    </row>
    <row r="53" ht="90" customHeight="1" spans="2:12">
      <c r="B53" s="11"/>
      <c r="C53" s="18" t="str">
        <f>IF(F101="","",VLOOKUP(F101,$S$529:$T$531,2,TRUE))</f>
        <v>жеке заттарды және сюжеттік композицияларды салуға қабілетін бекіту</v>
      </c>
      <c r="D53" s="18" t="e">
        <f>IF(F102="","",VLOOKUP(F102,$U$529:$V$531,2,TRUE))</f>
        <v>#N/A</v>
      </c>
      <c r="E53" s="18" t="e">
        <f>IF(F103="","",VLOOKUP(F103,$W$529:$X$531,2,TRUE))</f>
        <v>#N/A</v>
      </c>
      <c r="F53" s="18" t="str">
        <f>IF(F194="","",VLOOKUP(F194,$S$587:$T$589,2,TRUE))</f>
        <v>бояуларды қолдану, бояғышта акварельді сумен араластыру, қанықтүстер алу
үшін қарындашты түрліше басып бояуды білу қабілетін бекіту
</v>
      </c>
      <c r="G53" s="18" t="e">
        <f>IF(F195="","",VLOOKUP(F195,$U$587:$V$589,2,TRUE))</f>
        <v>#N/A</v>
      </c>
      <c r="H53" s="18" t="e">
        <f>IF(F196="","",VLOOKUP(F196,$W$587:$X$589,2,TRUE))</f>
        <v>#N/A</v>
      </c>
      <c r="I53" s="18" t="str">
        <f>IF(F303="","",VLOOKUP(F303,$S$587:$T$589,2,TRUE))</f>
        <v>бояуларды қолдану, бояғышта акварельді сумен араластыру, қанықтүстер алу
үшін қарындашты түрліше басып бояуды білу қабілетін бекіту
</v>
      </c>
      <c r="J53" s="18" t="e">
        <f>IF(F304="","",VLOOKUP(F304,$U$587:$V$589,2,TRUE))</f>
        <v>#N/A</v>
      </c>
      <c r="K53" s="18" t="e">
        <f>IF(F305="","",VLOOKUP(F305,$W$587:$X$589,2,TRUE))</f>
        <v>#N/A</v>
      </c>
      <c r="L53" s="20"/>
    </row>
    <row r="54" ht="90" customHeight="1" spans="2:12">
      <c r="B54" s="11"/>
      <c r="C54" s="18" t="e">
        <f>IF(F104="","",VLOOKUP(F104,$Y$529:$Z$531,2,TRUE))</f>
        <v>#N/A</v>
      </c>
      <c r="D54" s="18" t="str">
        <f>IF(F105="","",VLOOKUP(F105,$AA$529:$AB$531,2,TRUE))</f>
        <v>әрбір затқа тән ерекшеліктерді, олардың бір-біріне арақатынасын жеткізуге дағдылардын қалыптастыру</v>
      </c>
      <c r="E54" s="18" t="e">
        <f>IF(F106="","",VLOOKUP(F106,$AC$529:$AD$531,2,TRUE))</f>
        <v>#N/A</v>
      </c>
      <c r="F54" s="18" t="e">
        <f>IF(F197="","",VLOOKUP(F197,$Y$587:$Z$589,2,TRUE))</f>
        <v>#N/A</v>
      </c>
      <c r="G54" s="18" t="str">
        <f>IF(F198="","",VLOOKUP(F198,$AA$587:$AB$589,2,TRUE))</f>
        <v>жаңа түстер (күлгін) және реңктерді (көк, қызғылт, қою жасыл) бояуды араластыру
арқылы шығару дағдылардын қалыптастыру
</v>
      </c>
      <c r="H54" s="18" t="e">
        <f>IF(F199="","",VLOOKUP(F199,$AC$587:$AD$589,2,TRUE))</f>
        <v>#N/A</v>
      </c>
      <c r="I54" s="18" t="str">
        <f>IF(F306="","",VLOOKUP(F306,$Y$587:$Z$589,2,TRUE))</f>
        <v>жаңа түстер (күлгін) және реңктерді (көк, қызғылт, қою жасыл) бояуды араластыру
арқылы шығару қабілетін бекіту
</v>
      </c>
      <c r="J54" s="18" t="e">
        <f>IF(F307="","",VLOOKUP(F307,$AA$587:$AB$589,2,TRUE))</f>
        <v>#N/A</v>
      </c>
      <c r="K54" s="18" t="e">
        <f>IF(F308="","",VLOOKUP(F308,$AC$587:$AD$589,2,TRUE))</f>
        <v>#N/A</v>
      </c>
      <c r="L54" s="20"/>
    </row>
    <row r="55" ht="90" customHeight="1" spans="2:12">
      <c r="B55" s="11"/>
      <c r="C55" s="18" t="str">
        <f>IF(F107="","",VLOOKUP(F107,$AE$529:$AF$531,2,TRUE))</f>
        <v>қоңыр, қызғылт сары, ашық жасыл реңктерді тануға қабілетін бекіту</v>
      </c>
      <c r="D55" s="18" t="e">
        <f>IF(F108="","",VLOOKUP(F108,$AG$529:$AH$531,2,TRUE))</f>
        <v>#N/A</v>
      </c>
      <c r="E55" s="18" t="e">
        <f>IF(F109="","",VLOOKUP(F109,$AI$529:$AJ$531,2,TRUE))</f>
        <v>#N/A</v>
      </c>
      <c r="F55" s="18" t="str">
        <f>IF(F200="","",VLOOKUP(F200,$AE$587:$AF$589,2,TRUE))</f>
        <v>ұжыммен бірге жұмыс істеу, міндеттерді өзара келісіп орындау қабілетін бекіту</v>
      </c>
      <c r="G55" s="18" t="e">
        <f>IF(F201="","",VLOOKUP(F201,$AG$587:$AH$589,2,TRUE))</f>
        <v>#N/A</v>
      </c>
      <c r="H55" s="18" t="e">
        <f>IF(F202="","",VLOOKUP(F202,$AI$587:$AJ$589,2,TRUE))</f>
        <v>#N/A</v>
      </c>
      <c r="I55" s="18" t="str">
        <f>IF(F309="","",VLOOKUP(F309,$AE$587:$AF$589,2,TRUE))</f>
        <v>ұжыммен бірге жұмыс істеу, міндеттерді өзара келісіп орындау қабілетін бекіту</v>
      </c>
      <c r="J55" s="18" t="e">
        <f>IF(F310="","",VLOOKUP(F310,$AG$587:$AH$589,2,TRUE))</f>
        <v>#N/A</v>
      </c>
      <c r="K55" s="18" t="e">
        <f>IF(F311="","",VLOOKUP(F311,$AI$587:$AJ$589,2,TRUE))</f>
        <v>#N/A</v>
      </c>
      <c r="L55" s="20"/>
    </row>
    <row r="56" ht="90" customHeight="1" spans="2:12">
      <c r="B56" s="11"/>
      <c r="C56" s="18" t="e">
        <f>IF(F110="","",VLOOKUP(F110,$AK$529:$AL$531,2,TRUE))</f>
        <v>#N/A</v>
      </c>
      <c r="D56" s="18" t="str">
        <f>IF(F111="","",VLOOKUP(F111,$AM$529:$AN$531,2,TRUE))</f>
        <v>суреттерді қылқаламмен, қаламмен бояу тәсілдерін білуге дағдылардын қалыптастыру</v>
      </c>
      <c r="E56" s="18" t="e">
        <f>IF(F112="","",VLOOKUP(F112,$AO$529:$AP$531,2,TRUE))</f>
        <v>#N/A</v>
      </c>
      <c r="F56" s="18" t="e">
        <f>IF(F203="","",VLOOKUP(F203,$AK$587:$AL$589,2,TRUE))</f>
        <v>#N/A</v>
      </c>
      <c r="G56" s="18" t="str">
        <f>IF(F204="","",VLOOKUP(F204,$AM$587:$AN$589,2,TRUE))</f>
        <v>қазақ оюларының элементтерін салу және олармен киімдерді, тұрмыстық
заттарды безендіру дағдылардын қалыптастыру
</v>
      </c>
      <c r="H56" s="18" t="e">
        <f>IF(F205="","",VLOOKUP(F205,$AO$587:$AP$589,2,TRUE))</f>
        <v>#N/A</v>
      </c>
      <c r="I56" s="18" t="str">
        <f>IF(F312="","",VLOOKUP(F312,$AK$587:$AL$589,2,TRUE))</f>
        <v>қазақ оюларының элементтерін салу және олармен киімдерді, тұрмыстық
заттарды безендіру қабілетін бекіту
</v>
      </c>
      <c r="J56" s="18" t="e">
        <f>IF(F313="","",VLOOKUP(F313,$AM$587:$AN$589,2,TRUE))</f>
        <v>#N/A</v>
      </c>
      <c r="K56" s="18" t="e">
        <f>IF(F314="","",VLOOKUP(F314,$AO$587:$AP$589,2,TRUE))</f>
        <v>#N/A</v>
      </c>
      <c r="L56" s="20"/>
    </row>
    <row r="57" ht="90" customHeight="1" spans="2:12">
      <c r="B57" s="11"/>
      <c r="C57" s="18" t="e">
        <f>IF(F113="","",VLOOKUP(F113,$AQ$529:$AR$531,2,TRUE))</f>
        <v>#N/A</v>
      </c>
      <c r="D57" s="18" t="str">
        <f>IF(F114="","",VLOOKUP(F114,$AS$529:$AT$531,2,TRUE))</f>
        <v>өзінің және басқа балалардың жұмыстарын бағалауға дағдылардын қалыптастыру</v>
      </c>
      <c r="E57" s="18" t="e">
        <f>IF(F115="","",VLOOKUP(F115,$AU$529:$AV$531,2,TRUE))</f>
        <v>#N/A</v>
      </c>
      <c r="F57" s="21" t="e">
        <f>IF(F206="","",VLOOKUP(F206,$AQ$587:$AR$589,2,TRUE))</f>
        <v>#N/A</v>
      </c>
      <c r="G57" s="18" t="str">
        <f>IF(F207="","",VLOOKUP(F207,$AS$587:$AT$589,2,TRUE))</f>
        <v>сюжеттік суреттерді салу дағдылардын қалыптастыру</v>
      </c>
      <c r="H57" s="18" t="e">
        <f>IF(F208="","",VLOOKUP(F208,$AU$587:$AV$589,2,TRUE))</f>
        <v>#N/A</v>
      </c>
      <c r="I57" s="21" t="str">
        <f>IF(F315="","",VLOOKUP(F315,$AQ$587:$AR$589,2,TRUE))</f>
        <v>сюжеттік суреттерді салу қабілетін бекіту</v>
      </c>
      <c r="J57" s="18" t="e">
        <f>IF(F316="","",VLOOKUP(F316,$AS$587:$AT$589,2,TRUE))</f>
        <v>#N/A</v>
      </c>
      <c r="K57" s="18" t="e">
        <f>IF(F317="","",VLOOKUP(F317,$AU$587:$AV$589,2,TRUE))</f>
        <v>#N/A</v>
      </c>
      <c r="L57" s="20"/>
    </row>
    <row r="58" ht="90" customHeight="1" spans="2:12">
      <c r="B58" s="11"/>
      <c r="C58" s="18" t="e">
        <f>IF(F116="","",VLOOKUP(F116,$M$533:$N$535,2,TRUE))</f>
        <v>#N/A</v>
      </c>
      <c r="D58" s="18" t="str">
        <f>IF(F117="","",VLOOKUP(F117,$O$533:$P$535,2,TRUE))</f>
        <v>мүсіндейтін затты қолына алып, зерттеуге оның өзіне тән ерекшеліктерін беруге
тырысуға дағдылардын қалыптастыру
</v>
      </c>
      <c r="E58" s="18" t="e">
        <f>IF(F118="","",VLOOKUP(F118,$Q$533:$R$535,2,TRUE))</f>
        <v>#N/A</v>
      </c>
      <c r="F58" s="18" t="e">
        <f>IF(F209="","",VLOOKUP(F209,$AW$587:$AX$589,2,TRUE))</f>
        <v>#N/A</v>
      </c>
      <c r="G58" s="18" t="str">
        <f>IF(F210="","",VLOOKUP(F210,$AY$587:$AZ$589,2,TRUE))</f>
        <v>сурет салуда ұқыптылықты, қауіпсіздікті сақтау дағдылардын қалыптастыру</v>
      </c>
      <c r="H58" s="18" t="e">
        <f>IF(F211="","",VLOOKUP(F211,$BA$587:$BB$589,2,TRUE))</f>
        <v>#N/A</v>
      </c>
      <c r="I58" s="18" t="str">
        <f>IF(F318="","",VLOOKUP(F318,$AW$587:$AX$589,2,TRUE))</f>
        <v>сурет салуда ұқыптылықты, қауіпсіздікті сақтау қабілетін бекіту</v>
      </c>
      <c r="J58" s="18" t="e">
        <f>IF(F319="","",VLOOKUP(F319,$AY$587:$AZ$589,2,TRUE))</f>
        <v>#N/A</v>
      </c>
      <c r="K58" s="18" t="e">
        <f>IF(F320="","",VLOOKUP(F320,$BA$587:$BB$589,2,TRUE))</f>
        <v>#N/A</v>
      </c>
      <c r="L58" s="20"/>
    </row>
    <row r="59" ht="90" customHeight="1" spans="2:12">
      <c r="B59" s="11"/>
      <c r="C59" s="18" t="e">
        <f>IF(F119="","",VLOOKUP(F119,$S$533:$T$535,2,TRUE))</f>
        <v>#N/A</v>
      </c>
      <c r="D59" s="18" t="str">
        <f>IF(F120="","",VLOOKUP(F120,$U$533:$V$535,2,TRUE))</f>
        <v>ермексаз, сазбалшық, пластикалық кесектерден әртүрлі тәсілдерді қолданып,
бейнелерді мүсіндеуге дағдылардын қалыптастыру
</v>
      </c>
      <c r="E59" s="18" t="e">
        <f>IF(F121="","",VLOOKUP(F121,$W$533:$X$535,2,TRUE))</f>
        <v>#N/A</v>
      </c>
      <c r="F59" s="21" t="str">
        <f>IF(F212="","",VLOOKUP(F212,$M$591:$N$593,2,TRUE))</f>
        <v>шынайы бейнесіне қарап және ойдан пішіндері мен өлшемі әртүрлі таныс
заттарды мүсіндеу қабілетін бекіту
</v>
      </c>
      <c r="G59" s="18" t="e">
        <f>IF(F213="","",VLOOKUP(F213,$O$591:$P$593,2,TRUE))</f>
        <v>#N/A</v>
      </c>
      <c r="H59" s="18" t="e">
        <f>IF(F214="","",VLOOKUP(F214,$Q$591:$R$593,2,TRUE))</f>
        <v>#N/A</v>
      </c>
      <c r="I59" s="21" t="str">
        <f>IF(F321="","",VLOOKUP(F321,$M$591:$N$593,2,TRUE))</f>
        <v>шынайы бейнесіне қарап және ойдан пішіндері мен өлшемі әртүрлі таныс
заттарды мүсіндеу қабілетін бекіту
</v>
      </c>
      <c r="J59" s="18" t="e">
        <f>IF(F322="","",VLOOKUP(F322,$O$591:$P$593,2,TRUE))</f>
        <v>#N/A</v>
      </c>
      <c r="K59" s="18" t="e">
        <f>IF(F323="","",VLOOKUP(F323,$Q$591:$R$593,2,TRUE))</f>
        <v>#N/A</v>
      </c>
      <c r="L59" s="20"/>
    </row>
    <row r="60" ht="90" customHeight="1" spans="2:12">
      <c r="B60" s="11"/>
      <c r="C60" s="18" t="str">
        <f>IF(F122="","",VLOOKUP(F122,$Y$533:$Z$535,2,TRUE))</f>
        <v>бірнеше бөліктен тұратын заттарды пішіндейді, олардың орналасуын ескере
отырып, пропорцияларды сақтай отырып, бөліктерді байланыстыруға қабілетін бекіту
</v>
      </c>
      <c r="D60" s="18" t="e">
        <f>IF(F123="","",VLOOKUP(F123,$AA$533:$AB$535,2,TRUE))</f>
        <v>#N/A</v>
      </c>
      <c r="E60" s="18" t="e">
        <f>IF(F124="","",VLOOKUP(F124,$AC$533:$AD$535,2,TRUE))</f>
        <v>#N/A</v>
      </c>
      <c r="F60" s="18" t="str">
        <f>IF(F215="","",VLOOKUP(F215,$S$591:$T$593,2,TRUE))</f>
        <v>қарапайым пропорцияларды сақтай отырып, адам мен жануардың пішіндерін
мүсіндеу қабілетін бекіту
</v>
      </c>
      <c r="G60" s="18" t="e">
        <f>IF(F216="","",VLOOKUP(F216,$U$591:$V$593,2,TRUE))</f>
        <v>#N/A</v>
      </c>
      <c r="H60" s="18" t="e">
        <f>IF(F217="","",VLOOKUP(F217,$W$591:$X$593,2,TRUE))</f>
        <v>#N/A</v>
      </c>
      <c r="I60" s="18" t="str">
        <f>IF(F324="","",VLOOKUP(F324,$S$591:$T$593,2,TRUE))</f>
        <v>қарапайым пропорцияларды сақтай отырып, адам мен жануардың пішіндерін
мүсіндеу қабілетін бекіту
</v>
      </c>
      <c r="J60" s="18" t="e">
        <f>IF(F325="","",VLOOKUP(F325,$U$591:$V$593,2,TRUE))</f>
        <v>#N/A</v>
      </c>
      <c r="K60" s="18" t="e">
        <f>IF(F326="","",VLOOKUP(F326,$W$591:$X$593,2,TRUE))</f>
        <v>#N/A</v>
      </c>
      <c r="L60" s="20"/>
    </row>
    <row r="61" ht="90" customHeight="1" spans="2:12">
      <c r="B61" s="11"/>
      <c r="C61" s="18" t="e">
        <f>IF(F125="","",VLOOKUP(F125,$AE$533:$AF$535,2,TRUE))</f>
        <v>#N/A</v>
      </c>
      <c r="D61" s="18" t="str">
        <f>IF(F126="","",VLOOKUP(F126,$AG$533:$AH$535,2,TRUE))</f>
        <v>ертегілер мен қоршаған өмір тақырыптарына қарапайым композициялар
құрастыруға дағдылардын қалыптастыру
</v>
      </c>
      <c r="E61" s="18" t="e">
        <f>IF(F127="","",VLOOKUP(F127,$AI$533:$AJ$535,2,TRUE))</f>
        <v>#N/A</v>
      </c>
      <c r="F61" s="18" t="e">
        <f>IF(F218="","",VLOOKUP(F218,$Y$591:$Z$593,2,TRUE))</f>
        <v>#N/A</v>
      </c>
      <c r="G61" s="18" t="str">
        <f>IF(F219="","",VLOOKUP(F219,$AA$591:$AB$593,2,TRUE))</f>
        <v>мүсіндеудің әртүрлі әдістерін қолдану дағдылардын қалыптастыру</v>
      </c>
      <c r="H61" s="18" t="e">
        <f>IF(F220="","",VLOOKUP(F220,$AC$591:$AD$593,2,TRUE))</f>
        <v>#N/A</v>
      </c>
      <c r="I61" s="18" t="str">
        <f>IF(F327="","",VLOOKUP(F327,$Y$591:$Z$593,2,TRUE))</f>
        <v>мүсіндеудің әртүрлі әдістерін қолдану қабілетін бекіту</v>
      </c>
      <c r="J61" s="18" t="e">
        <f>IF(F328="","",VLOOKUP(F328,$AA$591:$AB$593,2,TRUE))</f>
        <v>#N/A</v>
      </c>
      <c r="K61" s="18" t="e">
        <f>IF(F329="","",VLOOKUP(F329,$AC$591:$AD$593,2,TRUE))</f>
        <v>#N/A</v>
      </c>
      <c r="L61" s="20"/>
    </row>
    <row r="62" ht="90" customHeight="1" spans="2:12">
      <c r="B62" s="11"/>
      <c r="C62" s="18" t="str">
        <f>IF(F128="","",VLOOKUP(F128,$AK$533:$AL$535,2,TRUE))</f>
        <v>ұжымдық жұмысқа қатысуға қабілетін бекіту</v>
      </c>
      <c r="D62" s="18" t="e">
        <f>IF(F129="","",VLOOKUP(F129,$AM$533:$AN$535,2,TRUE))</f>
        <v>#N/A</v>
      </c>
      <c r="E62" s="18" t="e">
        <f>IF(F130="","",VLOOKUP(F130,$AO$533:$AP$535,2,TRUE))</f>
        <v>#N/A</v>
      </c>
      <c r="F62" s="18" t="e">
        <f>IF(F221="","",VLOOKUP(F221,$AE$591:$AF$593,2,TRUE))</f>
        <v>#N/A</v>
      </c>
      <c r="G62" s="18" t="str">
        <f>IF(F222="","",VLOOKUP(F222,$AG$591:$AH$593,2,TRUE))</f>
        <v>ертегілер мен әңгімелердің мазмұны бойынша сюжеттік композицияларды
құру дағдылардын қалыптастыру
</v>
      </c>
      <c r="H62" s="18" t="e">
        <f>IF(F223="","",VLOOKUP(F223,$AI$591:$AJ$593,2,TRUE))</f>
        <v>#N/A</v>
      </c>
      <c r="I62" s="18" t="str">
        <f>IF(F330="","",VLOOKUP(F330,$AE$591:$AF$593,2,TRUE))</f>
        <v>ертегілер мен әңгімелердің мазмұны бойынша сюжеттік композицияларды
құру қабілетін бекіту
</v>
      </c>
      <c r="J62" s="18" t="e">
        <f>IF(F331="","",VLOOKUP(F331,$AG$591:$AH$593,2,TRUE))</f>
        <v>#N/A</v>
      </c>
      <c r="K62" s="18" t="e">
        <f>IF(F332="","",VLOOKUP(F332,$AI$591:$AJ$593,2,TRUE))</f>
        <v>#N/A</v>
      </c>
      <c r="L62" s="20"/>
    </row>
    <row r="63" ht="90" customHeight="1" spans="2:12">
      <c r="B63" s="11"/>
      <c r="C63" s="18" t="str">
        <f>IF(F131="","",VLOOKUP(F131,$AQ$533:$AR$535,2,TRUE))</f>
        <v>мүсіндеуде қауіпсіздік ережелерін сақтауға қабілетін бекіту</v>
      </c>
      <c r="D63" s="18" t="e">
        <f>IF(F132="","",VLOOKUP(F132,$AS$533:$AT$535,2,TRUE))</f>
        <v>#N/A</v>
      </c>
      <c r="E63" s="18" t="e">
        <f>IF(F133="","",VLOOKUP(F133,$AU$533:$AV$535,2,TRUE))</f>
        <v>#N/A</v>
      </c>
      <c r="F63" s="18" t="str">
        <f>IF(F224="","",VLOOKUP(F224,$AK$591:$AL$593,2,TRUE))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G63" s="18" t="e">
        <f>IF(F225="","",VLOOKUP(F225,$AM$591:$AN$593,2,TRUE))</f>
        <v>#N/A</v>
      </c>
      <c r="H63" s="18" t="e">
        <f>IF(F226="","",VLOOKUP(F226,$AO$591:$AP$593,2,TRUE))</f>
        <v>#N/A</v>
      </c>
      <c r="I63" s="18" t="str">
        <f>IF(F333="","",VLOOKUP(F333,$AK$591:$AL$593,2,TRUE))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J63" s="18" t="e">
        <f>IF(F334="","",VLOOKUP(F334,$AM$591:$AN$593,2,TRUE))</f>
        <v>#N/A</v>
      </c>
      <c r="K63" s="18" t="e">
        <f>IF(F335="","",VLOOKUP(F335,$AO$591:$AP$593,2,TRUE))</f>
        <v>#N/A</v>
      </c>
      <c r="L63" s="20"/>
    </row>
    <row r="64" ht="90" customHeight="1" spans="2:12">
      <c r="B64" s="11"/>
      <c r="C64" s="18" t="str">
        <f>IF(F134="","",VLOOKUP(F134,$M$537:$N$539,2,TRUE))</f>
        <v>қайшыны дұрыс ұстауға және оны қолдана алуға қабілетін бекіту</v>
      </c>
      <c r="D64" s="18" t="e">
        <f>IF(F135="","",VLOOKUP(F135,$O$537:$P$539,2,TRUE))</f>
        <v>#N/A</v>
      </c>
      <c r="E64" s="18" t="e">
        <f>IF(F136="","",VLOOKUP(F136,$Q$537:$R$539,2,TRUE))</f>
        <v>#N/A</v>
      </c>
      <c r="F64" s="21" t="str">
        <f>IF(F227="","",VLOOKUP(F227,$AQ$591:$AR$593,2,TRUE))</f>
        <v>ортақ композиция құру үшін ұжыммен мүсіндеу дағдыларын меңгеру қабілетін бекіту</v>
      </c>
      <c r="G64" s="18" t="e">
        <f>IF(F228="","",VLOOKUP(F228,$AS$591:$AT$593,2,TRUE))</f>
        <v>#N/A</v>
      </c>
      <c r="H64" s="18" t="e">
        <f>IF(F229="","",VLOOKUP(F229,$AU$591:$AV$593,2,TRUE))</f>
        <v>#N/A</v>
      </c>
      <c r="I64" s="21" t="str">
        <f>IF(F336="","",VLOOKUP(F336,$AQ$591:$AR$593,2,TRUE))</f>
        <v>ортақ композиция құру үшін ұжыммен мүсіндеу дағдыларын меңгеру қабілетін бекіту</v>
      </c>
      <c r="J64" s="18" t="e">
        <f>IF(F337="","",VLOOKUP(F337,$AS$591:$AT$593,2,TRUE))</f>
        <v>#N/A</v>
      </c>
      <c r="K64" s="18" t="e">
        <f>IF(F338="","",VLOOKUP(F338,$AU$591:$AV$593,2,TRUE))</f>
        <v>#N/A</v>
      </c>
      <c r="L64" s="20"/>
    </row>
    <row r="65" ht="90" customHeight="1" spans="2:12">
      <c r="B65" s="11"/>
      <c r="C65" s="18" t="str">
        <f>IF(F137="","",VLOOKUP(F137,$S$537:$T$539,2,TRUE))</f>
        <v>жемістерді, көгөністерді, гүлдерді, оюларды түрлі тәсілдермен қиюға қабілетін бекіту</v>
      </c>
      <c r="D65" s="18" t="e">
        <f>IF(F138="","",VLOOKUP(F138,$U$537:$V$539,2,TRUE))</f>
        <v>#N/A</v>
      </c>
      <c r="E65" s="18" t="e">
        <f>IF(F139="","",VLOOKUP(F139,$W$537:$X$539,2,TRUE))</f>
        <v>#N/A</v>
      </c>
      <c r="F65" s="18" t="str">
        <f>IF(F230="","",VLOOKUP(F230,$AW$591:$AX$593,2,TRUE))</f>
        <v>жұмысты ұқыпты орындау, қауіпсіздік ережелерін сақтау қабілетін бекіту</v>
      </c>
      <c r="G65" s="18" t="e">
        <f>IF(F231="","",VLOOKUP(F231,$AY$591:$AZ$593,2,TRUE))</f>
        <v>#N/A</v>
      </c>
      <c r="H65" s="18" t="e">
        <f>IF(F232="","",VLOOKUP(F232,$BA$591:$BB$593,2,TRUE))</f>
        <v>#N/A</v>
      </c>
      <c r="I65" s="18" t="str">
        <f>IF(F339="","",VLOOKUP(F339,$AW$591:$AX$593,2,TRUE))</f>
        <v>жұмысты ұқыпты орындау, қауіпсіздік ережелерін сақтау қабілетін бекіту</v>
      </c>
      <c r="J65" s="18" t="e">
        <f>IF(F340="","",VLOOKUP(F340,$AY$591:$AZ$593,2,TRUE))</f>
        <v>#N/A</v>
      </c>
      <c r="K65" s="18" t="e">
        <f>IF(F341="","",VLOOKUP(F341,$BA$591:$BB$593,2,TRUE))</f>
        <v>#N/A</v>
      </c>
      <c r="L65" s="20"/>
    </row>
    <row r="66" ht="90" customHeight="1" spans="2:12">
      <c r="B66" s="11"/>
      <c r="C66" s="18" t="str">
        <f>IF(F140="","",VLOOKUP(F140,$Y$537:$Z$539,2,TRUE))</f>
        <v>бірнеше бөліктерден тұратын заттарды орналастыруға және желімдеуге қабілетін бекіту</v>
      </c>
      <c r="D66" s="18" t="e">
        <f>IF(F141="","",VLOOKUP(F141,$AA$537:$AB$539,2,TRUE))</f>
        <v>#N/A</v>
      </c>
      <c r="E66" s="18" t="e">
        <f>IF(F142="","",VLOOKUP(F142,$AC$537:$AD$539,2,TRUE))</f>
        <v>#N/A</v>
      </c>
      <c r="F66" s="21" t="str">
        <f>IF(F233="","",VLOOKUP(F233,$M$595:$N$597,2,TRUE))</f>
        <v>қайшымен түрлі геометриялық пішіндерді қию, қайшы мен желімді дұрыс
қолдану қабілетін бекіту
</v>
      </c>
      <c r="G66" s="18" t="e">
        <f>IF(F234="","",VLOOKUP(F234,$O$595:$P$597,2,TRUE))</f>
        <v>#N/A</v>
      </c>
      <c r="H66" s="18" t="e">
        <f>IF(F235="","",VLOOKUP(F235,$Q$595:$R$597,2,TRUE))</f>
        <v>#N/A</v>
      </c>
      <c r="I66" s="21" t="str">
        <f>IF(F342="","",VLOOKUP(F342,$M$595:$N$597,2,TRUE))</f>
        <v>қайшымен түрлі геометриялық пішіндерді қию, қайшы мен желімді дұрыс
қолдану қабілетін бекіту
</v>
      </c>
      <c r="J66" s="18" t="e">
        <f>IF(F343="","",VLOOKUP(F343,$O$595:$P$597,2,TRUE))</f>
        <v>#N/A</v>
      </c>
      <c r="K66" s="18" t="e">
        <f>IF(F344="","",VLOOKUP(F344,$Q$595:$R$597,2,TRUE))</f>
        <v>#N/A</v>
      </c>
      <c r="L66" s="20"/>
    </row>
    <row r="67" ht="90" customHeight="1" spans="2:12">
      <c r="B67" s="11"/>
      <c r="C67" s="18" t="str">
        <f>IF(F143="","",VLOOKUP(F143,$AE$537:$AF$539,2,TRUE))</f>
        <v>қазақ оюларының бөліктерінен, өсімдік және геометриялық пішіндерден өрнектер
жасауға, оларды кезектестіріп ретімен желімдейуге қабілетін бекіту
</v>
      </c>
      <c r="D67" s="18" t="e">
        <f>IF(F144="","",VLOOKUP(F144,$AG$537:$AH$539,2,TRUE))</f>
        <v>#N/A</v>
      </c>
      <c r="E67" s="18" t="e">
        <f>IF(F145="","",VLOOKUP(F145,$AI$537:$AJ$539,2,TRUE))</f>
        <v>#N/A</v>
      </c>
      <c r="F67" s="18" t="str">
        <f>IF(F236="","",VLOOKUP(F236,$S$595:$T$597,2,TRUE))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G67" s="18" t="e">
        <f>IF(F237="","",VLOOKUP(F237,$U$595:$V$597,2,TRUE))</f>
        <v>#N/A</v>
      </c>
      <c r="H67" s="18" t="e">
        <f>IF(F238="","",VLOOKUP(F238,$W$595:$X$597,2,TRUE))</f>
        <v>#N/A</v>
      </c>
      <c r="I67" s="18" t="str">
        <f>IF(F345="","",VLOOKUP(F345,$S$595:$T$597,2,TRUE))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J67" s="18" t="e">
        <f>IF(F346="","",VLOOKUP(F346,$U$595:$V$597,2,TRUE))</f>
        <v>#N/A</v>
      </c>
      <c r="K67" s="18" t="e">
        <f>IF(F347="","",VLOOKUP(F347,$W$595:$X$597,2,TRUE))</f>
        <v>#N/A</v>
      </c>
      <c r="L67" s="20"/>
    </row>
    <row r="68" ht="90" customHeight="1" spans="2:12">
      <c r="B68" s="11"/>
      <c r="C68" s="18" t="str">
        <f>IF(F146="","",VLOOKUP(F146,$AK$537:$AL$539,2,TRUE))</f>
        <v>ұжымдық жұмыстарды орындауға қатысуға қабілетін бекіту</v>
      </c>
      <c r="D68" s="18" t="e">
        <f>IF(F147="","",VLOOKUP(F147,$AM$537:$AN$539,2,TRUE))</f>
        <v>#N/A</v>
      </c>
      <c r="E68" s="18" t="e">
        <f>IF(F148="","",VLOOKUP(F148,$AO$537:$AP$539,2,TRUE))</f>
        <v>#N/A</v>
      </c>
      <c r="F68" s="18" t="str">
        <f>IF(F239="","",VLOOKUP(F239,$Y$595:$Z$597,2,TRUE))</f>
        <v>жұмыс тәсілдерін таңдау және түсіндіру қабілетін бекіту</v>
      </c>
      <c r="G68" s="18" t="e">
        <f>IF(F240="","",VLOOKUP(F240,$AA$595:$AB$597,2,TRUE))</f>
        <v>#N/A</v>
      </c>
      <c r="H68" s="18" t="e">
        <f>IF(F241="","",VLOOKUP(F241,$AC$595:$AD$597,2,TRUE))</f>
        <v>#N/A</v>
      </c>
      <c r="I68" s="18" t="str">
        <f>IF(F348="","",VLOOKUP(F348,$Y$595:$Z$597,2,TRUE))</f>
        <v>жұмыс тәсілдерін таңдау және түсіндіру қабілетін бекіту</v>
      </c>
      <c r="J68" s="18" t="e">
        <f>IF(F349="","",VLOOKUP(F349,$AA$595:$AB$597,2,TRUE))</f>
        <v>#N/A</v>
      </c>
      <c r="K68" s="18" t="e">
        <f>IF(F350="","",VLOOKUP(F350,$AC$595:$AD$597,2,TRUE))</f>
        <v>#N/A</v>
      </c>
      <c r="L68" s="20"/>
    </row>
    <row r="69" ht="90" customHeight="1" spans="2:12">
      <c r="B69" s="11"/>
      <c r="C69" s="18" t="str">
        <f>IF(F149="","",VLOOKUP(F149,$AQ$537:$AR$539,2,TRUE))</f>
        <v>жапсыруда қауіпсіздік ережелерін сақтауға, жұмысты ұқыптылықпен орындауға</v>
      </c>
      <c r="D69" s="18" t="e">
        <f>IF(F150="","",VLOOKUP(F150,$AS$537:$AT$539,2,TRUE))</f>
        <v>#N/A</v>
      </c>
      <c r="E69" s="18" t="e">
        <f>IF(F151="","",VLOOKUP(F151,$AU$537:$AV$539,2,TRUE))</f>
        <v>#N/A</v>
      </c>
      <c r="F69" s="18" t="str">
        <f>IF(F242="","",VLOOKUP(F242,$AE$595:$AF$597,2,TRUE))</f>
        <v>бірнеше бөліктерден бейнелерді құрастыру қабілетін бекіту</v>
      </c>
      <c r="G69" s="18" t="e">
        <f>IF(F243="","",VLOOKUP(F243,$AG$595:$AH$597,2,TRUE))</f>
        <v>#N/A</v>
      </c>
      <c r="H69" s="18" t="e">
        <f>IF(F244="","",VLOOKUP(F244,$AI$595:$AJ$597,2,TRUE))</f>
        <v>#N/A</v>
      </c>
      <c r="I69" s="18" t="str">
        <f>IF(F351="","",VLOOKUP(F351,$AE$595:$AF$597,2,TRUE))</f>
        <v>бірнеше бөліктерден бейнелерді құрастыру қабілетін бекіту</v>
      </c>
      <c r="J69" s="18" t="e">
        <f>IF(F352="","",VLOOKUP(F352,$AG$595:$AH$597,2,TRUE))</f>
        <v>#N/A</v>
      </c>
      <c r="K69" s="18" t="e">
        <f>IF(F353="","",VLOOKUP(F353,$AI$595:$AJ$597,2,TRUE))</f>
        <v>#N/A</v>
      </c>
      <c r="L69" s="20"/>
    </row>
    <row r="70" ht="90" customHeight="1" spans="2:12">
      <c r="B70" s="11"/>
      <c r="C70" s="18" t="str">
        <f>IF(F152="","",VLOOKUP(F152,$M$541:$N$543,2,TRUE))</f>
        <v>құрылыс бөлшектерін ажыратады және атуға, оларды құрылымдық қасиеттерін
ескере отырып пайдалануға
</v>
      </c>
      <c r="D70" s="18" t="e">
        <f>IF(F153="","",VLOOKUP(F153,$O$541:$P$543,2,TRUE))</f>
        <v>#N/A</v>
      </c>
      <c r="E70" s="18" t="e">
        <f>IF(F154="","",VLOOKUP(F154,$Q$541:$R$543,2,TRUE))</f>
        <v>#N/A</v>
      </c>
      <c r="F70" s="18" t="str">
        <f>IF(F245="","",VLOOKUP(F245,$AK$595:$AL$597,2,TRUE))</f>
        <v>жұмысты жеке және топпен бірлесіп жасау, топтық жұмыста міндеттерді келісіп
атқару қабілетін бекіту
</v>
      </c>
      <c r="G70" s="18" t="e">
        <f>IF(F246="","",VLOOKUP(F246,$AM$595:$AN$597,2,TRUE))</f>
        <v>#N/A</v>
      </c>
      <c r="H70" s="18" t="e">
        <f>IF(F247="","",VLOOKUP(F247,$AO$595:$AP$597,2,TRUE))</f>
        <v>#N/A</v>
      </c>
      <c r="I70" s="18" t="str">
        <f>IF(F354="","",VLOOKUP(F354,$AK$595:$AL$597,2,TRUE))</f>
        <v>жұмысты жеке және топпен бірлесіп жасау, топтық жұмыста міндеттерді келісіп
атқару қабілетін бекіту
</v>
      </c>
      <c r="J70" s="18" t="e">
        <f>IF(F355="","",VLOOKUP(F355,$AM$595:$AN$597,2,TRUE))</f>
        <v>#N/A</v>
      </c>
      <c r="K70" s="18" t="e">
        <f>IF(F356="","",VLOOKUP(F356,$AO$595:$AP$597,2,TRUE))</f>
        <v>#N/A</v>
      </c>
      <c r="L70" s="20"/>
    </row>
    <row r="71" ht="90" customHeight="1" spans="2:12">
      <c r="B71" s="11"/>
      <c r="C71" s="18" t="str">
        <f>IF(F155="","",VLOOKUP(F155,$S$541:$T$543,2,TRUE))</f>
        <v>өз бетінше ойдан құрастыруға</v>
      </c>
      <c r="D71" s="18" t="e">
        <f>IF(F156="","",VLOOKUP(F156,$U$541:$V$543,2,TRUE))</f>
        <v>#N/A</v>
      </c>
      <c r="E71" s="18" t="e">
        <f>IF(F157="","",VLOOKUP(F157,$W$541:$X$543,2,TRUE))</f>
        <v>#N/A</v>
      </c>
      <c r="F71" s="21" t="str">
        <f>IF(F248="","",VLOOKUP(F248,$AQ$595:$AR$597,2,TRUE))</f>
        <v>сюжеттік композициялар жасау, оларды сәнді бөлшектермен толықтыру қабілетін бекіту</v>
      </c>
      <c r="G71" s="18" t="e">
        <f>IF(F249="","",VLOOKUP(F249,$AS$595:$AT$597,2,TRUE))</f>
        <v>#N/A</v>
      </c>
      <c r="H71" s="18" t="e">
        <f>IF(F250="","",VLOOKUP(F250,$AU$595:$AV$597,2,TRUE))</f>
        <v>#N/A</v>
      </c>
      <c r="I71" s="21" t="str">
        <f>IF(F357="","",VLOOKUP(F357,$AQ$595:$AR$597,2,TRUE))</f>
        <v>сюжеттік композициялар жасау, оларды сәнді бөлшектермен толықтыру қабілетін бекіту</v>
      </c>
      <c r="J71" s="18" t="e">
        <f>IF(F358="","",VLOOKUP(F358,$AS$595:$AT$597,2,TRUE))</f>
        <v>#N/A</v>
      </c>
      <c r="K71" s="18" t="e">
        <f>IF(F359="","",VLOOKUP(F359,$AU$595:$AV$597,2,TRUE))</f>
        <v>#N/A</v>
      </c>
      <c r="L71" s="20"/>
    </row>
    <row r="72" ht="90" customHeight="1" spans="2:12">
      <c r="B72" s="11"/>
      <c r="C72" s="18" t="e">
        <f>IF(F158="","",VLOOKUP(F158,$Y$541:$Z$543,2,TRUE))</f>
        <v>#N/A</v>
      </c>
      <c r="D72" s="18" t="str">
        <f>IF(F159="","",VLOOKUP(F159,$AA$541:$AB$543,2,TRUE))</f>
        <v>түрлендіреді, «оригами» үлгісі бойынша қарапайым пішіндер
құрастыруға
</v>
      </c>
      <c r="E72" s="18" t="e">
        <f>IF(F160="","",VLOOKUP(F160,$AC$541:$AD$543,2,TRUE))</f>
        <v>#N/A</v>
      </c>
      <c r="F72" s="18" t="str">
        <f>IF(F251="","",VLOOKUP(F251,$AW$595:$AX$597,2,TRUE))</f>
        <v>еңбек қауіпсіздігі мен жеке гигиена ережелерін сақтау қабілетін бекіту</v>
      </c>
      <c r="G72" s="18" t="e">
        <f>IF(F252="","",VLOOKUP(F252,$AY$595:$AZ$597,2,TRUE))</f>
        <v>#N/A</v>
      </c>
      <c r="H72" s="18" t="e">
        <f>IF(F253="","",VLOOKUP(F253,$BA$595:$BB$597,2,TRUE))</f>
        <v>#N/A</v>
      </c>
      <c r="I72" s="18" t="str">
        <f>IF(F360="","",VLOOKUP(F360,$AW$595:$AX$597,2,TRUE))</f>
        <v>еңбек қауіпсіздігі мен жеке гигиена ережелерін сақтау қабілетін бекіту</v>
      </c>
      <c r="J72" s="18" t="e">
        <f>IF(F361="","",VLOOKUP(F361,$AY$595:$AZ$597,2,TRUE))</f>
        <v>#N/A</v>
      </c>
      <c r="K72" s="18" t="e">
        <f>IF(F362="","",VLOOKUP(F362,$BA$595:$BB$597,2,TRUE))</f>
        <v>#N/A</v>
      </c>
      <c r="L72" s="20"/>
    </row>
    <row r="73" ht="90" customHeight="1" spans="2:12">
      <c r="B73" s="11"/>
      <c r="C73" s="18" t="str">
        <f>IF(F161="","",VLOOKUP(F161,$AE$541:$AF$543,2,TRUE))</f>
        <v>табиғи және қалдық заттардан құрастыруға</v>
      </c>
      <c r="D73" s="18" t="e">
        <f>IF(F162="","",VLOOKUP(F162,$AG$541:$AH$543,2,TRUE))</f>
        <v>#N/A</v>
      </c>
      <c r="E73" s="18" t="e">
        <f>IF(F163="","",VLOOKUP(F163,$AI$541:$AJ$543,2,TRUE))</f>
        <v>#N/A</v>
      </c>
      <c r="F73" s="21" t="e">
        <f>IF(F254="","",VLOOKUP(F254,$M$599:$N$601,2,TRUE))</f>
        <v>#N/A</v>
      </c>
      <c r="G73" s="18" t="str">
        <f>IF(F255="","",VLOOKUP(F255,$O$599:$P$601,2,TRUE))</f>
        <v>ұсынылған тақырыпқа, өз бетінше ойдан құрастыру дағдылардын қалыптастыру</v>
      </c>
      <c r="H73" s="18" t="e">
        <f>IF(F256="","",VLOOKUP(F256,$Q$599:$R$601,2,TRUE))</f>
        <v>#N/A</v>
      </c>
      <c r="I73" s="21" t="str">
        <f>IF(F363="","",VLOOKUP(F363,$M$599:$N$601,2,TRUE))</f>
        <v>ұсынылған тақырыпқа, өз бетінше ойдан құрастыру қабілетін бекіту</v>
      </c>
      <c r="J73" s="18" t="e">
        <f>IF(F364="","",VLOOKUP(F364,$O$599:$P$601,2,TRUE))</f>
        <v>#N/A</v>
      </c>
      <c r="K73" s="18" t="e">
        <f>IF(F365="","",VLOOKUP(F365,$Q$599:$R$601,2,TRUE))</f>
        <v>#N/A</v>
      </c>
      <c r="L73" s="20"/>
    </row>
    <row r="74" ht="90" customHeight="1" spans="2:12">
      <c r="B74" s="11"/>
      <c r="C74" s="18" t="str">
        <f>IF(F164="","",VLOOKUP(F164,$AK$541:$AL$543,2,TRUE))</f>
        <v>заттарды өз бетінше таңдап, ойдан композиция құрастыруға</v>
      </c>
      <c r="D74" s="18" t="e">
        <f>IF(F165="","",VLOOKUP(F165,$AM$541:$AN$543,2,TRUE))</f>
        <v>#N/A</v>
      </c>
      <c r="E74" s="18" t="e">
        <f>IF(F166="","",VLOOKUP(F166,$AO$541:$AP$543,2,TRUE))</f>
        <v>#N/A</v>
      </c>
      <c r="F74" s="18" t="e">
        <f>IF(F257="","",VLOOKUP(F257,$S$599:$T$601,2,TRUE))</f>
        <v>#N/A</v>
      </c>
      <c r="G74" s="18" t="str">
        <f>IF(F258="","",VLOOKUP(F258,$U$599:$V$601,2,TRUE))</f>
        <v>қалдық және табиғи материалдан құрастыру дағдылардын қалыптастыру</v>
      </c>
      <c r="H74" s="18" t="e">
        <f>IF(F259="","",VLOOKUP(F259,$W$599:$X$601,2,TRUE))</f>
        <v>#N/A</v>
      </c>
      <c r="I74" s="18" t="str">
        <f>IF(F366="","",VLOOKUP(F366,$S$599:$T$601,2,TRUE))</f>
        <v>қалдық және табиғи материалдан құрастыру қабілетін бекіту</v>
      </c>
      <c r="J74" s="18" t="e">
        <f>IF(F367="","",VLOOKUP(F367,$U$599:$V$601,2,TRUE))</f>
        <v>#N/A</v>
      </c>
      <c r="K74" s="18" t="e">
        <f>IF(F368="","",VLOOKUP(F368,$W$599:$X$601,2,TRUE))</f>
        <v>#N/A</v>
      </c>
      <c r="L74" s="20"/>
    </row>
    <row r="75" ht="90" customHeight="1" spans="2:12">
      <c r="B75" s="11"/>
      <c r="C75" s="18" t="str">
        <f>IF(F167="","",VLOOKUP(F167,$AQ$541:$AR$543,2,TRUE))</f>
        <v>қазақ халқының табиғи материалдардан жасалған бұйымдарымен, тұрмыстық
заттарын, олардың қандай материалдан жасалғанын білуге
</v>
      </c>
      <c r="D75" s="18" t="e">
        <f>IF(F168="","",VLOOKUP(F168,$AS$541:$AT$543,2,TRUE))</f>
        <v>#N/A</v>
      </c>
      <c r="E75" s="18" t="e">
        <f>IF(F169="","",VLOOKUP(F169,$AU$541:$AV$543,2,TRUE))</f>
        <v>#N/A</v>
      </c>
      <c r="F75" s="18" t="str">
        <f>IF(F260="","",VLOOKUP(F260,$Y$599:$Z$601,2,TRUE))</f>
        <v>өзінің құрастырған құрылысын талдау арқылы тиімді конструктивті шешімдерді
табу, оларды құрастыруда қолдану қабілетін бекіту
</v>
      </c>
      <c r="G75" s="18" t="e">
        <f>IF(F261="","",VLOOKUP(F261,$AA$599:$AB$601,2,TRUE))</f>
        <v>#N/A</v>
      </c>
      <c r="H75" s="18" t="e">
        <f>IF(F262="","",VLOOKUP(F262,$AC$599:$AD$601,2,TRUE))</f>
        <v>#N/A</v>
      </c>
      <c r="I75" s="18" t="str">
        <f>IF(F369="","",VLOOKUP(F369,$Y$599:$Z$601,2,TRUE))</f>
        <v>өзінің құрастырған құрылысын талдау арқылы тиімді конструктивті шешімдерді
табу, оларды құрастыруда қолдану қабілетін бекіту
</v>
      </c>
      <c r="J75" s="18" t="e">
        <f>IF(F370="","",VLOOKUP(F370,$AA$599:$AB$601,2,TRUE))</f>
        <v>#N/A</v>
      </c>
      <c r="K75" s="18" t="e">
        <f>IF(F371="","",VLOOKUP(F371,$AC$599:$AD$601,2,TRUE))</f>
        <v>#N/A</v>
      </c>
      <c r="L75" s="20"/>
    </row>
    <row r="76" ht="90" customHeight="1" spans="2:12">
      <c r="B76" s="11"/>
      <c r="C76" s="18" t="e">
        <f>IF(F170="","",VLOOKUP(F170,$M$545:$N$547,2,TRUE))</f>
        <v>#N/A</v>
      </c>
      <c r="D76" s="18" t="str">
        <f>IF(F171="","",VLOOKUP(F171,$O$545:$P$547,2,TRUE))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v>
      </c>
      <c r="E76" s="18" t="e">
        <f>IF(F172="","",VLOOKUP(F172,$Q$545:$R$547,2,TRUE))</f>
        <v>#N/A</v>
      </c>
      <c r="F76" s="18" t="str">
        <f>IF(F263="","",VLOOKUP(F263,$AE$599:$AF$601,2,TRUE))</f>
        <v>ойынға қажетті құрылысты бірлесіп ойдан құрастыру, жұмысты бірге келісіп
орындау, дайын құрылыспен ойнау қабілетін бекіту
</v>
      </c>
      <c r="G76" s="18" t="e">
        <f>IF(F264="","",VLOOKUP(F264,$AG$599:$AH$601,2,TRUE))</f>
        <v>#N/A</v>
      </c>
      <c r="H76" s="18" t="e">
        <f>IF(F265="","",VLOOKUP(F265,$AI$599:$AJ$601,2,TRUE))</f>
        <v>#N/A</v>
      </c>
      <c r="I76" s="18" t="str">
        <f>IF(F372="","",VLOOKUP(F372,$AE$599:$AF$601,2,TRUE))</f>
        <v>ойынға қажетті құрылысты бірлесіп ойдан құрастыру, жұмысты бірге келісіп
орындау, дайын құрылыспен ойнау қабілетін бекіту
</v>
      </c>
      <c r="J76" s="18" t="e">
        <f>IF(F373="","",VLOOKUP(F373,$AG$599:$AH$601,2,TRUE))</f>
        <v>#N/A</v>
      </c>
      <c r="K76" s="18" t="e">
        <f>IF(F374="","",VLOOKUP(F374,$AI$599:$AJ$601,2,TRUE))</f>
        <v>#N/A</v>
      </c>
      <c r="L76" s="20"/>
    </row>
    <row r="77" ht="90" customHeight="1" spans="2:12">
      <c r="B77" s="11"/>
      <c r="C77" s="18" t="e">
        <f>IF(F173="","",VLOOKUP(F173,$S$545:$T$547,2,TRUE))</f>
        <v>#N/A</v>
      </c>
      <c r="D77" s="18" t="str">
        <f>IF(F174="","",VLOOKUP(F174,$U$545:$V$547,2,TRUE))</f>
        <v>әнді созып, сөздерін анық айтуға, таныс әндерді сүйемелдеумен және
сүйемелдеусіз орындауға
</v>
      </c>
      <c r="E77" s="18" t="e">
        <f>IF(F175="","",VLOOKUP(F175,$W$545:$X$547,2,TRUE))</f>
        <v>#N/A</v>
      </c>
      <c r="F77" s="18" t="str">
        <f>IF(F266="","",VLOOKUP(F266,$AK$599:$AL$601,2,TRUE))</f>
        <v>ұжыммен бірге жұмыс істеу қабілетін бекіту</v>
      </c>
      <c r="G77" s="18" t="e">
        <f>IF(F267="","",VLOOKUP(F267,$AM$599:$AN$601,2,TRUE))</f>
        <v>#N/A</v>
      </c>
      <c r="H77" s="18" t="e">
        <f>IF(F268="","",VLOOKUP(F268,$AO$599:$AP$601,2,TRUE))</f>
        <v>#N/A</v>
      </c>
      <c r="I77" s="18" t="str">
        <f>IF(F375="","",VLOOKUP(F375,$AK$599:$AL$601,2,TRUE))</f>
        <v>ұжыммен бірге жұмыс істеу қабілетін бекіту</v>
      </c>
      <c r="J77" s="18" t="e">
        <f>IF(F376="","",VLOOKUP(F376,$AM$599:$AN$601,2,TRUE))</f>
        <v>#N/A</v>
      </c>
      <c r="K77" s="18" t="e">
        <f>IF(F377="","",VLOOKUP(F377,$AO$599:$AP$601,2,TRUE))</f>
        <v>#N/A</v>
      </c>
      <c r="L77" s="20"/>
    </row>
    <row r="78" ht="90" customHeight="1" spans="2:12">
      <c r="B78" s="11"/>
      <c r="C78" s="18" t="e">
        <f>IF(F176="","",VLOOKUP(F176,$Y$545:$Z$547,2,TRUE))</f>
        <v>#N/A</v>
      </c>
      <c r="D78" s="18" t="str">
        <f>IF(F177="","",VLOOKUP(F177,$AA$545:$AB$547,2,TRUE))</f>
        <v>музыканың ырғағымен жүруге, қимылдарды музыкамен сәйкестендіруге,
қимылдарды орындауға шапшаңдық пен ептілік танытуға
</v>
      </c>
      <c r="E78" s="18" t="e">
        <f>IF(F178="","",VLOOKUP(F178,$AC$545:$AD$547,2,TRUE))</f>
        <v>#N/A</v>
      </c>
      <c r="F78" s="21" t="str">
        <f>IF(F269="","",VLOOKUP(F269,$AQ$599:$AR$601,2,TRUE))</f>
        <v>жазық қағаз пішіндерді көлемді пішіндерге өзгерту қабілетін бекіту</v>
      </c>
      <c r="G78" s="18" t="e">
        <f>IF(F270="","",VLOOKUP(F270,$AS$599:$AT$601,2,TRUE))</f>
        <v>#N/A</v>
      </c>
      <c r="H78" s="18" t="e">
        <f>IF(F271="","",VLOOKUP(F271,$AU$599:$AV$601,2,TRUE))</f>
        <v>#N/A</v>
      </c>
      <c r="I78" s="21" t="str">
        <f>IF(F378="","",VLOOKUP(F378,$AQ$599:$AR$601,2,TRUE))</f>
        <v>жазық қағаз пішіндерді көлемді пішіндерге өзгерту қабілетін бекіту</v>
      </c>
      <c r="J78" s="18" t="e">
        <f>IF(F379="","",VLOOKUP(F379,$AS$599:$AT$601,2,TRUE))</f>
        <v>#N/A</v>
      </c>
      <c r="K78" s="18" t="e">
        <f>IF(F380="","",VLOOKUP(F380,$AU$599:$AV$601,2,TRUE))</f>
        <v>#N/A</v>
      </c>
      <c r="L78" s="20"/>
    </row>
    <row r="79" ht="90" customHeight="1" spans="2:12">
      <c r="B79" s="11"/>
      <c r="C79" s="18" t="e">
        <f>IF(F179="","",VLOOKUP(F179,$AE$545:$AF$547,2,TRUE))</f>
        <v>#N/A</v>
      </c>
      <c r="D79" s="18" t="str">
        <f>IF(F180="","",VLOOKUP(F180,$AG$545:$AH$547,2,TRUE))</f>
        <v>ұлттық би өнеріне қызығушылық танытуға, би қимылдарын орындауға</v>
      </c>
      <c r="E79" s="18" t="e">
        <f>IF(F181="","",VLOOKUP(F181,$AI$545:$AJ$547,2,TRUE))</f>
        <v>#N/A</v>
      </c>
      <c r="F79" s="18" t="str">
        <f>IF(F272="","",VLOOKUP(F272,$AW$599:$AX$601,2,TRUE))</f>
        <v>жұмыс орнында қауіпсіздік ережелерін сақтау қабілетін бекіту</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str">
        <f>IF(F183="","",VLOOKUP(F183,$AM$545:$AN$547,2,TRUE))</f>
        <v>музыка жанрларын анықтуға</v>
      </c>
      <c r="E80" s="18" t="e">
        <f>IF(F184="","",VLOOKUP(F184,$AO$545:$AP$547,2,TRUE))</f>
        <v>#N/A</v>
      </c>
      <c r="F80" s="21" t="e">
        <f>IF(F275="","",VLOOKUP(F275,$M$603:$N$605,2,TRUE))</f>
        <v>#N/A</v>
      </c>
      <c r="G80" s="18" t="str">
        <f>IF(F276="","",VLOOKUP(F276,$O$603:$P$605,2,TRUE))</f>
        <v>қарапайым музыкалық жанрларды ажыру (күй, ән, би, марш) дағдылардын қалыптастыру</v>
      </c>
      <c r="H80" s="18" t="e">
        <f>IF(F277="","",VLOOKUP(F277,$Q$603:$R$605,2,TRUE))</f>
        <v>#N/A</v>
      </c>
      <c r="I80" s="21" t="str">
        <f>IF(F384="","",VLOOKUP(F384,$M$603:$N$605,2,TRUE))</f>
        <v>қарапайым музыкалық жанрларды ажыру (күй, ән, би, марш) қабілетін бекіту</v>
      </c>
      <c r="J80" s="18" t="e">
        <f>IF(F385="","",VLOOKUP(F385,$O$603:$P$605,2,TRUE))</f>
        <v>#N/A</v>
      </c>
      <c r="K80" s="18" t="e">
        <f>IF(F386="","",VLOOKUP(F386,$Q$603:$R$605,2,TRUE))</f>
        <v>#N/A</v>
      </c>
      <c r="L80" s="20"/>
    </row>
    <row r="81" ht="90" customHeight="1" spans="2:12">
      <c r="B81" s="11"/>
      <c r="C81" s="18" t="str">
        <f>IF(F185="","",VLOOKUP(F185,$AQ$545:$AR$547,2,TRUE))</f>
        <v>ағаш қасықтар, сылдырмақтар, асатаяқ, сазсырнай, домбырада қарапайым
әуендерді ойнауға
</v>
      </c>
      <c r="D81" s="18" t="e">
        <f>IF(F186="","",VLOOKUP(F186,$AS$545:$AT$547,2,TRUE))</f>
        <v>#N/A</v>
      </c>
      <c r="E81" s="18" t="e">
        <f>IF(F187="","",VLOOKUP(F187,$AU$545:$AV$547,2,TRUE))</f>
        <v>#N/A</v>
      </c>
      <c r="F81" s="18" t="str">
        <f>IF(F278="","",VLOOKUP(F278,$S$603:$T$605,2,TRUE))</f>
        <v>таныс әндерді өз бетінше музыкалық сүйемелдеумен және сүйемелдеусіз
орындау қабілетін бекіту
</v>
      </c>
      <c r="G81" s="18" t="e">
        <f>IF(F279="","",VLOOKUP(F279,$U$603:$V$605,2,TRUE))</f>
        <v>#N/A</v>
      </c>
      <c r="H81" s="18" t="e">
        <f>IF(F280="","",VLOOKUP(F280,$W$603:$X$605,2,TRUE))</f>
        <v>#N/A</v>
      </c>
      <c r="I81" s="18" t="str">
        <f>IF(F387="","",VLOOKUP(F387,$S$603:$T$605,2,TRUE))</f>
        <v>таныс әндерді өз бетінше музыкалық сүйемелдеумен және сүйемелдеусіз
орындау қабілетін бекіту
</v>
      </c>
      <c r="J81" s="18" t="e">
        <f>IF(F388="","",VLOOKUP(F388,$U$603:$V$605,2,TRUE))</f>
        <v>#N/A</v>
      </c>
      <c r="K81" s="18" t="e">
        <f>IF(F389="","",VLOOKUP(F389,$W$603:$X$605,2,TRUE))</f>
        <v>#N/A</v>
      </c>
      <c r="L81" s="20"/>
    </row>
    <row r="82" ht="90" customHeight="1" spans="2:12">
      <c r="B82" s="11"/>
      <c r="C82" s="153"/>
      <c r="D82" s="154"/>
      <c r="E82" s="155"/>
      <c r="F82" s="18" t="e">
        <f>IF(F281="","",VLOOKUP(F281,$Y$603:$Z$605,2,TRUE))</f>
        <v>#N/A</v>
      </c>
      <c r="G82" s="18" t="str">
        <f>IF(F282="","",VLOOKUP(F282,$AA$603:$AB$605,2,TRUE))</f>
        <v>әннің сөзін анық айту, музыка сипатын қабылдау және жеткізу дағдылардын қалыптастыру</v>
      </c>
      <c r="H82" s="18" t="e">
        <f>IF(F283="","",VLOOKUP(F283,$AC$603:$AD$605,2,TRUE))</f>
        <v>#N/A</v>
      </c>
      <c r="I82" s="18" t="str">
        <f>IF(F390="","",VLOOKUP(F390,$Y$603:$Z$605,2,TRUE))</f>
        <v>әннің сөзін анық айту, музыка сипатын қабылдау және жеткізу қабілетін бекіту</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str">
        <f>IF(F285="","",VLOOKUP(F285,$AG$603:$AH$605,2,TRUE))</f>
        <v>шығарманың жеке фрагменттерін (кіріспе, қайырмасы, соңы) ажырата алу дағдылардын қалыптастыру</v>
      </c>
      <c r="H83" s="18" t="e">
        <f>IF(F286="","",VLOOKUP(F286,$AI$603:$AJ$605,2,TRUE))</f>
        <v>#N/A</v>
      </c>
      <c r="I83" s="18" t="str">
        <f>IF(F393="","",VLOOKUP(F393,$AE$603:$AF$605,2,TRUE))</f>
        <v>шығарманың жеке фрагменттерін (кіріспе, қайырмасы, соңы) ажырата алу қабілетін бекіту</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str">
        <f>IF(F289="","",VLOOKUP(F289,$AO$603:$AP$605,2,TRUE))</f>
        <v>музыкалық аспаптарда қарапайым әуендерді ойнауға үйрету</v>
      </c>
      <c r="I84" s="18" t="e">
        <f>IF(F396="","",VLOOKUP(F396,$AK$603:$AL$605,2,TRUE))</f>
        <v>#N/A</v>
      </c>
      <c r="J84" s="18" t="str">
        <f>IF(F397="","",VLOOKUP(F397,$AM$603:$AN$605,2,TRUE))</f>
        <v>музыкалық аспаптарда қарапайым әуендерді ойнау дағдылардын қалыптастыру</v>
      </c>
      <c r="K84" s="18" t="e">
        <f>IF(F398="","",VLOOKUP(F398,$AO$603:$AP$605,2,TRUE))</f>
        <v>#N/A</v>
      </c>
      <c r="L84" s="20"/>
    </row>
    <row r="85" ht="90" customHeight="1" spans="2:12">
      <c r="B85" s="11"/>
      <c r="C85" s="156"/>
      <c r="D85" s="157"/>
      <c r="E85" s="158"/>
      <c r="F85" s="21" t="e">
        <f>IF(F290="","",VLOOKUP(F290,$AQ$603:$AR$605,2,TRUE))</f>
        <v>#N/A</v>
      </c>
      <c r="G85" s="18" t="str">
        <f>IF(F291="","",VLOOKUP(F291,$AS$603:$AT$605,2,TRUE))</f>
        <v>әртүрлі сипаттағы әндерді өз бетінше және шығармашылықпен орындау дағдылардын қалыптастыру</v>
      </c>
      <c r="H85" s="18" t="e">
        <f>IF(F292="","",VLOOKUP(F292,$AU$603:$AV$605,2,TRUE))</f>
        <v>#N/A</v>
      </c>
      <c r="I85" s="21" t="str">
        <f>IF(F399="","",VLOOKUP(F399,$AQ$603:$AR$605,2,TRUE))</f>
        <v>әртүрлі сипаттағы әндерді өз бетінше және шығармашылықпен орындау қабілетін бекіту</v>
      </c>
      <c r="J85" s="18" t="e">
        <f>IF(F400="","",VLOOKUP(F400,$AS$603:$AT$605,2,TRUE))</f>
        <v>#N/A</v>
      </c>
      <c r="K85" s="18" t="e">
        <f>IF(F401="","",VLOOKUP(F401,$AU$603:$AV$605,2,TRUE))</f>
        <v>#N/A</v>
      </c>
      <c r="L85" s="20"/>
    </row>
    <row r="86" ht="90" customHeight="1" spans="2:12">
      <c r="B86" s="11"/>
      <c r="C86" s="159"/>
      <c r="D86" s="160"/>
      <c r="E86" s="161"/>
      <c r="F86" s="18" t="str">
        <f>IF(F293="","",VLOOKUP(F293,$AW$603:$AX$605,2,TRUE))</f>
        <v>музыканың сипатына сәйкес қимылдарды орындау қабілетін бекіту</v>
      </c>
      <c r="G86" s="18" t="e">
        <f>IF(F294="","",VLOOKUP(F294,$AY$603:$AZ$605,2,TRUE))</f>
        <v>#N/A</v>
      </c>
      <c r="H86" s="18" t="e">
        <f>IF(F295="","",VLOOKUP(F295,$BA$603:$BB$605,2,TRUE))</f>
        <v>#N/A</v>
      </c>
      <c r="I86" s="18" t="str">
        <f>IF(F402="","",VLOOKUP(F402,$AW$603:$AX$605,2,TRUE))</f>
        <v>музыканың сипатына сәйкес қимылдарды орындау қабілетін бекіту</v>
      </c>
      <c r="J86" s="18" t="e">
        <f>IF(F403="","",VLOOKUP(F403,$AY$603:$AZ$605,2,TRUE))</f>
        <v>#N/A</v>
      </c>
      <c r="K86" s="18" t="e">
        <f>IF(F404="","",VLOOKUP(F404,$BA$603:$BB$605,2,TRUE))</f>
        <v>#N/A</v>
      </c>
      <c r="L86" s="20"/>
    </row>
    <row r="87" ht="90" customHeight="1" spans="2:12">
      <c r="B87" s="11" t="s">
        <v>726</v>
      </c>
      <c r="C87" s="18" t="str">
        <f>IF(G98="","",VLOOKUP(G98,$M$549:$N$551,2,TRUE))</f>
        <v>бала өзінің «Мен» бейнесін көрсетуге, ойын ашық айтуға, өзінің пікірін
білдіруге,өзімен санасқанды, өзін құрметтегенді ұнатуға
</v>
      </c>
      <c r="D87" s="18" t="e">
        <f>IF(G99="","",VLOOKUP(G99,$O$549:$P$551,2,TRUE))</f>
        <v>#N/A</v>
      </c>
      <c r="E87" s="18" t="e">
        <f>IF(G100="","",VLOOKUP(G100,$Q$549:$R$551,2,TRUE))</f>
        <v>#N/A</v>
      </c>
      <c r="F87" s="18" t="str">
        <f>IF(G191="","",VLOOKUP(G191,$M$607:$N$609,2,TRUE))</f>
        <v>өз күші мен мүмкіндіктеріне сену, еңбек қорлық пен жауапкершіліктің маңызын
түсіну қабілетін бекіту
</v>
      </c>
      <c r="G87" s="18" t="e">
        <f>IF(G192="","",VLOOKUP(G192,$O$607:$P$609,2,TRUE))</f>
        <v>#N/A</v>
      </c>
      <c r="H87" s="18" t="e">
        <f>IF(G193="","",VLOOKUP(G193,$Q$607:$R$609,2,TRUE))</f>
        <v>#N/A</v>
      </c>
      <c r="I87" s="18" t="e">
        <f>IF(G300="","",VLOOKUP(G300,$M$607:$N$609,2,TRUE))</f>
        <v>#N/A</v>
      </c>
      <c r="J87" s="18" t="str">
        <f>IF(G301="","",VLOOKUP(G301,$O$607:$P$609,2,TRUE))</f>
        <v>өз күші мен мүмкіндіктеріне сену, еңбек қорлық пен жауапкершіліктің маңызын
түсіну дағдылардын қалыптастыру
</v>
      </c>
      <c r="K87" s="18" t="e">
        <f>IF(G302="","",VLOOKUP(G302,$Q$607:$R$609,2,TRUE))</f>
        <v>#N/A</v>
      </c>
      <c r="L87" s="20"/>
    </row>
    <row r="88" ht="90" customHeight="1" spans="2:12">
      <c r="B88" s="11"/>
      <c r="C88" s="18" t="e">
        <f>IF(G101="","",VLOOKUP(G101,$S$549:$T$551,2,TRUE))</f>
        <v>#N/A</v>
      </c>
      <c r="D88" s="18" t="str">
        <f>IF(G102="","",VLOOKUP(G102,$U$549:$V$551,2,TRUE))</f>
        <v>отбасының ересек мүшелерінің еңбегі туралы білуге, еңбек етуге қызығушылық
танытуға, тапсырманы жауапкершілікпен орындауға тырысуға
</v>
      </c>
      <c r="E88" s="18" t="e">
        <f>IF(G103="","",VLOOKUP(G103,$W$549:$X$551,2,TRUE))</f>
        <v>#N/A</v>
      </c>
      <c r="F88" s="18" t="str">
        <f>IF(G194="","",VLOOKUP(G194,$S$607:$T$609,2,TRUE))</f>
        <v>туыстық байланыстарды түсіну, үлкендерді сыйлау, кішіге қамқорлық
таныту қабілетін бекіту
</v>
      </c>
      <c r="G88" s="18" t="e">
        <f>IF(G195="","",VLOOKUP(G195,$U$607:$V$609,2,TRUE))</f>
        <v>#N/A</v>
      </c>
      <c r="H88" s="18" t="e">
        <f>IF(G196="","",VLOOKUP(G196,$W$607:$X$609,2,TRUE))</f>
        <v>#N/A</v>
      </c>
      <c r="I88" s="18" t="str">
        <f>IF(G303="","",VLOOKUP(G303,$S$607:$T$609,2,TRUE))</f>
        <v>туыстық байланыстарды түсіну, үлкендерді сыйлау, кішіге қамқорлық
таныту қабілетін бекіту
</v>
      </c>
      <c r="J88" s="18" t="e">
        <f>IF(G304="","",VLOOKUP(G304,$U$607:$V$609,2,TRUE))</f>
        <v>#N/A</v>
      </c>
      <c r="K88" s="18" t="e">
        <f>IF(G305="","",VLOOKUP(G305,$W$607:$X$609,2,TRUE))</f>
        <v>#N/A</v>
      </c>
      <c r="L88" s="20"/>
    </row>
    <row r="89" ht="90" customHeight="1" spans="2:12">
      <c r="B89" s="11"/>
      <c r="C89" s="18" t="e">
        <f>IF(G104="","",VLOOKUP(G104,$Y$549:$Z$551,2,TRUE))</f>
        <v>#N/A</v>
      </c>
      <c r="D89" s="18" t="str">
        <f>IF(G105="","",VLOOKUP(G105,$AA$549:$AB$551,2,TRUE))</f>
        <v>айналасында болып жатқан жағдайларды ой елегінен өткізіп, өзінің әділ пікірін
білдіруге
</v>
      </c>
      <c r="E89" s="18" t="e">
        <f>IF(G106="","",VLOOKUP(G106,$AC$549:$AD$551,2,TRUE))</f>
        <v>#N/A</v>
      </c>
      <c r="F89" s="18" t="str">
        <f>IF(G197="","",VLOOKUP(G197,$Y$607:$Z$609,2,TRUE))</f>
        <v>өз ойын түсінікті жеткізу, өзінің пікірін айту қабілетін бекіту</v>
      </c>
      <c r="G89" s="18" t="e">
        <f>IF(G198="","",VLOOKUP(G198,$AA$607:$AB$609,2,TRUE))</f>
        <v>#N/A</v>
      </c>
      <c r="H89" s="18" t="e">
        <f>IF(G199="","",VLOOKUP(G199,$AC$607:$AD$609,2,TRUE))</f>
        <v>#N/A</v>
      </c>
      <c r="I89" s="18" t="str">
        <f>IF(G306="","",VLOOKUP(G306,$Y$607:$Z$609,2,TRUE))</f>
        <v>өз ойын түсінікті жеткізу, өзінің пікірін айту қабілетін бекіту</v>
      </c>
      <c r="J89" s="18" t="e">
        <f>IF(G307="","",VLOOKUP(G307,$AA$607:$AB$609,2,TRUE))</f>
        <v>#N/A</v>
      </c>
      <c r="K89" s="18" t="e">
        <f>IF(G308="","",VLOOKUP(G308,$AC$607:$AD$609,2,TRUE))</f>
        <v>#N/A</v>
      </c>
      <c r="L89" s="20"/>
    </row>
    <row r="90" ht="90" customHeight="1" spans="2:12">
      <c r="B90" s="11"/>
      <c r="C90" s="18" t="e">
        <f>IF(G107="","",VLOOKUP(G107,$AE$549:$AF$551,2,TRUE))</f>
        <v>#N/A</v>
      </c>
      <c r="D90" s="18" t="str">
        <f>IF(G108="","",VLOOKUP(G108,$AG$549:$AH$551,2,TRUE))</f>
        <v>өзінің туған жерін білуге, атуға, Мемлекеттік рәміздерге (ту, елтаңба, әнұран)
құрметпен қарауға, өз Отанын – Қазақстан Республикасын мақтан тұтуға
</v>
      </c>
      <c r="E90" s="18" t="e">
        <f>IF(G109="","",VLOOKUP(G109,$AI$549:$AJ$551,2,TRUE))</f>
        <v>#N/A</v>
      </c>
      <c r="F90" s="18" t="str">
        <f>IF(G200="","",VLOOKUP(G200,$AE$607:$AF$609,2,TRUE))</f>
        <v>арнайы көлік құралдарының қолданылу, жол қозғалысының қарапайым
ережелерін білу қабілетін бекіту
</v>
      </c>
      <c r="G90" s="18" t="e">
        <f>IF(G201="","",VLOOKUP(G201,$AG$607:$AH$609,2,TRUE))</f>
        <v>#N/A</v>
      </c>
      <c r="H90" s="18" t="e">
        <f>IF(G202="","",VLOOKUP(G202,$AI$607:$AJ$609,2,TRUE))</f>
        <v>#N/A</v>
      </c>
      <c r="I90" s="18" t="str">
        <f>IF(G309="","",VLOOKUP(G309,$AE$607:$AF$609,2,TRUE))</f>
        <v>арнайы көлік құралдарының қолданылу, жол қозғалысының қарапайым
ережелерін білу қабілетін бекіту
</v>
      </c>
      <c r="J90" s="18" t="e">
        <f>IF(G310="","",VLOOKUP(G310,$AG$607:$AH$609,2,TRUE))</f>
        <v>#N/A</v>
      </c>
      <c r="K90" s="18" t="e">
        <f>IF(G311="","",VLOOKUP(G311,$AI$607:$AJ$609,2,TRUE))</f>
        <v>#N/A</v>
      </c>
      <c r="L90" s="20"/>
    </row>
    <row r="91" ht="90" customHeight="1" spans="2:12">
      <c r="B91" s="11"/>
      <c r="C91" s="18" t="e">
        <f>IF(G110="","",VLOOKUP(G110,$AK$549:$AL$551,2,TRUE))</f>
        <v>#N/A</v>
      </c>
      <c r="D91" s="18" t="str">
        <f>IF(G111="","",VLOOKUP(G111,$AM$549:$AN$551,2,TRUE))</f>
        <v>жолда жүру ережелерін, қоғамдық көліктегі мінез-құлық мәдениетінің ережелерін
білуге
</v>
      </c>
      <c r="E91" s="18" t="e">
        <f>IF(G112="","",VLOOKUP(G112,$AO$549:$AP$551,2,TRUE))</f>
        <v>#N/A</v>
      </c>
      <c r="F91" s="18" t="str">
        <f>IF(G203="","",VLOOKUP(G203,$AK$607:$AL$609,2,TRUE))</f>
        <v>өз Отанын жақсы көру, Қазақстанның әсем табиғаты, көрнекі жерлері
мен тарихи орындарының маңыздылығын түсіну қабілетін бекіту
</v>
      </c>
      <c r="G91" s="18" t="e">
        <f>IF(G204="","",VLOOKUP(G204,$AM$607:$AN$609,2,TRUE))</f>
        <v>#N/A</v>
      </c>
      <c r="H91" s="18" t="e">
        <f>IF(G205="","",VLOOKUP(G205,$AO$607:$AP$609,2,TRUE))</f>
        <v>#N/A</v>
      </c>
      <c r="I91" s="18" t="str">
        <f>IF(G312="","",VLOOKUP(G312,$AK$607:$AL$609,2,TRUE))</f>
        <v>өз Отанын жақсы көру, Қазақстанның әсем табиғаты, көрнекі жерлері
мен тарихи орындарының маңыздылығын түсіну қабілетін бекіту
</v>
      </c>
      <c r="J91" s="18" t="e">
        <f>IF(G313="","",VLOOKUP(G313,$AM$607:$AN$609,2,TRUE))</f>
        <v>#N/A</v>
      </c>
      <c r="K91" s="18" t="e">
        <f>IF(G314="","",VLOOKUP(G314,$AO$607:$AP$609,2,TRUE))</f>
        <v>#N/A</v>
      </c>
      <c r="L91" s="20"/>
    </row>
    <row r="92" ht="90" customHeight="1" spans="2:12">
      <c r="B92" s="11"/>
      <c r="C92" s="18" t="e">
        <f>IF(G113="","",VLOOKUP(G113,$AQ$549:$AR$551,2,TRUE))</f>
        <v>#N/A</v>
      </c>
      <c r="D92" s="18" t="str">
        <f>IF(G114="","",VLOOKUP(G114,$AS$549:$AT$551,2,TRUE))</f>
        <v>ауа-райындағы және табиғаттағы маусымдық өзгерістерде қарапайым байланыстар
орната алуға, қоршаған ортада, табиғатта қауіпсіздікті сақтауға
</v>
      </c>
      <c r="E92" s="18" t="e">
        <f>IF(G115="","",VLOOKUP(G115,$AU$549:$AV$551,2,TRUE))</f>
        <v>#N/A</v>
      </c>
      <c r="F92" s="18" t="str">
        <f>IF(G206="","",VLOOKUP(G206,$AQ$607:$AR$609,2,TRUE))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G92" s="18" t="e">
        <f>IF(G207="","",VLOOKUP(G207,$AS$607:$AT$609,2,TRUE))</f>
        <v>#N/A</v>
      </c>
      <c r="H92" s="18" t="e">
        <f>IF(G208="","",VLOOKUP(G208,$AU$607:$AV$609,2,TRUE))</f>
        <v>#N/A</v>
      </c>
      <c r="I92" s="18" t="str">
        <f>IF(G315="","",VLOOKUP(G315,$AQ$607:$AR$609,2,TRUE))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J92" s="18" t="e">
        <f>IF(G316="","",VLOOKUP(G316,$AS$607:$AT$609,2,TRUE))</f>
        <v>#N/A</v>
      </c>
      <c r="K92" s="18" t="e">
        <f>IF(G317="","",VLOOKUP(G317,$AU$607:$AV$609,2,TRUE))</f>
        <v>#N/A</v>
      </c>
      <c r="L92" s="20"/>
    </row>
    <row r="93" ht="90" customHeight="1" spans="2:12">
      <c r="B93" s="11"/>
      <c r="C93" s="151"/>
      <c r="D93" s="152"/>
      <c r="E93" s="152"/>
      <c r="F93" s="18" t="str">
        <f>IF(G209="","",VLOOKUP(G209,$AW$607:$AX$609,2,TRUE))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G93" s="18" t="e">
        <f>IF(G210="","",VLOOKUP(G210,$AY$607:$AZ$609,2,TRUE))</f>
        <v>#N/A</v>
      </c>
      <c r="H93" s="18" t="e">
        <f>IF(G211="","",VLOOKUP(G211,$BA$607:$BB$609,2,TRUE))</f>
        <v>#N/A</v>
      </c>
      <c r="I93" s="18" t="str">
        <f>IF(G318="","",VLOOKUP(G318,$AW$607:$AX$609,2,TRUE))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1.25" customHeight="1" spans="2:7">
      <c r="B97" s="28"/>
      <c r="C97" s="29" t="s">
        <v>5</v>
      </c>
      <c r="D97" s="29" t="s">
        <v>112</v>
      </c>
      <c r="E97" s="29" t="s">
        <v>338</v>
      </c>
      <c r="F97" s="29" t="s">
        <v>405</v>
      </c>
      <c r="G97" s="30" t="s">
        <v>726</v>
      </c>
    </row>
    <row r="98" ht="15" customHeight="1" spans="2:7">
      <c r="B98" s="31">
        <v>1</v>
      </c>
      <c r="C98" s="137">
        <f>'5 жастағы балалар Ф'!D14</f>
        <v>1</v>
      </c>
      <c r="D98" s="137">
        <f>'5 жастағы балалар К'!D14</f>
        <v>1</v>
      </c>
      <c r="E98" s="137">
        <f>'5 жастағы балалар Т'!D14</f>
        <v>1</v>
      </c>
      <c r="F98" s="137">
        <f>'5 жастағы балалар Ш'!D14</f>
        <v>1</v>
      </c>
      <c r="G98" s="137">
        <f>'5 жастағы балалар Ә'!D14</f>
        <v>1</v>
      </c>
    </row>
    <row r="99" ht="15" customHeight="1" spans="2:7">
      <c r="B99" s="33"/>
      <c r="C99" s="137">
        <f>'5 жастағы балалар Ф'!E14</f>
        <v>0</v>
      </c>
      <c r="D99" s="137">
        <f>'5 жастағы балалар К'!E14</f>
        <v>0</v>
      </c>
      <c r="E99" s="137">
        <f>'5 жастағы балалар Т'!E14</f>
        <v>0</v>
      </c>
      <c r="F99" s="137">
        <f>'5 жастағы балалар Ш'!E14</f>
        <v>0</v>
      </c>
      <c r="G99" s="137">
        <f>'5 жастағы балалар Ә'!E14</f>
        <v>0</v>
      </c>
    </row>
    <row r="100" ht="15" customHeight="1" spans="2:7">
      <c r="B100" s="34"/>
      <c r="C100" s="137">
        <f>'5 жастағы балалар Ф'!F14</f>
        <v>0</v>
      </c>
      <c r="D100" s="137">
        <f>'5 жастағы балалар К'!F14</f>
        <v>0</v>
      </c>
      <c r="E100" s="137">
        <f>'5 жастағы балалар Т'!F14</f>
        <v>0</v>
      </c>
      <c r="F100" s="137">
        <f>'5 жастағы балалар Ш'!F14</f>
        <v>0</v>
      </c>
      <c r="G100" s="137">
        <f>'5 жастағы балалар Ә'!F14</f>
        <v>0</v>
      </c>
    </row>
    <row r="101" ht="15" customHeight="1" spans="2:7">
      <c r="B101" s="31">
        <v>2</v>
      </c>
      <c r="C101" s="137">
        <f>'5 жастағы балалар Ф'!G14</f>
        <v>1</v>
      </c>
      <c r="D101" s="137">
        <f>'5 жастағы балалар К'!G14</f>
        <v>0</v>
      </c>
      <c r="E101" s="137">
        <f>'5 жастағы балалар Т'!G14</f>
        <v>1</v>
      </c>
      <c r="F101" s="137">
        <f>'5 жастағы балалар Ш'!G14</f>
        <v>1</v>
      </c>
      <c r="G101" s="137">
        <f>'5 жастағы балалар Ә'!G14</f>
        <v>0</v>
      </c>
    </row>
    <row r="102" ht="15" customHeight="1" spans="2:7">
      <c r="B102" s="33"/>
      <c r="C102" s="137">
        <f>'5 жастағы балалар Ф'!H14</f>
        <v>0</v>
      </c>
      <c r="D102" s="137">
        <f>'5 жастағы балалар К'!H14</f>
        <v>1</v>
      </c>
      <c r="E102" s="137">
        <f>'5 жастағы балалар Т'!H14</f>
        <v>0</v>
      </c>
      <c r="F102" s="137">
        <f>'5 жастағы балалар Ш'!H14</f>
        <v>0</v>
      </c>
      <c r="G102" s="137">
        <f>'5 жастағы балалар Ә'!H14</f>
        <v>1</v>
      </c>
    </row>
    <row r="103" ht="15" customHeight="1" spans="2:7">
      <c r="B103" s="34"/>
      <c r="C103" s="137">
        <f>'5 жастағы балалар Ф'!I14</f>
        <v>0</v>
      </c>
      <c r="D103" s="137">
        <f>'5 жастағы балалар К'!I14</f>
        <v>0</v>
      </c>
      <c r="E103" s="137">
        <f>'5 жастағы балалар Т'!I14</f>
        <v>0</v>
      </c>
      <c r="F103" s="137">
        <f>'5 жастағы балалар Ш'!I14</f>
        <v>0</v>
      </c>
      <c r="G103" s="137">
        <f>'5 жастағы балалар Ә'!I14</f>
        <v>0</v>
      </c>
    </row>
    <row r="104" ht="15" customHeight="1" spans="2:7">
      <c r="B104" s="31">
        <v>3</v>
      </c>
      <c r="C104" s="137">
        <f>'5 жастағы балалар Ф'!J14</f>
        <v>1</v>
      </c>
      <c r="D104" s="137">
        <f>'5 жастағы балалар К'!J14</f>
        <v>1</v>
      </c>
      <c r="E104" s="137">
        <f>'5 жастағы балалар Т'!J14</f>
        <v>1</v>
      </c>
      <c r="F104" s="137">
        <f>'5 жастағы балалар Ш'!J14</f>
        <v>0</v>
      </c>
      <c r="G104" s="137">
        <f>'5 жастағы балалар Ә'!J14</f>
        <v>0</v>
      </c>
    </row>
    <row r="105" ht="15" customHeight="1" spans="2:7">
      <c r="B105" s="33"/>
      <c r="C105" s="137">
        <f>'5 жастағы балалар Ф'!K14</f>
        <v>0</v>
      </c>
      <c r="D105" s="137">
        <f>'5 жастағы балалар К'!K14</f>
        <v>0</v>
      </c>
      <c r="E105" s="137">
        <f>'5 жастағы балалар Т'!K14</f>
        <v>0</v>
      </c>
      <c r="F105" s="137">
        <f>'5 жастағы балалар Ш'!K14</f>
        <v>1</v>
      </c>
      <c r="G105" s="137">
        <f>'5 жастағы балалар Ә'!K14</f>
        <v>1</v>
      </c>
    </row>
    <row r="106" ht="15" customHeight="1" spans="2:7">
      <c r="B106" s="34"/>
      <c r="C106" s="137">
        <f>'5 жастағы балалар Ф'!L14</f>
        <v>0</v>
      </c>
      <c r="D106" s="137">
        <f>'5 жастағы балалар К'!L14</f>
        <v>0</v>
      </c>
      <c r="E106" s="137">
        <f>'5 жастағы балалар Т'!L14</f>
        <v>0</v>
      </c>
      <c r="F106" s="137">
        <f>'5 жастағы балалар Ш'!L14</f>
        <v>0</v>
      </c>
      <c r="G106" s="137">
        <f>'5 жастағы балалар Ә'!L14</f>
        <v>0</v>
      </c>
    </row>
    <row r="107" ht="15" customHeight="1" spans="2:7">
      <c r="B107" s="31">
        <v>4</v>
      </c>
      <c r="C107" s="137">
        <f>'5 жастағы балалар Ф'!M14</f>
        <v>1</v>
      </c>
      <c r="D107" s="137">
        <f>'5 жастағы балалар К'!M14</f>
        <v>1</v>
      </c>
      <c r="E107" s="137">
        <f>'5 жастағы балалар Т'!M14</f>
        <v>0</v>
      </c>
      <c r="F107" s="137">
        <f>'5 жастағы балалар Ш'!M14</f>
        <v>1</v>
      </c>
      <c r="G107" s="137">
        <f>'5 жастағы балалар Ә'!M14</f>
        <v>0</v>
      </c>
    </row>
    <row r="108" ht="15" customHeight="1" spans="2:7">
      <c r="B108" s="33"/>
      <c r="C108" s="137">
        <f>'5 жастағы балалар Ф'!N14</f>
        <v>0</v>
      </c>
      <c r="D108" s="137">
        <f>'5 жастағы балалар К'!N14</f>
        <v>0</v>
      </c>
      <c r="E108" s="137">
        <f>'5 жастағы балалар Т'!N14</f>
        <v>1</v>
      </c>
      <c r="F108" s="137">
        <f>'5 жастағы балалар Ш'!N14</f>
        <v>0</v>
      </c>
      <c r="G108" s="137">
        <f>'5 жастағы балалар Ә'!N14</f>
        <v>1</v>
      </c>
    </row>
    <row r="109" ht="15" customHeight="1" spans="2:7">
      <c r="B109" s="34"/>
      <c r="C109" s="137">
        <f>'5 жастағы балалар Ф'!O14</f>
        <v>0</v>
      </c>
      <c r="D109" s="137">
        <f>'5 жастағы балалар К'!O14</f>
        <v>0</v>
      </c>
      <c r="E109" s="137">
        <f>'5 жастағы балалар Т'!O14</f>
        <v>0</v>
      </c>
      <c r="F109" s="137">
        <f>'5 жастағы балалар Ш'!O14</f>
        <v>0</v>
      </c>
      <c r="G109" s="137">
        <f>'5 жастағы балалар Ә'!O14</f>
        <v>0</v>
      </c>
    </row>
    <row r="110" ht="15" customHeight="1" spans="2:7">
      <c r="B110" s="31">
        <v>5</v>
      </c>
      <c r="C110" s="137">
        <f>'5 жастағы балалар Ф'!P14</f>
        <v>1</v>
      </c>
      <c r="D110" s="137">
        <f>'5 жастағы балалар К'!P14</f>
        <v>0</v>
      </c>
      <c r="E110" s="137">
        <f>'5 жастағы балалар Т'!P14</f>
        <v>1</v>
      </c>
      <c r="F110" s="137">
        <f>'5 жастағы балалар Ш'!P14</f>
        <v>0</v>
      </c>
      <c r="G110" s="137">
        <f>'5 жастағы балалар Ә'!P14</f>
        <v>0</v>
      </c>
    </row>
    <row r="111" ht="15" customHeight="1" spans="2:7">
      <c r="B111" s="33"/>
      <c r="C111" s="137">
        <f>'5 жастағы балалар Ф'!Q14</f>
        <v>0</v>
      </c>
      <c r="D111" s="137">
        <f>'5 жастағы балалар К'!Q14</f>
        <v>1</v>
      </c>
      <c r="E111" s="137">
        <f>'5 жастағы балалар Т'!Q14</f>
        <v>0</v>
      </c>
      <c r="F111" s="137">
        <f>'5 жастағы балалар Ш'!Q14</f>
        <v>1</v>
      </c>
      <c r="G111" s="137">
        <f>'5 жастағы балалар Ә'!Q14</f>
        <v>1</v>
      </c>
    </row>
    <row r="112" ht="15" customHeight="1" spans="2:7">
      <c r="B112" s="34"/>
      <c r="C112" s="137">
        <f>'5 жастағы балалар Ф'!R14</f>
        <v>0</v>
      </c>
      <c r="D112" s="137">
        <f>'5 жастағы балалар К'!R14</f>
        <v>0</v>
      </c>
      <c r="E112" s="137">
        <f>'5 жастағы балалар Т'!R14</f>
        <v>0</v>
      </c>
      <c r="F112" s="137">
        <f>'5 жастағы балалар Ш'!R14</f>
        <v>0</v>
      </c>
      <c r="G112" s="137">
        <f>'5 жастағы балалар Ә'!R14</f>
        <v>0</v>
      </c>
    </row>
    <row r="113" ht="15" customHeight="1" spans="2:7">
      <c r="B113" s="31">
        <v>6</v>
      </c>
      <c r="C113" s="137">
        <f>'5 жастағы балалар Ф'!S14</f>
        <v>0</v>
      </c>
      <c r="D113" s="137">
        <f>'5 жастағы балалар К'!S14</f>
        <v>1</v>
      </c>
      <c r="E113" s="137">
        <f>'5 жастағы балалар Т'!S14</f>
        <v>0</v>
      </c>
      <c r="F113" s="137">
        <f>'5 жастағы балалар Ш'!S14</f>
        <v>0</v>
      </c>
      <c r="G113" s="137">
        <f>'5 жастағы балалар Ә'!S14</f>
        <v>0</v>
      </c>
    </row>
    <row r="114" ht="15" customHeight="1" spans="2:7">
      <c r="B114" s="33"/>
      <c r="C114" s="137">
        <f>'5 жастағы балалар Ф'!T14</f>
        <v>1</v>
      </c>
      <c r="D114" s="137">
        <f>'5 жастағы балалар К'!T14</f>
        <v>0</v>
      </c>
      <c r="E114" s="137">
        <f>'5 жастағы балалар Т'!T14</f>
        <v>1</v>
      </c>
      <c r="F114" s="137">
        <f>'5 жастағы балалар Ш'!T14</f>
        <v>1</v>
      </c>
      <c r="G114" s="137">
        <f>'5 жастағы балалар Ә'!T14</f>
        <v>1</v>
      </c>
    </row>
    <row r="115" ht="15" customHeight="1" spans="2:7">
      <c r="B115" s="34"/>
      <c r="C115" s="137">
        <f>'5 жастағы балалар Ф'!U14</f>
        <v>0</v>
      </c>
      <c r="D115" s="137">
        <f>'5 жастағы балалар К'!U14</f>
        <v>0</v>
      </c>
      <c r="E115" s="137">
        <f>'5 жастағы балалар Т'!U14</f>
        <v>0</v>
      </c>
      <c r="F115" s="137">
        <f>'5 жастағы балалар Ш'!U14</f>
        <v>0</v>
      </c>
      <c r="G115" s="137">
        <f>'5 жастағы балалар Ә'!U14</f>
        <v>0</v>
      </c>
    </row>
    <row r="116" ht="15" customHeight="1" spans="2:7">
      <c r="B116" s="31">
        <v>7</v>
      </c>
      <c r="C116" s="35"/>
      <c r="D116" s="137">
        <f>'5 жастағы балалар К'!V14</f>
        <v>0</v>
      </c>
      <c r="E116" s="35"/>
      <c r="F116" s="137">
        <f>'5 жастағы балалар Ш'!V14</f>
        <v>0</v>
      </c>
      <c r="G116" s="35"/>
    </row>
    <row r="117" ht="15" customHeight="1" spans="2:7">
      <c r="B117" s="33"/>
      <c r="C117" s="36"/>
      <c r="D117" s="137">
        <f>'5 жастағы балалар Ш'!W14</f>
        <v>1</v>
      </c>
      <c r="E117" s="36"/>
      <c r="F117" s="137">
        <f>'5 жастағы балалар Ш'!W14</f>
        <v>1</v>
      </c>
      <c r="G117" s="36"/>
    </row>
    <row r="118" ht="15" customHeight="1" spans="2:7">
      <c r="B118" s="34"/>
      <c r="C118" s="36"/>
      <c r="D118" s="137">
        <f>'5 жастағы балалар К'!X14</f>
        <v>0</v>
      </c>
      <c r="E118" s="36"/>
      <c r="F118" s="137">
        <f>'5 жастағы балалар Ш'!X14</f>
        <v>0</v>
      </c>
      <c r="G118" s="36"/>
    </row>
    <row r="119" ht="15" customHeight="1" spans="2:7">
      <c r="B119" s="31">
        <v>8</v>
      </c>
      <c r="C119" s="36"/>
      <c r="D119" s="137">
        <f>'5 жастағы балалар К'!Y14</f>
        <v>0</v>
      </c>
      <c r="E119" s="36"/>
      <c r="F119" s="137">
        <f>'5 жастағы балалар Ш'!Y14</f>
        <v>0</v>
      </c>
      <c r="G119" s="36"/>
    </row>
    <row r="120" ht="15" customHeight="1" spans="2:7">
      <c r="B120" s="33"/>
      <c r="C120" s="36"/>
      <c r="D120" s="137">
        <f>'5 жастағы балалар К'!Z14</f>
        <v>1</v>
      </c>
      <c r="E120" s="36"/>
      <c r="F120" s="137">
        <f>'5 жастағы балалар Ш'!Z14</f>
        <v>1</v>
      </c>
      <c r="G120" s="36"/>
    </row>
    <row r="121" ht="15" customHeight="1" spans="2:7">
      <c r="B121" s="34"/>
      <c r="C121" s="36"/>
      <c r="D121" s="137">
        <f>'5 жастағы балалар К'!AA14</f>
        <v>0</v>
      </c>
      <c r="E121" s="36"/>
      <c r="F121" s="137">
        <f>'5 жастағы балалар Ш'!AA14</f>
        <v>0</v>
      </c>
      <c r="G121" s="36"/>
    </row>
    <row r="122" ht="15" customHeight="1" spans="2:7">
      <c r="B122" s="31">
        <v>9</v>
      </c>
      <c r="C122" s="36"/>
      <c r="D122" s="137">
        <f>'5 жастағы балалар К'!AB14</f>
        <v>0</v>
      </c>
      <c r="E122" s="36"/>
      <c r="F122" s="137">
        <f>'5 жастағы балалар Ш'!AB14</f>
        <v>1</v>
      </c>
      <c r="G122" s="36"/>
    </row>
    <row r="123" ht="15" customHeight="1" spans="2:7">
      <c r="B123" s="33"/>
      <c r="C123" s="36"/>
      <c r="D123" s="137">
        <f>'5 жастағы балалар К'!AC14</f>
        <v>1</v>
      </c>
      <c r="E123" s="36"/>
      <c r="F123" s="137">
        <f>'5 жастағы балалар Ш'!AC14</f>
        <v>0</v>
      </c>
      <c r="G123" s="36"/>
    </row>
    <row r="124" ht="15" customHeight="1" spans="2:7">
      <c r="B124" s="34"/>
      <c r="C124" s="36"/>
      <c r="D124" s="137">
        <f>'5 жастағы балалар К'!AD14</f>
        <v>0</v>
      </c>
      <c r="E124" s="36"/>
      <c r="F124" s="137">
        <f>'5 жастағы балалар Ш'!AD14</f>
        <v>0</v>
      </c>
      <c r="G124" s="36"/>
    </row>
    <row r="125" ht="15" customHeight="1" spans="2:7">
      <c r="B125" s="37">
        <v>10</v>
      </c>
      <c r="C125" s="36"/>
      <c r="D125" s="137">
        <f>'5 жастағы балалар К'!AE14</f>
        <v>0</v>
      </c>
      <c r="E125" s="36"/>
      <c r="F125" s="137">
        <f>'5 жастағы балалар Ш'!AE14</f>
        <v>0</v>
      </c>
      <c r="G125" s="36"/>
    </row>
    <row r="126" ht="15" customHeight="1" spans="2:7">
      <c r="B126" s="37"/>
      <c r="C126" s="36"/>
      <c r="D126" s="137">
        <f>'5 жастағы балалар К'!AF14</f>
        <v>1</v>
      </c>
      <c r="E126" s="36"/>
      <c r="F126" s="137">
        <f>'5 жастағы балалар Ш'!AF14</f>
        <v>1</v>
      </c>
      <c r="G126" s="36"/>
    </row>
    <row r="127" ht="15" customHeight="1" spans="2:7">
      <c r="B127" s="37"/>
      <c r="C127" s="36"/>
      <c r="D127" s="137">
        <f>'5 жастағы балалар К'!AG14</f>
        <v>0</v>
      </c>
      <c r="E127" s="36"/>
      <c r="F127" s="137">
        <f>'5 жастағы балалар Ш'!AG14</f>
        <v>0</v>
      </c>
      <c r="G127" s="36"/>
    </row>
    <row r="128" ht="15" customHeight="1" spans="2:7">
      <c r="B128" s="37">
        <v>11</v>
      </c>
      <c r="C128" s="36"/>
      <c r="D128" s="137">
        <f>'5 жастағы балалар К'!AH14</f>
        <v>0</v>
      </c>
      <c r="E128" s="36"/>
      <c r="F128" s="137">
        <f>'5 жастағы балалар Ш'!AH14</f>
        <v>1</v>
      </c>
      <c r="G128" s="36"/>
    </row>
    <row r="129" ht="15" customHeight="1" spans="2:7">
      <c r="B129" s="37"/>
      <c r="C129" s="36"/>
      <c r="D129" s="137">
        <f>'5 жастағы балалар К'!AI14</f>
        <v>1</v>
      </c>
      <c r="E129" s="36"/>
      <c r="F129" s="137">
        <f>'5 жастағы балалар Ш'!AI14</f>
        <v>0</v>
      </c>
      <c r="G129" s="36"/>
    </row>
    <row r="130" spans="2:7">
      <c r="B130" s="37"/>
      <c r="C130" s="36"/>
      <c r="D130" s="137">
        <f>'5 жастағы балалар К'!AJ14</f>
        <v>0</v>
      </c>
      <c r="E130" s="36"/>
      <c r="F130" s="137">
        <f>'5 жастағы балалар Ш'!AJ14</f>
        <v>0</v>
      </c>
      <c r="G130" s="36"/>
    </row>
    <row r="131" spans="2:7">
      <c r="B131" s="37">
        <v>12</v>
      </c>
      <c r="C131" s="36"/>
      <c r="D131" s="137">
        <f>'5 жастағы балалар К'!AK14</f>
        <v>0</v>
      </c>
      <c r="E131" s="36"/>
      <c r="F131" s="137">
        <f>'5 жастағы балалар Ш'!AK14</f>
        <v>1</v>
      </c>
      <c r="G131" s="36"/>
    </row>
    <row r="132" spans="2:7">
      <c r="B132" s="37"/>
      <c r="C132" s="36"/>
      <c r="D132" s="137">
        <f>'5 жастағы балалар К'!AL14</f>
        <v>1</v>
      </c>
      <c r="E132" s="36"/>
      <c r="F132" s="137">
        <f>'5 жастағы балалар Ш'!AL14</f>
        <v>0</v>
      </c>
      <c r="G132" s="36"/>
    </row>
    <row r="133" spans="2:7">
      <c r="B133" s="37"/>
      <c r="C133" s="36"/>
      <c r="D133" s="137">
        <f>'5 жастағы балалар К'!AM14</f>
        <v>0</v>
      </c>
      <c r="E133" s="36"/>
      <c r="F133" s="137">
        <f>'5 жастағы балалар Ш'!AM14</f>
        <v>0</v>
      </c>
      <c r="G133" s="36"/>
    </row>
    <row r="134" spans="2:7">
      <c r="B134" s="37">
        <v>13</v>
      </c>
      <c r="C134" s="36"/>
      <c r="D134" s="137">
        <f>'5 жастағы балалар К'!AN14</f>
        <v>0</v>
      </c>
      <c r="E134" s="36"/>
      <c r="F134" s="137">
        <f>'5 жастағы балалар Ш'!AN14</f>
        <v>1</v>
      </c>
      <c r="G134" s="36"/>
    </row>
    <row r="135" spans="2:7">
      <c r="B135" s="37"/>
      <c r="C135" s="36"/>
      <c r="D135" s="137">
        <f>'5 жастағы балалар К'!AO14</f>
        <v>1</v>
      </c>
      <c r="E135" s="36"/>
      <c r="F135" s="137">
        <f>'5 жастағы балалар Ш'!AO14</f>
        <v>0</v>
      </c>
      <c r="G135" s="36"/>
    </row>
    <row r="136" spans="2:7">
      <c r="B136" s="37"/>
      <c r="C136" s="36"/>
      <c r="D136" s="137">
        <f>'5 жастағы балалар К'!AP14</f>
        <v>0</v>
      </c>
      <c r="E136" s="36"/>
      <c r="F136" s="137">
        <f>'5 жастағы балалар Ш'!AP14</f>
        <v>0</v>
      </c>
      <c r="G136" s="36"/>
    </row>
    <row r="137" spans="2:7">
      <c r="B137" s="37">
        <v>14</v>
      </c>
      <c r="C137" s="36"/>
      <c r="D137" s="137">
        <f>'5 жастағы балалар К'!AQ14</f>
        <v>1</v>
      </c>
      <c r="E137" s="36"/>
      <c r="F137" s="137">
        <f>'5 жастағы балалар Ш'!AQ14</f>
        <v>1</v>
      </c>
      <c r="G137" s="36"/>
    </row>
    <row r="138" spans="2:7">
      <c r="B138" s="37"/>
      <c r="C138" s="36"/>
      <c r="D138" s="137">
        <f>'5 жастағы балалар К'!AR14</f>
        <v>0</v>
      </c>
      <c r="E138" s="36"/>
      <c r="F138" s="137">
        <f>'5 жастағы балалар Ш'!AR14</f>
        <v>0</v>
      </c>
      <c r="G138" s="36"/>
    </row>
    <row r="139" spans="2:7">
      <c r="B139" s="37"/>
      <c r="C139" s="36"/>
      <c r="D139" s="137">
        <f>'5 жастағы балалар К'!AS14</f>
        <v>0</v>
      </c>
      <c r="E139" s="36"/>
      <c r="F139" s="137">
        <f>'5 жастағы балалар Ш'!AS14</f>
        <v>0</v>
      </c>
      <c r="G139" s="36"/>
    </row>
    <row r="140" spans="2:7">
      <c r="B140" s="37">
        <v>15</v>
      </c>
      <c r="C140" s="36"/>
      <c r="D140" s="137">
        <f>'5 жастағы балалар К'!AT14</f>
        <v>0</v>
      </c>
      <c r="E140" s="36"/>
      <c r="F140" s="137">
        <f>'5 жастағы балалар Ш'!AT14</f>
        <v>1</v>
      </c>
      <c r="G140" s="36"/>
    </row>
    <row r="141" spans="2:7">
      <c r="B141" s="37"/>
      <c r="C141" s="36"/>
      <c r="D141" s="137">
        <f>'5 жастағы балалар К'!AU14</f>
        <v>1</v>
      </c>
      <c r="E141" s="36"/>
      <c r="F141" s="137">
        <f>'5 жастағы балалар Ш'!AU14</f>
        <v>0</v>
      </c>
      <c r="G141" s="36"/>
    </row>
    <row r="142" spans="2:7">
      <c r="B142" s="37"/>
      <c r="C142" s="36"/>
      <c r="D142" s="137">
        <f>'5 жастағы балалар К'!AV14</f>
        <v>0</v>
      </c>
      <c r="E142" s="36"/>
      <c r="F142" s="137">
        <f>'5 жастағы балалар Ш'!AV14</f>
        <v>0</v>
      </c>
      <c r="G142" s="36"/>
    </row>
    <row r="143" spans="2:7">
      <c r="B143" s="37">
        <v>16</v>
      </c>
      <c r="C143" s="36"/>
      <c r="D143" s="137">
        <f>'5 жастағы балалар К'!AW14</f>
        <v>0</v>
      </c>
      <c r="E143" s="36"/>
      <c r="F143" s="137">
        <f>'5 жастағы балалар Ш'!AW14</f>
        <v>1</v>
      </c>
      <c r="G143" s="36"/>
    </row>
    <row r="144" spans="2:7">
      <c r="B144" s="37"/>
      <c r="C144" s="36"/>
      <c r="D144" s="137">
        <f>'5 жастағы балалар К'!AX14</f>
        <v>1</v>
      </c>
      <c r="E144" s="36"/>
      <c r="F144" s="137">
        <f>'5 жастағы балалар Ш'!AX14</f>
        <v>0</v>
      </c>
      <c r="G144" s="36"/>
    </row>
    <row r="145" spans="2:7">
      <c r="B145" s="37"/>
      <c r="C145" s="36"/>
      <c r="D145" s="137">
        <f>'5 жастағы балалар К'!AY14</f>
        <v>0</v>
      </c>
      <c r="E145" s="36"/>
      <c r="F145" s="137">
        <f>'5 жастағы балалар Ш'!AY14</f>
        <v>0</v>
      </c>
      <c r="G145" s="36"/>
    </row>
    <row r="146" spans="2:7">
      <c r="B146" s="37">
        <v>17</v>
      </c>
      <c r="C146" s="36"/>
      <c r="D146" s="137">
        <f>'5 жастағы балалар К'!AZ14</f>
        <v>0</v>
      </c>
      <c r="E146" s="36"/>
      <c r="F146" s="137">
        <f>'5 жастағы балалар Ш'!AZ14</f>
        <v>1</v>
      </c>
      <c r="G146" s="36"/>
    </row>
    <row r="147" spans="2:7">
      <c r="B147" s="37"/>
      <c r="C147" s="36"/>
      <c r="D147" s="137">
        <f>'5 жастағы балалар К'!BA14</f>
        <v>1</v>
      </c>
      <c r="E147" s="36"/>
      <c r="F147" s="137">
        <f>'5 жастағы балалар Ш'!BA14</f>
        <v>0</v>
      </c>
      <c r="G147" s="36"/>
    </row>
    <row r="148" spans="2:7">
      <c r="B148" s="37"/>
      <c r="C148" s="36"/>
      <c r="D148" s="137">
        <f>'5 жастағы балалар К'!BB14</f>
        <v>0</v>
      </c>
      <c r="E148" s="36"/>
      <c r="F148" s="137">
        <f>'5 жастағы балалар Ш'!BB14</f>
        <v>0</v>
      </c>
      <c r="G148" s="36"/>
    </row>
    <row r="149" spans="2:7">
      <c r="B149" s="37">
        <v>18</v>
      </c>
      <c r="C149" s="36"/>
      <c r="D149" s="137">
        <f>'5 жастағы балалар К'!BC14</f>
        <v>0</v>
      </c>
      <c r="E149" s="36"/>
      <c r="F149" s="137">
        <f>'5 жастағы балалар Ш'!BC14</f>
        <v>1</v>
      </c>
      <c r="G149" s="36"/>
    </row>
    <row r="150" spans="2:7">
      <c r="B150" s="37"/>
      <c r="C150" s="36"/>
      <c r="D150" s="137">
        <f>'5 жастағы балалар К'!BD14</f>
        <v>1</v>
      </c>
      <c r="E150" s="36"/>
      <c r="F150" s="137">
        <f>'5 жастағы балалар Ш'!BD14</f>
        <v>0</v>
      </c>
      <c r="G150" s="36"/>
    </row>
    <row r="151" spans="2:7">
      <c r="B151" s="37"/>
      <c r="C151" s="36"/>
      <c r="D151" s="137">
        <f>'5 жастағы балалар К'!BE14</f>
        <v>0</v>
      </c>
      <c r="E151" s="36"/>
      <c r="F151" s="137">
        <f>'5 жастағы балалар Ш'!BE14</f>
        <v>0</v>
      </c>
      <c r="G151" s="36"/>
    </row>
    <row r="152" spans="2:7">
      <c r="B152" s="37">
        <v>19</v>
      </c>
      <c r="C152" s="36"/>
      <c r="D152" s="35"/>
      <c r="E152" s="36"/>
      <c r="F152" s="137">
        <f>'5 жастағы балалар Ш'!BF14</f>
        <v>1</v>
      </c>
      <c r="G152" s="36"/>
    </row>
    <row r="153" spans="2:7">
      <c r="B153" s="37"/>
      <c r="C153" s="36"/>
      <c r="D153" s="36"/>
      <c r="E153" s="36"/>
      <c r="F153" s="137">
        <f>'5 жастағы балалар Ш'!BG14</f>
        <v>0</v>
      </c>
      <c r="G153" s="36"/>
    </row>
    <row r="154" spans="2:7">
      <c r="B154" s="37"/>
      <c r="C154" s="36"/>
      <c r="D154" s="36"/>
      <c r="E154" s="36"/>
      <c r="F154" s="137">
        <f>'5 жастағы балалар Ш'!BH14</f>
        <v>0</v>
      </c>
      <c r="G154" s="36"/>
    </row>
    <row r="155" spans="2:7">
      <c r="B155" s="37">
        <v>20</v>
      </c>
      <c r="C155" s="36"/>
      <c r="D155" s="36"/>
      <c r="E155" s="36"/>
      <c r="F155" s="137">
        <f>'5 жастағы балалар Ш'!BI14</f>
        <v>1</v>
      </c>
      <c r="G155" s="36"/>
    </row>
    <row r="156" spans="2:7">
      <c r="B156" s="37"/>
      <c r="C156" s="36"/>
      <c r="D156" s="36"/>
      <c r="E156" s="36"/>
      <c r="F156" s="137">
        <f>'5 жастағы балалар Ш'!BJ14</f>
        <v>0</v>
      </c>
      <c r="G156" s="36"/>
    </row>
    <row r="157" spans="2:7">
      <c r="B157" s="37"/>
      <c r="C157" s="36"/>
      <c r="D157" s="36"/>
      <c r="E157" s="36"/>
      <c r="F157" s="137">
        <f>'5 жастағы балалар Ш'!BK14</f>
        <v>0</v>
      </c>
      <c r="G157" s="36"/>
    </row>
    <row r="158" spans="2:7">
      <c r="B158" s="31">
        <v>21</v>
      </c>
      <c r="C158" s="36"/>
      <c r="D158" s="36"/>
      <c r="E158" s="36"/>
      <c r="F158" s="137">
        <f>'5 жастағы балалар Ш'!BL14</f>
        <v>0</v>
      </c>
      <c r="G158" s="36"/>
    </row>
    <row r="159" ht="15" customHeight="1" spans="2:7">
      <c r="B159" s="33"/>
      <c r="C159" s="36"/>
      <c r="D159" s="36"/>
      <c r="E159" s="36"/>
      <c r="F159" s="137">
        <f>'5 жастағы балалар Ш'!BM14</f>
        <v>1</v>
      </c>
      <c r="G159" s="36"/>
    </row>
    <row r="160" spans="2:7">
      <c r="B160" s="34"/>
      <c r="C160" s="36"/>
      <c r="D160" s="36"/>
      <c r="E160" s="36"/>
      <c r="F160" s="137">
        <f>'5 жастағы балалар Ш'!BN14</f>
        <v>0</v>
      </c>
      <c r="G160" s="36"/>
    </row>
    <row r="161" spans="2:7">
      <c r="B161" s="31">
        <v>22</v>
      </c>
      <c r="C161" s="36"/>
      <c r="D161" s="36"/>
      <c r="E161" s="36"/>
      <c r="F161" s="137">
        <f>'5 жастағы балалар Ш'!BO14</f>
        <v>1</v>
      </c>
      <c r="G161" s="36"/>
    </row>
    <row r="162" spans="2:7">
      <c r="B162" s="33"/>
      <c r="C162" s="36"/>
      <c r="D162" s="36"/>
      <c r="E162" s="36"/>
      <c r="F162" s="137">
        <f>'5 жастағы балалар Ш'!BP14</f>
        <v>0</v>
      </c>
      <c r="G162" s="36"/>
    </row>
    <row r="163" spans="2:7">
      <c r="B163" s="34"/>
      <c r="C163" s="36"/>
      <c r="D163" s="36"/>
      <c r="E163" s="36"/>
      <c r="F163" s="137">
        <f>'5 жастағы балалар Ш'!BQ14</f>
        <v>0</v>
      </c>
      <c r="G163" s="36"/>
    </row>
    <row r="164" spans="2:7">
      <c r="B164" s="31">
        <v>23</v>
      </c>
      <c r="C164" s="36"/>
      <c r="D164" s="36"/>
      <c r="E164" s="36"/>
      <c r="F164" s="137">
        <f>'5 жастағы балалар Ш'!BR14</f>
        <v>1</v>
      </c>
      <c r="G164" s="36"/>
    </row>
    <row r="165" spans="2:7">
      <c r="B165" s="33"/>
      <c r="C165" s="36"/>
      <c r="D165" s="36"/>
      <c r="E165" s="36"/>
      <c r="F165" s="137">
        <f>'5 жастағы балалар Ш'!BS14</f>
        <v>0</v>
      </c>
      <c r="G165" s="36"/>
    </row>
    <row r="166" spans="2:7">
      <c r="B166" s="34"/>
      <c r="C166" s="36"/>
      <c r="D166" s="36"/>
      <c r="E166" s="36"/>
      <c r="F166" s="137">
        <f>'5 жастағы балалар Ш'!BT14</f>
        <v>0</v>
      </c>
      <c r="G166" s="36"/>
    </row>
    <row r="167" spans="2:7">
      <c r="B167" s="31">
        <v>24</v>
      </c>
      <c r="C167" s="36"/>
      <c r="D167" s="36"/>
      <c r="E167" s="36"/>
      <c r="F167" s="137">
        <f>'5 жастағы балалар Ш'!BU14</f>
        <v>1</v>
      </c>
      <c r="G167" s="36"/>
    </row>
    <row r="168" spans="2:7">
      <c r="B168" s="33"/>
      <c r="C168" s="36"/>
      <c r="D168" s="36"/>
      <c r="E168" s="36"/>
      <c r="F168" s="137">
        <f>'5 жастағы балалар Ш'!BV14</f>
        <v>0</v>
      </c>
      <c r="G168" s="36"/>
    </row>
    <row r="169" spans="2:7">
      <c r="B169" s="34"/>
      <c r="C169" s="36"/>
      <c r="D169" s="36"/>
      <c r="E169" s="36"/>
      <c r="F169" s="137">
        <f>'5 жастағы балалар Ш'!BW14</f>
        <v>0</v>
      </c>
      <c r="G169" s="36"/>
    </row>
    <row r="170" spans="2:7">
      <c r="B170" s="31">
        <v>25</v>
      </c>
      <c r="C170" s="36"/>
      <c r="D170" s="36"/>
      <c r="E170" s="36"/>
      <c r="F170" s="137">
        <f>'5 жастағы балалар Ш'!BX14</f>
        <v>0</v>
      </c>
      <c r="G170" s="36"/>
    </row>
    <row r="171" spans="2:7">
      <c r="B171" s="33"/>
      <c r="C171" s="36"/>
      <c r="D171" s="36"/>
      <c r="E171" s="36"/>
      <c r="F171" s="137">
        <f>'5 жастағы балалар Ш'!BY14</f>
        <v>1</v>
      </c>
      <c r="G171" s="36"/>
    </row>
    <row r="172" spans="2:7">
      <c r="B172" s="34"/>
      <c r="C172" s="36"/>
      <c r="D172" s="36"/>
      <c r="E172" s="36"/>
      <c r="F172" s="137">
        <f>'5 жастағы балалар Ш'!BZ14</f>
        <v>0</v>
      </c>
      <c r="G172" s="36"/>
    </row>
    <row r="173" spans="2:7">
      <c r="B173" s="31">
        <v>26</v>
      </c>
      <c r="C173" s="36"/>
      <c r="D173" s="36"/>
      <c r="E173" s="36"/>
      <c r="F173" s="137">
        <f>'5 жастағы балалар Ш'!CA14</f>
        <v>0</v>
      </c>
      <c r="G173" s="36"/>
    </row>
    <row r="174" spans="2:7">
      <c r="B174" s="33"/>
      <c r="C174" s="36"/>
      <c r="D174" s="36"/>
      <c r="E174" s="36"/>
      <c r="F174" s="137">
        <f>'5 жастағы балалар Ш'!CB14</f>
        <v>1</v>
      </c>
      <c r="G174" s="36"/>
    </row>
    <row r="175" spans="2:7">
      <c r="B175" s="34"/>
      <c r="C175" s="36"/>
      <c r="D175" s="36"/>
      <c r="E175" s="36"/>
      <c r="F175" s="137">
        <f>'5 жастағы балалар Ш'!CC14</f>
        <v>0</v>
      </c>
      <c r="G175" s="36"/>
    </row>
    <row r="176" spans="2:7">
      <c r="B176" s="31">
        <v>27</v>
      </c>
      <c r="C176" s="36"/>
      <c r="D176" s="36"/>
      <c r="E176" s="36"/>
      <c r="F176" s="137">
        <f>'5 жастағы балалар Ш'!CD14</f>
        <v>0</v>
      </c>
      <c r="G176" s="36"/>
    </row>
    <row r="177" spans="2:7">
      <c r="B177" s="33"/>
      <c r="C177" s="36"/>
      <c r="D177" s="36"/>
      <c r="E177" s="36"/>
      <c r="F177" s="137">
        <f>'5 жастағы балалар Ш'!CE14</f>
        <v>1</v>
      </c>
      <c r="G177" s="36"/>
    </row>
    <row r="178" spans="2:7">
      <c r="B178" s="34"/>
      <c r="C178" s="36"/>
      <c r="D178" s="36"/>
      <c r="E178" s="36"/>
      <c r="F178" s="137">
        <f>'5 жастағы балалар Ш'!CF14</f>
        <v>0</v>
      </c>
      <c r="G178" s="36"/>
    </row>
    <row r="179" spans="2:7">
      <c r="B179" s="31">
        <v>28</v>
      </c>
      <c r="C179" s="36"/>
      <c r="D179" s="36"/>
      <c r="E179" s="36"/>
      <c r="F179" s="137">
        <f>'5 жастағы балалар Ш'!CG14</f>
        <v>0</v>
      </c>
      <c r="G179" s="36"/>
    </row>
    <row r="180" spans="2:7">
      <c r="B180" s="33"/>
      <c r="C180" s="36"/>
      <c r="D180" s="36"/>
      <c r="E180" s="36"/>
      <c r="F180" s="137">
        <f>'5 жастағы балалар Ш'!CH14</f>
        <v>1</v>
      </c>
      <c r="G180" s="36"/>
    </row>
    <row r="181" spans="2:7">
      <c r="B181" s="34"/>
      <c r="C181" s="36"/>
      <c r="D181" s="36"/>
      <c r="E181" s="36"/>
      <c r="F181" s="137">
        <f>'5 жастағы балалар Ш'!CI14</f>
        <v>0</v>
      </c>
      <c r="G181" s="36"/>
    </row>
    <row r="182" spans="2:7">
      <c r="B182" s="31">
        <v>29</v>
      </c>
      <c r="C182" s="36"/>
      <c r="D182" s="36"/>
      <c r="E182" s="36"/>
      <c r="F182" s="137">
        <f>'5 жастағы балалар Ш'!CJ14</f>
        <v>0</v>
      </c>
      <c r="G182" s="36"/>
    </row>
    <row r="183" spans="2:7">
      <c r="B183" s="33"/>
      <c r="C183" s="36"/>
      <c r="D183" s="36"/>
      <c r="E183" s="36"/>
      <c r="F183" s="137">
        <f>'5 жастағы балалар Ш'!CK14</f>
        <v>1</v>
      </c>
      <c r="G183" s="36"/>
    </row>
    <row r="184" ht="15" customHeight="1" spans="2:7">
      <c r="B184" s="34"/>
      <c r="C184" s="36"/>
      <c r="D184" s="36"/>
      <c r="E184" s="36"/>
      <c r="F184" s="137">
        <f>'5 жастағы балалар Ш'!CL14</f>
        <v>0</v>
      </c>
      <c r="G184" s="36"/>
    </row>
    <row r="185" ht="15" customHeight="1" spans="2:7">
      <c r="B185" s="31">
        <v>30</v>
      </c>
      <c r="C185" s="36"/>
      <c r="D185" s="36"/>
      <c r="E185" s="36"/>
      <c r="F185" s="137">
        <f>'5 жастағы балалар Ш'!CM14</f>
        <v>1</v>
      </c>
      <c r="G185" s="36"/>
    </row>
    <row r="186" ht="15" customHeight="1" spans="2:7">
      <c r="B186" s="33"/>
      <c r="C186" s="36"/>
      <c r="D186" s="36"/>
      <c r="E186" s="36"/>
      <c r="F186" s="137">
        <f>'5 жастағы балалар Ш'!CN14</f>
        <v>0</v>
      </c>
      <c r="G186" s="36"/>
    </row>
    <row r="187" ht="15" customHeight="1" spans="2:7">
      <c r="B187" s="34"/>
      <c r="C187" s="38"/>
      <c r="D187" s="38"/>
      <c r="E187" s="38"/>
      <c r="F187" s="137">
        <f>'5 жастағы балалар Ш'!CO14</f>
        <v>0</v>
      </c>
      <c r="G187" s="38"/>
    </row>
    <row r="188" ht="15" customHeight="1"/>
    <row r="189" ht="15" customHeight="1" spans="2:7">
      <c r="B189" s="25" t="s">
        <v>839</v>
      </c>
      <c r="C189" s="26"/>
      <c r="D189" s="26"/>
      <c r="E189" s="26"/>
      <c r="F189" s="26"/>
      <c r="G189" s="27"/>
    </row>
    <row r="190" ht="32.25" customHeight="1" spans="2:7">
      <c r="B190" s="28"/>
      <c r="C190" s="29" t="s">
        <v>5</v>
      </c>
      <c r="D190" s="29" t="s">
        <v>112</v>
      </c>
      <c r="E190" s="29" t="s">
        <v>338</v>
      </c>
      <c r="F190" s="29" t="s">
        <v>405</v>
      </c>
      <c r="G190" s="30" t="s">
        <v>726</v>
      </c>
    </row>
    <row r="191" ht="15" customHeight="1" spans="2:7">
      <c r="B191" s="31">
        <v>1</v>
      </c>
      <c r="C191" s="139">
        <f>'5 жастағы балалар Ф'!D60</f>
        <v>1</v>
      </c>
      <c r="D191" s="139">
        <f>'5 жастағы балалар К'!D60</f>
        <v>1</v>
      </c>
      <c r="E191" s="139">
        <f>'5 жастағы балалар Т'!D60</f>
        <v>1</v>
      </c>
      <c r="F191" s="139">
        <f>'5 жастағы балалар Ш'!D60</f>
        <v>1</v>
      </c>
      <c r="G191" s="139">
        <f>'5 жастағы балалар Ә'!D60</f>
        <v>1</v>
      </c>
    </row>
    <row r="192" ht="15" customHeight="1" spans="2:7">
      <c r="B192" s="33"/>
      <c r="C192" s="139">
        <f>'5 жастағы балалар Ф'!E60</f>
        <v>0</v>
      </c>
      <c r="D192" s="139">
        <f>'5 жастағы балалар К'!E60</f>
        <v>0</v>
      </c>
      <c r="E192" s="139">
        <f>'5 жастағы балалар Т'!E60</f>
        <v>0</v>
      </c>
      <c r="F192" s="139">
        <f>'5 жастағы балалар Ш'!E60</f>
        <v>0</v>
      </c>
      <c r="G192" s="139">
        <f>'5 жастағы балалар Ә'!E60</f>
        <v>0</v>
      </c>
    </row>
    <row r="193" ht="15" customHeight="1" spans="2:7">
      <c r="B193" s="34"/>
      <c r="C193" s="139">
        <f>'5 жастағы балалар Ф'!F60</f>
        <v>0</v>
      </c>
      <c r="D193" s="139">
        <f>'5 жастағы балалар К'!F60</f>
        <v>0</v>
      </c>
      <c r="E193" s="139">
        <f>'5 жастағы балалар Т'!F60</f>
        <v>0</v>
      </c>
      <c r="F193" s="139">
        <f>'5 жастағы балалар Ш'!F60</f>
        <v>0</v>
      </c>
      <c r="G193" s="139">
        <f>'5 жастағы балалар Ә'!F60</f>
        <v>0</v>
      </c>
    </row>
    <row r="194" ht="15" customHeight="1" spans="2:99">
      <c r="B194" s="31">
        <v>2</v>
      </c>
      <c r="C194" s="139">
        <f>'5 жастағы балалар Ф'!G60</f>
        <v>1</v>
      </c>
      <c r="D194" s="139">
        <f>'5 жастағы балалар К'!G60</f>
        <v>1</v>
      </c>
      <c r="E194" s="139">
        <f>'5 жастағы балалар Т'!G60</f>
        <v>1</v>
      </c>
      <c r="F194" s="139">
        <f>'5 жастағы балалар Ш'!G60</f>
        <v>1</v>
      </c>
      <c r="G194" s="139">
        <f>'5 жастағы балалар Ә'!G60</f>
        <v>1</v>
      </c>
      <c r="CO194" s="140"/>
      <c r="CQ194" s="140"/>
      <c r="CS194" s="140"/>
      <c r="CU194" s="140"/>
    </row>
    <row r="195" ht="15" customHeight="1" spans="2:99">
      <c r="B195" s="33"/>
      <c r="C195" s="139">
        <f>'5 жастағы балалар Ф'!H60</f>
        <v>0</v>
      </c>
      <c r="D195" s="139">
        <f>'5 жастағы балалар К'!H60</f>
        <v>0</v>
      </c>
      <c r="E195" s="139">
        <f>'5 жастағы балалар Т'!H60</f>
        <v>0</v>
      </c>
      <c r="F195" s="139">
        <f>'5 жастағы балалар Ш'!H60</f>
        <v>0</v>
      </c>
      <c r="G195" s="139">
        <f>'5 жастағы балалар Ә'!H60</f>
        <v>0</v>
      </c>
      <c r="CO195" s="141"/>
      <c r="CQ195" s="141"/>
      <c r="CS195" s="141"/>
      <c r="CU195" s="141"/>
    </row>
    <row r="196" ht="15" customHeight="1" spans="2:99">
      <c r="B196" s="34"/>
      <c r="C196" s="139">
        <f>'5 жастағы балалар Ф'!I60</f>
        <v>0</v>
      </c>
      <c r="D196" s="139">
        <f>'5 жастағы балалар К'!I60</f>
        <v>0</v>
      </c>
      <c r="E196" s="139">
        <f>'5 жастағы балалар Т'!I60</f>
        <v>0</v>
      </c>
      <c r="F196" s="139">
        <f>'5 жастағы балалар Ш'!I60</f>
        <v>0</v>
      </c>
      <c r="G196" s="139">
        <f>'5 жастағы балалар Ә'!I60</f>
        <v>0</v>
      </c>
      <c r="CO196" s="141"/>
      <c r="CQ196" s="141"/>
      <c r="CS196" s="141"/>
      <c r="CU196" s="141"/>
    </row>
    <row r="197" ht="15" customHeight="1" spans="2:7">
      <c r="B197" s="31">
        <v>3</v>
      </c>
      <c r="C197" s="139">
        <f>'5 жастағы балалар Ф'!J60</f>
        <v>1</v>
      </c>
      <c r="D197" s="139">
        <f>'5 жастағы балалар К'!J60</f>
        <v>1</v>
      </c>
      <c r="E197" s="139">
        <f>'5 жастағы балалар Т'!J60</f>
        <v>1</v>
      </c>
      <c r="F197" s="139">
        <f>'5 жастағы балалар Ш'!J60</f>
        <v>0</v>
      </c>
      <c r="G197" s="139">
        <f>'5 жастағы балалар Ә'!J60</f>
        <v>1</v>
      </c>
    </row>
    <row r="198" ht="15" customHeight="1" spans="2:7">
      <c r="B198" s="33"/>
      <c r="C198" s="139">
        <f>'5 жастағы балалар Ф'!K60</f>
        <v>0</v>
      </c>
      <c r="D198" s="139">
        <f>'5 жастағы балалар К'!K60</f>
        <v>0</v>
      </c>
      <c r="E198" s="139">
        <f>'5 жастағы балалар Т'!K60</f>
        <v>0</v>
      </c>
      <c r="F198" s="139">
        <f>'5 жастағы балалар Ш'!K60</f>
        <v>1</v>
      </c>
      <c r="G198" s="139">
        <f>'5 жастағы балалар Ә'!K60</f>
        <v>0</v>
      </c>
    </row>
    <row r="199" ht="15" customHeight="1" spans="2:7">
      <c r="B199" s="34"/>
      <c r="C199" s="139">
        <f>'5 жастағы балалар Ф'!L60</f>
        <v>0</v>
      </c>
      <c r="D199" s="139">
        <f>'5 жастағы балалар К'!L60</f>
        <v>0</v>
      </c>
      <c r="E199" s="139">
        <f>'5 жастағы балалар Т'!L60</f>
        <v>0</v>
      </c>
      <c r="F199" s="139">
        <f>'5 жастағы балалар Ш'!L60</f>
        <v>0</v>
      </c>
      <c r="G199" s="139">
        <f>'5 жастағы балалар Ә'!L60</f>
        <v>0</v>
      </c>
    </row>
    <row r="200" ht="15" customHeight="1" spans="2:7">
      <c r="B200" s="31">
        <v>4</v>
      </c>
      <c r="C200" s="139">
        <f>'5 жастағы балалар Ф'!M60</f>
        <v>1</v>
      </c>
      <c r="D200" s="139">
        <f>'5 жастағы балалар К'!M60</f>
        <v>1</v>
      </c>
      <c r="E200" s="139">
        <f>'5 жастағы балалар Т'!M60</f>
        <v>1</v>
      </c>
      <c r="F200" s="139">
        <f>'5 жастағы балалар Ш'!M60</f>
        <v>1</v>
      </c>
      <c r="G200" s="139">
        <f>'5 жастағы балалар Ә'!M60</f>
        <v>1</v>
      </c>
    </row>
    <row r="201" ht="15" customHeight="1" spans="2:7">
      <c r="B201" s="33"/>
      <c r="C201" s="139">
        <f>'5 жастағы балалар Ф'!N60</f>
        <v>0</v>
      </c>
      <c r="D201" s="139">
        <f>'5 жастағы балалар К'!N60</f>
        <v>0</v>
      </c>
      <c r="E201" s="139">
        <f>'5 жастағы балалар Т'!N60</f>
        <v>0</v>
      </c>
      <c r="F201" s="139">
        <f>'5 жастағы балалар Ш'!N60</f>
        <v>0</v>
      </c>
      <c r="G201" s="139">
        <f>'5 жастағы балалар Ә'!N60</f>
        <v>0</v>
      </c>
    </row>
    <row r="202" ht="15" customHeight="1" spans="2:7">
      <c r="B202" s="34"/>
      <c r="C202" s="139">
        <f>'5 жастағы балалар Ф'!O60</f>
        <v>0</v>
      </c>
      <c r="D202" s="139">
        <f>'5 жастағы балалар К'!O60</f>
        <v>0</v>
      </c>
      <c r="E202" s="139">
        <f>'5 жастағы балалар Т'!O60</f>
        <v>0</v>
      </c>
      <c r="F202" s="139">
        <f>'5 жастағы балалар Ш'!O60</f>
        <v>0</v>
      </c>
      <c r="G202" s="139">
        <f>'5 жастағы балалар Ә'!O60</f>
        <v>0</v>
      </c>
    </row>
    <row r="203" ht="15" customHeight="1" spans="2:7">
      <c r="B203" s="31">
        <v>5</v>
      </c>
      <c r="C203" s="139">
        <f>'5 жастағы балалар Ф'!P60</f>
        <v>1</v>
      </c>
      <c r="D203" s="139">
        <f>'5 жастағы балалар К'!P60</f>
        <v>1</v>
      </c>
      <c r="E203" s="139">
        <f>'5 жастағы балалар Т'!P60</f>
        <v>1</v>
      </c>
      <c r="F203" s="139">
        <f>'5 жастағы балалар Ш'!P60</f>
        <v>0</v>
      </c>
      <c r="G203" s="139">
        <f>'5 жастағы балалар Ә'!P60</f>
        <v>1</v>
      </c>
    </row>
    <row r="204" ht="15" customHeight="1" spans="2:7">
      <c r="B204" s="33"/>
      <c r="C204" s="139">
        <f>'5 жастағы балалар Ф'!Q60</f>
        <v>0</v>
      </c>
      <c r="D204" s="139">
        <f>'5 жастағы балалар К'!Q60</f>
        <v>0</v>
      </c>
      <c r="E204" s="139">
        <f>'5 жастағы балалар Т'!Q60</f>
        <v>0</v>
      </c>
      <c r="F204" s="139">
        <f>'5 жастағы балалар Ш'!Q60</f>
        <v>1</v>
      </c>
      <c r="G204" s="139">
        <f>'5 жастағы балалар Ә'!Q60</f>
        <v>0</v>
      </c>
    </row>
    <row r="205" ht="15" customHeight="1" spans="2:7">
      <c r="B205" s="34"/>
      <c r="C205" s="139">
        <f>'5 жастағы балалар Ф'!R60</f>
        <v>0</v>
      </c>
      <c r="D205" s="139">
        <f>'5 жастағы балалар К'!R60</f>
        <v>0</v>
      </c>
      <c r="E205" s="139">
        <f>'5 жастағы балалар Т'!R60</f>
        <v>0</v>
      </c>
      <c r="F205" s="139">
        <f>'5 жастағы балалар Ш'!R60</f>
        <v>0</v>
      </c>
      <c r="G205" s="139">
        <f>'5 жастағы балалар Ә'!R60</f>
        <v>0</v>
      </c>
    </row>
    <row r="206" ht="15" customHeight="1" spans="2:7">
      <c r="B206" s="31">
        <v>6</v>
      </c>
      <c r="C206" s="139">
        <f>'5 жастағы балалар Ф'!S60</f>
        <v>1</v>
      </c>
      <c r="D206" s="139">
        <f>'5 жастағы балалар К'!S60</f>
        <v>1</v>
      </c>
      <c r="E206" s="139">
        <f>'5 жастағы балалар Т'!S60</f>
        <v>1</v>
      </c>
      <c r="F206" s="139">
        <f>'5 жастағы балалар Ш'!S60</f>
        <v>0</v>
      </c>
      <c r="G206" s="139">
        <f>'5 жастағы балалар Ә'!S60</f>
        <v>1</v>
      </c>
    </row>
    <row r="207" ht="15" customHeight="1" spans="2:7">
      <c r="B207" s="33"/>
      <c r="C207" s="139">
        <f>'5 жастағы балалар Ф'!T60</f>
        <v>0</v>
      </c>
      <c r="D207" s="139">
        <f>'5 жастағы балалар К'!T60</f>
        <v>0</v>
      </c>
      <c r="E207" s="139">
        <f>'5 жастағы балалар Т'!T60</f>
        <v>0</v>
      </c>
      <c r="F207" s="139">
        <f>'5 жастағы балалар Ш'!T60</f>
        <v>1</v>
      </c>
      <c r="G207" s="139">
        <f>'5 жастағы балалар Ә'!T60</f>
        <v>0</v>
      </c>
    </row>
    <row r="208" ht="15" customHeight="1" spans="2:7">
      <c r="B208" s="34"/>
      <c r="C208" s="139">
        <f>'5 жастағы балалар Ф'!U60</f>
        <v>0</v>
      </c>
      <c r="D208" s="139">
        <f>'5 жастағы балалар К'!U60</f>
        <v>0</v>
      </c>
      <c r="E208" s="139">
        <f>'5 жастағы балалар Т'!U60</f>
        <v>0</v>
      </c>
      <c r="F208" s="139">
        <f>'5 жастағы балалар Ш'!U60</f>
        <v>0</v>
      </c>
      <c r="G208" s="139">
        <f>'5 жастағы балалар Ә'!U60</f>
        <v>0</v>
      </c>
    </row>
    <row r="209" ht="15" customHeight="1" spans="2:7">
      <c r="B209" s="31">
        <v>7</v>
      </c>
      <c r="C209" s="139">
        <f>'5 жастағы балалар Ф'!V60</f>
        <v>1</v>
      </c>
      <c r="D209" s="139">
        <f>'5 жастағы балалар К'!V60</f>
        <v>1</v>
      </c>
      <c r="E209" s="139">
        <f>'5 жастағы балалар Т'!V60</f>
        <v>1</v>
      </c>
      <c r="F209" s="139">
        <f>'5 жастағы балалар Ш'!V60</f>
        <v>0</v>
      </c>
      <c r="G209" s="139">
        <f>'5 жастағы балалар Ә'!V60</f>
        <v>1</v>
      </c>
    </row>
    <row r="210" ht="15" customHeight="1" spans="2:7">
      <c r="B210" s="33"/>
      <c r="C210" s="139">
        <f>'5 жастағы балалар Ф'!W60</f>
        <v>0</v>
      </c>
      <c r="D210" s="139">
        <f>'5 жастағы балалар Ш'!W60</f>
        <v>1</v>
      </c>
      <c r="E210" s="139">
        <f>'5 жастағы балалар Т'!W60</f>
        <v>0</v>
      </c>
      <c r="F210" s="139">
        <f>'5 жастағы балалар Ш'!W60</f>
        <v>1</v>
      </c>
      <c r="G210" s="139">
        <f>'5 жастағы балалар Ә'!W60</f>
        <v>0</v>
      </c>
    </row>
    <row r="211" ht="15" customHeight="1" spans="2:7">
      <c r="B211" s="34"/>
      <c r="C211" s="139">
        <f>'5 жастағы балалар Ф'!X60</f>
        <v>0</v>
      </c>
      <c r="D211" s="139">
        <f>'5 жастағы балалар К'!X60</f>
        <v>0</v>
      </c>
      <c r="E211" s="139">
        <f>'5 жастағы балалар Т'!X60</f>
        <v>0</v>
      </c>
      <c r="F211" s="139">
        <f>'5 жастағы балалар Ш'!X60</f>
        <v>0</v>
      </c>
      <c r="G211" s="139">
        <f>'5 жастағы балалар Ә'!X60</f>
        <v>0</v>
      </c>
    </row>
    <row r="212" ht="15" customHeight="1" spans="2:7">
      <c r="B212" s="31">
        <v>8</v>
      </c>
      <c r="C212" s="41"/>
      <c r="D212" s="139">
        <f>'5 жастағы балалар К'!Y60</f>
        <v>1</v>
      </c>
      <c r="E212" s="42"/>
      <c r="F212" s="139">
        <f>'5 жастағы балалар Ш'!Y60</f>
        <v>1</v>
      </c>
      <c r="G212" s="42"/>
    </row>
    <row r="213" ht="15" customHeight="1" spans="2:7">
      <c r="B213" s="33"/>
      <c r="C213" s="43"/>
      <c r="D213" s="139">
        <f>'5 жастағы балалар К'!Z60</f>
        <v>0</v>
      </c>
      <c r="E213" s="44"/>
      <c r="F213" s="139">
        <f>'5 жастағы балалар Ш'!Z60</f>
        <v>0</v>
      </c>
      <c r="G213" s="44"/>
    </row>
    <row r="214" ht="15" customHeight="1" spans="2:7">
      <c r="B214" s="34"/>
      <c r="C214" s="43"/>
      <c r="D214" s="139">
        <f>'5 жастағы балалар К'!AA60</f>
        <v>0</v>
      </c>
      <c r="E214" s="44"/>
      <c r="F214" s="139">
        <f>'5 жастағы балалар Ш'!AA60</f>
        <v>0</v>
      </c>
      <c r="G214" s="44"/>
    </row>
    <row r="215" ht="15" customHeight="1" spans="2:7">
      <c r="B215" s="31">
        <v>9</v>
      </c>
      <c r="C215" s="43"/>
      <c r="D215" s="139">
        <f>'5 жастағы балалар К'!AB60</f>
        <v>1</v>
      </c>
      <c r="E215" s="44"/>
      <c r="F215" s="139">
        <f>'5 жастағы балалар Ш'!AB60</f>
        <v>1</v>
      </c>
      <c r="G215" s="44"/>
    </row>
    <row r="216" ht="15" customHeight="1" spans="2:7">
      <c r="B216" s="33"/>
      <c r="C216" s="43"/>
      <c r="D216" s="139">
        <f>'5 жастағы балалар К'!AC60</f>
        <v>0</v>
      </c>
      <c r="E216" s="44"/>
      <c r="F216" s="139">
        <f>'5 жастағы балалар Ш'!AC60</f>
        <v>0</v>
      </c>
      <c r="G216" s="44"/>
    </row>
    <row r="217" ht="15" customHeight="1" spans="2:7">
      <c r="B217" s="34"/>
      <c r="C217" s="43"/>
      <c r="D217" s="139">
        <f>'5 жастағы балалар К'!AD60</f>
        <v>0</v>
      </c>
      <c r="E217" s="44"/>
      <c r="F217" s="139">
        <f>'5 жастағы балалар Ш'!AD60</f>
        <v>0</v>
      </c>
      <c r="G217" s="44"/>
    </row>
    <row r="218" ht="15" customHeight="1" spans="2:7">
      <c r="B218" s="37">
        <v>10</v>
      </c>
      <c r="C218" s="43"/>
      <c r="D218" s="139">
        <f>'5 жастағы балалар К'!AE60</f>
        <v>1</v>
      </c>
      <c r="E218" s="44"/>
      <c r="F218" s="139">
        <f>'5 жастағы балалар Ш'!AE60</f>
        <v>0</v>
      </c>
      <c r="G218" s="44"/>
    </row>
    <row r="219" spans="2:7">
      <c r="B219" s="37"/>
      <c r="C219" s="43"/>
      <c r="D219" s="139">
        <f>'5 жастағы балалар К'!AF60</f>
        <v>0</v>
      </c>
      <c r="E219" s="44"/>
      <c r="F219" s="139">
        <f>'5 жастағы балалар Ш'!AF60</f>
        <v>1</v>
      </c>
      <c r="G219" s="44"/>
    </row>
    <row r="220" spans="2:7">
      <c r="B220" s="37"/>
      <c r="C220" s="43"/>
      <c r="D220" s="139">
        <f>'5 жастағы балалар К'!AG60</f>
        <v>0</v>
      </c>
      <c r="E220" s="44"/>
      <c r="F220" s="139">
        <f>'5 жастағы балалар Ш'!AG60</f>
        <v>0</v>
      </c>
      <c r="G220" s="44"/>
    </row>
    <row r="221" spans="2:7">
      <c r="B221" s="37">
        <v>11</v>
      </c>
      <c r="C221" s="43"/>
      <c r="D221" s="139">
        <f>'5 жастағы балалар К'!AH60</f>
        <v>0</v>
      </c>
      <c r="E221" s="44"/>
      <c r="F221" s="139">
        <f>'5 жастағы балалар Ш'!AH60</f>
        <v>0</v>
      </c>
      <c r="G221" s="44"/>
    </row>
    <row r="222" spans="2:7">
      <c r="B222" s="37"/>
      <c r="C222" s="43"/>
      <c r="D222" s="139">
        <f>'5 жастағы балалар К'!AI60</f>
        <v>1</v>
      </c>
      <c r="E222" s="44"/>
      <c r="F222" s="139">
        <f>'5 жастағы балалар Ш'!AI60</f>
        <v>1</v>
      </c>
      <c r="G222" s="44"/>
    </row>
    <row r="223" spans="2:7">
      <c r="B223" s="37"/>
      <c r="C223" s="43"/>
      <c r="D223" s="139">
        <f>'5 жастағы балалар К'!AJ60</f>
        <v>0</v>
      </c>
      <c r="E223" s="44"/>
      <c r="F223" s="139">
        <f>'5 жастағы балалар Ш'!AJ60</f>
        <v>0</v>
      </c>
      <c r="G223" s="44"/>
    </row>
    <row r="224" spans="2:7">
      <c r="B224" s="37">
        <v>12</v>
      </c>
      <c r="C224" s="43"/>
      <c r="D224" s="139">
        <f>'5 жастағы балалар К'!AK60</f>
        <v>0</v>
      </c>
      <c r="E224" s="44"/>
      <c r="F224" s="139">
        <f>'5 жастағы балалар Ш'!AK60</f>
        <v>1</v>
      </c>
      <c r="G224" s="44"/>
    </row>
    <row r="225" spans="2:7">
      <c r="B225" s="37"/>
      <c r="C225" s="43"/>
      <c r="D225" s="139">
        <f>'5 жастағы балалар К'!AL60</f>
        <v>1</v>
      </c>
      <c r="E225" s="44"/>
      <c r="F225" s="139">
        <f>'5 жастағы балалар Ш'!AL60</f>
        <v>0</v>
      </c>
      <c r="G225" s="44"/>
    </row>
    <row r="226" spans="2:7">
      <c r="B226" s="37"/>
      <c r="C226" s="43"/>
      <c r="D226" s="139">
        <f>'5 жастағы балалар К'!AM60</f>
        <v>0</v>
      </c>
      <c r="E226" s="44"/>
      <c r="F226" s="139">
        <f>'5 жастағы балалар Ш'!AM60</f>
        <v>0</v>
      </c>
      <c r="G226" s="44"/>
    </row>
    <row r="227" spans="2:7">
      <c r="B227" s="37">
        <v>13</v>
      </c>
      <c r="C227" s="43"/>
      <c r="D227" s="139">
        <f>'5 жастағы балалар К'!AN60</f>
        <v>0</v>
      </c>
      <c r="E227" s="44"/>
      <c r="F227" s="139">
        <f>'5 жастағы балалар Ш'!AN60</f>
        <v>1</v>
      </c>
      <c r="G227" s="44"/>
    </row>
    <row r="228" spans="2:7">
      <c r="B228" s="37"/>
      <c r="C228" s="43"/>
      <c r="D228" s="139">
        <f>'5 жастағы балалар К'!AO60</f>
        <v>1</v>
      </c>
      <c r="E228" s="44"/>
      <c r="F228" s="139">
        <f>'5 жастағы балалар Ш'!AO60</f>
        <v>0</v>
      </c>
      <c r="G228" s="44"/>
    </row>
    <row r="229" spans="2:7">
      <c r="B229" s="37"/>
      <c r="C229" s="43"/>
      <c r="D229" s="139">
        <f>'5 жастағы балалар К'!AP60</f>
        <v>0</v>
      </c>
      <c r="E229" s="44"/>
      <c r="F229" s="139">
        <f>'5 жастағы балалар Ш'!AP60</f>
        <v>0</v>
      </c>
      <c r="G229" s="44"/>
    </row>
    <row r="230" spans="2:7">
      <c r="B230" s="37">
        <v>14</v>
      </c>
      <c r="C230" s="43"/>
      <c r="D230" s="139">
        <f>'5 жастағы балалар К'!AQ60</f>
        <v>0</v>
      </c>
      <c r="E230" s="44"/>
      <c r="F230" s="139">
        <f>'5 жастағы балалар Ш'!AQ60</f>
        <v>1</v>
      </c>
      <c r="G230" s="44"/>
    </row>
    <row r="231" spans="2:7">
      <c r="B231" s="37"/>
      <c r="C231" s="43"/>
      <c r="D231" s="139">
        <f>'5 жастағы балалар К'!AR60</f>
        <v>1</v>
      </c>
      <c r="E231" s="44"/>
      <c r="F231" s="139">
        <f>'5 жастағы балалар Ш'!AR60</f>
        <v>0</v>
      </c>
      <c r="G231" s="44"/>
    </row>
    <row r="232" spans="2:7">
      <c r="B232" s="37"/>
      <c r="C232" s="43"/>
      <c r="D232" s="139">
        <f>'5 жастағы балалар К'!AS60</f>
        <v>0</v>
      </c>
      <c r="E232" s="44"/>
      <c r="F232" s="139">
        <f>'5 жастағы балалар Ш'!AS60</f>
        <v>0</v>
      </c>
      <c r="G232" s="44"/>
    </row>
    <row r="233" spans="2:7">
      <c r="B233" s="37">
        <v>15</v>
      </c>
      <c r="C233" s="43"/>
      <c r="D233" s="139">
        <f>'5 жастағы балалар К'!AT60</f>
        <v>0</v>
      </c>
      <c r="E233" s="44"/>
      <c r="F233" s="139">
        <f>'5 жастағы балалар Ш'!AT60</f>
        <v>1</v>
      </c>
      <c r="G233" s="44"/>
    </row>
    <row r="234" spans="2:7">
      <c r="B234" s="37"/>
      <c r="C234" s="43"/>
      <c r="D234" s="139">
        <f>'5 жастағы балалар К'!AU60</f>
        <v>1</v>
      </c>
      <c r="E234" s="44"/>
      <c r="F234" s="139">
        <f>'5 жастағы балалар Ш'!AU60</f>
        <v>0</v>
      </c>
      <c r="G234" s="44"/>
    </row>
    <row r="235" spans="2:7">
      <c r="B235" s="37"/>
      <c r="C235" s="43"/>
      <c r="D235" s="139">
        <f>'5 жастағы балалар К'!AV60</f>
        <v>0</v>
      </c>
      <c r="E235" s="44"/>
      <c r="F235" s="139">
        <f>'5 жастағы балалар Ш'!AV60</f>
        <v>0</v>
      </c>
      <c r="G235" s="44"/>
    </row>
    <row r="236" spans="2:7">
      <c r="B236" s="31">
        <v>16</v>
      </c>
      <c r="C236" s="43"/>
      <c r="D236" s="139">
        <f>'5 жастағы балалар К'!AW60</f>
        <v>0</v>
      </c>
      <c r="E236" s="44"/>
      <c r="F236" s="139">
        <f>'5 жастағы балалар Ш'!AW60</f>
        <v>1</v>
      </c>
      <c r="G236" s="44"/>
    </row>
    <row r="237" spans="2:7">
      <c r="B237" s="33"/>
      <c r="C237" s="43"/>
      <c r="D237" s="139">
        <f>'5 жастағы балалар К'!AX60</f>
        <v>1</v>
      </c>
      <c r="E237" s="44"/>
      <c r="F237" s="139">
        <f>'5 жастағы балалар Ш'!AX60</f>
        <v>0</v>
      </c>
      <c r="G237" s="44"/>
    </row>
    <row r="238" spans="2:7">
      <c r="B238" s="34"/>
      <c r="C238" s="43"/>
      <c r="D238" s="139">
        <f>'5 жастағы балалар К'!AY60</f>
        <v>0</v>
      </c>
      <c r="E238" s="44"/>
      <c r="F238" s="139">
        <f>'5 жастағы балалар Ш'!AY60</f>
        <v>0</v>
      </c>
      <c r="G238" s="44"/>
    </row>
    <row r="239" spans="2:7">
      <c r="B239" s="31">
        <v>17</v>
      </c>
      <c r="C239" s="43"/>
      <c r="D239" s="139">
        <f>'5 жастағы балалар К'!AZ60</f>
        <v>0</v>
      </c>
      <c r="E239" s="44"/>
      <c r="F239" s="139">
        <f>'5 жастағы балалар Ш'!AZ60</f>
        <v>1</v>
      </c>
      <c r="G239" s="44"/>
    </row>
    <row r="240" spans="2:7">
      <c r="B240" s="33"/>
      <c r="C240" s="43"/>
      <c r="D240" s="139">
        <f>'5 жастағы балалар К'!BA60</f>
        <v>1</v>
      </c>
      <c r="E240" s="44"/>
      <c r="F240" s="139">
        <f>'5 жастағы балалар Ш'!BA60</f>
        <v>0</v>
      </c>
      <c r="G240" s="44"/>
    </row>
    <row r="241" spans="2:7">
      <c r="B241" s="34"/>
      <c r="C241" s="43"/>
      <c r="D241" s="139">
        <f>'5 жастағы балалар К'!BB60</f>
        <v>0</v>
      </c>
      <c r="E241" s="44"/>
      <c r="F241" s="139">
        <f>'5 жастағы балалар Ш'!BB60</f>
        <v>0</v>
      </c>
      <c r="G241" s="44"/>
    </row>
    <row r="242" spans="2:7">
      <c r="B242" s="31">
        <v>18</v>
      </c>
      <c r="C242" s="43"/>
      <c r="D242" s="139">
        <f>'5 жастағы балалар К'!BC60</f>
        <v>1</v>
      </c>
      <c r="E242" s="44"/>
      <c r="F242" s="139">
        <f>'5 жастағы балалар Ш'!BC60</f>
        <v>1</v>
      </c>
      <c r="G242" s="44"/>
    </row>
    <row r="243" spans="2:7">
      <c r="B243" s="33"/>
      <c r="C243" s="43"/>
      <c r="D243" s="139">
        <f>'5 жастағы балалар К'!BD60</f>
        <v>0</v>
      </c>
      <c r="E243" s="44"/>
      <c r="F243" s="139">
        <f>'5 жастағы балалар Ш'!BD60</f>
        <v>0</v>
      </c>
      <c r="G243" s="44"/>
    </row>
    <row r="244" spans="2:7">
      <c r="B244" s="34"/>
      <c r="C244" s="43"/>
      <c r="D244" s="139">
        <f>'5 жастағы балалар К'!BE60</f>
        <v>0</v>
      </c>
      <c r="E244" s="44"/>
      <c r="F244" s="139">
        <f>'5 жастағы балалар Ш'!BE60</f>
        <v>0</v>
      </c>
      <c r="G244" s="44"/>
    </row>
    <row r="245" spans="2:7">
      <c r="B245" s="31">
        <v>19</v>
      </c>
      <c r="C245" s="43"/>
      <c r="D245" s="139">
        <f>'5 жастағы балалар К'!BF60</f>
        <v>1</v>
      </c>
      <c r="E245" s="44"/>
      <c r="F245" s="139">
        <f>'5 жастағы балалар Ш'!BF60</f>
        <v>1</v>
      </c>
      <c r="G245" s="44"/>
    </row>
    <row r="246" spans="2:7">
      <c r="B246" s="33"/>
      <c r="C246" s="43"/>
      <c r="D246" s="139">
        <f>'5 жастағы балалар К'!BG60</f>
        <v>0</v>
      </c>
      <c r="E246" s="44"/>
      <c r="F246" s="139">
        <f>'5 жастағы балалар Ш'!BG60</f>
        <v>0</v>
      </c>
      <c r="G246" s="44"/>
    </row>
    <row r="247" spans="2:7">
      <c r="B247" s="34"/>
      <c r="C247" s="43"/>
      <c r="D247" s="139">
        <f>'5 жастағы балалар К'!BH60</f>
        <v>0</v>
      </c>
      <c r="E247" s="44"/>
      <c r="F247" s="139">
        <f>'5 жастағы балалар Ш'!BH60</f>
        <v>0</v>
      </c>
      <c r="G247" s="44"/>
    </row>
    <row r="248" spans="2:7">
      <c r="B248" s="31">
        <v>20</v>
      </c>
      <c r="C248" s="43"/>
      <c r="D248" s="139">
        <f>'5 жастағы балалар К'!BI60</f>
        <v>1</v>
      </c>
      <c r="E248" s="44"/>
      <c r="F248" s="139">
        <f>'5 жастағы балалар Ш'!BI60</f>
        <v>1</v>
      </c>
      <c r="G248" s="44"/>
    </row>
    <row r="249" spans="2:7">
      <c r="B249" s="33"/>
      <c r="C249" s="43"/>
      <c r="D249" s="139">
        <f>'5 жастағы балалар К'!BJ60</f>
        <v>0</v>
      </c>
      <c r="E249" s="44"/>
      <c r="F249" s="139">
        <f>'5 жастағы балалар Ш'!BJ60</f>
        <v>0</v>
      </c>
      <c r="G249" s="44"/>
    </row>
    <row r="250" spans="2:7">
      <c r="B250" s="34"/>
      <c r="C250" s="43"/>
      <c r="D250" s="139">
        <f>'5 жастағы балалар К'!BK60</f>
        <v>0</v>
      </c>
      <c r="E250" s="44"/>
      <c r="F250" s="139">
        <f>'5 жастағы балалар Ш'!BK60</f>
        <v>0</v>
      </c>
      <c r="G250" s="44"/>
    </row>
    <row r="251" spans="2:7">
      <c r="B251" s="31">
        <v>21</v>
      </c>
      <c r="C251" s="43"/>
      <c r="D251" s="139">
        <f>'5 жастағы балалар К'!BL60</f>
        <v>1</v>
      </c>
      <c r="E251" s="44"/>
      <c r="F251" s="139">
        <f>'5 жастағы балалар Ш'!BL60</f>
        <v>1</v>
      </c>
      <c r="G251" s="44"/>
    </row>
    <row r="252" spans="2:7">
      <c r="B252" s="33"/>
      <c r="C252" s="43"/>
      <c r="D252" s="139">
        <f>'5 жастағы балалар К'!BM60</f>
        <v>0</v>
      </c>
      <c r="E252" s="44"/>
      <c r="F252" s="139">
        <f>'5 жастағы балалар Ш'!BM60</f>
        <v>0</v>
      </c>
      <c r="G252" s="44"/>
    </row>
    <row r="253" spans="2:7">
      <c r="B253" s="34"/>
      <c r="C253" s="43"/>
      <c r="D253" s="139">
        <f>'5 жастағы балалар К'!BN60</f>
        <v>0</v>
      </c>
      <c r="E253" s="44"/>
      <c r="F253" s="139">
        <f>'5 жастағы балалар Ш'!BN60</f>
        <v>0</v>
      </c>
      <c r="G253" s="44"/>
    </row>
    <row r="254" spans="2:7">
      <c r="B254" s="31">
        <v>22</v>
      </c>
      <c r="C254" s="43"/>
      <c r="D254" s="139">
        <f>'5 жастағы балалар К'!BO60</f>
        <v>1</v>
      </c>
      <c r="E254" s="44"/>
      <c r="F254" s="139">
        <f>'5 жастағы балалар Ш'!BO60</f>
        <v>0</v>
      </c>
      <c r="G254" s="44"/>
    </row>
    <row r="255" spans="2:7">
      <c r="B255" s="33"/>
      <c r="C255" s="43"/>
      <c r="D255" s="139">
        <f>'5 жастағы балалар К'!BP60</f>
        <v>0</v>
      </c>
      <c r="E255" s="44"/>
      <c r="F255" s="139">
        <f>'5 жастағы балалар Ш'!BP60</f>
        <v>1</v>
      </c>
      <c r="G255" s="44"/>
    </row>
    <row r="256" spans="2:7">
      <c r="B256" s="34"/>
      <c r="C256" s="43"/>
      <c r="D256" s="139">
        <f>'5 жастағы балалар К'!BQ60</f>
        <v>0</v>
      </c>
      <c r="E256" s="44"/>
      <c r="F256" s="139">
        <f>'5 жастағы балалар Ш'!BQ60</f>
        <v>0</v>
      </c>
      <c r="G256" s="44"/>
    </row>
    <row r="257" spans="2:7">
      <c r="B257" s="31">
        <v>23</v>
      </c>
      <c r="C257" s="43"/>
      <c r="D257" s="139">
        <f>'5 жастағы балалар К'!BR60</f>
        <v>1</v>
      </c>
      <c r="E257" s="44"/>
      <c r="F257" s="139">
        <f>'5 жастағы балалар Ш'!BR60</f>
        <v>0</v>
      </c>
      <c r="G257" s="44"/>
    </row>
    <row r="258" spans="2:7">
      <c r="B258" s="33"/>
      <c r="C258" s="43"/>
      <c r="D258" s="139">
        <f>'5 жастағы балалар К'!BS60</f>
        <v>0</v>
      </c>
      <c r="E258" s="44"/>
      <c r="F258" s="139">
        <f>'5 жастағы балалар Ш'!BS60</f>
        <v>1</v>
      </c>
      <c r="G258" s="44"/>
    </row>
    <row r="259" spans="2:7">
      <c r="B259" s="34"/>
      <c r="C259" s="43"/>
      <c r="D259" s="139">
        <f>'5 жастағы балалар К'!BT60</f>
        <v>0</v>
      </c>
      <c r="E259" s="44"/>
      <c r="F259" s="139">
        <f>'5 жастағы балалар Ш'!BT60</f>
        <v>0</v>
      </c>
      <c r="G259" s="44"/>
    </row>
    <row r="260" spans="2:7">
      <c r="B260" s="31">
        <v>24</v>
      </c>
      <c r="C260" s="43"/>
      <c r="D260" s="139">
        <f>'5 жастағы балалар К'!BU60</f>
        <v>1</v>
      </c>
      <c r="E260" s="44"/>
      <c r="F260" s="139">
        <f>'5 жастағы балалар Ш'!BU60</f>
        <v>1</v>
      </c>
      <c r="G260" s="44"/>
    </row>
    <row r="261" spans="2:7">
      <c r="B261" s="33"/>
      <c r="C261" s="43"/>
      <c r="D261" s="139">
        <f>'5 жастағы балалар К'!BV60</f>
        <v>0</v>
      </c>
      <c r="E261" s="44"/>
      <c r="F261" s="139">
        <f>'5 жастағы балалар Ш'!BV60</f>
        <v>0</v>
      </c>
      <c r="G261" s="44"/>
    </row>
    <row r="262" spans="2:7">
      <c r="B262" s="34"/>
      <c r="C262" s="43"/>
      <c r="D262" s="139">
        <f>'5 жастағы балалар К'!BW60</f>
        <v>0</v>
      </c>
      <c r="E262" s="44"/>
      <c r="F262" s="139">
        <f>'5 жастағы балалар Ш'!BW60</f>
        <v>0</v>
      </c>
      <c r="G262" s="44"/>
    </row>
    <row r="263" spans="2:7">
      <c r="B263" s="31">
        <v>25</v>
      </c>
      <c r="C263" s="43"/>
      <c r="D263" s="139">
        <f>'5 жастағы балалар К'!BX60</f>
        <v>1</v>
      </c>
      <c r="E263" s="44"/>
      <c r="F263" s="139">
        <f>'5 жастағы балалар Ш'!BX60</f>
        <v>1</v>
      </c>
      <c r="G263" s="44"/>
    </row>
    <row r="264" spans="2:7">
      <c r="B264" s="33"/>
      <c r="C264" s="43"/>
      <c r="D264" s="139">
        <f>'5 жастағы балалар К'!BY60</f>
        <v>0</v>
      </c>
      <c r="E264" s="44"/>
      <c r="F264" s="139">
        <f>'5 жастағы балалар Ш'!BY60</f>
        <v>0</v>
      </c>
      <c r="G264" s="44"/>
    </row>
    <row r="265" spans="2:7">
      <c r="B265" s="34"/>
      <c r="C265" s="43"/>
      <c r="D265" s="139">
        <f>'5 жастағы балалар К'!BZ60</f>
        <v>0</v>
      </c>
      <c r="E265" s="44"/>
      <c r="F265" s="139">
        <f>'5 жастағы балалар Ш'!BZ60</f>
        <v>0</v>
      </c>
      <c r="G265" s="44"/>
    </row>
    <row r="266" spans="2:7">
      <c r="B266" s="37">
        <v>26</v>
      </c>
      <c r="C266" s="43"/>
      <c r="D266" s="139">
        <f>'5 жастағы балалар К'!CA60</f>
        <v>1</v>
      </c>
      <c r="E266" s="44"/>
      <c r="F266" s="139">
        <f>'5 жастағы балалар Ш'!CA60</f>
        <v>1</v>
      </c>
      <c r="G266" s="44"/>
    </row>
    <row r="267" spans="2:7">
      <c r="B267" s="37"/>
      <c r="C267" s="43"/>
      <c r="D267" s="139">
        <f>'5 жастағы балалар К'!CB60</f>
        <v>0</v>
      </c>
      <c r="E267" s="44"/>
      <c r="F267" s="139">
        <f>'5 жастағы балалар Ш'!CB60</f>
        <v>0</v>
      </c>
      <c r="G267" s="44"/>
    </row>
    <row r="268" spans="2:7">
      <c r="B268" s="37"/>
      <c r="C268" s="43"/>
      <c r="D268" s="139">
        <f>'5 жастағы балалар К'!CC60</f>
        <v>0</v>
      </c>
      <c r="E268" s="44"/>
      <c r="F268" s="139">
        <f>'5 жастағы балалар Ш'!CC60</f>
        <v>0</v>
      </c>
      <c r="G268" s="44"/>
    </row>
    <row r="269" spans="2:7">
      <c r="B269" s="37">
        <v>27</v>
      </c>
      <c r="C269" s="43"/>
      <c r="D269" s="139">
        <f>'5 жастағы балалар К'!CD60</f>
        <v>1</v>
      </c>
      <c r="E269" s="44"/>
      <c r="F269" s="139">
        <f>'5 жастағы балалар Ш'!CD60</f>
        <v>1</v>
      </c>
      <c r="G269" s="44"/>
    </row>
    <row r="270" spans="2:7">
      <c r="B270" s="37"/>
      <c r="C270" s="43"/>
      <c r="D270" s="139">
        <f>'5 жастағы балалар К'!CE60</f>
        <v>0</v>
      </c>
      <c r="E270" s="44"/>
      <c r="F270" s="139">
        <f>'5 жастағы балалар Ш'!CE60</f>
        <v>0</v>
      </c>
      <c r="G270" s="44"/>
    </row>
    <row r="271" spans="2:7">
      <c r="B271" s="37"/>
      <c r="C271" s="43"/>
      <c r="D271" s="139">
        <f>'5 жастағы балалар К'!CF60</f>
        <v>0</v>
      </c>
      <c r="E271" s="44"/>
      <c r="F271" s="139">
        <f>'5 жастағы балалар Ш'!CF60</f>
        <v>0</v>
      </c>
      <c r="G271" s="44"/>
    </row>
    <row r="272" spans="2:7">
      <c r="B272" s="37">
        <v>28</v>
      </c>
      <c r="C272" s="43"/>
      <c r="D272" s="139">
        <f>'5 жастағы балалар К'!CG60</f>
        <v>1</v>
      </c>
      <c r="E272" s="44"/>
      <c r="F272" s="139">
        <f>'5 жастағы балалар Ш'!CG60</f>
        <v>1</v>
      </c>
      <c r="G272" s="44"/>
    </row>
    <row r="273" spans="2:7">
      <c r="B273" s="37"/>
      <c r="C273" s="43"/>
      <c r="D273" s="139">
        <f>'5 жастағы балалар К'!CH60</f>
        <v>0</v>
      </c>
      <c r="E273" s="44"/>
      <c r="F273" s="139">
        <f>'5 жастағы балалар Ш'!CH60</f>
        <v>0</v>
      </c>
      <c r="G273" s="44"/>
    </row>
    <row r="274" spans="2:7">
      <c r="B274" s="37"/>
      <c r="C274" s="43"/>
      <c r="D274" s="139">
        <f>'5 жастағы балалар К'!CI60</f>
        <v>0</v>
      </c>
      <c r="E274" s="44"/>
      <c r="F274" s="139">
        <f>'5 жастағы балалар Ш'!CI60</f>
        <v>0</v>
      </c>
      <c r="G274" s="44"/>
    </row>
    <row r="275" spans="2:7">
      <c r="B275" s="37">
        <v>29</v>
      </c>
      <c r="C275" s="43"/>
      <c r="D275" s="42"/>
      <c r="E275" s="44"/>
      <c r="F275" s="139">
        <f>'5 жастағы балалар Ш'!CJ60</f>
        <v>0</v>
      </c>
      <c r="G275" s="44"/>
    </row>
    <row r="276" spans="2:7">
      <c r="B276" s="37"/>
      <c r="C276" s="43"/>
      <c r="D276" s="44"/>
      <c r="E276" s="44"/>
      <c r="F276" s="139">
        <f>'5 жастағы балалар Ш'!CK60</f>
        <v>1</v>
      </c>
      <c r="G276" s="44"/>
    </row>
    <row r="277" spans="2:7">
      <c r="B277" s="37"/>
      <c r="C277" s="43"/>
      <c r="D277" s="44"/>
      <c r="E277" s="44"/>
      <c r="F277" s="139">
        <f>'5 жастағы балалар Ш'!CL60</f>
        <v>0</v>
      </c>
      <c r="G277" s="44"/>
    </row>
    <row r="278" spans="2:7">
      <c r="B278" s="37">
        <v>30</v>
      </c>
      <c r="C278" s="43"/>
      <c r="D278" s="44"/>
      <c r="E278" s="44"/>
      <c r="F278" s="139">
        <f>'5 жастағы балалар Ш'!CM60</f>
        <v>1</v>
      </c>
      <c r="G278" s="44"/>
    </row>
    <row r="279" spans="2:7">
      <c r="B279" s="37"/>
      <c r="C279" s="43"/>
      <c r="D279" s="44"/>
      <c r="E279" s="44"/>
      <c r="F279" s="139">
        <f>'5 жастағы балалар Ш'!CN60</f>
        <v>0</v>
      </c>
      <c r="G279" s="44"/>
    </row>
    <row r="280" spans="2:7">
      <c r="B280" s="37"/>
      <c r="C280" s="43"/>
      <c r="D280" s="44"/>
      <c r="E280" s="44"/>
      <c r="F280" s="139">
        <f>'5 жастағы балалар Ш'!CO60</f>
        <v>0</v>
      </c>
      <c r="G280" s="44"/>
    </row>
    <row r="281" spans="2:7">
      <c r="B281" s="37">
        <v>31</v>
      </c>
      <c r="C281" s="43"/>
      <c r="D281" s="44"/>
      <c r="E281" s="44"/>
      <c r="F281" s="139">
        <f>'5 жастағы балалар Ш'!CP60</f>
        <v>0</v>
      </c>
      <c r="G281" s="44"/>
    </row>
    <row r="282" spans="2:7">
      <c r="B282" s="37"/>
      <c r="C282" s="43"/>
      <c r="D282" s="44"/>
      <c r="E282" s="44"/>
      <c r="F282" s="139">
        <f>'5 жастағы балалар Ш'!CQ60</f>
        <v>1</v>
      </c>
      <c r="G282" s="44"/>
    </row>
    <row r="283" spans="2:7">
      <c r="B283" s="37"/>
      <c r="C283" s="43"/>
      <c r="D283" s="44"/>
      <c r="E283" s="44"/>
      <c r="F283" s="139">
        <f>'5 жастағы балалар Ш'!CR60</f>
        <v>0</v>
      </c>
      <c r="G283" s="44"/>
    </row>
    <row r="284" spans="2:7">
      <c r="B284" s="37">
        <v>32</v>
      </c>
      <c r="C284" s="43"/>
      <c r="D284" s="44"/>
      <c r="E284" s="44"/>
      <c r="F284" s="139">
        <f>'5 жастағы балалар Ш'!CS60</f>
        <v>0</v>
      </c>
      <c r="G284" s="44"/>
    </row>
    <row r="285" spans="2:7">
      <c r="B285" s="37"/>
      <c r="C285" s="43"/>
      <c r="D285" s="44"/>
      <c r="E285" s="44"/>
      <c r="F285" s="139">
        <f>'5 жастағы балалар Ш'!CT60</f>
        <v>1</v>
      </c>
      <c r="G285" s="44"/>
    </row>
    <row r="286" spans="2:7">
      <c r="B286" s="37"/>
      <c r="C286" s="43"/>
      <c r="D286" s="44"/>
      <c r="E286" s="44"/>
      <c r="F286" s="139">
        <f>'5 жастағы балалар Ш'!CU60</f>
        <v>0</v>
      </c>
      <c r="G286" s="44"/>
    </row>
    <row r="287" spans="2:7">
      <c r="B287" s="37">
        <v>33</v>
      </c>
      <c r="C287" s="43"/>
      <c r="D287" s="44"/>
      <c r="E287" s="44"/>
      <c r="F287" s="139">
        <f>'5 жастағы балалар Ш'!CV60</f>
        <v>0</v>
      </c>
      <c r="G287" s="44"/>
    </row>
    <row r="288" spans="2:7">
      <c r="B288" s="37"/>
      <c r="C288" s="43"/>
      <c r="D288" s="44"/>
      <c r="E288" s="44"/>
      <c r="F288" s="139">
        <f>'5 жастағы балалар Ш'!CW60</f>
        <v>0</v>
      </c>
      <c r="G288" s="44"/>
    </row>
    <row r="289" spans="2:7">
      <c r="B289" s="37"/>
      <c r="C289" s="43"/>
      <c r="D289" s="44"/>
      <c r="E289" s="44"/>
      <c r="F289" s="139">
        <f>'5 жастағы балалар Ш'!CX60</f>
        <v>1</v>
      </c>
      <c r="G289" s="44"/>
    </row>
    <row r="290" spans="2:7">
      <c r="B290" s="37">
        <v>34</v>
      </c>
      <c r="C290" s="43"/>
      <c r="D290" s="44"/>
      <c r="E290" s="44"/>
      <c r="F290" s="139">
        <f>'5 жастағы балалар Ш'!CY60</f>
        <v>0</v>
      </c>
      <c r="G290" s="44"/>
    </row>
    <row r="291" spans="2:7">
      <c r="B291" s="37"/>
      <c r="C291" s="43"/>
      <c r="D291" s="44"/>
      <c r="E291" s="44"/>
      <c r="F291" s="139">
        <f>'5 жастағы балалар Ш'!CZ60</f>
        <v>1</v>
      </c>
      <c r="G291" s="44"/>
    </row>
    <row r="292" spans="2:7">
      <c r="B292" s="37"/>
      <c r="C292" s="43"/>
      <c r="D292" s="44"/>
      <c r="E292" s="44"/>
      <c r="F292" s="139">
        <f>'5 жастағы балалар Ш'!DA60</f>
        <v>0</v>
      </c>
      <c r="G292" s="44"/>
    </row>
    <row r="293" spans="2:7">
      <c r="B293" s="37">
        <v>35</v>
      </c>
      <c r="C293" s="43"/>
      <c r="D293" s="44"/>
      <c r="E293" s="44"/>
      <c r="F293" s="139">
        <f>'5 жастағы балалар Ш'!DB60</f>
        <v>1</v>
      </c>
      <c r="G293" s="44"/>
    </row>
    <row r="294" spans="2:7">
      <c r="B294" s="37"/>
      <c r="C294" s="43"/>
      <c r="D294" s="44"/>
      <c r="E294" s="44"/>
      <c r="F294" s="139">
        <f>'5 жастағы балалар Ш'!DC60</f>
        <v>0</v>
      </c>
      <c r="G294" s="44"/>
    </row>
    <row r="295" spans="2:7">
      <c r="B295" s="37"/>
      <c r="C295" s="45"/>
      <c r="D295" s="46"/>
      <c r="E295" s="46"/>
      <c r="F295" s="139">
        <f>'5 жастағы балалар Ш'!DD60</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Ф'!D119</f>
        <v>1</v>
      </c>
      <c r="D300" s="137">
        <f>'5 жастағы балалар К'!D119</f>
        <v>1</v>
      </c>
      <c r="E300" s="137">
        <f>'5 жастағы балалар Т'!D119</f>
        <v>0</v>
      </c>
      <c r="F300" s="137">
        <f>'5 жастағы балалар Ш'!D119</f>
        <v>1</v>
      </c>
      <c r="G300" s="137">
        <f>'5 жастағы балалар Ә'!D119</f>
        <v>0</v>
      </c>
    </row>
    <row r="301" spans="2:7">
      <c r="B301" s="33"/>
      <c r="C301" s="137">
        <f>'5 жастағы балалар Ф'!E119</f>
        <v>0</v>
      </c>
      <c r="D301" s="137">
        <f>'5 жастағы балалар К'!E119</f>
        <v>0</v>
      </c>
      <c r="E301" s="137">
        <f>'5 жастағы балалар Т'!E119</f>
        <v>0</v>
      </c>
      <c r="F301" s="137">
        <f>'5 жастағы балалар Ш'!E119</f>
        <v>0</v>
      </c>
      <c r="G301" s="137">
        <f>'5 жастағы балалар Ә'!E119</f>
        <v>1</v>
      </c>
    </row>
    <row r="302" spans="2:7">
      <c r="B302" s="34"/>
      <c r="C302" s="137">
        <f>'5 жастағы балалар Ф'!F119</f>
        <v>0</v>
      </c>
      <c r="D302" s="137">
        <f>'5 жастағы балалар К'!F119</f>
        <v>0</v>
      </c>
      <c r="E302" s="137">
        <f>'5 жастағы балалар Т'!F119</f>
        <v>1</v>
      </c>
      <c r="F302" s="137">
        <f>'5 жастағы балалар Ш'!F119</f>
        <v>0</v>
      </c>
      <c r="G302" s="137">
        <f>'5 жастағы балалар Ә'!F119</f>
        <v>0</v>
      </c>
    </row>
    <row r="303" spans="2:7">
      <c r="B303" s="31">
        <v>2</v>
      </c>
      <c r="C303" s="137">
        <f>'5 жастағы балалар Ф'!G119</f>
        <v>1</v>
      </c>
      <c r="D303" s="137">
        <f>'5 жастағы балалар К'!G119</f>
        <v>1</v>
      </c>
      <c r="E303" s="137">
        <f>'5 жастағы балалар Т'!G119</f>
        <v>0</v>
      </c>
      <c r="F303" s="137">
        <f>'5 жастағы балалар Ш'!G119</f>
        <v>1</v>
      </c>
      <c r="G303" s="137">
        <f>'5 жастағы балалар Ә'!G119</f>
        <v>1</v>
      </c>
    </row>
    <row r="304" spans="2:7">
      <c r="B304" s="33"/>
      <c r="C304" s="137">
        <f>'5 жастағы балалар Ф'!H119</f>
        <v>0</v>
      </c>
      <c r="D304" s="137">
        <f>'5 жастағы балалар К'!H119</f>
        <v>0</v>
      </c>
      <c r="E304" s="137">
        <f>'5 жастағы балалар Т'!H119</f>
        <v>0</v>
      </c>
      <c r="F304" s="137">
        <f>'5 жастағы балалар Ш'!H119</f>
        <v>0</v>
      </c>
      <c r="G304" s="137">
        <f>'5 жастағы балалар Ә'!H119</f>
        <v>0</v>
      </c>
    </row>
    <row r="305" spans="2:7">
      <c r="B305" s="34"/>
      <c r="C305" s="137">
        <f>'5 жастағы балалар Ф'!I119</f>
        <v>0</v>
      </c>
      <c r="D305" s="137">
        <f>'5 жастағы балалар К'!I119</f>
        <v>0</v>
      </c>
      <c r="E305" s="137">
        <f>'5 жастағы балалар Т'!I119</f>
        <v>1</v>
      </c>
      <c r="F305" s="137">
        <f>'5 жастағы балалар Ш'!I119</f>
        <v>0</v>
      </c>
      <c r="G305" s="137">
        <f>'5 жастағы балалар Ә'!I119</f>
        <v>0</v>
      </c>
    </row>
    <row r="306" spans="2:7">
      <c r="B306" s="31">
        <v>3</v>
      </c>
      <c r="C306" s="137">
        <f>'5 жастағы балалар Ф'!J119</f>
        <v>1</v>
      </c>
      <c r="D306" s="137">
        <f>'5 жастағы балалар К'!J119</f>
        <v>1</v>
      </c>
      <c r="E306" s="137">
        <f>'5 жастағы балалар Т'!J119</f>
        <v>0</v>
      </c>
      <c r="F306" s="137">
        <f>'5 жастағы балалар Ш'!J119</f>
        <v>1</v>
      </c>
      <c r="G306" s="137">
        <f>'5 жастағы балалар Ә'!J119</f>
        <v>1</v>
      </c>
    </row>
    <row r="307" spans="2:7">
      <c r="B307" s="33"/>
      <c r="C307" s="137">
        <f>'5 жастағы балалар Ф'!K119</f>
        <v>0</v>
      </c>
      <c r="D307" s="137">
        <f>'5 жастағы балалар К'!K119</f>
        <v>0</v>
      </c>
      <c r="E307" s="137">
        <f>'5 жастағы балалар Т'!K119</f>
        <v>0</v>
      </c>
      <c r="F307" s="137">
        <f>'5 жастағы балалар Ш'!K119</f>
        <v>0</v>
      </c>
      <c r="G307" s="137">
        <f>'5 жастағы балалар Ә'!K119</f>
        <v>0</v>
      </c>
    </row>
    <row r="308" spans="2:7">
      <c r="B308" s="34"/>
      <c r="C308" s="137">
        <f>'5 жастағы балалар Ф'!L119</f>
        <v>0</v>
      </c>
      <c r="D308" s="137">
        <f>'5 жастағы балалар К'!L119</f>
        <v>0</v>
      </c>
      <c r="E308" s="137">
        <f>'5 жастағы балалар Т'!L119</f>
        <v>1</v>
      </c>
      <c r="F308" s="137">
        <f>'5 жастағы балалар Ш'!L119</f>
        <v>0</v>
      </c>
      <c r="G308" s="137">
        <f>'5 жастағы балалар Ә'!L119</f>
        <v>0</v>
      </c>
    </row>
    <row r="309" spans="2:7">
      <c r="B309" s="31">
        <v>4</v>
      </c>
      <c r="C309" s="137">
        <f>'5 жастағы балалар Ф'!M119</f>
        <v>1</v>
      </c>
      <c r="D309" s="137">
        <f>'5 жастағы балалар К'!M119</f>
        <v>1</v>
      </c>
      <c r="E309" s="137">
        <f>'5 жастағы балалар Т'!M119</f>
        <v>0</v>
      </c>
      <c r="F309" s="137">
        <f>'5 жастағы балалар Ш'!M119</f>
        <v>1</v>
      </c>
      <c r="G309" s="137">
        <f>'5 жастағы балалар Ә'!M119</f>
        <v>1</v>
      </c>
    </row>
    <row r="310" spans="2:7">
      <c r="B310" s="33"/>
      <c r="C310" s="137">
        <f>'5 жастағы балалар Ф'!N119</f>
        <v>0</v>
      </c>
      <c r="D310" s="137">
        <f>'5 жастағы балалар К'!N119</f>
        <v>0</v>
      </c>
      <c r="E310" s="137">
        <f>'5 жастағы балалар Т'!N119</f>
        <v>0</v>
      </c>
      <c r="F310" s="137">
        <f>'5 жастағы балалар Ш'!N119</f>
        <v>0</v>
      </c>
      <c r="G310" s="137">
        <f>'5 жастағы балалар Ә'!N119</f>
        <v>0</v>
      </c>
    </row>
    <row r="311" spans="2:7">
      <c r="B311" s="34"/>
      <c r="C311" s="137">
        <f>'5 жастағы балалар Ф'!O119</f>
        <v>0</v>
      </c>
      <c r="D311" s="137">
        <f>'5 жастағы балалар К'!O119</f>
        <v>0</v>
      </c>
      <c r="E311" s="137">
        <f>'5 жастағы балалар Т'!O119</f>
        <v>1</v>
      </c>
      <c r="F311" s="137">
        <f>'5 жастағы балалар Ш'!O119</f>
        <v>0</v>
      </c>
      <c r="G311" s="137">
        <f>'5 жастағы балалар Ә'!O119</f>
        <v>0</v>
      </c>
    </row>
    <row r="312" spans="2:7">
      <c r="B312" s="31">
        <v>5</v>
      </c>
      <c r="C312" s="137">
        <f>'5 жастағы балалар Ф'!P119</f>
        <v>1</v>
      </c>
      <c r="D312" s="137">
        <f>'5 жастағы балалар К'!P119</f>
        <v>1</v>
      </c>
      <c r="E312" s="137">
        <f>'5 жастағы балалар Т'!P119</f>
        <v>0</v>
      </c>
      <c r="F312" s="137">
        <f>'5 жастағы балалар Ш'!P119</f>
        <v>1</v>
      </c>
      <c r="G312" s="137">
        <f>'5 жастағы балалар Ә'!P119</f>
        <v>1</v>
      </c>
    </row>
    <row r="313" spans="2:7">
      <c r="B313" s="33"/>
      <c r="C313" s="137">
        <f>'5 жастағы балалар Ф'!Q119</f>
        <v>0</v>
      </c>
      <c r="D313" s="137">
        <f>'5 жастағы балалар К'!Q119</f>
        <v>0</v>
      </c>
      <c r="E313" s="137">
        <f>'5 жастағы балалар Т'!Q119</f>
        <v>0</v>
      </c>
      <c r="F313" s="137">
        <f>'5 жастағы балалар Ш'!Q119</f>
        <v>0</v>
      </c>
      <c r="G313" s="137">
        <f>'5 жастағы балалар Ә'!Q119</f>
        <v>0</v>
      </c>
    </row>
    <row r="314" spans="2:7">
      <c r="B314" s="34"/>
      <c r="C314" s="137">
        <f>'5 жастағы балалар Ф'!R119</f>
        <v>0</v>
      </c>
      <c r="D314" s="137">
        <f>'5 жастағы балалар К'!R119</f>
        <v>0</v>
      </c>
      <c r="E314" s="137">
        <f>'5 жастағы балалар Т'!R119</f>
        <v>1</v>
      </c>
      <c r="F314" s="137">
        <f>'5 жастағы балалар Ш'!R119</f>
        <v>0</v>
      </c>
      <c r="G314" s="137">
        <f>'5 жастағы балалар Ә'!R119</f>
        <v>0</v>
      </c>
    </row>
    <row r="315" spans="2:7">
      <c r="B315" s="31">
        <v>6</v>
      </c>
      <c r="C315" s="137">
        <f>'5 жастағы балалар Ф'!S119</f>
        <v>1</v>
      </c>
      <c r="D315" s="137">
        <f>'5 жастағы балалар К'!S119</f>
        <v>1</v>
      </c>
      <c r="E315" s="137">
        <f>'5 жастағы балалар Т'!S119</f>
        <v>0</v>
      </c>
      <c r="F315" s="137">
        <f>'5 жастағы балалар Ш'!S119</f>
        <v>1</v>
      </c>
      <c r="G315" s="137">
        <f>'5 жастағы балалар Ә'!S119</f>
        <v>1</v>
      </c>
    </row>
    <row r="316" spans="2:7">
      <c r="B316" s="33"/>
      <c r="C316" s="137">
        <f>'5 жастағы балалар Ф'!T119</f>
        <v>0</v>
      </c>
      <c r="D316" s="137">
        <f>'5 жастағы балалар К'!T119</f>
        <v>0</v>
      </c>
      <c r="E316" s="137">
        <f>'5 жастағы балалар Т'!T119</f>
        <v>0</v>
      </c>
      <c r="F316" s="137">
        <f>'5 жастағы балалар Ш'!T119</f>
        <v>0</v>
      </c>
      <c r="G316" s="137">
        <f>'5 жастағы балалар Ә'!T119</f>
        <v>0</v>
      </c>
    </row>
    <row r="317" spans="2:7">
      <c r="B317" s="34"/>
      <c r="C317" s="137">
        <f>'5 жастағы балалар Ф'!U119</f>
        <v>0</v>
      </c>
      <c r="D317" s="137">
        <f>'5 жастағы балалар К'!U119</f>
        <v>0</v>
      </c>
      <c r="E317" s="137">
        <f>'5 жастағы балалар Т'!U119</f>
        <v>1</v>
      </c>
      <c r="F317" s="137">
        <f>'5 жастағы балалар Ш'!U119</f>
        <v>0</v>
      </c>
      <c r="G317" s="137">
        <f>'5 жастағы балалар Ә'!U119</f>
        <v>0</v>
      </c>
    </row>
    <row r="318" spans="2:7">
      <c r="B318" s="31">
        <v>7</v>
      </c>
      <c r="C318" s="137">
        <f>'5 жастағы балалар Ф'!V119</f>
        <v>1</v>
      </c>
      <c r="D318" s="137">
        <f>'5 жастағы балалар К'!V119</f>
        <v>1</v>
      </c>
      <c r="E318" s="137">
        <f>'5 жастағы балалар Т'!V119</f>
        <v>0</v>
      </c>
      <c r="F318" s="137">
        <f>'5 жастағы балалар Ш'!V119</f>
        <v>1</v>
      </c>
      <c r="G318" s="137">
        <f>'5 жастағы балалар Ә'!V119</f>
        <v>1</v>
      </c>
    </row>
    <row r="319" spans="2:7">
      <c r="B319" s="33"/>
      <c r="C319" s="137">
        <f>'5 жастағы балалар Ф'!W119</f>
        <v>0</v>
      </c>
      <c r="D319" s="137">
        <f>'5 жастағы балалар Ш'!W119</f>
        <v>0</v>
      </c>
      <c r="E319" s="137">
        <f>'5 жастағы балалар Т'!W119</f>
        <v>1</v>
      </c>
      <c r="F319" s="137">
        <f>'5 жастағы балалар Ш'!W119</f>
        <v>0</v>
      </c>
      <c r="G319" s="137">
        <f>'5 жастағы балалар Ә'!W119</f>
        <v>0</v>
      </c>
    </row>
    <row r="320" spans="2:7">
      <c r="B320" s="34"/>
      <c r="C320" s="137">
        <f>'5 жастағы балалар Ф'!X119</f>
        <v>0</v>
      </c>
      <c r="D320" s="137">
        <f>'5 жастағы балалар К'!X119</f>
        <v>0</v>
      </c>
      <c r="E320" s="137">
        <f>'5 жастағы балалар Т'!X119</f>
        <v>0</v>
      </c>
      <c r="F320" s="137">
        <f>'5 жастағы балалар Ш'!X119</f>
        <v>0</v>
      </c>
      <c r="G320" s="137">
        <f>'5 жастағы балалар Ә'!X119</f>
        <v>0</v>
      </c>
    </row>
    <row r="321" spans="2:7">
      <c r="B321" s="31">
        <v>8</v>
      </c>
      <c r="C321" s="41"/>
      <c r="D321" s="137">
        <f>'5 жастағы балалар К'!Y119</f>
        <v>1</v>
      </c>
      <c r="E321" s="42"/>
      <c r="F321" s="137">
        <f>'5 жастағы балалар Ш'!Y119</f>
        <v>1</v>
      </c>
      <c r="G321" s="42"/>
    </row>
    <row r="322" spans="2:7">
      <c r="B322" s="33"/>
      <c r="C322" s="43"/>
      <c r="D322" s="137">
        <f>'5 жастағы балалар К'!Z119</f>
        <v>0</v>
      </c>
      <c r="E322" s="44"/>
      <c r="F322" s="137">
        <f>'5 жастағы балалар Ш'!Z119</f>
        <v>0</v>
      </c>
      <c r="G322" s="44"/>
    </row>
    <row r="323" spans="2:7">
      <c r="B323" s="34"/>
      <c r="C323" s="43"/>
      <c r="D323" s="137">
        <f>'5 жастағы балалар К'!AA119</f>
        <v>0</v>
      </c>
      <c r="E323" s="44"/>
      <c r="F323" s="137">
        <f>'5 жастағы балалар Ш'!AA119</f>
        <v>0</v>
      </c>
      <c r="G323" s="44"/>
    </row>
    <row r="324" spans="2:7">
      <c r="B324" s="31">
        <v>9</v>
      </c>
      <c r="C324" s="43"/>
      <c r="D324" s="137">
        <f>'5 жастағы балалар К'!AB119</f>
        <v>1</v>
      </c>
      <c r="E324" s="44"/>
      <c r="F324" s="137">
        <f>'5 жастағы балалар Ш'!AB119</f>
        <v>1</v>
      </c>
      <c r="G324" s="44"/>
    </row>
    <row r="325" spans="2:7">
      <c r="B325" s="33"/>
      <c r="C325" s="43"/>
      <c r="D325" s="137">
        <f>'5 жастағы балалар К'!AC119</f>
        <v>0</v>
      </c>
      <c r="E325" s="44"/>
      <c r="F325" s="137">
        <f>'5 жастағы балалар Ш'!AC119</f>
        <v>0</v>
      </c>
      <c r="G325" s="44"/>
    </row>
    <row r="326" spans="2:7">
      <c r="B326" s="34"/>
      <c r="C326" s="43"/>
      <c r="D326" s="137">
        <f>'5 жастағы балалар К'!AD119</f>
        <v>0</v>
      </c>
      <c r="E326" s="44"/>
      <c r="F326" s="137">
        <f>'5 жастағы балалар Ш'!AD119</f>
        <v>0</v>
      </c>
      <c r="G326" s="44"/>
    </row>
    <row r="327" spans="2:7">
      <c r="B327" s="37">
        <v>10</v>
      </c>
      <c r="C327" s="43"/>
      <c r="D327" s="137">
        <f>'5 жастағы балалар К'!AE119</f>
        <v>1</v>
      </c>
      <c r="E327" s="44"/>
      <c r="F327" s="137">
        <f>'5 жастағы балалар Ш'!AE119</f>
        <v>1</v>
      </c>
      <c r="G327" s="44"/>
    </row>
    <row r="328" spans="2:7">
      <c r="B328" s="37"/>
      <c r="C328" s="43"/>
      <c r="D328" s="137">
        <f>'5 жастағы балалар К'!AF119</f>
        <v>0</v>
      </c>
      <c r="E328" s="44"/>
      <c r="F328" s="137">
        <f>'5 жастағы балалар Ш'!AF119</f>
        <v>0</v>
      </c>
      <c r="G328" s="44"/>
    </row>
    <row r="329" spans="2:7">
      <c r="B329" s="37"/>
      <c r="C329" s="43"/>
      <c r="D329" s="137">
        <f>'5 жастағы балалар К'!AG119</f>
        <v>0</v>
      </c>
      <c r="E329" s="44"/>
      <c r="F329" s="137">
        <f>'5 жастағы балалар Ш'!AG119</f>
        <v>0</v>
      </c>
      <c r="G329" s="44"/>
    </row>
    <row r="330" spans="2:7">
      <c r="B330" s="37">
        <v>11</v>
      </c>
      <c r="C330" s="43"/>
      <c r="D330" s="137">
        <f>'5 жастағы балалар К'!AH119</f>
        <v>1</v>
      </c>
      <c r="E330" s="44"/>
      <c r="F330" s="137">
        <f>'5 жастағы балалар Ш'!AH119</f>
        <v>1</v>
      </c>
      <c r="G330" s="44"/>
    </row>
    <row r="331" spans="2:7">
      <c r="B331" s="37"/>
      <c r="C331" s="43"/>
      <c r="D331" s="137">
        <f>'5 жастағы балалар К'!AI119</f>
        <v>0</v>
      </c>
      <c r="E331" s="44"/>
      <c r="F331" s="137">
        <f>'5 жастағы балалар Ш'!AI119</f>
        <v>0</v>
      </c>
      <c r="G331" s="44"/>
    </row>
    <row r="332" spans="2:7">
      <c r="B332" s="37"/>
      <c r="C332" s="43"/>
      <c r="D332" s="137">
        <f>'5 жастағы балалар К'!AJ119</f>
        <v>0</v>
      </c>
      <c r="E332" s="44"/>
      <c r="F332" s="137">
        <f>'5 жастағы балалар Ш'!AJ119</f>
        <v>0</v>
      </c>
      <c r="G332" s="44"/>
    </row>
    <row r="333" spans="2:7">
      <c r="B333" s="37">
        <v>12</v>
      </c>
      <c r="C333" s="43"/>
      <c r="D333" s="137">
        <f>'5 жастағы балалар К'!AK119</f>
        <v>1</v>
      </c>
      <c r="E333" s="44"/>
      <c r="F333" s="137">
        <f>'5 жастағы балалар Ш'!AK119</f>
        <v>1</v>
      </c>
      <c r="G333" s="44"/>
    </row>
    <row r="334" spans="2:7">
      <c r="B334" s="37"/>
      <c r="C334" s="43"/>
      <c r="D334" s="137">
        <f>'5 жастағы балалар К'!AL119</f>
        <v>0</v>
      </c>
      <c r="E334" s="44"/>
      <c r="F334" s="137">
        <f>'5 жастағы балалар Ш'!AL119</f>
        <v>0</v>
      </c>
      <c r="G334" s="44"/>
    </row>
    <row r="335" spans="2:7">
      <c r="B335" s="37"/>
      <c r="C335" s="43"/>
      <c r="D335" s="137">
        <f>'5 жастағы балалар К'!AM119</f>
        <v>0</v>
      </c>
      <c r="E335" s="44"/>
      <c r="F335" s="137">
        <f>'5 жастағы балалар Ш'!AM119</f>
        <v>0</v>
      </c>
      <c r="G335" s="44"/>
    </row>
    <row r="336" spans="2:7">
      <c r="B336" s="37">
        <v>13</v>
      </c>
      <c r="C336" s="43"/>
      <c r="D336" s="137">
        <f>'5 жастағы балалар К'!AN119</f>
        <v>1</v>
      </c>
      <c r="E336" s="44"/>
      <c r="F336" s="137">
        <f>'5 жастағы балалар Ш'!AN119</f>
        <v>1</v>
      </c>
      <c r="G336" s="44"/>
    </row>
    <row r="337" spans="2:7">
      <c r="B337" s="37"/>
      <c r="C337" s="43"/>
      <c r="D337" s="137">
        <f>'5 жастағы балалар К'!AO119</f>
        <v>0</v>
      </c>
      <c r="E337" s="44"/>
      <c r="F337" s="137">
        <f>'5 жастағы балалар Ш'!AO119</f>
        <v>0</v>
      </c>
      <c r="G337" s="44"/>
    </row>
    <row r="338" spans="2:7">
      <c r="B338" s="37"/>
      <c r="C338" s="43"/>
      <c r="D338" s="137">
        <f>'5 жастағы балалар К'!AP119</f>
        <v>0</v>
      </c>
      <c r="E338" s="44"/>
      <c r="F338" s="137">
        <f>'5 жастағы балалар Ш'!AP119</f>
        <v>0</v>
      </c>
      <c r="G338" s="44"/>
    </row>
    <row r="339" spans="2:7">
      <c r="B339" s="37">
        <v>14</v>
      </c>
      <c r="C339" s="43"/>
      <c r="D339" s="137">
        <f>'5 жастағы балалар К'!AQ119</f>
        <v>1</v>
      </c>
      <c r="E339" s="44"/>
      <c r="F339" s="137">
        <f>'5 жастағы балалар Ш'!AQ119</f>
        <v>1</v>
      </c>
      <c r="G339" s="44"/>
    </row>
    <row r="340" spans="2:7">
      <c r="B340" s="37"/>
      <c r="C340" s="43"/>
      <c r="D340" s="137">
        <f>'5 жастағы балалар К'!AR119</f>
        <v>0</v>
      </c>
      <c r="E340" s="44"/>
      <c r="F340" s="137">
        <f>'5 жастағы балалар Ш'!AR119</f>
        <v>0</v>
      </c>
      <c r="G340" s="44"/>
    </row>
    <row r="341" spans="2:7">
      <c r="B341" s="37"/>
      <c r="C341" s="43"/>
      <c r="D341" s="137">
        <f>'5 жастағы балалар К'!AS119</f>
        <v>0</v>
      </c>
      <c r="E341" s="44"/>
      <c r="F341" s="137">
        <f>'5 жастағы балалар Ш'!AS119</f>
        <v>0</v>
      </c>
      <c r="G341" s="44"/>
    </row>
    <row r="342" spans="2:7">
      <c r="B342" s="37">
        <v>15</v>
      </c>
      <c r="C342" s="43"/>
      <c r="D342" s="137">
        <f>'5 жастағы балалар К'!AT119</f>
        <v>1</v>
      </c>
      <c r="E342" s="44"/>
      <c r="F342" s="137">
        <f>'5 жастағы балалар Ш'!AT119</f>
        <v>1</v>
      </c>
      <c r="G342" s="44"/>
    </row>
    <row r="343" spans="2:7">
      <c r="B343" s="37"/>
      <c r="C343" s="43"/>
      <c r="D343" s="137">
        <f>'5 жастағы балалар К'!AU119</f>
        <v>0</v>
      </c>
      <c r="E343" s="44"/>
      <c r="F343" s="137">
        <f>'5 жастағы балалар Ш'!AU119</f>
        <v>0</v>
      </c>
      <c r="G343" s="44"/>
    </row>
    <row r="344" spans="2:7">
      <c r="B344" s="37"/>
      <c r="C344" s="43"/>
      <c r="D344" s="137">
        <f>'5 жастағы балалар К'!AV119</f>
        <v>0</v>
      </c>
      <c r="E344" s="44"/>
      <c r="F344" s="137">
        <f>'5 жастағы балалар Ш'!AV119</f>
        <v>0</v>
      </c>
      <c r="G344" s="44"/>
    </row>
    <row r="345" spans="2:7">
      <c r="B345" s="31">
        <v>16</v>
      </c>
      <c r="C345" s="43"/>
      <c r="D345" s="137">
        <f>'5 жастағы балалар К'!AW119</f>
        <v>1</v>
      </c>
      <c r="E345" s="44"/>
      <c r="F345" s="137">
        <f>'5 жастағы балалар Ш'!AW119</f>
        <v>1</v>
      </c>
      <c r="G345" s="44"/>
    </row>
    <row r="346" spans="2:7">
      <c r="B346" s="33"/>
      <c r="C346" s="43"/>
      <c r="D346" s="137">
        <f>'5 жастағы балалар К'!AX119</f>
        <v>0</v>
      </c>
      <c r="E346" s="44"/>
      <c r="F346" s="137">
        <f>'5 жастағы балалар Ш'!AX119</f>
        <v>0</v>
      </c>
      <c r="G346" s="44"/>
    </row>
    <row r="347" spans="2:7">
      <c r="B347" s="34"/>
      <c r="C347" s="43"/>
      <c r="D347" s="137">
        <f>'5 жастағы балалар К'!AY119</f>
        <v>0</v>
      </c>
      <c r="E347" s="44"/>
      <c r="F347" s="137">
        <f>'5 жастағы балалар Ш'!AY119</f>
        <v>0</v>
      </c>
      <c r="G347" s="44"/>
    </row>
    <row r="348" spans="2:7">
      <c r="B348" s="31">
        <v>17</v>
      </c>
      <c r="C348" s="43"/>
      <c r="D348" s="137">
        <f>'5 жастағы балалар К'!AZ119</f>
        <v>1</v>
      </c>
      <c r="E348" s="44"/>
      <c r="F348" s="137">
        <f>'5 жастағы балалар Ш'!AZ119</f>
        <v>1</v>
      </c>
      <c r="G348" s="44"/>
    </row>
    <row r="349" spans="2:7">
      <c r="B349" s="33"/>
      <c r="C349" s="43"/>
      <c r="D349" s="137">
        <f>'5 жастағы балалар К'!BA119</f>
        <v>0</v>
      </c>
      <c r="E349" s="44"/>
      <c r="F349" s="137">
        <f>'5 жастағы балалар Ш'!BA119</f>
        <v>0</v>
      </c>
      <c r="G349" s="44"/>
    </row>
    <row r="350" spans="2:7">
      <c r="B350" s="34"/>
      <c r="C350" s="43"/>
      <c r="D350" s="137">
        <f>'5 жастағы балалар К'!BB119</f>
        <v>0</v>
      </c>
      <c r="E350" s="44"/>
      <c r="F350" s="137">
        <f>'5 жастағы балалар Ш'!BB119</f>
        <v>0</v>
      </c>
      <c r="G350" s="44"/>
    </row>
    <row r="351" spans="2:7">
      <c r="B351" s="31">
        <v>18</v>
      </c>
      <c r="C351" s="43"/>
      <c r="D351" s="137">
        <f>'5 жастағы балалар К'!BC119</f>
        <v>0</v>
      </c>
      <c r="E351" s="44"/>
      <c r="F351" s="137">
        <f>'5 жастағы балалар Ш'!BC119</f>
        <v>1</v>
      </c>
      <c r="G351" s="44"/>
    </row>
    <row r="352" spans="2:7">
      <c r="B352" s="33"/>
      <c r="C352" s="43"/>
      <c r="D352" s="137">
        <f>'5 жастағы балалар К'!BD119</f>
        <v>1</v>
      </c>
      <c r="E352" s="44"/>
      <c r="F352" s="137">
        <f>'5 жастағы балалар Ш'!BD119</f>
        <v>0</v>
      </c>
      <c r="G352" s="44"/>
    </row>
    <row r="353" spans="2:7">
      <c r="B353" s="34"/>
      <c r="C353" s="43"/>
      <c r="D353" s="137">
        <f>'5 жастағы балалар К'!BE119</f>
        <v>0</v>
      </c>
      <c r="E353" s="44"/>
      <c r="F353" s="137">
        <f>'5 жастағы балалар Ш'!BE119</f>
        <v>0</v>
      </c>
      <c r="G353" s="44"/>
    </row>
    <row r="354" spans="2:7">
      <c r="B354" s="31">
        <v>19</v>
      </c>
      <c r="C354" s="43"/>
      <c r="D354" s="137">
        <f>'5 жастағы балалар К'!BF119</f>
        <v>1</v>
      </c>
      <c r="E354" s="44"/>
      <c r="F354" s="137">
        <f>'5 жастағы балалар Ш'!BF119</f>
        <v>1</v>
      </c>
      <c r="G354" s="44"/>
    </row>
    <row r="355" spans="2:7">
      <c r="B355" s="33"/>
      <c r="C355" s="43"/>
      <c r="D355" s="137">
        <f>'5 жастағы балалар К'!BG119</f>
        <v>0</v>
      </c>
      <c r="E355" s="44"/>
      <c r="F355" s="137">
        <f>'5 жастағы балалар Ш'!BG119</f>
        <v>0</v>
      </c>
      <c r="G355" s="44"/>
    </row>
    <row r="356" spans="2:7">
      <c r="B356" s="34"/>
      <c r="C356" s="43"/>
      <c r="D356" s="137">
        <f>'5 жастағы балалар К'!BH119</f>
        <v>0</v>
      </c>
      <c r="E356" s="44"/>
      <c r="F356" s="137">
        <f>'5 жастағы балалар Ш'!BH119</f>
        <v>0</v>
      </c>
      <c r="G356" s="44"/>
    </row>
    <row r="357" spans="2:7">
      <c r="B357" s="31">
        <v>20</v>
      </c>
      <c r="C357" s="43"/>
      <c r="D357" s="137">
        <f>'5 жастағы балалар К'!BI119</f>
        <v>1</v>
      </c>
      <c r="E357" s="44"/>
      <c r="F357" s="137">
        <f>'5 жастағы балалар Ш'!BI119</f>
        <v>1</v>
      </c>
      <c r="G357" s="44"/>
    </row>
    <row r="358" spans="2:7">
      <c r="B358" s="33"/>
      <c r="C358" s="43"/>
      <c r="D358" s="137">
        <f>'5 жастағы балалар К'!BJ119</f>
        <v>0</v>
      </c>
      <c r="E358" s="44"/>
      <c r="F358" s="137">
        <f>'5 жастағы балалар Ш'!BJ119</f>
        <v>0</v>
      </c>
      <c r="G358" s="44"/>
    </row>
    <row r="359" spans="2:7">
      <c r="B359" s="34"/>
      <c r="C359" s="43"/>
      <c r="D359" s="137">
        <f>'5 жастағы балалар К'!BK119</f>
        <v>0</v>
      </c>
      <c r="E359" s="44"/>
      <c r="F359" s="137">
        <f>'5 жастағы балалар Ш'!BK119</f>
        <v>0</v>
      </c>
      <c r="G359" s="44"/>
    </row>
    <row r="360" spans="2:7">
      <c r="B360" s="31">
        <v>21</v>
      </c>
      <c r="C360" s="43"/>
      <c r="D360" s="137">
        <f>'5 жастағы балалар К'!BL119</f>
        <v>1</v>
      </c>
      <c r="E360" s="44"/>
      <c r="F360" s="137">
        <f>'5 жастағы балалар Ш'!BL119</f>
        <v>1</v>
      </c>
      <c r="G360" s="44"/>
    </row>
    <row r="361" spans="2:7">
      <c r="B361" s="33"/>
      <c r="C361" s="43"/>
      <c r="D361" s="137">
        <f>'5 жастағы балалар К'!BM119</f>
        <v>0</v>
      </c>
      <c r="E361" s="44"/>
      <c r="F361" s="137">
        <f>'5 жастағы балалар Ш'!BM119</f>
        <v>0</v>
      </c>
      <c r="G361" s="44"/>
    </row>
    <row r="362" spans="2:7">
      <c r="B362" s="34"/>
      <c r="C362" s="43"/>
      <c r="D362" s="137">
        <f>'5 жастағы балалар К'!BN119</f>
        <v>0</v>
      </c>
      <c r="E362" s="44"/>
      <c r="F362" s="137">
        <f>'5 жастағы балалар Ш'!BN119</f>
        <v>0</v>
      </c>
      <c r="G362" s="44"/>
    </row>
    <row r="363" spans="2:7">
      <c r="B363" s="31">
        <v>22</v>
      </c>
      <c r="C363" s="43"/>
      <c r="D363" s="137">
        <f>'5 жастағы балалар К'!BO119</f>
        <v>0</v>
      </c>
      <c r="E363" s="44"/>
      <c r="F363" s="137">
        <f>'5 жастағы балалар Ш'!BO119</f>
        <v>1</v>
      </c>
      <c r="G363" s="44"/>
    </row>
    <row r="364" spans="2:7">
      <c r="B364" s="33"/>
      <c r="C364" s="43"/>
      <c r="D364" s="137">
        <f>'5 жастағы балалар К'!BP119</f>
        <v>1</v>
      </c>
      <c r="E364" s="44"/>
      <c r="F364" s="137">
        <f>'5 жастағы балалар Ш'!BP119</f>
        <v>0</v>
      </c>
      <c r="G364" s="44"/>
    </row>
    <row r="365" spans="2:7">
      <c r="B365" s="34"/>
      <c r="C365" s="43"/>
      <c r="D365" s="137">
        <f>'5 жастағы балалар К'!BQ119</f>
        <v>0</v>
      </c>
      <c r="E365" s="44"/>
      <c r="F365" s="137">
        <f>'5 жастағы балалар Ш'!BQ119</f>
        <v>0</v>
      </c>
      <c r="G365" s="44"/>
    </row>
    <row r="366" spans="2:7">
      <c r="B366" s="31">
        <v>23</v>
      </c>
      <c r="C366" s="43"/>
      <c r="D366" s="137">
        <f>'5 жастағы балалар К'!BR119</f>
        <v>1</v>
      </c>
      <c r="E366" s="44"/>
      <c r="F366" s="137">
        <f>'5 жастағы балалар Ш'!BR119</f>
        <v>1</v>
      </c>
      <c r="G366" s="44"/>
    </row>
    <row r="367" spans="2:7">
      <c r="B367" s="33"/>
      <c r="C367" s="43"/>
      <c r="D367" s="137">
        <f>'5 жастағы балалар К'!BS119</f>
        <v>0</v>
      </c>
      <c r="E367" s="44"/>
      <c r="F367" s="137">
        <f>'5 жастағы балалар Ш'!BS119</f>
        <v>0</v>
      </c>
      <c r="G367" s="44"/>
    </row>
    <row r="368" spans="2:7">
      <c r="B368" s="34"/>
      <c r="C368" s="43"/>
      <c r="D368" s="137">
        <f>'5 жастағы балалар К'!BT119</f>
        <v>0</v>
      </c>
      <c r="E368" s="44"/>
      <c r="F368" s="137">
        <f>'5 жастағы балалар Ш'!BT119</f>
        <v>0</v>
      </c>
      <c r="G368" s="44"/>
    </row>
    <row r="369" spans="2:7">
      <c r="B369" s="31">
        <v>24</v>
      </c>
      <c r="C369" s="43"/>
      <c r="D369" s="137">
        <f>'5 жастағы балалар К'!BU119</f>
        <v>1</v>
      </c>
      <c r="E369" s="44"/>
      <c r="F369" s="137">
        <f>'5 жастағы балалар Ш'!BU119</f>
        <v>1</v>
      </c>
      <c r="G369" s="44"/>
    </row>
    <row r="370" spans="2:7">
      <c r="B370" s="33"/>
      <c r="C370" s="43"/>
      <c r="D370" s="137">
        <f>'5 жастағы балалар К'!BV119</f>
        <v>0</v>
      </c>
      <c r="E370" s="44"/>
      <c r="F370" s="137">
        <f>'5 жастағы балалар Ш'!BV119</f>
        <v>0</v>
      </c>
      <c r="G370" s="44"/>
    </row>
    <row r="371" spans="2:7">
      <c r="B371" s="34"/>
      <c r="C371" s="43"/>
      <c r="D371" s="137">
        <f>'5 жастағы балалар К'!BW119</f>
        <v>0</v>
      </c>
      <c r="E371" s="44"/>
      <c r="F371" s="137">
        <f>'5 жастағы балалар Ш'!BW119</f>
        <v>0</v>
      </c>
      <c r="G371" s="44"/>
    </row>
    <row r="372" spans="2:7">
      <c r="B372" s="31">
        <v>25</v>
      </c>
      <c r="C372" s="43"/>
      <c r="D372" s="137">
        <f>'5 жастағы балалар К'!BX119</f>
        <v>1</v>
      </c>
      <c r="E372" s="44"/>
      <c r="F372" s="137">
        <f>'5 жастағы балалар Ш'!BX119</f>
        <v>1</v>
      </c>
      <c r="G372" s="44"/>
    </row>
    <row r="373" spans="2:7">
      <c r="B373" s="33"/>
      <c r="C373" s="43"/>
      <c r="D373" s="137">
        <f>'5 жастағы балалар К'!BY119</f>
        <v>0</v>
      </c>
      <c r="E373" s="44"/>
      <c r="F373" s="137">
        <f>'5 жастағы балалар Ш'!BY119</f>
        <v>0</v>
      </c>
      <c r="G373" s="44"/>
    </row>
    <row r="374" spans="2:7">
      <c r="B374" s="34"/>
      <c r="C374" s="43"/>
      <c r="D374" s="137">
        <f>'5 жастағы балалар К'!BZ119</f>
        <v>0</v>
      </c>
      <c r="E374" s="44"/>
      <c r="F374" s="137">
        <f>'5 жастағы балалар Ш'!BZ119</f>
        <v>0</v>
      </c>
      <c r="G374" s="44"/>
    </row>
    <row r="375" spans="2:7">
      <c r="B375" s="37">
        <v>26</v>
      </c>
      <c r="C375" s="43"/>
      <c r="D375" s="137">
        <f>'5 жастағы балалар К'!CA119</f>
        <v>1</v>
      </c>
      <c r="E375" s="44"/>
      <c r="F375" s="137">
        <f>'5 жастағы балалар Ш'!CA119</f>
        <v>1</v>
      </c>
      <c r="G375" s="44"/>
    </row>
    <row r="376" spans="2:7">
      <c r="B376" s="37"/>
      <c r="C376" s="43"/>
      <c r="D376" s="137">
        <f>'5 жастағы балалар К'!CB119</f>
        <v>0</v>
      </c>
      <c r="E376" s="44"/>
      <c r="F376" s="137">
        <f>'5 жастағы балалар Ш'!CB119</f>
        <v>0</v>
      </c>
      <c r="G376" s="44"/>
    </row>
    <row r="377" spans="2:7">
      <c r="B377" s="37"/>
      <c r="C377" s="43"/>
      <c r="D377" s="137">
        <f>'5 жастағы балалар К'!CC119</f>
        <v>0</v>
      </c>
      <c r="E377" s="44"/>
      <c r="F377" s="137">
        <f>'5 жастағы балалар Ш'!CC119</f>
        <v>0</v>
      </c>
      <c r="G377" s="44"/>
    </row>
    <row r="378" spans="2:7">
      <c r="B378" s="37">
        <v>27</v>
      </c>
      <c r="C378" s="43"/>
      <c r="D378" s="137">
        <f>'5 жастағы балалар К'!CD119</f>
        <v>1</v>
      </c>
      <c r="E378" s="44"/>
      <c r="F378" s="137">
        <f>'5 жастағы балалар Ш'!CD119</f>
        <v>1</v>
      </c>
      <c r="G378" s="44"/>
    </row>
    <row r="379" spans="2:7">
      <c r="B379" s="37"/>
      <c r="C379" s="43"/>
      <c r="D379" s="137">
        <f>'5 жастағы балалар К'!CE119</f>
        <v>0</v>
      </c>
      <c r="E379" s="44"/>
      <c r="F379" s="137">
        <f>'5 жастағы балалар Ш'!CE119</f>
        <v>0</v>
      </c>
      <c r="G379" s="44"/>
    </row>
    <row r="380" spans="2:7">
      <c r="B380" s="37"/>
      <c r="C380" s="43"/>
      <c r="D380" s="137">
        <f>'5 жастағы балалар К'!CF119</f>
        <v>0</v>
      </c>
      <c r="E380" s="44"/>
      <c r="F380" s="137">
        <f>'5 жастағы балалар Ш'!CF119</f>
        <v>0</v>
      </c>
      <c r="G380" s="44"/>
    </row>
    <row r="381" spans="2:7">
      <c r="B381" s="37">
        <v>28</v>
      </c>
      <c r="C381" s="43"/>
      <c r="D381" s="137">
        <f>'5 жастағы балалар К'!CG119</f>
        <v>1</v>
      </c>
      <c r="E381" s="44"/>
      <c r="F381" s="137">
        <f>'5 жастағы балалар Ш'!CG119</f>
        <v>0</v>
      </c>
      <c r="G381" s="44"/>
    </row>
    <row r="382" spans="2:7">
      <c r="B382" s="37"/>
      <c r="C382" s="43"/>
      <c r="D382" s="137">
        <f>'5 жастағы балалар К'!CH119</f>
        <v>0</v>
      </c>
      <c r="E382" s="44"/>
      <c r="F382" s="137">
        <f>'5 жастағы балалар Ш'!CH119</f>
        <v>0</v>
      </c>
      <c r="G382" s="44"/>
    </row>
    <row r="383" spans="2:7">
      <c r="B383" s="37"/>
      <c r="C383" s="43"/>
      <c r="D383" s="137">
        <f>'5 жастағы балалар К'!CI119</f>
        <v>0</v>
      </c>
      <c r="E383" s="44"/>
      <c r="F383" s="137">
        <f>'5 жастағы балалар Ш'!CI119</f>
        <v>0</v>
      </c>
      <c r="G383" s="44"/>
    </row>
    <row r="384" spans="2:7">
      <c r="B384" s="37">
        <v>29</v>
      </c>
      <c r="C384" s="43"/>
      <c r="D384" s="42"/>
      <c r="E384" s="44"/>
      <c r="F384" s="137">
        <f>'5 жастағы балалар Ш'!CJ119</f>
        <v>1</v>
      </c>
      <c r="G384" s="44"/>
    </row>
    <row r="385" spans="2:7">
      <c r="B385" s="37"/>
      <c r="C385" s="43"/>
      <c r="D385" s="44"/>
      <c r="E385" s="44"/>
      <c r="F385" s="137">
        <f>'5 жастағы балалар Ш'!CK119</f>
        <v>0</v>
      </c>
      <c r="G385" s="44"/>
    </row>
    <row r="386" spans="2:7">
      <c r="B386" s="37"/>
      <c r="C386" s="43"/>
      <c r="D386" s="44"/>
      <c r="E386" s="44"/>
      <c r="F386" s="137">
        <f>'5 жастағы балалар Ш'!CL119</f>
        <v>0</v>
      </c>
      <c r="G386" s="44"/>
    </row>
    <row r="387" spans="2:7">
      <c r="B387" s="37">
        <v>30</v>
      </c>
      <c r="C387" s="43"/>
      <c r="D387" s="44"/>
      <c r="E387" s="44"/>
      <c r="F387" s="137">
        <f>'5 жастағы балалар Ш'!CM119</f>
        <v>1</v>
      </c>
      <c r="G387" s="44"/>
    </row>
    <row r="388" spans="2:7">
      <c r="B388" s="37"/>
      <c r="C388" s="43"/>
      <c r="D388" s="44"/>
      <c r="E388" s="44"/>
      <c r="F388" s="137">
        <f>'5 жастағы балалар Ш'!CN119</f>
        <v>0</v>
      </c>
      <c r="G388" s="44"/>
    </row>
    <row r="389" spans="2:7">
      <c r="B389" s="37"/>
      <c r="C389" s="43"/>
      <c r="D389" s="44"/>
      <c r="E389" s="44"/>
      <c r="F389" s="137">
        <f>'5 жастағы балалар Ш'!CO119</f>
        <v>0</v>
      </c>
      <c r="G389" s="44"/>
    </row>
    <row r="390" spans="2:7">
      <c r="B390" s="37">
        <v>31</v>
      </c>
      <c r="C390" s="43"/>
      <c r="D390" s="44"/>
      <c r="E390" s="44"/>
      <c r="F390" s="137">
        <f>'5 жастағы балалар Ш'!CP119</f>
        <v>1</v>
      </c>
      <c r="G390" s="44"/>
    </row>
    <row r="391" spans="2:7">
      <c r="B391" s="37"/>
      <c r="C391" s="43"/>
      <c r="D391" s="44"/>
      <c r="E391" s="44"/>
      <c r="F391" s="137">
        <f>'5 жастағы балалар Ш'!CQ119</f>
        <v>0</v>
      </c>
      <c r="G391" s="44"/>
    </row>
    <row r="392" spans="2:7">
      <c r="B392" s="37"/>
      <c r="C392" s="43"/>
      <c r="D392" s="44"/>
      <c r="E392" s="44"/>
      <c r="F392" s="137">
        <f>'5 жастағы балалар Ш'!CR119</f>
        <v>0</v>
      </c>
      <c r="G392" s="44"/>
    </row>
    <row r="393" spans="2:7">
      <c r="B393" s="37">
        <v>32</v>
      </c>
      <c r="C393" s="43"/>
      <c r="D393" s="44"/>
      <c r="E393" s="44"/>
      <c r="F393" s="137">
        <f>'5 жастағы балалар Ш'!CS119</f>
        <v>1</v>
      </c>
      <c r="G393" s="44"/>
    </row>
    <row r="394" spans="2:7">
      <c r="B394" s="37"/>
      <c r="C394" s="43"/>
      <c r="D394" s="44"/>
      <c r="E394" s="44"/>
      <c r="F394" s="137">
        <f>'5 жастағы балалар Ш'!CT119</f>
        <v>0</v>
      </c>
      <c r="G394" s="44"/>
    </row>
    <row r="395" spans="2:7">
      <c r="B395" s="37"/>
      <c r="C395" s="43"/>
      <c r="D395" s="44"/>
      <c r="E395" s="44"/>
      <c r="F395" s="137">
        <f>'5 жастағы балалар Ш'!CU119</f>
        <v>0</v>
      </c>
      <c r="G395" s="44"/>
    </row>
    <row r="396" spans="2:7">
      <c r="B396" s="37">
        <v>33</v>
      </c>
      <c r="C396" s="43"/>
      <c r="D396" s="44"/>
      <c r="E396" s="44"/>
      <c r="F396" s="137">
        <f>'5 жастағы балалар Ш'!CV119</f>
        <v>0</v>
      </c>
      <c r="G396" s="44"/>
    </row>
    <row r="397" spans="2:7">
      <c r="B397" s="37"/>
      <c r="C397" s="43"/>
      <c r="D397" s="44"/>
      <c r="E397" s="44"/>
      <c r="F397" s="137">
        <f>'5 жастағы балалар Ш'!CW119</f>
        <v>1</v>
      </c>
      <c r="G397" s="44"/>
    </row>
    <row r="398" spans="2:7">
      <c r="B398" s="37"/>
      <c r="C398" s="43"/>
      <c r="D398" s="44"/>
      <c r="E398" s="44"/>
      <c r="F398" s="137">
        <f>'5 жастағы балалар Ш'!CX119</f>
        <v>0</v>
      </c>
      <c r="G398" s="44"/>
    </row>
    <row r="399" spans="2:7">
      <c r="B399" s="37">
        <v>34</v>
      </c>
      <c r="C399" s="43"/>
      <c r="D399" s="44"/>
      <c r="E399" s="44"/>
      <c r="F399" s="137">
        <f>'5 жастағы балалар Ш'!CY119</f>
        <v>1</v>
      </c>
      <c r="G399" s="44"/>
    </row>
    <row r="400" spans="2:7">
      <c r="B400" s="37"/>
      <c r="C400" s="43"/>
      <c r="D400" s="44"/>
      <c r="E400" s="44"/>
      <c r="F400" s="137">
        <f>'5 жастағы балалар Ш'!CZ119</f>
        <v>0</v>
      </c>
      <c r="G400" s="44"/>
    </row>
    <row r="401" spans="2:7">
      <c r="B401" s="37"/>
      <c r="C401" s="43"/>
      <c r="D401" s="44"/>
      <c r="E401" s="44"/>
      <c r="F401" s="137">
        <f>'5 жастағы балалар Ш'!DA119</f>
        <v>0</v>
      </c>
      <c r="G401" s="44"/>
    </row>
    <row r="402" spans="2:7">
      <c r="B402" s="37">
        <v>35</v>
      </c>
      <c r="C402" s="43"/>
      <c r="D402" s="44"/>
      <c r="E402" s="44"/>
      <c r="F402" s="137">
        <f>'5 жастағы балалар Ш'!DB119</f>
        <v>1</v>
      </c>
      <c r="G402" s="44"/>
    </row>
    <row r="403" spans="2:7">
      <c r="B403" s="37"/>
      <c r="C403" s="43"/>
      <c r="D403" s="44"/>
      <c r="E403" s="44"/>
      <c r="F403" s="137">
        <f>'5 жастағы балалар Ш'!DC119</f>
        <v>0</v>
      </c>
      <c r="G403" s="44"/>
    </row>
    <row r="404" spans="2:7">
      <c r="B404" s="37"/>
      <c r="C404" s="45"/>
      <c r="D404" s="46"/>
      <c r="E404" s="46"/>
      <c r="F404" s="137">
        <f>'5 жастағы балалар Ш'!DD119</f>
        <v>0</v>
      </c>
      <c r="G404" s="46"/>
    </row>
    <row r="405" spans="2:2">
      <c r="B405" s="47">
        <f>СВОД3!V14</f>
        <v>2</v>
      </c>
    </row>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t="str">
        <f>'5 жастағы балалар Ф'!C15</f>
        <v>Бақытжан Айым Мадиярқызы</v>
      </c>
      <c r="E4" s="5"/>
      <c r="F4" s="5"/>
      <c r="G4" s="1"/>
      <c r="H4" s="1"/>
    </row>
    <row r="5" ht="18" spans="2:8">
      <c r="B5" s="6" t="s">
        <v>2</v>
      </c>
      <c r="C5" s="6"/>
      <c r="D5" s="7" t="str">
        <f>'5 жастағы балалар Ф'!A15</f>
        <v>10.07.2018</v>
      </c>
      <c r="E5" s="7"/>
      <c r="F5" s="7"/>
      <c r="G5" s="1"/>
      <c r="H5" s="1"/>
    </row>
    <row r="6" ht="91.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1.5"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str">
        <f>IF(C100="","",VLOOKUP(C100,$Q$509:$R$511,2,TRUE))</f>
        <v>өкшемен, аяқтың сыртқы қырымен, адымдап, жүруді жүгірумен, секірумен
алмастырып, бағытты және қарқынды өзгертіп жүруге үйрету
</v>
      </c>
      <c r="F10" s="18" t="e">
        <f>IF(C191="","",VLOOKUP(C191,$M$563:$N$565,2,TRUE))</f>
        <v>#N/A</v>
      </c>
      <c r="G10" s="18" t="e">
        <f>IF(C192="","",VLOOKUP(C192,$O$563:$P$565,2,TRUE))</f>
        <v>#N/A</v>
      </c>
      <c r="H10" s="18" t="str">
        <f>IF(C193="","",VLOOKUP(C193,$Q$563:$R$565,2,TRUE))</f>
        <v>сапта бір-бірден, екеуден, үшеуден жүруге, ересектің белгісімен тоқтап, қозғалыс
бағытын өзгертіп, заттардың арасымен,жіптерден аттап жүруге үйрету
</v>
      </c>
      <c r="I10" s="18" t="e">
        <f>IF(C300="","",VLOOKUP(C300,$M$563:$N$565,2,TRUE))</f>
        <v>#N/A</v>
      </c>
      <c r="J10" s="18" t="e">
        <f>IF(C301="","",VLOOKUP(C301,$O$563:$P$565,2,TRUE))</f>
        <v>#N/A</v>
      </c>
      <c r="K10" s="18" t="str">
        <f>IF(C302="","",VLOOKUP(C302,$Q$563:$R$565,2,TRUE))</f>
        <v>сапта бір-бірден, екеуден, үшеуден жүруге, ересектің белгісімен тоқтап, қозғалыс
бағытын өзгертіп, заттардың арасымен,жіптерден аттап жүруге үйрету
</v>
      </c>
      <c r="L10" s="19" t="str">
        <f>IF(B405="","",VLOOKUP(B405,$M$612:$N$614,2,TRUE))</f>
        <v>Гигиеналық процедураларды өз бетінше орындайды; қатайту процедураларының маңыздылығы мен қажеттілігін біледі. Жаңа қозғалыс түрлерін біледі. Ойын  ұйымдастыруда бастамашылық жасайды, ойын ережелерін сақтайды
Шынықтыру процедураларының маңыздылығы мен қажеттілігін біледі; және салауатты өмір салты туралы алғашқы идеялары бар.
Дұрыс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біледі;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дұрыс жасайды және қолданады, сөйлеу этикеті формаларын қолданбайды; жай сөйлемдерді қолданады. негізгі ойды тұжырымдайды, өз пікірін білдіреді; оқиғаны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өзі және отбасы туралы айтады;
пайдаланады
басқалармен және адамдармен қарым-қатынасқа қажетті сөздер; ойыншықтар туралы шағын әңгіме құрастырады, суреттерді жасайды; 
мақал-мәтелдерді жатқа айтады.
Сөздерді буынға бөледі, олардың санын, ретін анықтайды;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пайдаланады, палитрадағы акварельді сумен араластырады, түрлі баспаларда қарындашпен бояйды, қанық түстерді алады.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біледі; табиғаттан және қиялдан әр түрлі пішіндегі және өлшемдегі таныс заттарды мүсіндеу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біледі; ;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v>
      </c>
    </row>
    <row r="11" ht="90" customHeight="1" spans="2:12">
      <c r="B11" s="11"/>
      <c r="C11" s="18" t="e">
        <f>IF(C101="","",VLOOKUP(C101,$S$509:$T$511,2,TRUE))</f>
        <v>#N/A</v>
      </c>
      <c r="D11" s="18" t="str">
        <f>IF(C102="","",VLOOKUP(C102,$U$509:$V$511,2,TRUE))</f>
        <v>сызықтардың, арқанның, тақтайдың, гимнастикалық скамейканың, бөрененің
бойымен тепе-теңдікті сақтап, жүру дағдылардын қалыптастыру
</v>
      </c>
      <c r="E11" s="18" t="e">
        <f>IF(C103="","",VLOOKUP(C103,$W$509:$X$511,2,TRUE))</f>
        <v>#N/A</v>
      </c>
      <c r="F11" s="18" t="e">
        <f>IF(C194="","",VLOOKUP(C194,$S$563:$T$565,2,TRUE))</f>
        <v>#N/A</v>
      </c>
      <c r="G11" s="18" t="e">
        <f>IF(C195="","",VLOOKUP(C195,$U$563:$V$565,2,TRUE))</f>
        <v>#N/A</v>
      </c>
      <c r="H11" s="18" t="str">
        <f>IF(C196="","",VLOOKUP(C196,$W$563:$X$565,2,TRUE))</f>
        <v>әртүрлі жылдамдықпен – баяу, жылдам, орташа қарқынмен тоқтамай жүгіруге үйрету</v>
      </c>
      <c r="I11" s="18" t="e">
        <f>IF(C303="","",VLOOKUP(C303,$S$563:$T$565,2,TRUE))</f>
        <v>#N/A</v>
      </c>
      <c r="J11" s="18" t="e">
        <f>IF(C304="","",VLOOKUP(C304,$U$563:$V$565,2,TRUE))</f>
        <v>#N/A</v>
      </c>
      <c r="K11" s="18" t="str">
        <f>IF(C305="","",VLOOKUP(C305,$W$563:$X$565,2,TRUE))</f>
        <v>әртүрлі жылдамдықпен – баяу, жылдам, орташа қарқынмен тоқтамай жүгіруге үйрету</v>
      </c>
      <c r="L11" s="20"/>
    </row>
    <row r="12" ht="90" customHeight="1" spans="2:12">
      <c r="B12" s="11"/>
      <c r="C12" s="18" t="e">
        <f>IF(C104="","",VLOOKUP(C104,$Y$509:$Z$511,2,TRUE))</f>
        <v>#N/A</v>
      </c>
      <c r="D12" s="18" t="e">
        <f>IF(C105="","",VLOOKUP(C105,$AA$509:$AB$511,2,TRUE))</f>
        <v>#N/A</v>
      </c>
      <c r="E12" s="18" t="str">
        <f>IF(C106="","",VLOOKUP(C106,$AC$509:$AD$511,2,TRUE))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жүгіруге үйрету
</v>
      </c>
      <c r="F12" s="18" t="e">
        <f>IF(C197="","",VLOOKUP(C197,$Y$563:$Z$565,2,TRUE))</f>
        <v>#N/A</v>
      </c>
      <c r="G12" s="18" t="e">
        <f>IF(C198="","",VLOOKUP(C198,$AA$563:$AB$565,2,TRUE))</f>
        <v>#N/A</v>
      </c>
      <c r="H12" s="18" t="str">
        <f>IF(C199="","",VLOOKUP(C199,$AC$563:$AD$565,2,TRUE))</f>
        <v>ұлттық қимылды ойындар, жарыс элементтері бар ойындар мен эстафеталық ойындарға белсенділікпен қатысуға, онда физикалық қасиеттерді: жылдамдық, күш,
шыдамдылық, икемділік,ептілік көрсетуге үйрету
</v>
      </c>
      <c r="I12" s="18" t="e">
        <f>IF(C306="","",VLOOKUP(C306,$Y$563:$Z$565,2,TRUE))</f>
        <v>#N/A</v>
      </c>
      <c r="J12" s="18" t="e">
        <f>IF(C307="","",VLOOKUP(C307,$AA$563:$AB$565,2,TRUE))</f>
        <v>#N/A</v>
      </c>
      <c r="K12" s="18" t="str">
        <f>IF(C308="","",VLOOKUP(C308,$AC$563:$AD$565,2,TRUE))</f>
        <v>ұлттық қимылды ойындар, жарыс элементтері бар ойындар мен эстафеталық ойындарға белсенділікпен қатысуға, онда физикалық қасиеттерді: жылдамдық, күш,
шыдамдылық, икемділік,ептілік көрсетуге үйрету
</v>
      </c>
      <c r="L12" s="20"/>
    </row>
    <row r="13" ht="90" customHeight="1" spans="2:12">
      <c r="B13" s="11"/>
      <c r="C13" s="18" t="e">
        <f>IF(C107="","",VLOOKUP(C107,$AE$509:$AF$511,2,TRUE))</f>
        <v>#N/A</v>
      </c>
      <c r="D13" s="18" t="e">
        <f>IF(C108="","",VLOOKUP(C108,$AG$509:$AH$511,2,TRUE))</f>
        <v>#N/A</v>
      </c>
      <c r="E13" s="18" t="str">
        <f>IF(C109="","",VLOOKUP(C109,$AI$509:$AJ$511,2,TRUE))</f>
        <v>доптарды домалату, заттарды қашықтыққа лақтыруды, доптарды кедергілер
арқылы лақтыруды және қағып алуға үйрету
</v>
      </c>
      <c r="F13" s="18" t="e">
        <f>IF(C200="","",VLOOKUP(C200,$AE$563:$AF$565,2,TRUE))</f>
        <v>#N/A</v>
      </c>
      <c r="G13" s="18" t="e">
        <f>IF(C201="","",VLOOKUP(C201,$AG$563:$AH$565,2,TRUE))</f>
        <v>#N/A</v>
      </c>
      <c r="H13" s="18" t="str">
        <f>IF(C202="","",VLOOKUP(C202,$AI$563:$AJ$565,2,TRUE))</f>
        <v>спорттық ойындар мен жаттығуларда белсенділік танытуға үйрету</v>
      </c>
      <c r="I13" s="18" t="e">
        <f>IF(C309="","",VLOOKUP(C309,$AE$563:$AF$565,2,TRUE))</f>
        <v>#N/A</v>
      </c>
      <c r="J13" s="18" t="str">
        <f>IF(C310="","",VLOOKUP(C310,$AG$563:$AH$565,2,TRUE))</f>
        <v>спорттық ойындар мен жаттығуларда белсенділік таныту дағдылардын қалыптастыру</v>
      </c>
      <c r="K13" s="18" t="e">
        <f>IF(C311="","",VLOOKUP(C311,$AI$563:$AJ$565,2,TRUE))</f>
        <v>#N/A</v>
      </c>
      <c r="L13" s="20"/>
    </row>
    <row r="14" ht="90" customHeight="1" spans="2:12">
      <c r="B14" s="11"/>
      <c r="C14" s="18" t="e">
        <f>IF(C110="","",VLOOKUP(C110,$AK$509:$AL$511,2,TRUE))</f>
        <v>#N/A</v>
      </c>
      <c r="D14" s="18" t="e">
        <f>IF(C111="","",VLOOKUP(C111,$AM$509:$AN$511,2,TRUE))</f>
        <v>#N/A</v>
      </c>
      <c r="E14" s="18" t="str">
        <f>IF(C112="","",VLOOKUP(C112,$AO$509:$AP$511,2,TRUE))</f>
        <v>қимылды ойындарда физикалық қасиеттерді: жылдамдық, күш, шыдамдылық,
икемділік, ептілік көрсетуді :және спорттық ойындардың ережелерін сақтауға үйрету
</v>
      </c>
      <c r="F14" s="18" t="str">
        <f>IF(C203="","",VLOOKUP(C203,$AK$563:$AL$565,2,TRUE))</f>
        <v>гигиеналық шараларды өз бетінше орындау қабілетін бекіту</v>
      </c>
      <c r="G14" s="18" t="e">
        <f>IF(C204="","",VLOOKUP(C204,$AM$563:$AN$565,2,TRUE))</f>
        <v>#N/A</v>
      </c>
      <c r="H14" s="18" t="e">
        <f>IF(C205="","",VLOOKUP(C205,$AO$563:$AP$565,2,TRUE))</f>
        <v>#N/A</v>
      </c>
      <c r="I14" s="18" t="e">
        <f>IF(C312="","",VLOOKUP(C312,$AK$563:$AL$565,2,TRUE))</f>
        <v>#N/A</v>
      </c>
      <c r="J14" s="18" t="str">
        <f>IF(C313="","",VLOOKUP(C313,$AM$563:$AN$565,2,TRUE))</f>
        <v>гигиеналық шараларды өз бетінше орындау дағдылардын қалыптастыру</v>
      </c>
      <c r="K14" s="18" t="e">
        <f>IF(C314="","",VLOOKUP(C314,$AO$563:$AP$565,2,TRUE))</f>
        <v>#N/A</v>
      </c>
      <c r="L14" s="20"/>
    </row>
    <row r="15" ht="90" customHeight="1" spans="2:12">
      <c r="B15" s="11"/>
      <c r="C15" s="18" t="e">
        <f>IF(C113="","",VLOOKUP(C113,$AQ$509:$AR$511,2,TRUE))</f>
        <v>#N/A</v>
      </c>
      <c r="D15" s="18" t="e">
        <f>IF(C114="","",VLOOKUP(C114,$AS$509:$AT$511,2,TRUE))</f>
        <v>#N/A</v>
      </c>
      <c r="E15" s="18" t="str">
        <f>IF(C115="","",VLOOKUP(C115,$AU$509:$AV$511,2,TRUE))</f>
        <v>жеке гигиенаның бастапқы дағдыларын сақтау, өзінің сыртқы келбетін өз бетінше
реттеуге үйрету
</v>
      </c>
      <c r="F15" s="18" t="e">
        <f>IF(C206="","",VLOOKUP(C206,$AQ$563:$AR$565,2,TRUE))</f>
        <v>#N/A</v>
      </c>
      <c r="G15" s="18" t="str">
        <f>IF(C207="","",VLOOKUP(C207,$AS$563:$AT$565,2,TRUE))</f>
        <v>өзіне – өзі қызмет көрсету және киіміне күтім жасау дағдыларын білу дағдылардын қалыптастыру</v>
      </c>
      <c r="H15" s="18" t="e">
        <f>IF(C208="","",VLOOKUP(C208,$AU$563:$AV$565,2,TRUE))</f>
        <v>#N/A</v>
      </c>
      <c r="I15" s="18" t="e">
        <f>IF(C315="","",VLOOKUP(C315,$AQ$563:$AR$565,2,TRUE))</f>
        <v>#N/A</v>
      </c>
      <c r="J15" s="18" t="str">
        <f>IF(C316="","",VLOOKUP(C316,$AS$563:$AT$565,2,TRUE))</f>
        <v>өзіне – өзі қызмет көрсету және киіміне күтім жасау дағдыларын білу дағдылардын қалыптастыру</v>
      </c>
      <c r="K15" s="18" t="e">
        <f>IF(C317="","",VLOOKUP(C317,$AU$563:$AV$565,2,TRUE))</f>
        <v>#N/A</v>
      </c>
      <c r="L15" s="20"/>
    </row>
    <row r="16" ht="90" customHeight="1" spans="2:12">
      <c r="B16" s="11"/>
      <c r="C16" s="151"/>
      <c r="D16" s="152"/>
      <c r="E16" s="152"/>
      <c r="F16" s="18" t="e">
        <f>IF(C209="","",VLOOKUP(C209,$AW$563:$AX$565,2,TRUE))</f>
        <v>#N/A</v>
      </c>
      <c r="G16" s="18" t="str">
        <f>IF(C210="","",VLOOKUP(C210,$AY$563:$AZ$565,2,TRUE))</f>
        <v>салауатты өмір салтының құндылығын түсуну дағдылардын қалыптастыру</v>
      </c>
      <c r="H16" s="18" t="e">
        <f>IF(C211="","",VLOOKUP(C211,$BA$563:$BB$565,2,TRUE))</f>
        <v>#N/A</v>
      </c>
      <c r="I16" s="18" t="e">
        <f>IF(C318="","",VLOOKUP(C318,$AW$563:$AX$565,2,TRUE))</f>
        <v>#N/A</v>
      </c>
      <c r="J16" s="18" t="e">
        <f>IF(C319="","",VLOOKUP(C319,$AY$563:$AZ$565,2,TRUE))</f>
        <v>#N/A</v>
      </c>
      <c r="K16" s="18" t="str">
        <f>IF(C320="","",VLOOKUP(C320,$BA$563:$BB$565,2,TRUE))</f>
        <v>салауатты өмір салтының құндылығын түсунуге үйрету</v>
      </c>
      <c r="L16" s="20"/>
    </row>
    <row r="17" ht="90" customHeight="1" spans="2:12">
      <c r="B17" s="11" t="s">
        <v>112</v>
      </c>
      <c r="C17" s="18" t="e">
        <f>IF(D98="","",VLOOKUP(D98,$M$513:$N$515,2,TRUE))</f>
        <v>#N/A</v>
      </c>
      <c r="D17" s="18" t="e">
        <f>IF(D99="","",VLOOKUP(D99,$O$513:$P$515,2,TRUE))</f>
        <v>#N/A</v>
      </c>
      <c r="E17" s="18" t="str">
        <f>IF(D100="","",VLOOKUP(D100,$Q$513:$R$515,2,TRUE))</f>
        <v>дауысты, дауыссыз дыбыстарды дұрыс айту, белгілі дыбысқа ауызша сөздерді
табуға үйрету 
</v>
      </c>
      <c r="F17" s="18" t="e">
        <f>IF(D191="","",VLOOKUP(D191,$M$567:$N$569,2,TRUE))</f>
        <v>#N/A</v>
      </c>
      <c r="G17" s="18" t="e">
        <f>IF(D192="","",VLOOKUP(D192,$O$567:$P$569,2,TRUE))</f>
        <v>#N/A</v>
      </c>
      <c r="H17" s="18" t="str">
        <f>IF(D193="","",VLOOKUP(D193,$Q$567:$R$569,2,TRUE))</f>
        <v>сөздерге дыбыстық талдау жасай алуға үйрету</v>
      </c>
      <c r="I17" s="18" t="e">
        <f>IF(D300="","",VLOOKUP(D300,$M$567:$N$569,2,TRUE))</f>
        <v>#N/A</v>
      </c>
      <c r="J17" s="18" t="e">
        <f>IF(D301="","",VLOOKUP(D301,$O$567:$P$569,2,TRUE))</f>
        <v>#N/A</v>
      </c>
      <c r="K17" s="18" t="str">
        <f>IF(D302="","",VLOOKUP(D302,$Q$567:$R$569,2,TRUE))</f>
        <v>сөздерге дыбыстық талдау жасай алуға үйрету</v>
      </c>
      <c r="L17" s="20"/>
    </row>
    <row r="18" ht="90" customHeight="1" spans="2:12">
      <c r="B18" s="11"/>
      <c r="C18" s="18" t="e">
        <f>IF(D101="","",VLOOKUP(D101,$S$513:$T$515,2,TRUE))</f>
        <v>#N/A</v>
      </c>
      <c r="D18" s="18" t="e">
        <f>IF(D102="","",VLOOKUP(D102,$U$513:$V$515,2,TRUE))</f>
        <v>#N/A</v>
      </c>
      <c r="E18" s="18" t="str">
        <f>IF(D103="","",VLOOKUP(D103,$W$513:$X$515,2,TRUE))</f>
        <v>сөйлегенде сөйлемдердің түрлерін (жай және күрделі), сын есімдерді, етістіктерді,
үстеулерді, қосымшаларды қолдануға үйрету
</v>
      </c>
      <c r="F18" s="18" t="e">
        <f>IF(D194="","",VLOOKUP(D194,$S$567:$T$569,2,TRUE))</f>
        <v>#N/A</v>
      </c>
      <c r="G18" s="18" t="e">
        <f>IF(D195="","",VLOOKUP(D195,$U$567:$V$569,2,TRUE))</f>
        <v>#N/A</v>
      </c>
      <c r="H18" s="18" t="str">
        <f>IF(D196="","",VLOOKUP(D196,$W$567:$X$569,2,TRUE))</f>
        <v>сөйлегенде зат есімдерді, сын есімдерді, үстеулерді, көп мағыналы сөздерді,
синонимдер мен антонимдерді қолдануға үйрету
</v>
      </c>
      <c r="I18" s="18" t="e">
        <f>IF(D303="","",VLOOKUP(D303,$S$567:$T$569,2,TRUE))</f>
        <v>#N/A</v>
      </c>
      <c r="J18" s="18" t="e">
        <f>IF(D304="","",VLOOKUP(D304,$U$567:$V$569,2,TRUE))</f>
        <v>#N/A</v>
      </c>
      <c r="K18" s="18" t="str">
        <f>IF(D305="","",VLOOKUP(D305,$W$567:$X$569,2,TRUE))</f>
        <v>сөйлегенде зат есімдерді, сын есімдерді, үстеулерді, көп мағыналы сөздерді,
синонимдер мен антонимдерді қолдануға үйрету
</v>
      </c>
      <c r="L18" s="20"/>
    </row>
    <row r="19" ht="90" customHeight="1" spans="2:12">
      <c r="B19" s="11"/>
      <c r="C19" s="18" t="e">
        <f>IF(D104="","",VLOOKUP(D104,$Y$513:$Z$515,2,TRUE))</f>
        <v>#N/A</v>
      </c>
      <c r="D19" s="18" t="e">
        <f>IF(D105="","",VLOOKUP(D105,$AA$513:$AB$515,2,TRUE))</f>
        <v>#N/A</v>
      </c>
      <c r="E19" s="18" t="str">
        <f>IF(D106="","",VLOOKUP(D106,$AC$513:$AD$515,2,TRUE))</f>
        <v>өзін қоршаған ортадан тыс заттар мен құбылыстардың атауларын білуге үйрету</v>
      </c>
      <c r="F19" s="18" t="e">
        <f>IF(D197="","",VLOOKUP(D197,$Y$567:$Z$569,2,TRUE))</f>
        <v>#N/A</v>
      </c>
      <c r="G19" s="18" t="e">
        <f>IF(D198="","",VLOOKUP(D198,$AA$567:$AB$569,2,TRUE))</f>
        <v>#N/A</v>
      </c>
      <c r="H19" s="18" t="str">
        <f>IF(D199="","",VLOOKUP(D199,$AC$567:$AD$569,2,TRUE))</f>
        <v>зат есімдерді сан есімдермен және сын есімдерді зат есімдермен байланыстырып
айтуға үйрету
</v>
      </c>
      <c r="I19" s="18" t="e">
        <f>IF(D306="","",VLOOKUP(D306,$Y$567:$Z$569,2,TRUE))</f>
        <v>#N/A</v>
      </c>
      <c r="J19" s="18" t="e">
        <f>IF(D307="","",VLOOKUP(D307,$AA$567:$AB$569,2,TRUE))</f>
        <v>#N/A</v>
      </c>
      <c r="K19" s="18" t="str">
        <f>IF(D308="","",VLOOKUP(D308,$AC$567:$AD$569,2,TRUE))</f>
        <v>зат есімдерді сан есімдермен және сын есімдерді зат есімдермен байланыстырып
айтуға үйрету
</v>
      </c>
      <c r="L19" s="20"/>
    </row>
    <row r="20" ht="90" customHeight="1" spans="2:12">
      <c r="B20" s="11"/>
      <c r="C20" s="18" t="e">
        <f>IF(D107="","",VLOOKUP(D107,$AE$513:$AF$515,2,TRUE))</f>
        <v>#N/A</v>
      </c>
      <c r="D20" s="18" t="e">
        <f>IF(D108="","",VLOOKUP(D108,$AG$513:$AH$515,2,TRUE))</f>
        <v>#N/A</v>
      </c>
      <c r="E20" s="18" t="str">
        <f>IF(D109="","",VLOOKUP(D109,$AI$513:$AJ$515,2,TRUE))</f>
        <v>сан есімдерді ретімен атау, оларды зат есімдермен септіктерде, жекеше және
көпше түрде байланыстырып айтуға үйрету
</v>
      </c>
      <c r="F20" s="18" t="e">
        <f>IF(D200="","",VLOOKUP(D200,$AE$567:$AF$569,2,TRUE))</f>
        <v>#N/A</v>
      </c>
      <c r="G20" s="18" t="e">
        <f>IF(D201="","",VLOOKUP(D201,$AG$567:$AH$569,2,TRUE))</f>
        <v>#N/A</v>
      </c>
      <c r="H20" s="18" t="str">
        <f>IF(D202="","",VLOOKUP(D202,$AI$567:$AJ$569,2,TRUE))</f>
        <v>әңгімелесушіні мұқият тыңдап, сұрақтарды дұрыс қояды және қойылған сұрақтарға
қысқаша немесе толық жауап беруге үйрету
</v>
      </c>
      <c r="I20" s="18" t="e">
        <f>IF(D309="","",VLOOKUP(D309,$AE$567:$AF$569,2,TRUE))</f>
        <v>#N/A</v>
      </c>
      <c r="J20" s="18" t="e">
        <f>IF(D310="","",VLOOKUP(D310,$AG$567:$AH$569,2,TRUE))</f>
        <v>#N/A</v>
      </c>
      <c r="K20" s="18" t="str">
        <f>IF(D311="","",VLOOKUP(D311,$AI$567:$AJ$569,2,TRUE))</f>
        <v>әңгімелесушіні мұқият тыңдап, сұрақтарды дұрыс қояды және қойылған сұрақтарға
қысқаша немесе толық жауап беруге үйрету
</v>
      </c>
      <c r="L20" s="20"/>
    </row>
    <row r="21" ht="90" customHeight="1" spans="2:12">
      <c r="B21" s="11"/>
      <c r="C21" s="18" t="e">
        <f>IF(D110="","",VLOOKUP(D110,$AK$513:$AL$515,2,TRUE))</f>
        <v>#N/A</v>
      </c>
      <c r="D21" s="18" t="e">
        <f>IF(D111="","",VLOOKUP(D111,$AM$513:$AN$515,2,TRUE))</f>
        <v>#N/A</v>
      </c>
      <c r="E21" s="18" t="str">
        <f>IF(D112="","",VLOOKUP(D112,$AO$513:$AP$515,2,TRUE))</f>
        <v>бейнелеген суреттер мен заттар (бұйымдар) бойынша әңгімелер құрастыруға үйрету</v>
      </c>
      <c r="F21" s="18" t="e">
        <f>IF(D203="","",VLOOKUP(D203,$AK$567:$AL$569,2,TRUE))</f>
        <v>#N/A</v>
      </c>
      <c r="G21" s="18" t="e">
        <f>IF(D204="","",VLOOKUP(D204,$AM$567:$AN$569,2,TRUE))</f>
        <v>#N/A</v>
      </c>
      <c r="H21" s="18" t="str">
        <f>IF(D205="","",VLOOKUP(D205,$AO$567:$AP$569,2,TRUE))</f>
        <v>бақылаулар мен сюжеттік суреттер бойынша әңгімелер құрастыруға үйрету</v>
      </c>
      <c r="I21" s="18" t="e">
        <f>IF(D312="","",VLOOKUP(D312,$AK$567:$AL$569,2,TRUE))</f>
        <v>#N/A</v>
      </c>
      <c r="J21" s="18" t="e">
        <f>IF(D313="","",VLOOKUP(D313,$AM$567:$AN$569,2,TRUE))</f>
        <v>#N/A</v>
      </c>
      <c r="K21" s="18" t="str">
        <f>IF(D314="","",VLOOKUP(D314,$AO$567:$AP$569,2,TRUE))</f>
        <v>бақылаулар мен сюжеттік суреттер бойынша әңгімелер құрастыруға үйрету</v>
      </c>
      <c r="L21" s="20"/>
    </row>
    <row r="22" ht="90" customHeight="1" spans="2:12">
      <c r="B22" s="11"/>
      <c r="C22" s="18" t="e">
        <f>IF(D113="","",VLOOKUP(D113,$AQ$513:$AR$515,2,TRUE))</f>
        <v>#N/A</v>
      </c>
      <c r="D22" s="18" t="e">
        <f>IF(D114="","",VLOOKUP(D114,$AS$513:$AT$515,2,TRUE))</f>
        <v>#N/A</v>
      </c>
      <c r="E22" s="18" t="str">
        <f>IF(D115="","",VLOOKUP(D115,$AU$513:$AV$515,2,TRUE))</f>
        <v>шығармалардың, ертегілердің қызықты үзінділерін қайталап айтуға үйрету</v>
      </c>
      <c r="F22" s="18" t="e">
        <f>IF(D206="","",VLOOKUP(D206,$AQ$567:$AR$569,2,TRUE))</f>
        <v>#N/A</v>
      </c>
      <c r="G22" s="18" t="e">
        <f>IF(D207="","",VLOOKUP(D207,$AS$567:$AT$569,2,TRUE))</f>
        <v>#N/A</v>
      </c>
      <c r="H22" s="18" t="str">
        <f>IF(D208="","",VLOOKUP(D208,$AU$567:$AV$569,2,TRUE))</f>
        <v>әңгімелерді бірізді айтып беруге үйрету</v>
      </c>
      <c r="I22" s="18" t="e">
        <f>IF(D315="","",VLOOKUP(D315,$AQ$567:$AR$569,2,TRUE))</f>
        <v>#N/A</v>
      </c>
      <c r="J22" s="18" t="e">
        <f>IF(D316="","",VLOOKUP(D316,$AS$567:$AT$569,2,TRUE))</f>
        <v>#N/A</v>
      </c>
      <c r="K22" s="18" t="str">
        <f>IF(D317="","",VLOOKUP(D317,$AU$567:$AV$569,2,TRUE))</f>
        <v>әңгімелерді бірізді айтып беруге үйрету</v>
      </c>
      <c r="L22" s="20"/>
    </row>
    <row r="23" ht="90" customHeight="1" spans="2:12">
      <c r="B23" s="11"/>
      <c r="C23" s="18" t="e">
        <f>IF(D116="","",VLOOKUP(D116,$M$517:$N$519,2,TRUE))</f>
        <v>#N/A</v>
      </c>
      <c r="D23" s="18" t="e">
        <f>IF(D117="","",VLOOKUP(D117,$O$517:$P$519,2,TRUE))</f>
        <v>#N/A</v>
      </c>
      <c r="E23" s="18" t="str">
        <f>IF(D118="","",VLOOKUP(D118,$Q$517:$R$519,2,TRUE))</f>
        <v>шығарма мазмұнын қайталап айтуға сюжет желісінің реттілігін сақтауға үйрету</v>
      </c>
      <c r="F23" s="18" t="e">
        <f>IF(D209="","",VLOOKUP(D209,$AW$567:$AX$569,2,TRUE))</f>
        <v>#N/A</v>
      </c>
      <c r="G23" s="18" t="e">
        <f>IF(D210="","",VLOOKUP(D210,$AY$567:$AZ$569,2,TRUE))</f>
        <v>#N/A</v>
      </c>
      <c r="H23" s="18" t="e">
        <f>IF(D211="","",VLOOKUP(D211,$BA$567:$BB$569,2,TRUE))</f>
        <v>#N/A</v>
      </c>
      <c r="I23" s="18" t="e">
        <f>IF(D318="","",VLOOKUP(D318,$AW$567:$AX$569,2,TRUE))</f>
        <v>#N/A</v>
      </c>
      <c r="J23" s="18" t="str">
        <f>IF(D319="","",VLOOKUP(D319,$AY$567:$AZ$569,2,TRUE))</f>
        <v>әңгімелесу кезінде өзін мәдениетті, әдепті ұстау дағдылардын қалыптастыру</v>
      </c>
      <c r="K23" s="18" t="e">
        <f>IF(D320="","",VLOOKUP(D320,$BA$567:$BB$569,2,TRUE))</f>
        <v>#N/A</v>
      </c>
      <c r="L23" s="20"/>
    </row>
    <row r="24" ht="90" customHeight="1" spans="2:12">
      <c r="B24" s="11"/>
      <c r="C24" s="18" t="e">
        <f>IF(D119="","",VLOOKUP(D119,$S$517:$T$519,2,TRUE))</f>
        <v>#N/A</v>
      </c>
      <c r="D24" s="18" t="e">
        <f>IF(D120="","",VLOOKUP(D120,$U$517:$V$519,2,TRUE))</f>
        <v>#N/A</v>
      </c>
      <c r="E24" s="18" t="str">
        <f>IF(D121="","",VLOOKUP(D121,$W$517:$X$519,2,TRUE))</f>
        <v>кітаптағы иллюстрацияларды өз бетінше қарап, ертегі, әңгіме құрастыруға үйрету</v>
      </c>
      <c r="F24" s="18" t="e">
        <f>IF(D212="","",VLOOKUP(D212,$M$571:$N$573,2,TRUE))</f>
        <v>#N/A</v>
      </c>
      <c r="G24" s="18" t="e">
        <f>IF(D213="","",VLOOKUP(D213,$O$571:$P$573,2,TRUE))</f>
        <v>#N/A</v>
      </c>
      <c r="H24" s="18" t="str">
        <f>IF(D214="","",VLOOKUP(D214,$Q$571:$R$573,2,TRUE))</f>
        <v>себеп-салдарлық байланыстыру, әдеби жанрларды ажыратуға үйрету</v>
      </c>
      <c r="I24" s="18" t="e">
        <f>IF(D321="","",VLOOKUP(D321,$M$571:$N$573,2,TRUE))</f>
        <v>#N/A</v>
      </c>
      <c r="J24" s="18" t="e">
        <f>IF(D322="","",VLOOKUP(D322,$O$571:$P$573,2,TRUE))</f>
        <v>#N/A</v>
      </c>
      <c r="K24" s="18" t="str">
        <f>IF(D323="","",VLOOKUP(D323,$Q$571:$R$573,2,TRUE))</f>
        <v>себеп-салдарлық байланыстыру, әдеби жанрларды ажыратуға үйрету</v>
      </c>
      <c r="L24" s="20"/>
    </row>
    <row r="25" ht="90" customHeight="1" spans="2:12">
      <c r="B25" s="11"/>
      <c r="C25" s="18" t="e">
        <f>IF(D122="","",VLOOKUP(D122,$Y$517:$Z$519,2,TRUE))</f>
        <v>#N/A</v>
      </c>
      <c r="D25" s="18" t="e">
        <f>IF(D123="","",VLOOKUP(D123,$AA$517:$AB$519,2,TRUE))</f>
        <v>#N/A</v>
      </c>
      <c r="E25" s="18" t="str">
        <f>IF(D124="","",VLOOKUP(D124,$AC$517:$AD$519,2,TRUE))</f>
        <v>сахналық қойылымдарға қатысуға, образды бейнелеу үшін мәнерлілік құралдарын
қолдануға үйрету
</v>
      </c>
      <c r="F25" s="18" t="e">
        <f>IF(D215="","",VLOOKUP(D215,$S$571:$T$573,2,TRUE))</f>
        <v>#N/A</v>
      </c>
      <c r="G25" s="18" t="e">
        <f>IF(D216="","",VLOOKUP(D216,$U$571:$V$573,2,TRUE))</f>
        <v>#N/A</v>
      </c>
      <c r="H25" s="18" t="str">
        <f>IF(D217="","",VLOOKUP(D217,$W$571:$X$573,2,TRUE))</f>
        <v>өлеңдерді мәнерлеп, интонациямен оқуға үйрету</v>
      </c>
      <c r="I25" s="18" t="e">
        <f>IF(D324="","",VLOOKUP(D324,$S$571:$T$573,2,TRUE))</f>
        <v>#N/A</v>
      </c>
      <c r="J25" s="18" t="e">
        <f>IF(D325="","",VLOOKUP(D325,$U$571:$V$573,2,TRUE))</f>
        <v>#N/A</v>
      </c>
      <c r="K25" s="18" t="str">
        <f>IF(D326="","",VLOOKUP(D326,$W$571:$X$573,2,TRUE))</f>
        <v>өлеңдерді мәнерлеп, интонациямен оқуға үйрету</v>
      </c>
      <c r="L25" s="20"/>
    </row>
    <row r="26" ht="90" customHeight="1" spans="2:12">
      <c r="B26" s="11"/>
      <c r="C26" s="18" t="e">
        <f>IF(D125="","",VLOOKUP(D125,$AE$517:$AF$519,2,TRUE))</f>
        <v>#N/A</v>
      </c>
      <c r="D26" s="18" t="e">
        <f>IF(D126="","",VLOOKUP(D126,$AG$517:$AH$519,2,TRUE))</f>
        <v>#N/A</v>
      </c>
      <c r="E26" s="18" t="str">
        <f>IF(D127="","",VLOOKUP(D127,$AI$517:$AJ$519,2,TRUE))</f>
        <v>дауыс күшін өзгерте отырып, әртүрлі интонацияларды жаңғыртуға қабілетін бекітуге үйрету</v>
      </c>
      <c r="F26" s="18" t="e">
        <f>IF(D218="","",VLOOKUP(D218,$Y$571:$Z$573,2,TRUE))</f>
        <v>#N/A</v>
      </c>
      <c r="G26" s="18" t="e">
        <f>IF(D219="","",VLOOKUP(D219,$AA$571:$AB$573,2,TRUE))</f>
        <v>#N/A</v>
      </c>
      <c r="H26" s="18" t="str">
        <f>IF(D220="","",VLOOKUP(D220,$AC$571:$AD$573,2,TRUE))</f>
        <v>мазмұнның бірізділігін сақтай отырып, шығарма мазмұнын қайталап айтуға үйрету</v>
      </c>
      <c r="I26" s="18" t="e">
        <f>IF(D327="","",VLOOKUP(D327,$Y$571:$Z$573,2,TRUE))</f>
        <v>#N/A</v>
      </c>
      <c r="J26" s="18" t="e">
        <f>IF(D328="","",VLOOKUP(D328,$AA$571:$AB$573,2,TRUE))</f>
        <v>#N/A</v>
      </c>
      <c r="K26" s="18" t="str">
        <f>IF(D329="","",VLOOKUP(D329,$AC$571:$AD$573,2,TRUE))</f>
        <v>мазмұнның бірізділігін сақтай отырып, шығарма мазмұнын қайталап айтуға үйрету</v>
      </c>
      <c r="L26" s="20"/>
    </row>
    <row r="27" ht="90" customHeight="1" spans="2:12">
      <c r="B27" s="11"/>
      <c r="C27" s="18" t="e">
        <f>IF(D128="","",VLOOKUP(D128,$AK$517:$AL$519,2,TRUE))</f>
        <v>#N/A</v>
      </c>
      <c r="D27" s="18" t="e">
        <f>IF(D129="","",VLOOKUP(D129,$AM$517:$AN$519,2,TRUE))</f>
        <v>#N/A</v>
      </c>
      <c r="E27" s="18" t="str">
        <f>IF(D130="","",VLOOKUP(D130,$AO$517:$AP$519,2,TRUE))</f>
        <v>еркін ойындарда таныс кейіпкерлердің образын өздігінен сомдауға үйрету</v>
      </c>
      <c r="F27" s="18" t="e">
        <f>IF(D221="","",VLOOKUP(D221,$AE$571:$AF$573,2,TRUE))</f>
        <v>#N/A</v>
      </c>
      <c r="G27" s="18" t="e">
        <f>IF(D222="","",VLOOKUP(D222,$AG$571:$AH$573,2,TRUE))</f>
        <v>#N/A</v>
      </c>
      <c r="H27" s="18" t="str">
        <f>IF(D223="","",VLOOKUP(D223,$AI$571:$AJ$573,2,TRUE))</f>
        <v>рөлдерде кейіпкердің көңіл күйі мен мінезін, бейненің қимылын,интонациясы мен
мимикасын беруге үйрету
</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str">
        <f>IF(D133="","",VLOOKUP(D133,$AU$517:$AV$519,2,TRUE))</f>
        <v>рөлді, сюжетті таңдауда бастамашылық пен дербестік танытуға үйрету</v>
      </c>
      <c r="F28" s="18" t="e">
        <f>IF(D224="","",VLOOKUP(D224,$AK$571:$AL$573,2,TRUE))</f>
        <v>#N/A</v>
      </c>
      <c r="G28" s="18" t="e">
        <f>IF(D225="","",VLOOKUP(D225,$AM$571:$AN$573,2,TRUE))</f>
        <v>#N/A</v>
      </c>
      <c r="H28" s="18" t="str">
        <f>IF(D226="","",VLOOKUP(D226,$AO$571:$AP$573,2,TRUE))</f>
        <v>қойылымдағы өзінің рөлін мәнерлі, дербес орындауға үйрету</v>
      </c>
      <c r="I28" s="18" t="e">
        <f>IF(D333="","",VLOOKUP(D333,$AK$571:$AL$573,2,TRUE))</f>
        <v>#N/A</v>
      </c>
      <c r="J28" s="18" t="e">
        <f>IF(D334="","",VLOOKUP(D334,$AM$571:$AN$573,2,TRUE))</f>
        <v>#N/A</v>
      </c>
      <c r="K28" s="18" t="str">
        <f>IF(D335="","",VLOOKUP(D335,$AO$571:$AP$573,2,TRUE))</f>
        <v>қойылымдағы өзінің рөлін мәнерлі, дербес орындауға үйрету</v>
      </c>
      <c r="L28" s="20"/>
    </row>
    <row r="29" ht="90" customHeight="1" spans="2:12">
      <c r="B29" s="11"/>
      <c r="C29" s="18" t="e">
        <f>IF(D134="","",VLOOKUP(D134,$M$521:$N$523,2,TRUE))</f>
        <v>#N/A</v>
      </c>
      <c r="D29" s="18" t="e">
        <f>IF(D135="","",VLOOKUP(D135,$O$521:$P$523,2,TRUE))</f>
        <v>#N/A</v>
      </c>
      <c r="E29" s="18" t="str">
        <f>IF(D136="","",VLOOKUP(D136,$Q$521:$R$523,2,TRUE))</f>
        <v>қазақ тіліне тән ө, қ, ү, ұ, і, ғ дыбыстарын жеке, сөз ішінде анық айтуға үйрету</v>
      </c>
      <c r="F29" s="18" t="e">
        <f>IF(D227="","",VLOOKUP(D227,$AQ$571:$AR$573,2,TRUE))</f>
        <v>#N/A</v>
      </c>
      <c r="G29" s="18" t="e">
        <f>IF(D228="","",VLOOKUP(D228,$AS$571:$AT$573,2,TRUE))</f>
        <v>#N/A</v>
      </c>
      <c r="H29" s="18" t="str">
        <f>IF(D229="","",VLOOKUP(D229,$AU$571:$AV$573,2,TRUE))</f>
        <v>түрлі дереккөздерден алған ақпараттарымен, әсерлерімен бөлісуге үйрету</v>
      </c>
      <c r="I29" s="18" t="e">
        <f>IF(D336="","",VLOOKUP(D336,$AQ$571:$AR$573,2,TRUE))</f>
        <v>#N/A</v>
      </c>
      <c r="J29" s="18" t="e">
        <f>IF(D337="","",VLOOKUP(D337,$AS$571:$AT$573,2,TRUE))</f>
        <v>#N/A</v>
      </c>
      <c r="K29" s="18" t="str">
        <f>IF(D338="","",VLOOKUP(D338,$AU$571:$AV$573,2,TRUE))</f>
        <v>түрлі дереккөздерден алған ақпараттарымен, әсерлерімен бөлісуге үйрету</v>
      </c>
      <c r="L29" s="20"/>
    </row>
    <row r="30" ht="90" customHeight="1" spans="2:12">
      <c r="B30" s="11"/>
      <c r="C30" s="18" t="e">
        <f>IF(D137="","",VLOOKUP(D137,$S$521:$T$523,2,TRUE))</f>
        <v>#N/A</v>
      </c>
      <c r="D30" s="18" t="e">
        <f>IF(D138="","",VLOOKUP(D138,$U$521:$V$523,2,TRUE))</f>
        <v>#N/A</v>
      </c>
      <c r="E30" s="18" t="str">
        <f>IF(D139="","",VLOOKUP(D139,$W$521:$X$523,2,TRUE))</f>
        <v>туыстық қарым-қатынасты білдіретін сөздерді білуге, өзінің отбасы, отбасылық
мерекелер, отбасындағы қызықты оқиғалар, салт-дәстүрлер туралы айтуға үйрету
</v>
      </c>
      <c r="F30" s="18" t="e">
        <f>IF(D230="","",VLOOKUP(D230,$AW$571:$AX$573,2,TRUE))</f>
        <v>#N/A</v>
      </c>
      <c r="G30" s="18" t="e">
        <f>IF(D231="","",VLOOKUP(D231,$AY$571:$AZ$573,2,TRUE))</f>
        <v>#N/A</v>
      </c>
      <c r="H30" s="18" t="str">
        <f>IF(D232="","",VLOOKUP(D232,$BA$571:$BB$573,2,TRUE))</f>
        <v>айналасында болып жатқан оқиғаларға өзінің көзқарасын білдіруге үйрету</v>
      </c>
      <c r="I30" s="18" t="e">
        <f>IF(D339="","",VLOOKUP(D339,$AW$571:$AX$573,2,TRUE))</f>
        <v>#N/A</v>
      </c>
      <c r="J30" s="18" t="str">
        <f>IF(D340="","",VLOOKUP(D340,$AY$571:$AZ$573,2,TRUE))</f>
        <v>айналасында болып жатқан оқиғаларға өзінің көзқарасын білдіру дағдылардын қалыптастыру</v>
      </c>
      <c r="K30" s="18" t="e">
        <f>IF(D341="","",VLOOKUP(D341,$BA$571:$BB$573,2,TRUE))</f>
        <v>#N/A</v>
      </c>
      <c r="L30" s="20"/>
    </row>
    <row r="31" ht="90" customHeight="1" spans="2:12">
      <c r="B31" s="11"/>
      <c r="C31" s="18" t="e">
        <f>IF(D140="","",VLOOKUP(D140,$Y$521:$Z$523,2,TRUE))</f>
        <v>#N/A</v>
      </c>
      <c r="D31" s="18" t="e">
        <f>IF(D141="","",VLOOKUP(D141,$AA$521:$AB$523,2,TRUE))</f>
        <v>#N/A</v>
      </c>
      <c r="E31" s="18" t="str">
        <f>IF(D142="","",VLOOKUP(D142,$AC$521:$AD$523,2,TRUE))</f>
        <v>өлеңдер, санамақтар, жаңылтпаштар, тақпақтарды жатқа айтуға үйрету</v>
      </c>
      <c r="F31" s="18" t="e">
        <f>IF(D233="","",VLOOKUP(D233,$M$575:$N$577,2,TRUE))</f>
        <v>#N/A</v>
      </c>
      <c r="G31" s="18" t="e">
        <f>IF(D234="","",VLOOKUP(D234,$O$575:$P$577,2,TRUE))</f>
        <v>#N/A</v>
      </c>
      <c r="H31" s="18" t="str">
        <f>IF(D235="","",VLOOKUP(D235,$Q$575:$R$577,2,TRUE))</f>
        <v>сөздерге дыбыстық талдау жасайды, сөздегі дыбыстардың ретін, дауысты және
дауыссыз дыбыстарды анықтауға үйрету
</v>
      </c>
      <c r="I31" s="18" t="e">
        <f>IF(D342="","",VLOOKUP(D342,$M$575:$N$577,2,TRUE))</f>
        <v>#N/A</v>
      </c>
      <c r="J31" s="18" t="str">
        <f>IF(D343="","",VLOOKUP(D343,$O$575:$P$577,2,TRUE))</f>
        <v>сөздерге дыбыстық талдау жасайды, сөздегі дыбыстардың ретін, дауысты және
дауыссыз дыбыстарды анықтау дағдылардын қалыптастыру
</v>
      </c>
      <c r="K31" s="18" t="e">
        <f>IF(D344="","",VLOOKUP(D344,$Q$575:$R$577,2,TRUE))</f>
        <v>#N/A</v>
      </c>
      <c r="L31" s="20"/>
    </row>
    <row r="32" ht="90" customHeight="1" spans="2:12">
      <c r="B32" s="11"/>
      <c r="C32" s="18" t="e">
        <f>IF(D143="","",VLOOKUP(D143,$AE$521:$AF$523,2,TRUE))</f>
        <v>#N/A</v>
      </c>
      <c r="D32" s="18" t="e">
        <f>IF(D144="","",VLOOKUP(D144,$AG$521:$AH$523,2,TRUE))</f>
        <v>#N/A</v>
      </c>
      <c r="E32" s="18" t="str">
        <f>IF(D145="","",VLOOKUP(D145,$AI$521:$AJ$523,2,TRUE))</f>
        <v>өз ойын жай және жайылма сөйлемдермен жеткізуге үйрету</v>
      </c>
      <c r="F32" s="18" t="e">
        <f>IF(D236="","",VLOOKUP(D236,$S$575:$T$577,2,TRUE))</f>
        <v>#N/A</v>
      </c>
      <c r="G32" s="18" t="e">
        <f>IF(D237="","",VLOOKUP(D237,$U$575:$V$577,2,TRUE))</f>
        <v>#N/A</v>
      </c>
      <c r="H32" s="18" t="str">
        <f>IF(D238="","",VLOOKUP(D238,$W$575:$X$577,2,TRUE))</f>
        <v>барлық дыбыстарды анық айту,  дауысты және дауыссыз дыбыстарды
ажыратуға үйрету
</v>
      </c>
      <c r="I32" s="18" t="e">
        <f>IF(D345="","",VLOOKUP(D345,$S$575:$T$577,2,TRUE))</f>
        <v>#N/A</v>
      </c>
      <c r="J32" s="18" t="e">
        <f>IF(D346="","",VLOOKUP(D346,$U$575:$V$577,2,TRUE))</f>
        <v>#N/A</v>
      </c>
      <c r="K32" s="18" t="str">
        <f>IF(D347="","",VLOOKUP(D347,$W$575:$X$577,2,TRUE))</f>
        <v>барлық дыбыстарды анық айту,  дауысты және дауыссыз дыбыстарды
ажыратуға үйрету
</v>
      </c>
      <c r="L32" s="20"/>
    </row>
    <row r="33" ht="90" customHeight="1" spans="2:12">
      <c r="B33" s="11"/>
      <c r="C33" s="18" t="e">
        <f>IF(D146="","",VLOOKUP(D146,$AK$521:$AL$523,2,TRUE))</f>
        <v>#N/A</v>
      </c>
      <c r="D33" s="18" t="e">
        <f>IF(D147="","",VLOOKUP(D147,$AM$521:$AN$523,2,TRUE))</f>
        <v>#N/A</v>
      </c>
      <c r="E33" s="18" t="str">
        <f>IF(D148="","",VLOOKUP(D148,$AO$521:$AP$523,2,TRUE))</f>
        <v>қарым-қатынас барысында балаларды қойылған сұрақтардың сипатына сәйкес
хабарлы, лепті, бұйрықты сөйлемдермен жауап беруге үйрету
</v>
      </c>
      <c r="F33" s="18" t="e">
        <f>IF(D239="","",VLOOKUP(D239,$Y$575:$Z$577,2,TRUE))</f>
        <v>#N/A</v>
      </c>
      <c r="G33" s="18" t="e">
        <f>IF(D240="","",VLOOKUP(D240,$AA$575:$AB$577,2,TRUE))</f>
        <v>#N/A</v>
      </c>
      <c r="H33" s="18" t="str">
        <f>IF(D241="","",VLOOKUP(D241,$AC$575:$AD$577,2,TRUE))</f>
        <v>берілген буынға сөз құрастыруға үйрету</v>
      </c>
      <c r="I33" s="18" t="e">
        <f>IF(D348="","",VLOOKUP(D348,$Y$575:$Z$577,2,TRUE))</f>
        <v>#N/A</v>
      </c>
      <c r="J33" s="18" t="e">
        <f>IF(D349="","",VLOOKUP(D349,$AA$575:$AB$577,2,TRUE))</f>
        <v>#N/A</v>
      </c>
      <c r="K33" s="18" t="str">
        <f>IF(D350="","",VLOOKUP(D350,$AC$575:$AD$577,2,TRUE))</f>
        <v>берілген буынға сөз құрастыруға үйрету</v>
      </c>
      <c r="L33" s="20"/>
    </row>
    <row r="34" ht="90" customHeight="1" spans="2:12">
      <c r="B34" s="11"/>
      <c r="C34" s="18" t="e">
        <f>IF(D149="","",VLOOKUP(D149,$AQ$521:$AR$523,2,TRUE))</f>
        <v>#N/A</v>
      </c>
      <c r="D34" s="18" t="e">
        <f>IF(D150="","",VLOOKUP(D150,$AS$521:$AT$523,2,TRUE))</f>
        <v>#N/A</v>
      </c>
      <c r="E34" s="18" t="str">
        <f>IF(D151="","",VLOOKUP(D151,$AU$521:$AV$523,2,TRUE))</f>
        <v>өзінің тәжірибесіне сүйеніп, суреттер бойынша әңгіме құрастыруға үйрету</v>
      </c>
      <c r="F34" s="18" t="e">
        <f>IF(D242="","",VLOOKUP(D242,$AE$575:$AF$577,2,TRUE))</f>
        <v>#N/A</v>
      </c>
      <c r="G34" s="18" t="e">
        <f>IF(D243="","",VLOOKUP(D243,$AG$575:$AH$577,2,TRUE))</f>
        <v>#N/A</v>
      </c>
      <c r="H34" s="18" t="str">
        <f>IF(D244="","",VLOOKUP(D244,$AI$575:$AJ$577,2,TRUE))</f>
        <v>берілген сөздерден жай сөйлемдер құрастыруға үйрету</v>
      </c>
      <c r="I34" s="18" t="e">
        <f>IF(D351="","",VLOOKUP(D351,$AE$575:$AF$577,2,TRUE))</f>
        <v>#N/A</v>
      </c>
      <c r="J34" s="18" t="e">
        <f>IF(D352="","",VLOOKUP(D352,$AG$575:$AH$577,2,TRUE))</f>
        <v>#N/A</v>
      </c>
      <c r="K34" s="18" t="str">
        <f>IF(D353="","",VLOOKUP(D353,$AI$575:$AJ$577,2,TRUE))</f>
        <v>берілген сөздерден жай сөйлемдер құрастыруға үйрету</v>
      </c>
      <c r="L34" s="20"/>
    </row>
    <row r="35" ht="90" customHeight="1" spans="2:12">
      <c r="B35" s="11"/>
      <c r="C35" s="153"/>
      <c r="D35" s="154"/>
      <c r="E35" s="155"/>
      <c r="F35" s="18" t="e">
        <f>IF(D245="","",VLOOKUP(D245,$AK$575:$AL$577,2,TRUE))</f>
        <v>#N/A</v>
      </c>
      <c r="G35" s="18" t="str">
        <f>IF(D246="","",VLOOKUP(D246,$AM$575:$AN$577,2,TRUE))</f>
        <v>қаламды дұрыс ұстай алу дағдылардын қалыптастыру</v>
      </c>
      <c r="H35" s="18" t="e">
        <f>IF(D247="","",VLOOKUP(D247,$AO$575:$AP$577,2,TRUE))</f>
        <v>#N/A</v>
      </c>
      <c r="I35" s="18" t="e">
        <f>IF(D354="","",VLOOKUP(D354,$AK$575:$AL$577,2,TRUE))</f>
        <v>#N/A</v>
      </c>
      <c r="J35" s="18" t="e">
        <f>IF(D355="","",VLOOKUP(D355,$AM$575:$AN$577,2,TRUE))</f>
        <v>#N/A</v>
      </c>
      <c r="K35" s="18" t="str">
        <f>IF(D356="","",VLOOKUP(D356,$AO$575:$AP$577,2,TRUE))</f>
        <v>қаламды дұрыс ұстай алуға үйрету</v>
      </c>
      <c r="L35" s="20"/>
    </row>
    <row r="36" ht="90" customHeight="1" spans="2:12">
      <c r="B36" s="11"/>
      <c r="C36" s="156"/>
      <c r="D36" s="157"/>
      <c r="E36" s="158"/>
      <c r="F36" s="18" t="e">
        <f>IF(D248="","",VLOOKUP(D248,$AQ$575:$AR$577,2,TRUE))</f>
        <v>#N/A</v>
      </c>
      <c r="G36" s="18" t="e">
        <f>IF(D249="","",VLOOKUP(D249,$AS$575:$AT$577,2,TRUE))</f>
        <v>#N/A</v>
      </c>
      <c r="H36" s="18" t="str">
        <f>IF(D250="","",VLOOKUP(D250,$AU$575:$AV$577,2,TRUE))</f>
        <v>түрлі сызықтарды салуға үйрету</v>
      </c>
      <c r="I36" s="18" t="e">
        <f>IF(D357="","",VLOOKUP(D357,$AQ$575:$AR$577,2,TRUE))</f>
        <v>#N/A</v>
      </c>
      <c r="J36" s="18" t="str">
        <f>IF(D358="","",VLOOKUP(D358,$AS$575:$AT$577,2,TRUE))</f>
        <v>түрлі сызықтарды салу дағдылардын қалыптастыру</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str">
        <f>IF(D253="","",VLOOKUP(D253,$BA$575:$BB$577,2,TRUE))</f>
        <v>жазу парағында бағдарлай білуге, жазу жолы мен жоларалық кеңістікті ажыратуға үйрету</v>
      </c>
      <c r="I37" s="18" t="e">
        <f>IF(D360="","",VLOOKUP(D360,$AW$575:$AX$577,2,TRUE))</f>
        <v>#N/A</v>
      </c>
      <c r="J37" s="18" t="e">
        <f>IF(D361="","",VLOOKUP(D361,$AY$575:$AZ$577,2,TRUE))</f>
        <v>#N/A</v>
      </c>
      <c r="K37" s="18" t="str">
        <f>IF(D362="","",VLOOKUP(D362,$BA$575:$BB$577,2,TRUE))</f>
        <v>жазу парағында бағдарлай білуге, жазу жолы мен жоларалық кеңістікті ажыратуға үйрету</v>
      </c>
      <c r="L37" s="20"/>
    </row>
    <row r="38" ht="90" customHeight="1" spans="2:12">
      <c r="B38" s="11"/>
      <c r="C38" s="156"/>
      <c r="D38" s="157"/>
      <c r="E38" s="158"/>
      <c r="F38" s="18" t="e">
        <f>IF(D254="","",VLOOKUP(D254,$M$579:$N$581,2,TRUE))</f>
        <v>#N/A</v>
      </c>
      <c r="G38" s="18" t="e">
        <f>IF(D255="","",VLOOKUP(D255,$O$579:$P$581,2,TRUE))</f>
        <v>#N/A</v>
      </c>
      <c r="H38" s="18" t="str">
        <f>IF(D256="","",VLOOKUP(D256,$Q$579:$R$581,2,TRUE))</f>
        <v>қазақ тіліне тән ә, ө, қ, ү, ұ, і, ғ, ң, һ дыбыстарын, осы дыбыстардан тұратын сөздерді
анық айтуға үйрету
</v>
      </c>
      <c r="I38" s="18" t="e">
        <f>IF(D363="","",VLOOKUP(D363,$M$579:$N$581,2,TRUE))</f>
        <v>#N/A</v>
      </c>
      <c r="J38" s="18" t="e">
        <f>IF(D364="","",VLOOKUP(D364,$O$579:$P$581,2,TRUE))</f>
        <v>#N/A</v>
      </c>
      <c r="K38" s="18" t="str">
        <f>IF(D365="","",VLOOKUP(D365,$Q$579:$R$581,2,TRUE))</f>
        <v>қазақ тіліне тән ә, ө, қ, ү, ұ, і, ғ, ң, һ дыбыстарын, осы дыбыстардан тұратын сөздерді
анық айтуға үйрету
</v>
      </c>
      <c r="L38" s="20"/>
    </row>
    <row r="39" ht="90" customHeight="1" spans="2:12">
      <c r="B39" s="11"/>
      <c r="C39" s="156"/>
      <c r="D39" s="157"/>
      <c r="E39" s="158"/>
      <c r="F39" s="18" t="e">
        <f>IF(D257="","",VLOOKUP(D257,$S$579:$T$581,2,TRUE))</f>
        <v>#N/A</v>
      </c>
      <c r="G39" s="18" t="e">
        <f>IF(D258="","",VLOOKUP(D258,$U$579:$V$581,2,TRUE))</f>
        <v>#N/A</v>
      </c>
      <c r="H39" s="18" t="str">
        <f>IF(D259="","",VLOOKUP(D259,$W$579:$X$581,2,TRUE))</f>
        <v>өлеңдер, санамақтар, жаңылтпаштар, тақпақтарды жатқа айтуға үйрету</v>
      </c>
      <c r="I39" s="18" t="e">
        <f>IF(D366="","",VLOOKUP(D366,$S$579:$T$581,2,TRUE))</f>
        <v>#N/A</v>
      </c>
      <c r="J39" s="18" t="e">
        <f>IF(D367="","",VLOOKUP(D367,$U$579:$V$581,2,TRUE))</f>
        <v>#N/A</v>
      </c>
      <c r="K39" s="18" t="str">
        <f>IF(D368="","",VLOOKUP(D368,$W$579:$X$581,2,TRUE))</f>
        <v>өлеңдер, санамақтар, жаңылтпаштар, тақпақтарды жатқа айтуға үйрету</v>
      </c>
      <c r="L39" s="20"/>
    </row>
    <row r="40" ht="90" customHeight="1" spans="2:12">
      <c r="B40" s="11"/>
      <c r="C40" s="156"/>
      <c r="D40" s="157"/>
      <c r="E40" s="158"/>
      <c r="F40" s="18" t="e">
        <f>IF(D260="","",VLOOKUP(D260,$Y$579:$Z$581,2,TRUE))</f>
        <v>#N/A</v>
      </c>
      <c r="G40" s="18" t="e">
        <f>IF(D261="","",VLOOKUP(D261,$AA$579:$AB$581,2,TRUE))</f>
        <v>#N/A</v>
      </c>
      <c r="H40" s="18" t="str">
        <f>IF(D262="","",VLOOKUP(D262,$AC$579:$AD$581,2,TRUE))</f>
        <v>әңгімелесушіге сұрақтарды дұрыс қояю, оған қысқа және толық нақты жауап
беруге үйрету
</v>
      </c>
      <c r="I40" s="18" t="e">
        <f>IF(D369="","",VLOOKUP(D369,$Y$579:$Z$581,2,TRUE))</f>
        <v>#N/A</v>
      </c>
      <c r="J40" s="18" t="e">
        <f>IF(D370="","",VLOOKUP(D370,$AA$579:$AB$581,2,TRUE))</f>
        <v>#N/A</v>
      </c>
      <c r="K40" s="18" t="str">
        <f>IF(D371="","",VLOOKUP(D371,$AC$579:$AD$581,2,TRUE))</f>
        <v>әңгімелесушіге сұрақтарды дұрыс қояю, оған қысқа және толық нақты жауап
беруге үйрету
</v>
      </c>
      <c r="L40" s="20"/>
    </row>
    <row r="41" ht="90" customHeight="1" spans="2:12">
      <c r="B41" s="11"/>
      <c r="C41" s="156"/>
      <c r="D41" s="157"/>
      <c r="E41" s="158"/>
      <c r="F41" s="18" t="e">
        <f>IF(D263="","",VLOOKUP(D263,$AE$579:$AF$581,2,TRUE))</f>
        <v>#N/A</v>
      </c>
      <c r="G41" s="18" t="e">
        <f>IF(D264="","",VLOOKUP(D264,$AG$579:$AH$581,2,TRUE))</f>
        <v>#N/A</v>
      </c>
      <c r="H41" s="18" t="str">
        <f>IF(D265="","",VLOOKUP(D265,$AI$579:$AJ$581,2,TRUE))</f>
        <v>тыңдалған көркем шығарма мазмұнын ретімен, жүйелі түрде жеткізуге үйрету</v>
      </c>
      <c r="I41" s="18" t="e">
        <f>IF(D372="","",VLOOKUP(D372,$AE$579:$AF$581,2,TRUE))</f>
        <v>#N/A</v>
      </c>
      <c r="J41" s="18" t="e">
        <f>IF(D373="","",VLOOKUP(D373,$AG$579:$AH$581,2,TRUE))</f>
        <v>#N/A</v>
      </c>
      <c r="K41" s="18" t="str">
        <f>IF(D374="","",VLOOKUP(D374,$AI$579:$AJ$581,2,TRUE))</f>
        <v>тыңдалған көркем шығарма мазмұнын ретімен, жүйелі түрде жеткізуге үйрету</v>
      </c>
      <c r="L41" s="20"/>
    </row>
    <row r="42" ht="90" customHeight="1" spans="2:12">
      <c r="B42" s="11"/>
      <c r="C42" s="156"/>
      <c r="D42" s="157"/>
      <c r="E42" s="158"/>
      <c r="F42" s="18" t="e">
        <f>IF(D266="","",VLOOKUP(D266,$AK$579:$AL$581,2,TRUE))</f>
        <v>#N/A</v>
      </c>
      <c r="G42" s="18" t="e">
        <f>IF(D267="","",VLOOKUP(D267,$AM$579:$AN$581,2,TRUE))</f>
        <v>#N/A</v>
      </c>
      <c r="H42" s="18" t="str">
        <f>IF(D268="","",VLOOKUP(D268,$AO$579:$AP$581,2,TRUE))</f>
        <v>бір-бірімен еркін диалог құруға үйрету</v>
      </c>
      <c r="I42" s="18" t="e">
        <f>IF(D375="","",VLOOKUP(D375,$AK$579:$AL$581,2,TRUE))</f>
        <v>#N/A</v>
      </c>
      <c r="J42" s="18" t="e">
        <f>IF(D376="","",VLOOKUP(D376,$AM$579:$AN$581,2,TRUE))</f>
        <v>#N/A</v>
      </c>
      <c r="K42" s="18" t="str">
        <f>IF(D377="","",VLOOKUP(D377,$AO$579:$AP$581,2,TRUE))</f>
        <v>бір-бірімен еркін диалог құруға үйрету</v>
      </c>
      <c r="L42" s="20"/>
    </row>
    <row r="43" ht="90" customHeight="1" spans="2:12">
      <c r="B43" s="11"/>
      <c r="C43" s="156"/>
      <c r="D43" s="157"/>
      <c r="E43" s="158"/>
      <c r="F43" s="18" t="e">
        <f>IF(D269="","",VLOOKUP(D269,$AQ$579:$AR$581,2,TRUE))</f>
        <v>#N/A</v>
      </c>
      <c r="G43" s="18" t="e">
        <f>IF(D270="","",VLOOKUP(D270,$AS$579:$AT$581,2,TRUE))</f>
        <v>#N/A</v>
      </c>
      <c r="H43" s="18" t="str">
        <f>IF(D271="","",VLOOKUP(D271,$AU$579:$AV$581,2,TRUE))</f>
        <v>өзінің тәжірибесіне сүйеніп, суреттер бойынша әңгіме құрастыруға үйрету</v>
      </c>
      <c r="I43" s="18" t="e">
        <f>IF(D378="","",VLOOKUP(D378,$AQ$579:$AR$581,2,TRUE))</f>
        <v>#N/A</v>
      </c>
      <c r="J43" s="18" t="str">
        <f>IF(D379="","",VLOOKUP(D379,$AS$579:$AT$581,2,TRUE))</f>
        <v>өзінің тәжірибесіне сүйеніп, суреттер бойынша әңгіме құрастыру дағдылардын қалыптастыру</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str">
        <f>IF(D274="","",VLOOKUP(D274,$BA$579:$BB$581,2,TRUE))</f>
        <v>ойыншықтар мен заттарды 5-6 сөйлеммен сипаттауға үйрету</v>
      </c>
      <c r="I44" s="18" t="e">
        <f>IF(D381="","",VLOOKUP(D381,$AW$579:$AX$581,2,TRUE))</f>
        <v>#N/A</v>
      </c>
      <c r="J44" s="18" t="e">
        <f>IF(D382="","",VLOOKUP(D382,$AY$579:$AZ$581,2,TRUE))</f>
        <v>#N/A</v>
      </c>
      <c r="K44" s="18" t="str">
        <f>IF(D383="","",VLOOKUP(D383,$BA$579:$BB$581,2,TRUE))</f>
        <v>ойыншықтар мен заттарды 5-6 сөйлеммен сипаттауға үйрету</v>
      </c>
      <c r="L44" s="20"/>
    </row>
    <row r="45" ht="90" customHeight="1" spans="2:12">
      <c r="B45" s="11" t="s">
        <v>338</v>
      </c>
      <c r="C45" s="18" t="e">
        <f>IF(E98="","",VLOOKUP(E98,$M$525:$N$527,2,TRUE))</f>
        <v>#N/A</v>
      </c>
      <c r="D45" s="18" t="e">
        <f>IF(E99="","",VLOOKUP(E99,$O$525:$P$527,2,TRUE))</f>
        <v>#N/A</v>
      </c>
      <c r="E45" s="18" t="str">
        <f>IF(E100="","",VLOOKUP(E100,$Q$525:$R$527,2,TRUE))</f>
        <v>5 көлемінде санай алуға, сандарды ретімен атуңа, теңдік және теңсіздік туралы
ұғымдарға ие болуға үйрету
</v>
      </c>
      <c r="F45" s="18" t="e">
        <f>IF(E191="","",VLOOKUP(E191,$M$583:$N$585,2,TRUE))</f>
        <v>#N/A</v>
      </c>
      <c r="G45" s="18" t="e">
        <f>IF(E192="","",VLOOKUP(E192,$O$583:$P$585,2,TRUE))</f>
        <v>#N/A</v>
      </c>
      <c r="H45" s="18" t="str">
        <f>IF(E193="","",VLOOKUP(E193,$Q$583:$R$585,2,TRUE))</f>
        <v>жиындарды бөліктерге бөледі және оларды қайта біріктіруге үйрету</v>
      </c>
      <c r="I45" s="18" t="str">
        <f>IF(E300="","",VLOOKUP(E300,$M$583:$N$585,2,TRUE))</f>
        <v>жиындарды бөліктерге бөледі және оларды қайта біріктіру қабілетін бекіту</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str">
        <f>IF(E103="","",VLOOKUP(E103,$W$525:$X$527,2,TRUE))</f>
        <v>екі затты ұзындығы, ені және биіктігі, жуандығы бойынша салыстыруға үйрету</v>
      </c>
      <c r="F46" s="18" t="e">
        <f>IF(E194="","",VLOOKUP(E194,$S$583:$T$585,2,TRUE))</f>
        <v>#N/A</v>
      </c>
      <c r="G46" s="18" t="e">
        <f>IF(E195="","",VLOOKUP(E195,$U$583:$V$585,2,TRUE))</f>
        <v>#N/A</v>
      </c>
      <c r="H46" s="18" t="str">
        <f>IF(E196="","",VLOOKUP(E196,$W$583:$X$585,2,TRUE))</f>
        <v>10 көлеміндегі сандарды тура және кері санауды білуге, «Қанша?», «нешінші?»
сұрақтарын ажыратуға, оларға дұрыс жауап беруге үйрету
</v>
      </c>
      <c r="I46" s="18" t="str">
        <f>IF(E303="","",VLOOKUP(E303,$S$583:$T$585,2,TRUE))</f>
        <v>10 көлеміндегі сандарды тура және кері санауды білу, «Қанша?», «нешінші?»
сұрақтарын ажырату, оларға дұрыс жауап беру қабілетін бекіту
</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str">
        <f>IF(E106="","",VLOOKUP(E106,$AC$525:$AD$527,2,TRUE))</f>
        <v>геометриялық фигураларды және геометриялық денелерді көру және сипап сезу
арқылы зерттеуге, оларды ажыратуға және атуға үйрету
</v>
      </c>
      <c r="F47" s="18" t="e">
        <f>IF(E197="","",VLOOKUP(E197,$Y$583:$Z$585,2,TRUE))</f>
        <v>#N/A</v>
      </c>
      <c r="G47" s="18" t="e">
        <f>IF(E198="","",VLOOKUP(E198,$AA$583:$AB$585,2,TRUE))</f>
        <v>#N/A</v>
      </c>
      <c r="H47" s="18" t="str">
        <f>IF(E199="","",VLOOKUP(E199,$AC$583:$AD$585,2,TRUE))</f>
        <v>әртүрлі белгілері бойынша заттарды салыстыра алуға (түсі, пішіні, өлшемі,
материалы, қолданылуы) үйрету үйрету
</v>
      </c>
      <c r="I47" s="18" t="str">
        <f>IF(E306="","",VLOOKUP(E306,$Y$583:$Z$585,2,TRUE))</f>
        <v>әртүрлі белгілері бойынша заттарды салыстыра алу (түсі, пішіні, өлшемі,
материалы, қолданылуы) қабілетін бекіту
</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str">
        <f>IF(E109="","",VLOOKUP(E109,$AI$525:$AJ$527,2,TRUE))</f>
        <v>тәулік бөліктерін ажыратуғак, олардың сипаттамалық ерекшеліктерін білуге үйрету</v>
      </c>
      <c r="F48" s="18" t="e">
        <f>IF(E200="","",VLOOKUP(E200,$AE$583:$AF$585,2,TRUE))</f>
        <v>#N/A</v>
      </c>
      <c r="G48" s="18" t="e">
        <f>IF(E201="","",VLOOKUP(E201,$AG$583:$AH$585,2,TRUE))</f>
        <v>#N/A</v>
      </c>
      <c r="H48" s="18" t="str">
        <f>IF(E202="","",VLOOKUP(E202,$AI$583:$AJ$585,2,TRUE))</f>
        <v>заттарды шамасына қарай өсу және кему ретімен орналастыруға үйрету</v>
      </c>
      <c r="I48" s="18" t="str">
        <f>IF(E309="","",VLOOKUP(E309,$AE$583:$AF$585,2,TRUE))</f>
        <v>заттарды шамасына қарай өсу және кему ретімен орналастыру қабілетін бекіту</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str">
        <f>IF(E112="","",VLOOKUP(E112,$AO$525:$AP$527,2,TRUE))</f>
        <v>кеңістіктегі заттардың өзіне қатысты орнын анықтауға үйрету</v>
      </c>
      <c r="F49" s="18" t="e">
        <f>IF(E203="","",VLOOKUP(E203,$AK$583:$AL$585,2,TRUE))</f>
        <v>#N/A</v>
      </c>
      <c r="G49" s="18" t="e">
        <f>IF(E204="","",VLOOKUP(E204,$AM$583:$AN$585,2,TRUE))</f>
        <v>#N/A</v>
      </c>
      <c r="H49" s="18" t="str">
        <f>IF(E205="","",VLOOKUP(E205,$AO$583:$AP$585,2,TRUE))</f>
        <v>қағаз бетінде бағдарлай білуге, апта күндерін, жыл мезгілдері бойынша айларды
ретімен атауға үйрету
</v>
      </c>
      <c r="I49" s="18" t="str">
        <f>IF(E312="","",VLOOKUP(E312,$AK$583:$AL$585,2,TRUE))</f>
        <v>қағаз бетінде бағдарлай білу, апта күндерін, жыл мезгілдері бойынша айларды
ретімен атау қабілетін бекіту
</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str">
        <f>IF(E115="","",VLOOKUP(E115,$AU$525:$AV$527,2,TRUE))</f>
        <v>қарапайым себеп-салдарлық байланысты орнатуға үйрету</v>
      </c>
      <c r="F50" s="18" t="e">
        <f>IF(E206="","",VLOOKUP(E206,$AQ$583:$AR$585,2,TRUE))</f>
        <v>#N/A</v>
      </c>
      <c r="G50" s="18" t="e">
        <f>IF(E207="","",VLOOKUP(E207,$AS$583:$AT$585,2,TRUE))</f>
        <v>#N/A</v>
      </c>
      <c r="H50" s="18" t="str">
        <f>IF(E208="","",VLOOKUP(E208,$AU$583:$AV$585,2,TRUE))</f>
        <v>геометриялық пішіндерді (дөңгелек, сопақша, үшбұрыш, шаршы, тіктөртбұрыш)
ажыратуға  және атауға үйрету
</v>
      </c>
      <c r="I50" s="18" t="str">
        <f>IF(E315="","",VLOOKUP(E315,$AQ$583:$AR$585,2,TRUE))</f>
        <v>геометриялық пішіндерді (дөңгелек, сопақша, үшбұрыш, шаршы, тіктөртбұрыш)
ажырату  және атау қабілетін бекіту
</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str">
        <f>IF(E211="","",VLOOKUP(E211,$BA$583:$BB$585,2,TRUE))</f>
        <v>түрлі сызықтарды салуға үйрету</v>
      </c>
      <c r="I51" s="18" t="str">
        <f>IF(E318="","",VLOOKUP(E318,$AW$583:$AX$585,2,TRUE))</f>
        <v>түрлі сызықтарды салу қабілетін бекіту</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str">
        <f>IF(F100="","",VLOOKUP(F100,$Q$529:$R$531,2,TRUE))</f>
        <v>бейнелейтін заттарды қарауға, қолмен ұстап зерттеуге үйрету</v>
      </c>
      <c r="F52" s="21" t="e">
        <f>IF(F191="","",VLOOKUP(F191,$M$587:$N$589,2,TRUE))</f>
        <v>#N/A</v>
      </c>
      <c r="G52" s="18" t="e">
        <f>IF(F192="","",VLOOKUP(F192,$O$587:$P$589,2,TRUE))</f>
        <v>#N/A</v>
      </c>
      <c r="H52" s="18" t="str">
        <f>IF(F193="","",VLOOKUP(F193,$Q$587:$R$589,2,TRUE))</f>
        <v>тірі табиғат заттарының бейнелерін күрделі емес қимылдар мен қалыптар арқылы
жеткізуге үйрету
</v>
      </c>
      <c r="I52" s="21" t="e">
        <f>IF(F300="","",VLOOKUP(F300,$M$587:$N$589,2,TRUE))</f>
        <v>#N/A</v>
      </c>
      <c r="J52" s="18" t="str">
        <f>IF(F301="","",VLOOKUP(F301,$O$587:$P$589,2,TRUE))</f>
        <v>тірі табиғат заттарының бейнелерін күрделі емес қимылдар мен қалыптар арқылы
жеткізу дағдылардын қалыптастыру
</v>
      </c>
      <c r="K52" s="18" t="e">
        <f>IF(F302="","",VLOOKUP(F302,$Q$587:$R$589,2,TRUE))</f>
        <v>#N/A</v>
      </c>
      <c r="L52" s="20"/>
    </row>
    <row r="53" ht="90" customHeight="1" spans="2:12">
      <c r="B53" s="11"/>
      <c r="C53" s="18" t="e">
        <f>IF(F101="","",VLOOKUP(F101,$S$529:$T$531,2,TRUE))</f>
        <v>#N/A</v>
      </c>
      <c r="D53" s="18" t="e">
        <f>IF(F102="","",VLOOKUP(F102,$U$529:$V$531,2,TRUE))</f>
        <v>#N/A</v>
      </c>
      <c r="E53" s="18" t="str">
        <f>IF(F103="","",VLOOKUP(F103,$W$529:$X$531,2,TRUE))</f>
        <v>жеке заттарды және сюжеттік композицияларды салуға үйрету</v>
      </c>
      <c r="F53" s="18" t="e">
        <f>IF(F194="","",VLOOKUP(F194,$S$587:$T$589,2,TRUE))</f>
        <v>#N/A</v>
      </c>
      <c r="G53" s="18" t="e">
        <f>IF(F195="","",VLOOKUP(F195,$U$587:$V$589,2,TRUE))</f>
        <v>#N/A</v>
      </c>
      <c r="H53" s="18" t="str">
        <f>IF(F196="","",VLOOKUP(F196,$W$587:$X$589,2,TRUE))</f>
        <v>бояуларды қолдануға, бояғышта акварельді сумен араластыруға, қанықтүстер алу
үшін қарындашты түрліше басып бояуды білуге үйрету
</v>
      </c>
      <c r="I53" s="18" t="e">
        <f>IF(F303="","",VLOOKUP(F303,$S$587:$T$589,2,TRUE))</f>
        <v>#N/A</v>
      </c>
      <c r="J53" s="18" t="str">
        <f>IF(F304="","",VLOOKUP(F304,$U$587:$V$589,2,TRUE))</f>
        <v>бояуларды қолдану, бояғышта акварельді сумен араластыру, қанықтүстер алу
үшін қарындашты түрліше басып бояуды білу дағдылардын қалыптастыру
</v>
      </c>
      <c r="K53" s="18" t="e">
        <f>IF(F305="","",VLOOKUP(F305,$W$587:$X$589,2,TRUE))</f>
        <v>#N/A</v>
      </c>
      <c r="L53" s="20"/>
    </row>
    <row r="54" ht="90" customHeight="1" spans="2:12">
      <c r="B54" s="11"/>
      <c r="C54" s="18" t="e">
        <f>IF(F104="","",VLOOKUP(F104,$Y$529:$Z$531,2,TRUE))</f>
        <v>#N/A</v>
      </c>
      <c r="D54" s="18" t="e">
        <f>IF(F105="","",VLOOKUP(F105,$AA$529:$AB$531,2,TRUE))</f>
        <v>#N/A</v>
      </c>
      <c r="E54" s="18" t="str">
        <f>IF(F106="","",VLOOKUP(F106,$AC$529:$AD$531,2,TRUE))</f>
        <v>әрбір затқа тән ерекшеліктерді, олардың бір-біріне арақатынасын жеткізуге үйрету</v>
      </c>
      <c r="F54" s="18" t="e">
        <f>IF(F197="","",VLOOKUP(F197,$Y$587:$Z$589,2,TRUE))</f>
        <v>#N/A</v>
      </c>
      <c r="G54" s="18" t="e">
        <f>IF(F198="","",VLOOKUP(F198,$AA$587:$AB$589,2,TRUE))</f>
        <v>#N/A</v>
      </c>
      <c r="H54" s="18" t="str">
        <f>IF(F199="","",VLOOKUP(F199,$AC$587:$AD$589,2,TRUE))</f>
        <v>жаңа түстер (күлгін) және реңктерді (көк, қызғылт, қою жасыл) бояуды араластыру
арқылы шығаруға үйрету
</v>
      </c>
      <c r="I54" s="18" t="e">
        <f>IF(F306="","",VLOOKUP(F306,$Y$587:$Z$589,2,TRUE))</f>
        <v>#N/A</v>
      </c>
      <c r="J54" s="18" t="str">
        <f>IF(F307="","",VLOOKUP(F307,$AA$587:$AB$589,2,TRUE))</f>
        <v>жаңа түстер (күлгін) және реңктерді (көк, қызғылт, қою жасыл) бояуды араластыру
арқылы шығару дағдылардын қалыптастыру
</v>
      </c>
      <c r="K54" s="18" t="e">
        <f>IF(F308="","",VLOOKUP(F308,$AC$587:$AD$589,2,TRUE))</f>
        <v>#N/A</v>
      </c>
      <c r="L54" s="20"/>
    </row>
    <row r="55" ht="90" customHeight="1" spans="2:12">
      <c r="B55" s="11"/>
      <c r="C55" s="18" t="e">
        <f>IF(F107="","",VLOOKUP(F107,$AE$529:$AF$531,2,TRUE))</f>
        <v>#N/A</v>
      </c>
      <c r="D55" s="18" t="e">
        <f>IF(F108="","",VLOOKUP(F108,$AG$529:$AH$531,2,TRUE))</f>
        <v>#N/A</v>
      </c>
      <c r="E55" s="18" t="str">
        <f>IF(F109="","",VLOOKUP(F109,$AI$529:$AJ$531,2,TRUE))</f>
        <v>қоңыр, қызғылт сары, ашық жасыл реңктерді тануға үйрету</v>
      </c>
      <c r="F55" s="18" t="e">
        <f>IF(F200="","",VLOOKUP(F200,$AE$587:$AF$589,2,TRUE))</f>
        <v>#N/A</v>
      </c>
      <c r="G55" s="18" t="e">
        <f>IF(F201="","",VLOOKUP(F201,$AG$587:$AH$589,2,TRUE))</f>
        <v>#N/A</v>
      </c>
      <c r="H55" s="18" t="str">
        <f>IF(F202="","",VLOOKUP(F202,$AI$587:$AJ$589,2,TRUE))</f>
        <v>ұжыммен бірге жұмыс істеуге, міндеттерді өзара келісіп орындауға үйрету</v>
      </c>
      <c r="I55" s="18" t="e">
        <f>IF(F309="","",VLOOKUP(F309,$AE$587:$AF$589,2,TRUE))</f>
        <v>#N/A</v>
      </c>
      <c r="J55" s="18" t="str">
        <f>IF(F310="","",VLOOKUP(F310,$AG$587:$AH$589,2,TRUE))</f>
        <v>ұжыммен бірге жұмыс істеу, міндеттерді өзара келісіп орындау дағдылардын қалыптастыру</v>
      </c>
      <c r="K55" s="18" t="e">
        <f>IF(F311="","",VLOOKUP(F311,$AI$587:$AJ$589,2,TRUE))</f>
        <v>#N/A</v>
      </c>
      <c r="L55" s="20"/>
    </row>
    <row r="56" ht="90" customHeight="1" spans="2:12">
      <c r="B56" s="11"/>
      <c r="C56" s="18" t="e">
        <f>IF(F110="","",VLOOKUP(F110,$AK$529:$AL$531,2,TRUE))</f>
        <v>#N/A</v>
      </c>
      <c r="D56" s="18" t="e">
        <f>IF(F111="","",VLOOKUP(F111,$AM$529:$AN$531,2,TRUE))</f>
        <v>#N/A</v>
      </c>
      <c r="E56" s="18" t="str">
        <f>IF(F112="","",VLOOKUP(F112,$AO$529:$AP$531,2,TRUE))</f>
        <v>суреттерді қылқаламмен, қаламмен бояу тәсілдерін білуге үйрету</v>
      </c>
      <c r="F56" s="18" t="e">
        <f>IF(F203="","",VLOOKUP(F203,$AK$587:$AL$589,2,TRUE))</f>
        <v>#N/A</v>
      </c>
      <c r="G56" s="18" t="e">
        <f>IF(F204="","",VLOOKUP(F204,$AM$587:$AN$589,2,TRUE))</f>
        <v>#N/A</v>
      </c>
      <c r="H56" s="18" t="str">
        <f>IF(F205="","",VLOOKUP(F205,$AO$587:$AP$589,2,TRUE))</f>
        <v>қазақ оюларының элементтерін салуға және олармен киімдерді, тұрмыстық
заттарды безендіруге үйрету
</v>
      </c>
      <c r="I56" s="18" t="e">
        <f>IF(F312="","",VLOOKUP(F312,$AK$587:$AL$589,2,TRUE))</f>
        <v>#N/A</v>
      </c>
      <c r="J56" s="18" t="str">
        <f>IF(F313="","",VLOOKUP(F313,$AM$587:$AN$589,2,TRUE))</f>
        <v>қазақ оюларының элементтерін салу және олармен киімдерді, тұрмыстық
заттарды безендіру дағдылардын қалыптастыру
</v>
      </c>
      <c r="K56" s="18" t="e">
        <f>IF(F314="","",VLOOKUP(F314,$AO$587:$AP$589,2,TRUE))</f>
        <v>#N/A</v>
      </c>
      <c r="L56" s="20"/>
    </row>
    <row r="57" ht="90" customHeight="1" spans="2:12">
      <c r="B57" s="11"/>
      <c r="C57" s="18" t="e">
        <f>IF(F113="","",VLOOKUP(F113,$AQ$529:$AR$531,2,TRUE))</f>
        <v>#N/A</v>
      </c>
      <c r="D57" s="18" t="e">
        <f>IF(F114="","",VLOOKUP(F114,$AS$529:$AT$531,2,TRUE))</f>
        <v>#N/A</v>
      </c>
      <c r="E57" s="18" t="str">
        <f>IF(F115="","",VLOOKUP(F115,$AU$529:$AV$531,2,TRUE))</f>
        <v>өзінің және басқа балалардың жұмыстарын бағалауға үйрету</v>
      </c>
      <c r="F57" s="21" t="e">
        <f>IF(F206="","",VLOOKUP(F206,$AQ$587:$AR$589,2,TRUE))</f>
        <v>#N/A</v>
      </c>
      <c r="G57" s="18" t="e">
        <f>IF(F207="","",VLOOKUP(F207,$AS$587:$AT$589,2,TRUE))</f>
        <v>#N/A</v>
      </c>
      <c r="H57" s="18" t="str">
        <f>IF(F208="","",VLOOKUP(F208,$AU$587:$AV$589,2,TRUE))</f>
        <v>сюжеттік суреттерді салуға үйрету</v>
      </c>
      <c r="I57" s="21" t="e">
        <f>IF(F315="","",VLOOKUP(F315,$AQ$587:$AR$589,2,TRUE))</f>
        <v>#N/A</v>
      </c>
      <c r="J57" s="18" t="str">
        <f>IF(F316="","",VLOOKUP(F316,$AS$587:$AT$589,2,TRUE))</f>
        <v>сюжеттік суреттерді салу дағдылардын қалыптастыру</v>
      </c>
      <c r="K57" s="18" t="e">
        <f>IF(F317="","",VLOOKUP(F317,$AU$587:$AV$589,2,TRUE))</f>
        <v>#N/A</v>
      </c>
      <c r="L57" s="20"/>
    </row>
    <row r="58" ht="90" customHeight="1" spans="2:12">
      <c r="B58" s="11"/>
      <c r="C58" s="18" t="e">
        <f>IF(F116="","",VLOOKUP(F116,$M$533:$N$535,2,TRUE))</f>
        <v>#N/A</v>
      </c>
      <c r="D58" s="18" t="e">
        <f>IF(F117="","",VLOOKUP(F117,$O$533:$P$535,2,TRUE))</f>
        <v>#N/A</v>
      </c>
      <c r="E58" s="18" t="str">
        <f>IF(F118="","",VLOOKUP(F118,$Q$533:$R$535,2,TRUE))</f>
        <v>мүсіндейтін затты қолына алып, зерттеуге оның өзіне тән ерекшеліктерін беруге
тырысуға үйрету
</v>
      </c>
      <c r="F58" s="18" t="e">
        <f>IF(F209="","",VLOOKUP(F209,$AW$587:$AX$589,2,TRUE))</f>
        <v>#N/A</v>
      </c>
      <c r="G58" s="18" t="e">
        <f>IF(F210="","",VLOOKUP(F210,$AY$587:$AZ$589,2,TRUE))</f>
        <v>#N/A</v>
      </c>
      <c r="H58" s="18" t="str">
        <f>IF(F211="","",VLOOKUP(F211,$BA$587:$BB$589,2,TRUE))</f>
        <v>сурет салуда ұқыптылықты, қауіпсіздікті сақтауға үйрету</v>
      </c>
      <c r="I58" s="18" t="e">
        <f>IF(F318="","",VLOOKUP(F318,$AW$587:$AX$589,2,TRUE))</f>
        <v>#N/A</v>
      </c>
      <c r="J58" s="18" t="str">
        <f>IF(F319="","",VLOOKUP(F319,$AY$587:$AZ$589,2,TRUE))</f>
        <v>сурет салуда ұқыптылықты, қауіпсіздікті сақтау дағдылардын қалыптастыру</v>
      </c>
      <c r="K58" s="18" t="e">
        <f>IF(F320="","",VLOOKUP(F320,$BA$587:$BB$589,2,TRUE))</f>
        <v>#N/A</v>
      </c>
      <c r="L58" s="20"/>
    </row>
    <row r="59" ht="90" customHeight="1" spans="2:12">
      <c r="B59" s="11"/>
      <c r="C59" s="18" t="e">
        <f>IF(F119="","",VLOOKUP(F119,$S$533:$T$535,2,TRUE))</f>
        <v>#N/A</v>
      </c>
      <c r="D59" s="18" t="e">
        <f>IF(F120="","",VLOOKUP(F120,$U$533:$V$535,2,TRUE))</f>
        <v>#N/A</v>
      </c>
      <c r="E59" s="18" t="str">
        <f>IF(F121="","",VLOOKUP(F121,$W$533:$X$535,2,TRUE))</f>
        <v>ермексаз, сазбалшық, пластикалық кесектерден әртүрлі тәсілдерді қолданып,
бейнелерді мүсіндеуге үйрету
</v>
      </c>
      <c r="F59" s="21" t="e">
        <f>IF(F212="","",VLOOKUP(F212,$M$591:$N$593,2,TRUE))</f>
        <v>#N/A</v>
      </c>
      <c r="G59" s="18" t="e">
        <f>IF(F213="","",VLOOKUP(F213,$O$591:$P$593,2,TRUE))</f>
        <v>#N/A</v>
      </c>
      <c r="H59" s="18" t="str">
        <f>IF(F214="","",VLOOKUP(F214,$Q$591:$R$593,2,TRUE))</f>
        <v>шынайы бейнесіне қарап және ойдан пішіндері мен өлшемі әртүрлі таныс
заттарды мүсіндеуге үйрету
</v>
      </c>
      <c r="I59" s="21" t="e">
        <f>IF(F321="","",VLOOKUP(F321,$M$591:$N$593,2,TRUE))</f>
        <v>#N/A</v>
      </c>
      <c r="J59" s="18" t="str">
        <f>IF(F322="","",VLOOKUP(F322,$O$591:$P$593,2,TRUE))</f>
        <v>шынайы бейнесіне қарап және ойдан пішіндері мен өлшемі әртүрлі таныс
заттарды мүсіндеу дағдылардын қалыптастыру
</v>
      </c>
      <c r="K59" s="18" t="e">
        <f>IF(F323="","",VLOOKUP(F323,$Q$591:$R$593,2,TRUE))</f>
        <v>#N/A</v>
      </c>
      <c r="L59" s="20"/>
    </row>
    <row r="60" ht="90" customHeight="1" spans="2:12">
      <c r="B60" s="11"/>
      <c r="C60" s="18" t="e">
        <f>IF(F122="","",VLOOKUP(F122,$Y$533:$Z$535,2,TRUE))</f>
        <v>#N/A</v>
      </c>
      <c r="D60" s="18" t="e">
        <f>IF(F123="","",VLOOKUP(F123,$AA$533:$AB$535,2,TRUE))</f>
        <v>#N/A</v>
      </c>
      <c r="E60" s="18" t="str">
        <f>IF(F124="","",VLOOKUP(F124,$AC$533:$AD$535,2,TRUE))</f>
        <v>бірнеше бөліктен тұратын заттарды пішіндейді, олардың орналасуын ескере
отырып, пропорцияларды сақтай отырып, бөліктерді байланыстыруға үйрету
</v>
      </c>
      <c r="F60" s="18" t="e">
        <f>IF(F215="","",VLOOKUP(F215,$S$591:$T$593,2,TRUE))</f>
        <v>#N/A</v>
      </c>
      <c r="G60" s="18" t="e">
        <f>IF(F216="","",VLOOKUP(F216,$U$591:$V$593,2,TRUE))</f>
        <v>#N/A</v>
      </c>
      <c r="H60" s="18" t="str">
        <f>IF(F217="","",VLOOKUP(F217,$W$591:$X$593,2,TRUE))</f>
        <v>қарапайым пропорцияларды сақтай отырып, адам мен жануардың пішіндерін
мүсіндеуге үйрету
</v>
      </c>
      <c r="I60" s="18" t="e">
        <f>IF(F324="","",VLOOKUP(F324,$S$591:$T$593,2,TRUE))</f>
        <v>#N/A</v>
      </c>
      <c r="J60" s="18" t="str">
        <f>IF(F325="","",VLOOKUP(F325,$U$591:$V$593,2,TRUE))</f>
        <v>қарапайым пропорцияларды сақтай отырып, адам мен жануардың пішіндерін
мүсіндеу дағдылардын қалыптастыру
</v>
      </c>
      <c r="K60" s="18" t="e">
        <f>IF(F326="","",VLOOKUP(F326,$W$591:$X$593,2,TRUE))</f>
        <v>#N/A</v>
      </c>
      <c r="L60" s="20"/>
    </row>
    <row r="61" ht="90" customHeight="1" spans="2:12">
      <c r="B61" s="11"/>
      <c r="C61" s="18" t="e">
        <f>IF(F125="","",VLOOKUP(F125,$AE$533:$AF$535,2,TRUE))</f>
        <v>#N/A</v>
      </c>
      <c r="D61" s="18" t="e">
        <f>IF(F126="","",VLOOKUP(F126,$AG$533:$AH$535,2,TRUE))</f>
        <v>#N/A</v>
      </c>
      <c r="E61" s="18" t="str">
        <f>IF(F127="","",VLOOKUP(F127,$AI$533:$AJ$535,2,TRUE))</f>
        <v>ертегілер мен қоршаған өмір тақырыптарына қарапайым композициялар
құрастыруға үйрету
</v>
      </c>
      <c r="F61" s="18" t="e">
        <f>IF(F218="","",VLOOKUP(F218,$Y$591:$Z$593,2,TRUE))</f>
        <v>#N/A</v>
      </c>
      <c r="G61" s="18" t="e">
        <f>IF(F219="","",VLOOKUP(F219,$AA$591:$AB$593,2,TRUE))</f>
        <v>#N/A</v>
      </c>
      <c r="H61" s="18" t="str">
        <f>IF(F220="","",VLOOKUP(F220,$AC$591:$AD$593,2,TRUE))</f>
        <v>мүсіндеудің әртүрлі әдістерін қолдануға үйрету</v>
      </c>
      <c r="I61" s="18" t="e">
        <f>IF(F327="","",VLOOKUP(F327,$Y$591:$Z$593,2,TRUE))</f>
        <v>#N/A</v>
      </c>
      <c r="J61" s="18" t="str">
        <f>IF(F328="","",VLOOKUP(F328,$AA$591:$AB$593,2,TRUE))</f>
        <v>мүсіндеудің әртүрлі әдістерін қолдану дағдылардын қалыптастыру</v>
      </c>
      <c r="K61" s="18" t="e">
        <f>IF(F329="","",VLOOKUP(F329,$AC$591:$AD$593,2,TRUE))</f>
        <v>#N/A</v>
      </c>
      <c r="L61" s="20"/>
    </row>
    <row r="62" ht="90" customHeight="1" spans="2:12">
      <c r="B62" s="11"/>
      <c r="C62" s="18" t="e">
        <f>IF(F128="","",VLOOKUP(F128,$AK$533:$AL$535,2,TRUE))</f>
        <v>#N/A</v>
      </c>
      <c r="D62" s="18" t="e">
        <f>IF(F129="","",VLOOKUP(F129,$AM$533:$AN$535,2,TRUE))</f>
        <v>#N/A</v>
      </c>
      <c r="E62" s="18" t="str">
        <f>IF(F130="","",VLOOKUP(F130,$AO$533:$AP$535,2,TRUE))</f>
        <v>ұжымдық жұмысқа қатысуға үйрету</v>
      </c>
      <c r="F62" s="18" t="e">
        <f>IF(F221="","",VLOOKUP(F221,$AE$591:$AF$593,2,TRUE))</f>
        <v>#N/A</v>
      </c>
      <c r="G62" s="18" t="e">
        <f>IF(F222="","",VLOOKUP(F222,$AG$591:$AH$593,2,TRUE))</f>
        <v>#N/A</v>
      </c>
      <c r="H62" s="18" t="str">
        <f>IF(F223="","",VLOOKUP(F223,$AI$591:$AJ$593,2,TRUE))</f>
        <v>ертегілер мен әңгімелердің мазмұны бойынша сюжеттік композицияларды
құруға үйрету
</v>
      </c>
      <c r="I62" s="18" t="e">
        <f>IF(F330="","",VLOOKUP(F330,$AE$591:$AF$593,2,TRUE))</f>
        <v>#N/A</v>
      </c>
      <c r="J62" s="18" t="str">
        <f>IF(F331="","",VLOOKUP(F331,$AG$591:$AH$593,2,TRUE))</f>
        <v>ертегілер мен әңгімелердің мазмұны бойынша сюжеттік композицияларды
құру дағдылардын қалыптастыру
</v>
      </c>
      <c r="K62" s="18" t="e">
        <f>IF(F332="","",VLOOKUP(F332,$AI$591:$AJ$593,2,TRUE))</f>
        <v>#N/A</v>
      </c>
      <c r="L62" s="20"/>
    </row>
    <row r="63" ht="90" customHeight="1" spans="2:12">
      <c r="B63" s="11"/>
      <c r="C63" s="18" t="e">
        <f>IF(F131="","",VLOOKUP(F131,$AQ$533:$AR$535,2,TRUE))</f>
        <v>#N/A</v>
      </c>
      <c r="D63" s="18" t="e">
        <f>IF(F132="","",VLOOKUP(F132,$AS$533:$AT$535,2,TRUE))</f>
        <v>#N/A</v>
      </c>
      <c r="E63" s="18" t="str">
        <f>IF(F133="","",VLOOKUP(F133,$AU$533:$AV$535,2,TRUE))</f>
        <v>мүсіндеуде қауіпсіздік ережелерін сақтауға үйрету</v>
      </c>
      <c r="F63" s="18" t="e">
        <f>IF(F224="","",VLOOKUP(F224,$AK$591:$AL$593,2,TRUE))</f>
        <v>#N/A</v>
      </c>
      <c r="G63" s="18" t="e">
        <f>IF(F225="","",VLOOKUP(F225,$AM$591:$AN$593,2,TRUE))</f>
        <v>#N/A</v>
      </c>
      <c r="H63" s="18" t="str">
        <f>IF(F226="","",VLOOKUP(F226,$AO$591:$AP$593,2,TRUE))</f>
        <v>қазақ халқының түрлі ыдыс-аяқтарын, тұрмыстық заттарын, зергерлік бұйымдарын
мүсіндеуге және оларды ою-өрнектермен және қосымша заттармен безендіруге үйрету
</v>
      </c>
      <c r="I63" s="18" t="e">
        <f>IF(F333="","",VLOOKUP(F333,$AK$591:$AL$593,2,TRUE))</f>
        <v>#N/A</v>
      </c>
      <c r="J63" s="18" t="str">
        <f>IF(F334="","",VLOOKUP(F334,$AM$591:$AN$593,2,TRUE))</f>
        <v>қазақ халқының түрлі ыдыс-аяқтарын, тұрмыстық заттарын, зергерлік бұйымдарын
мүсіндеу және оларды ою-өрнектермен және қосымша заттармен безендіру дағдылардын қалыптастыру
</v>
      </c>
      <c r="K63" s="18" t="e">
        <f>IF(F335="","",VLOOKUP(F335,$AO$591:$AP$593,2,TRUE))</f>
        <v>#N/A</v>
      </c>
      <c r="L63" s="20"/>
    </row>
    <row r="64" ht="90" customHeight="1" spans="2:12">
      <c r="B64" s="11"/>
      <c r="C64" s="18" t="e">
        <f>IF(F134="","",VLOOKUP(F134,$M$537:$N$539,2,TRUE))</f>
        <v>#N/A</v>
      </c>
      <c r="D64" s="18" t="e">
        <f>IF(F135="","",VLOOKUP(F135,$O$537:$P$539,2,TRUE))</f>
        <v>#N/A</v>
      </c>
      <c r="E64" s="18" t="str">
        <f>IF(F136="","",VLOOKUP(F136,$Q$537:$R$539,2,TRUE))</f>
        <v>қайшыны дұрыс ұстауға және оны қолдана алуға үйрету</v>
      </c>
      <c r="F64" s="21" t="e">
        <f>IF(F227="","",VLOOKUP(F227,$AQ$591:$AR$593,2,TRUE))</f>
        <v>#N/A</v>
      </c>
      <c r="G64" s="18" t="e">
        <f>IF(F228="","",VLOOKUP(F228,$AS$591:$AT$593,2,TRUE))</f>
        <v>#N/A</v>
      </c>
      <c r="H64" s="18" t="str">
        <f>IF(F229="","",VLOOKUP(F229,$AU$591:$AV$593,2,TRUE))</f>
        <v>ортақ композиция құру үшін ұжыммен мүсіндеу дағдыларын меңгеруге үйрету</v>
      </c>
      <c r="I64" s="21" t="e">
        <f>IF(F336="","",VLOOKUP(F336,$AQ$591:$AR$593,2,TRUE))</f>
        <v>#N/A</v>
      </c>
      <c r="J64" s="18" t="str">
        <f>IF(F337="","",VLOOKUP(F337,$AS$591:$AT$593,2,TRUE))</f>
        <v>ортақ композиция құру үшін ұжыммен мүсіндеу дағдыларын меңгеру дағдылардын қалыптастыру</v>
      </c>
      <c r="K64" s="18" t="e">
        <f>IF(F338="","",VLOOKUP(F338,$AU$591:$AV$593,2,TRUE))</f>
        <v>#N/A</v>
      </c>
      <c r="L64" s="20"/>
    </row>
    <row r="65" ht="90" customHeight="1" spans="2:12">
      <c r="B65" s="11"/>
      <c r="C65" s="18" t="e">
        <f>IF(F137="","",VLOOKUP(F137,$S$537:$T$539,2,TRUE))</f>
        <v>#N/A</v>
      </c>
      <c r="D65" s="18" t="e">
        <f>IF(F138="","",VLOOKUP(F138,$U$537:$V$539,2,TRUE))</f>
        <v>#N/A</v>
      </c>
      <c r="E65" s="18" t="str">
        <f>IF(F139="","",VLOOKUP(F139,$W$537:$X$539,2,TRUE))</f>
        <v>жемістерді, көгөністерді, гүлдерді, оюларды түрлі тәсілдермен қиюға үйрету</v>
      </c>
      <c r="F65" s="18" t="e">
        <f>IF(F230="","",VLOOKUP(F230,$AW$591:$AX$593,2,TRUE))</f>
        <v>#N/A</v>
      </c>
      <c r="G65" s="18" t="e">
        <f>IF(F231="","",VLOOKUP(F231,$AY$591:$AZ$593,2,TRUE))</f>
        <v>#N/A</v>
      </c>
      <c r="H65" s="18" t="str">
        <f>IF(F232="","",VLOOKUP(F232,$BA$591:$BB$593,2,TRUE))</f>
        <v>жұмысты ұқыпты орындауға, қауіпсіздік ережелерін сақтауға үйрету</v>
      </c>
      <c r="I65" s="18" t="e">
        <f>IF(F339="","",VLOOKUP(F339,$AW$591:$AX$593,2,TRUE))</f>
        <v>#N/A</v>
      </c>
      <c r="J65" s="18" t="str">
        <f>IF(F340="","",VLOOKUP(F340,$AY$591:$AZ$593,2,TRUE))</f>
        <v>жұмысты ұқыпты орындау, қауіпсіздік ережелерін сақтау дағдылардын қалыптастыру</v>
      </c>
      <c r="K65" s="18" t="e">
        <f>IF(F341="","",VLOOKUP(F341,$BA$591:$BB$593,2,TRUE))</f>
        <v>#N/A</v>
      </c>
      <c r="L65" s="20"/>
    </row>
    <row r="66" ht="90" customHeight="1" spans="2:12">
      <c r="B66" s="11"/>
      <c r="C66" s="18" t="e">
        <f>IF(F140="","",VLOOKUP(F140,$Y$537:$Z$539,2,TRUE))</f>
        <v>#N/A</v>
      </c>
      <c r="D66" s="18" t="e">
        <f>IF(F141="","",VLOOKUP(F141,$AA$537:$AB$539,2,TRUE))</f>
        <v>#N/A</v>
      </c>
      <c r="E66" s="18" t="str">
        <f>IF(F142="","",VLOOKUP(F142,$AC$537:$AD$539,2,TRUE))</f>
        <v>бірнеше бөліктерден тұратын заттарды орналастыруға және желімдеуге үйрету</v>
      </c>
      <c r="F66" s="21" t="e">
        <f>IF(F233="","",VLOOKUP(F233,$M$595:$N$597,2,TRUE))</f>
        <v>#N/A</v>
      </c>
      <c r="G66" s="18" t="e">
        <f>IF(F234="","",VLOOKUP(F234,$O$595:$P$597,2,TRUE))</f>
        <v>#N/A</v>
      </c>
      <c r="H66" s="18" t="str">
        <f>IF(F235="","",VLOOKUP(F235,$Q$595:$R$597,2,TRUE))</f>
        <v>қайшымен түрлі геометриялық пішіндерді қиюға, қайшы мен желімді дұрыс
қолдануға үйрету
</v>
      </c>
      <c r="I66" s="21" t="e">
        <f>IF(F342="","",VLOOKUP(F342,$M$595:$N$597,2,TRUE))</f>
        <v>#N/A</v>
      </c>
      <c r="J66" s="18" t="str">
        <f>IF(F343="","",VLOOKUP(F343,$O$595:$P$597,2,TRUE))</f>
        <v>қайшымен түрлі геометриялық пішіндерді қию, қайшы мен желімді дұрыс
қолдану дағдылардын қалыптастыру
</v>
      </c>
      <c r="K66" s="18" t="e">
        <f>IF(F344="","",VLOOKUP(F344,$Q$595:$R$597,2,TRUE))</f>
        <v>#N/A</v>
      </c>
      <c r="L66" s="20"/>
    </row>
    <row r="67" ht="90" customHeight="1" spans="2:12">
      <c r="B67" s="11"/>
      <c r="C67" s="18" t="e">
        <f>IF(F143="","",VLOOKUP(F143,$AE$537:$AF$539,2,TRUE))</f>
        <v>#N/A</v>
      </c>
      <c r="D67" s="18" t="e">
        <f>IF(F144="","",VLOOKUP(F144,$AG$537:$AH$539,2,TRUE))</f>
        <v>#N/A</v>
      </c>
      <c r="E67" s="18" t="str">
        <f>IF(F145="","",VLOOKUP(F145,$AI$537:$AJ$539,2,TRUE))</f>
        <v>қазақ оюларының бөліктерінен, өсімдік және геометриялық пішіндерден өрнектер
жасауға, оларды кезектестіріп ретімен желімдейуге үйрету
</v>
      </c>
      <c r="F67" s="18" t="e">
        <f>IF(F236="","",VLOOKUP(F236,$S$595:$T$597,2,TRUE))</f>
        <v>#N/A</v>
      </c>
      <c r="G67" s="18" t="e">
        <f>IF(F237="","",VLOOKUP(F237,$U$595:$V$597,2,TRUE))</f>
        <v>#N/A</v>
      </c>
      <c r="H67" s="18" t="str">
        <f>IF(F238="","",VLOOKUP(F238,$W$595:$X$597,2,TRUE))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қиюға үйрету
</v>
      </c>
      <c r="I67" s="18" t="e">
        <f>IF(F345="","",VLOOKUP(F345,$S$595:$T$597,2,TRUE))</f>
        <v>#N/A</v>
      </c>
      <c r="J67" s="18" t="str">
        <f>IF(F346="","",VLOOKUP(F346,$U$595:$V$597,2,TRUE))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дағдылардын қалыптастыру
</v>
      </c>
      <c r="K67" s="18" t="e">
        <f>IF(F347="","",VLOOKUP(F347,$W$595:$X$597,2,TRUE))</f>
        <v>#N/A</v>
      </c>
      <c r="L67" s="20"/>
    </row>
    <row r="68" ht="90" customHeight="1" spans="2:12">
      <c r="B68" s="11"/>
      <c r="C68" s="18" t="e">
        <f>IF(F146="","",VLOOKUP(F146,$AK$537:$AL$539,2,TRUE))</f>
        <v>#N/A</v>
      </c>
      <c r="D68" s="18" t="e">
        <f>IF(F147="","",VLOOKUP(F147,$AM$537:$AN$539,2,TRUE))</f>
        <v>#N/A</v>
      </c>
      <c r="E68" s="18" t="str">
        <f>IF(F148="","",VLOOKUP(F148,$AO$537:$AP$539,2,TRUE))</f>
        <v>ұжымдық жұмыстарды орындауға қатысуға үйрету</v>
      </c>
      <c r="F68" s="18" t="e">
        <f>IF(F239="","",VLOOKUP(F239,$Y$595:$Z$597,2,TRUE))</f>
        <v>#N/A</v>
      </c>
      <c r="G68" s="18" t="e">
        <f>IF(F240="","",VLOOKUP(F240,$AA$595:$AB$597,2,TRUE))</f>
        <v>#N/A</v>
      </c>
      <c r="H68" s="18" t="str">
        <f>IF(F241="","",VLOOKUP(F241,$AC$595:$AD$597,2,TRUE))</f>
        <v>жұмыс тәсілдерін таңдауға және түсіндіруге үйрету</v>
      </c>
      <c r="I68" s="18" t="e">
        <f>IF(F348="","",VLOOKUP(F348,$Y$595:$Z$597,2,TRUE))</f>
        <v>#N/A</v>
      </c>
      <c r="J68" s="18" t="str">
        <f>IF(F349="","",VLOOKUP(F349,$AA$595:$AB$597,2,TRUE))</f>
        <v>жұмыс тәсілдерін таңдау және түсіндіру дағдылардын қалыптастыру</v>
      </c>
      <c r="K68" s="18" t="e">
        <f>IF(F350="","",VLOOKUP(F350,$AC$595:$AD$597,2,TRUE))</f>
        <v>#N/A</v>
      </c>
      <c r="L68" s="20"/>
    </row>
    <row r="69" ht="90" customHeight="1" spans="2:12">
      <c r="B69" s="11"/>
      <c r="C69" s="18" t="e">
        <f>IF(F149="","",VLOOKUP(F149,$AQ$537:$AR$539,2,TRUE))</f>
        <v>#N/A</v>
      </c>
      <c r="D69" s="18" t="e">
        <f>IF(F150="","",VLOOKUP(F150,$AS$537:$AT$539,2,TRUE))</f>
        <v>#N/A</v>
      </c>
      <c r="E69" s="18" t="str">
        <f>IF(F151="","",VLOOKUP(F151,$AU$537:$AV$539,2,TRUE))</f>
        <v>жапсыруда қауіпсіздік ережелерін сақтауға, жұмысты ұқыптылықпен орындауға үйрету</v>
      </c>
      <c r="F69" s="18" t="e">
        <f>IF(F242="","",VLOOKUP(F242,$AE$595:$AF$597,2,TRUE))</f>
        <v>#N/A</v>
      </c>
      <c r="G69" s="18" t="e">
        <f>IF(F243="","",VLOOKUP(F243,$AG$595:$AH$597,2,TRUE))</f>
        <v>#N/A</v>
      </c>
      <c r="H69" s="18" t="str">
        <f>IF(F244="","",VLOOKUP(F244,$AI$595:$AJ$597,2,TRUE))</f>
        <v>бірнеше бөліктерден бейнелерді құрастыруға үйрету</v>
      </c>
      <c r="I69" s="18" t="e">
        <f>IF(F351="","",VLOOKUP(F351,$AE$595:$AF$597,2,TRUE))</f>
        <v>#N/A</v>
      </c>
      <c r="J69" s="18" t="str">
        <f>IF(F352="","",VLOOKUP(F352,$AG$595:$AH$597,2,TRUE))</f>
        <v>бірнеше бөліктерден бейнелерді құрастыру дағдылардын қалыптастыру</v>
      </c>
      <c r="K69" s="18" t="e">
        <f>IF(F353="","",VLOOKUP(F353,$AI$595:$AJ$597,2,TRUE))</f>
        <v>#N/A</v>
      </c>
      <c r="L69" s="20"/>
    </row>
    <row r="70" ht="90" customHeight="1" spans="2:12">
      <c r="B70" s="11"/>
      <c r="C70" s="18" t="e">
        <f>IF(F152="","",VLOOKUP(F152,$M$541:$N$543,2,TRUE))</f>
        <v>#N/A</v>
      </c>
      <c r="D70" s="18" t="e">
        <f>IF(F153="","",VLOOKUP(F153,$O$541:$P$543,2,TRUE))</f>
        <v>#N/A</v>
      </c>
      <c r="E70" s="18" t="str">
        <f>IF(F154="","",VLOOKUP(F154,$Q$541:$R$543,2,TRUE))</f>
        <v>құрылыс бөлшектерін ажыратады және атуға, оларды құрылымдық қасиеттерін
ескере отырып пайдалануға үйрету
</v>
      </c>
      <c r="F70" s="18" t="e">
        <f>IF(F245="","",VLOOKUP(F245,$AK$595:$AL$597,2,TRUE))</f>
        <v>#N/A</v>
      </c>
      <c r="G70" s="18" t="e">
        <f>IF(F246="","",VLOOKUP(F246,$AM$595:$AN$597,2,TRUE))</f>
        <v>#N/A</v>
      </c>
      <c r="H70" s="18" t="str">
        <f>IF(F247="","",VLOOKUP(F247,$AO$595:$AP$597,2,TRUE))</f>
        <v>жұмысты жеке және топпен бірлесіп жасауға, топтық жұмыста міндеттерді келісіп
атқаруға үйрету
</v>
      </c>
      <c r="I70" s="18" t="e">
        <f>IF(F354="","",VLOOKUP(F354,$AK$595:$AL$597,2,TRUE))</f>
        <v>#N/A</v>
      </c>
      <c r="J70" s="18" t="str">
        <f>IF(F355="","",VLOOKUP(F355,$AM$595:$AN$597,2,TRUE))</f>
        <v>жұмысты жеке және топпен бірлесіп жасау, топтық жұмыста міндеттерді келісіп
атқару дағдылардын қалыптастыру
</v>
      </c>
      <c r="K70" s="18" t="e">
        <f>IF(F356="","",VLOOKUP(F356,$AO$595:$AP$597,2,TRUE))</f>
        <v>#N/A</v>
      </c>
      <c r="L70" s="20"/>
    </row>
    <row r="71" ht="90" customHeight="1" spans="2:12">
      <c r="B71" s="11"/>
      <c r="C71" s="18" t="e">
        <f>IF(F155="","",VLOOKUP(F155,$S$541:$T$543,2,TRUE))</f>
        <v>#N/A</v>
      </c>
      <c r="D71" s="18" t="e">
        <f>IF(F156="","",VLOOKUP(F156,$U$541:$V$543,2,TRUE))</f>
        <v>#N/A</v>
      </c>
      <c r="E71" s="18" t="str">
        <f>IF(F157="","",VLOOKUP(F157,$W$541:$X$543,2,TRUE))</f>
        <v>өз бетінше ойдан құрастыруға үйрету</v>
      </c>
      <c r="F71" s="21" t="e">
        <f>IF(F248="","",VLOOKUP(F248,$AQ$595:$AR$597,2,TRUE))</f>
        <v>#N/A</v>
      </c>
      <c r="G71" s="18" t="e">
        <f>IF(F249="","",VLOOKUP(F249,$AS$595:$AT$597,2,TRUE))</f>
        <v>#N/A</v>
      </c>
      <c r="H71" s="18" t="str">
        <f>IF(F250="","",VLOOKUP(F250,$AU$595:$AV$597,2,TRUE))</f>
        <v>сюжеттік композициялар жасауға, оларды сәнді бөлшектермен толықтыруға үйрету</v>
      </c>
      <c r="I71" s="21" t="e">
        <f>IF(F357="","",VLOOKUP(F357,$AQ$595:$AR$597,2,TRUE))</f>
        <v>#N/A</v>
      </c>
      <c r="J71" s="18" t="str">
        <f>IF(F358="","",VLOOKUP(F358,$AS$595:$AT$597,2,TRUE))</f>
        <v>сюжеттік композициялар жасау, оларды сәнді бөлшектермен толықтыру дағдылардын қалыптастыру</v>
      </c>
      <c r="K71" s="18" t="e">
        <f>IF(F359="","",VLOOKUP(F359,$AU$595:$AV$597,2,TRUE))</f>
        <v>#N/A</v>
      </c>
      <c r="L71" s="20"/>
    </row>
    <row r="72" ht="90" customHeight="1" spans="2:12">
      <c r="B72" s="11"/>
      <c r="C72" s="18" t="e">
        <f>IF(F158="","",VLOOKUP(F158,$Y$541:$Z$543,2,TRUE))</f>
        <v>#N/A</v>
      </c>
      <c r="D72" s="18" t="e">
        <f>IF(F159="","",VLOOKUP(F159,$AA$541:$AB$543,2,TRUE))</f>
        <v>#N/A</v>
      </c>
      <c r="E72" s="18" t="str">
        <f>IF(F160="","",VLOOKUP(F160,$AC$541:$AD$543,2,TRUE))</f>
        <v>түрлендіреді, «оригами» үлгісі бойынша қарапайым пішіндер
құрастыруға үйрету
</v>
      </c>
      <c r="F72" s="18" t="e">
        <f>IF(F251="","",VLOOKUP(F251,$AW$595:$AX$597,2,TRUE))</f>
        <v>#N/A</v>
      </c>
      <c r="G72" s="18" t="e">
        <f>IF(F252="","",VLOOKUP(F252,$AY$595:$AZ$597,2,TRUE))</f>
        <v>#N/A</v>
      </c>
      <c r="H72" s="18" t="str">
        <f>IF(F253="","",VLOOKUP(F253,$BA$595:$BB$597,2,TRUE))</f>
        <v>еңбек қауіпсіздігі мен жеке гигиена ережелерін сақтауға үйрету</v>
      </c>
      <c r="I72" s="18" t="e">
        <f>IF(F360="","",VLOOKUP(F360,$AW$595:$AX$597,2,TRUE))</f>
        <v>#N/A</v>
      </c>
      <c r="J72" s="18" t="str">
        <f>IF(F361="","",VLOOKUP(F361,$AY$595:$AZ$597,2,TRUE))</f>
        <v>еңбек қауіпсіздігі мен жеке гигиена ережелерін сақтау дағдылардын қалыптастыру</v>
      </c>
      <c r="K72" s="18" t="e">
        <f>IF(F362="","",VLOOKUP(F362,$BA$595:$BB$597,2,TRUE))</f>
        <v>#N/A</v>
      </c>
      <c r="L72" s="20"/>
    </row>
    <row r="73" ht="90" customHeight="1" spans="2:12">
      <c r="B73" s="11"/>
      <c r="C73" s="18" t="e">
        <f>IF(F161="","",VLOOKUP(F161,$AE$541:$AF$543,2,TRUE))</f>
        <v>#N/A</v>
      </c>
      <c r="D73" s="18" t="e">
        <f>IF(F162="","",VLOOKUP(F162,$AG$541:$AH$543,2,TRUE))</f>
        <v>#N/A</v>
      </c>
      <c r="E73" s="18" t="str">
        <f>IF(F163="","",VLOOKUP(F163,$AI$541:$AJ$543,2,TRUE))</f>
        <v>табиғи және қалдық заттардан құрастыруға үйрету</v>
      </c>
      <c r="F73" s="21" t="e">
        <f>IF(F254="","",VLOOKUP(F254,$M$599:$N$601,2,TRUE))</f>
        <v>#N/A</v>
      </c>
      <c r="G73" s="18" t="e">
        <f>IF(F255="","",VLOOKUP(F255,$O$599:$P$601,2,TRUE))</f>
        <v>#N/A</v>
      </c>
      <c r="H73" s="18" t="str">
        <f>IF(F256="","",VLOOKUP(F256,$Q$599:$R$601,2,TRUE))</f>
        <v>ұсынылған тақырыпқа, өз бетінше ойдан құрастыруға үйрету</v>
      </c>
      <c r="I73" s="21" t="e">
        <f>IF(F363="","",VLOOKUP(F363,$M$599:$N$601,2,TRUE))</f>
        <v>#N/A</v>
      </c>
      <c r="J73" s="18" t="str">
        <f>IF(F364="","",VLOOKUP(F364,$O$599:$P$601,2,TRUE))</f>
        <v>ұсынылған тақырыпқа, өз бетінше ойдан құрастыру дағдылардын қалыптастыру</v>
      </c>
      <c r="K73" s="18" t="e">
        <f>IF(F365="","",VLOOKUP(F365,$Q$599:$R$601,2,TRUE))</f>
        <v>#N/A</v>
      </c>
      <c r="L73" s="20"/>
    </row>
    <row r="74" ht="90" customHeight="1" spans="2:12">
      <c r="B74" s="11"/>
      <c r="C74" s="18" t="e">
        <f>IF(F164="","",VLOOKUP(F164,$AK$541:$AL$543,2,TRUE))</f>
        <v>#N/A</v>
      </c>
      <c r="D74" s="18" t="e">
        <f>IF(F165="","",VLOOKUP(F165,$AM$541:$AN$543,2,TRUE))</f>
        <v>#N/A</v>
      </c>
      <c r="E74" s="18" t="str">
        <f>IF(F166="","",VLOOKUP(F166,$AO$541:$AP$543,2,TRUE))</f>
        <v>таңдап, ойдан композиция құрастыруға үйрету</v>
      </c>
      <c r="F74" s="18" t="e">
        <f>IF(F257="","",VLOOKUP(F257,$S$599:$T$601,2,TRUE))</f>
        <v>#N/A</v>
      </c>
      <c r="G74" s="18" t="e">
        <f>IF(F258="","",VLOOKUP(F258,$U$599:$V$601,2,TRUE))</f>
        <v>#N/A</v>
      </c>
      <c r="H74" s="18" t="str">
        <f>IF(F259="","",VLOOKUP(F259,$W$599:$X$601,2,TRUE))</f>
        <v>қалдық және табиғи материалдан құрастыруға үйрету</v>
      </c>
      <c r="I74" s="18" t="e">
        <f>IF(F366="","",VLOOKUP(F366,$S$599:$T$601,2,TRUE))</f>
        <v>#N/A</v>
      </c>
      <c r="J74" s="18" t="str">
        <f>IF(F367="","",VLOOKUP(F367,$U$599:$V$601,2,TRUE))</f>
        <v>қалдық және табиғи материалдан құрастыру дағдылардын қалыптастыру</v>
      </c>
      <c r="K74" s="18" t="e">
        <f>IF(F368="","",VLOOKUP(F368,$W$599:$X$601,2,TRUE))</f>
        <v>#N/A</v>
      </c>
      <c r="L74" s="20"/>
    </row>
    <row r="75" ht="90" customHeight="1" spans="2:12">
      <c r="B75" s="11"/>
      <c r="C75" s="18" t="e">
        <f>IF(F167="","",VLOOKUP(F167,$AQ$541:$AR$543,2,TRUE))</f>
        <v>#N/A</v>
      </c>
      <c r="D75" s="18" t="e">
        <f>IF(F168="","",VLOOKUP(F168,$AS$541:$AT$543,2,TRUE))</f>
        <v>#N/A</v>
      </c>
      <c r="E75" s="18" t="str">
        <f>IF(F169="","",VLOOKUP(F169,$AU$541:$AV$543,2,TRUE))</f>
        <v>материалдардан жасалған бұйымдарымен, тұрмыстық
заттарын, олардың қандай материалдан жасалғанын білуге үйрету
</v>
      </c>
      <c r="F75" s="18" t="e">
        <f>IF(F260="","",VLOOKUP(F260,$Y$599:$Z$601,2,TRUE))</f>
        <v>#N/A</v>
      </c>
      <c r="G75" s="18" t="str">
        <f>IF(F261="","",VLOOKUP(F261,$AA$599:$AB$601,2,TRUE))</f>
        <v>өзінің құрастырған құрылысын талдау арқылы тиімді конструктивті шешімдерді
табу, оларды құрастыруда қолдану дағдылардын қалыптастыру
</v>
      </c>
      <c r="H75" s="18" t="e">
        <f>IF(F262="","",VLOOKUP(F262,$AC$599:$AD$601,2,TRUE))</f>
        <v>#N/A</v>
      </c>
      <c r="I75" s="18" t="e">
        <f>IF(F369="","",VLOOKUP(F369,$Y$599:$Z$601,2,TRUE))</f>
        <v>#N/A</v>
      </c>
      <c r="J75" s="18" t="str">
        <f>IF(F370="","",VLOOKUP(F370,$AA$599:$AB$601,2,TRUE))</f>
        <v>өзінің құрастырған құрылысын талдау арқылы тиімді конструктивті шешімдерді
табу, оларды құрастыруда қолдану дағдылардын қалыптастыру
</v>
      </c>
      <c r="K75" s="18" t="e">
        <f>IF(F371="","",VLOOKUP(F371,$AC$599:$AD$601,2,TRUE))</f>
        <v>#N/A</v>
      </c>
      <c r="L75" s="20"/>
    </row>
    <row r="76" ht="90" customHeight="1" spans="2:12">
      <c r="B76" s="11"/>
      <c r="C76" s="18" t="e">
        <f>IF(F170="","",VLOOKUP(F170,$M$545:$N$547,2,TRUE))</f>
        <v>#N/A</v>
      </c>
      <c r="D76" s="18" t="e">
        <f>IF(F171="","",VLOOKUP(F171,$O$545:$P$547,2,TRUE))</f>
        <v>#N/A</v>
      </c>
      <c r="E76" s="18" t="str">
        <f>IF(F172="","",VLOOKUP(F172,$Q$545:$R$547,2,TRUE))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үйрету
</v>
      </c>
      <c r="F76" s="18" t="e">
        <f>IF(F263="","",VLOOKUP(F263,$AE$599:$AF$601,2,TRUE))</f>
        <v>#N/A</v>
      </c>
      <c r="G76" s="18" t="str">
        <f>IF(F264="","",VLOOKUP(F264,$AG$599:$AH$601,2,TRUE))</f>
        <v>ойынға қажетті құрылысты бірлесіп ойдан құрастыру, жұмысты бірге келісіп
орындау, дайын құрылыспен ойнау дағдылардын қалыптастыру
</v>
      </c>
      <c r="H76" s="18" t="e">
        <f>IF(F265="","",VLOOKUP(F265,$AI$599:$AJ$601,2,TRUE))</f>
        <v>#N/A</v>
      </c>
      <c r="I76" s="18" t="e">
        <f>IF(F372="","",VLOOKUP(F372,$AE$599:$AF$601,2,TRUE))</f>
        <v>#N/A</v>
      </c>
      <c r="J76" s="18" t="str">
        <f>IF(F373="","",VLOOKUP(F373,$AG$599:$AH$601,2,TRUE))</f>
        <v>ойынға қажетті құрылысты бірлесіп ойдан құрастыру, жұмысты бірге келісіп
орындау, дайын құрылыспен ойнау дағдылардын қалыптастыру
</v>
      </c>
      <c r="K76" s="18" t="e">
        <f>IF(F374="","",VLOOKUP(F374,$AI$599:$AJ$601,2,TRUE))</f>
        <v>#N/A</v>
      </c>
      <c r="L76" s="20"/>
    </row>
    <row r="77" ht="90" customHeight="1" spans="2:12">
      <c r="B77" s="11"/>
      <c r="C77" s="18" t="e">
        <f>IF(F173="","",VLOOKUP(F173,$S$545:$T$547,2,TRUE))</f>
        <v>#N/A</v>
      </c>
      <c r="D77" s="18" t="e">
        <f>IF(F174="","",VLOOKUP(F174,$U$545:$V$547,2,TRUE))</f>
        <v>#N/A</v>
      </c>
      <c r="E77" s="18" t="str">
        <f>IF(F175="","",VLOOKUP(F175,$W$545:$X$547,2,TRUE))</f>
        <v>әнді созып, сөздерін анық айтуға, таныс әндерді сүйемелдеумен және
сүйемелдеусіз орындауға үйрету
</v>
      </c>
      <c r="F77" s="18" t="e">
        <f>IF(F266="","",VLOOKUP(F266,$AK$599:$AL$601,2,TRUE))</f>
        <v>#N/A</v>
      </c>
      <c r="G77" s="18" t="e">
        <f>IF(F267="","",VLOOKUP(F267,$AM$599:$AN$601,2,TRUE))</f>
        <v>#N/A</v>
      </c>
      <c r="H77" s="18" t="str">
        <f>IF(F268="","",VLOOKUP(F268,$AO$599:$AP$601,2,TRUE))</f>
        <v>ұжыммен бірге жұмыс істеуге үйрету</v>
      </c>
      <c r="I77" s="18" t="e">
        <f>IF(F375="","",VLOOKUP(F375,$AK$599:$AL$601,2,TRUE))</f>
        <v>#N/A</v>
      </c>
      <c r="J77" s="18" t="str">
        <f>IF(F376="","",VLOOKUP(F376,$AM$599:$AN$601,2,TRUE))</f>
        <v>ұжыммен бірге жұмыс істеу дағдылардын қалыптастыру</v>
      </c>
      <c r="K77" s="18" t="e">
        <f>IF(F377="","",VLOOKUP(F377,$AO$599:$AP$601,2,TRUE))</f>
        <v>#N/A</v>
      </c>
      <c r="L77" s="20"/>
    </row>
    <row r="78" ht="90" customHeight="1" spans="2:12">
      <c r="B78" s="11"/>
      <c r="C78" s="18" t="e">
        <f>IF(F176="","",VLOOKUP(F176,$Y$545:$Z$547,2,TRUE))</f>
        <v>#N/A</v>
      </c>
      <c r="D78" s="18" t="e">
        <f>IF(F177="","",VLOOKUP(F177,$AA$545:$AB$547,2,TRUE))</f>
        <v>#N/A</v>
      </c>
      <c r="E78" s="18" t="str">
        <f>IF(F178="","",VLOOKUP(F178,$AC$545:$AD$547,2,TRUE))</f>
        <v>музыканың ырғағымен жүруге, қимылдарды музыкамен сәйкестендіруге,
қимылдарды орындауға шапшаңдық пен ептілік танытуға үйрету
</v>
      </c>
      <c r="F78" s="21" t="e">
        <f>IF(F269="","",VLOOKUP(F269,$AQ$599:$AR$601,2,TRUE))</f>
        <v>#N/A</v>
      </c>
      <c r="G78" s="18" t="e">
        <f>IF(F270="","",VLOOKUP(F270,$AS$599:$AT$601,2,TRUE))</f>
        <v>#N/A</v>
      </c>
      <c r="H78" s="18" t="str">
        <f>IF(F271="","",VLOOKUP(F271,$AU$599:$AV$601,2,TRUE))</f>
        <v>жазық қағаз пішіндерді көлемді пішіндерге өзгертуге үйрету</v>
      </c>
      <c r="I78" s="21" t="e">
        <f>IF(F378="","",VLOOKUP(F378,$AQ$599:$AR$601,2,TRUE))</f>
        <v>#N/A</v>
      </c>
      <c r="J78" s="18" t="str">
        <f>IF(F379="","",VLOOKUP(F379,$AS$599:$AT$601,2,TRUE))</f>
        <v>жазық қағаз пішіндерді көлемді пішіндерге өзгерту дағдылардын қалыптастыру</v>
      </c>
      <c r="K78" s="18" t="e">
        <f>IF(F380="","",VLOOKUP(F380,$AU$599:$AV$601,2,TRUE))</f>
        <v>#N/A</v>
      </c>
      <c r="L78" s="20"/>
    </row>
    <row r="79" ht="90" customHeight="1" spans="2:12">
      <c r="B79" s="11"/>
      <c r="C79" s="18" t="e">
        <f>IF(F179="","",VLOOKUP(F179,$AE$545:$AF$547,2,TRUE))</f>
        <v>#N/A</v>
      </c>
      <c r="D79" s="18" t="e">
        <f>IF(F180="","",VLOOKUP(F180,$AG$545:$AH$547,2,TRUE))</f>
        <v>#N/A</v>
      </c>
      <c r="E79" s="18" t="str">
        <f>IF(F181="","",VLOOKUP(F181,$AI$545:$AJ$547,2,TRUE))</f>
        <v>ұлттық би өнеріне қызығушылық танытуға, би қимылдарын орындауға үйрету</v>
      </c>
      <c r="F79" s="18" t="e">
        <f>IF(F272="","",VLOOKUP(F272,$AW$599:$AX$601,2,TRUE))</f>
        <v>#N/A</v>
      </c>
      <c r="G79" s="18" t="e">
        <f>IF(F273="","",VLOOKUP(F273,$AY$599:$AZ$601,2,TRUE))</f>
        <v>#N/A</v>
      </c>
      <c r="H79" s="18" t="str">
        <f>IF(F274="","",VLOOKUP(F274,$BA$599:$BB$601,2,TRUE))</f>
        <v>жұмыс орнында қауіпсіздік ережелерін сақтауға үйрету</v>
      </c>
      <c r="I79" s="18" t="str">
        <f>IF(F381="","",VLOOKUP(F381,$AW$599:$AX$601,2,TRUE))</f>
        <v>жұмыс орнында қауіпсіздік ережелерін сақтау қабілетін бекіту</v>
      </c>
      <c r="J79" s="18" t="str">
        <f>IF(F382="","",VLOOKUP(F382,$AY$599:$AZ$601,2,TRUE))</f>
        <v>жұмыс орнында қауіпсіздік ережелерін сақтау дағдылардын қалыптастыру</v>
      </c>
      <c r="K79" s="18" t="e">
        <f>IF(F383="","",VLOOKUP(F383,$BA$599:$BB$601,2,TRUE))</f>
        <v>#N/A</v>
      </c>
      <c r="L79" s="20"/>
    </row>
    <row r="80" ht="90" customHeight="1" spans="2:12">
      <c r="B80" s="11"/>
      <c r="C80" s="18" t="e">
        <f>IF(F182="","",VLOOKUP(F182,$AK$545:$AL$547,2,TRUE))</f>
        <v>#N/A</v>
      </c>
      <c r="D80" s="18" t="e">
        <f>IF(F183="","",VLOOKUP(F183,$AM$545:$AN$547,2,TRUE))</f>
        <v>#N/A</v>
      </c>
      <c r="E80" s="18" t="str">
        <f>IF(F184="","",VLOOKUP(F184,$AO$545:$AP$547,2,TRUE))</f>
        <v>музыка жанрларын анықтуға үйрету</v>
      </c>
      <c r="F80" s="21" t="e">
        <f>IF(F275="","",VLOOKUP(F275,$M$603:$N$605,2,TRUE))</f>
        <v>#N/A</v>
      </c>
      <c r="G80" s="18" t="e">
        <f>IF(F276="","",VLOOKUP(F276,$O$603:$P$605,2,TRUE))</f>
        <v>#N/A</v>
      </c>
      <c r="H80" s="18" t="str">
        <f>IF(F277="","",VLOOKUP(F277,$Q$603:$R$605,2,TRUE))</f>
        <v>қарапайым музыкалық жанрларды ажыруға (күй, ән, би, марш) үйрету</v>
      </c>
      <c r="I80" s="21" t="e">
        <f>IF(F384="","",VLOOKUP(F384,$M$603:$N$605,2,TRUE))</f>
        <v>#N/A</v>
      </c>
      <c r="J80" s="18" t="str">
        <f>IF(F385="","",VLOOKUP(F385,$O$603:$P$605,2,TRUE))</f>
        <v>қарапайым музыкалық жанрларды ажыру (күй, ән, би, марш) дағдылардын қалыптастыру</v>
      </c>
      <c r="K80" s="18" t="e">
        <f>IF(F386="","",VLOOKUP(F386,$Q$603:$R$605,2,TRUE))</f>
        <v>#N/A</v>
      </c>
      <c r="L80" s="20"/>
    </row>
    <row r="81" ht="90" customHeight="1" spans="2:12">
      <c r="B81" s="11"/>
      <c r="C81" s="18" t="e">
        <f>IF(F185="","",VLOOKUP(F185,$AQ$545:$AR$547,2,TRUE))</f>
        <v>#N/A</v>
      </c>
      <c r="D81" s="18" t="e">
        <f>IF(F186="","",VLOOKUP(F186,$AS$545:$AT$547,2,TRUE))</f>
        <v>#N/A</v>
      </c>
      <c r="E81" s="18" t="str">
        <f>IF(F187="","",VLOOKUP(F187,$AU$545:$AV$547,2,TRUE))</f>
        <v>ағаш қасықтар, сылдырмақтар, асатаяқ, сазсырнай, домбырада қарапайым
әуендерді ойнауға үйрету
</v>
      </c>
      <c r="F81" s="18" t="e">
        <f>IF(F278="","",VLOOKUP(F278,$S$603:$T$605,2,TRUE))</f>
        <v>#N/A</v>
      </c>
      <c r="G81" s="18" t="e">
        <f>IF(F279="","",VLOOKUP(F279,$U$603:$V$605,2,TRUE))</f>
        <v>#N/A</v>
      </c>
      <c r="H81" s="18" t="str">
        <f>IF(F280="","",VLOOKUP(F280,$W$603:$X$605,2,TRUE))</f>
        <v>таныс әндерді өз бетінше музыкалық сүйемелдеумен және сүйемелдеусіз
орындауға үйрету
</v>
      </c>
      <c r="I81" s="18" t="e">
        <f>IF(F387="","",VLOOKUP(F387,$S$603:$T$605,2,TRUE))</f>
        <v>#N/A</v>
      </c>
      <c r="J81" s="18" t="str">
        <f>IF(F388="","",VLOOKUP(F388,$U$603:$V$605,2,TRUE))</f>
        <v>таныс әндерді өз бетінше музыкалық сүйемелдеумен және сүйемелдеусіз
орындау дағдылардын қалыптастыру
</v>
      </c>
      <c r="K81" s="18" t="e">
        <f>IF(F389="","",VLOOKUP(F389,$W$603:$X$605,2,TRUE))</f>
        <v>#N/A</v>
      </c>
      <c r="L81" s="20"/>
    </row>
    <row r="82" ht="90" customHeight="1" spans="2:12">
      <c r="B82" s="11"/>
      <c r="C82" s="153"/>
      <c r="D82" s="154"/>
      <c r="E82" s="155"/>
      <c r="F82" s="18" t="e">
        <f>IF(F281="","",VLOOKUP(F281,$Y$603:$Z$605,2,TRUE))</f>
        <v>#N/A</v>
      </c>
      <c r="G82" s="18" t="e">
        <f>IF(F282="","",VLOOKUP(F282,$AA$603:$AB$605,2,TRUE))</f>
        <v>#N/A</v>
      </c>
      <c r="H82" s="18" t="str">
        <f>IF(F283="","",VLOOKUP(F283,$AC$603:$AD$605,2,TRUE))</f>
        <v>әннің сөзін анық айтуға, музыка сипатын қабылдауға және жеткізуге үйрету</v>
      </c>
      <c r="I82" s="18" t="e">
        <f>IF(F390="","",VLOOKUP(F390,$Y$603:$Z$605,2,TRUE))</f>
        <v>#N/A</v>
      </c>
      <c r="J82" s="18" t="str">
        <f>IF(F391="","",VLOOKUP(F391,$AA$603:$AB$605,2,TRUE))</f>
        <v>әннің сөзін анық айту, музыка сипатын қабылдау және жеткізу дағдылардын қалыптастыру</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str">
        <f>IF(F286="","",VLOOKUP(F286,$AI$603:$AJ$605,2,TRUE))</f>
        <v>шығарманың жеке фрагменттерін (кіріспе, қайырмасы, соңы) ажырата алуға үйрету</v>
      </c>
      <c r="I83" s="18" t="e">
        <f>IF(F393="","",VLOOKUP(F393,$AE$603:$AF$605,2,TRUE))</f>
        <v>#N/A</v>
      </c>
      <c r="J83" s="18" t="e">
        <f>IF(F394="","",VLOOKUP(F394,$AG$603:$AH$605,2,TRUE))</f>
        <v>#N/A</v>
      </c>
      <c r="K83" s="18" t="str">
        <f>IF(F395="","",VLOOKUP(F395,$AI$603:$AJ$605,2,TRUE))</f>
        <v>шығарманың жеке фрагменттерін (кіріспе, қайырмасы, соңы) ажырата алуға үйрету</v>
      </c>
      <c r="L83" s="20"/>
    </row>
    <row r="84" ht="90" customHeight="1" spans="2:12">
      <c r="B84" s="11"/>
      <c r="C84" s="156"/>
      <c r="D84" s="157"/>
      <c r="E84" s="158"/>
      <c r="F84" s="18" t="e">
        <f>IF(F287="","",VLOOKUP(F287,$AK$603:$AL$605,2,TRUE))</f>
        <v>#N/A</v>
      </c>
      <c r="G84" s="18" t="e">
        <f>IF(F288="","",VLOOKUP(F288,$AM$603:$AN$605,2,TRUE))</f>
        <v>#N/A</v>
      </c>
      <c r="H84" s="18" t="str">
        <f>IF(F289="","",VLOOKUP(F289,$AO$603:$AP$605,2,TRUE))</f>
        <v>музыкалық аспаптарда қарапайым әуендерді ойнауға үйрету</v>
      </c>
      <c r="I84" s="18" t="e">
        <f>IF(F396="","",VLOOKUP(F396,$AK$603:$AL$605,2,TRUE))</f>
        <v>#N/A</v>
      </c>
      <c r="J84" s="18" t="e">
        <f>IF(F397="","",VLOOKUP(F397,$AM$603:$AN$605,2,TRUE))</f>
        <v>#N/A</v>
      </c>
      <c r="K84" s="18" t="str">
        <f>IF(F398="","",VLOOKUP(F398,$AO$603:$AP$605,2,TRUE))</f>
        <v>музыкалық аспаптарда қарапайым әуендерді ойнауға үйрету</v>
      </c>
      <c r="L84" s="20"/>
    </row>
    <row r="85" ht="90" customHeight="1" spans="2:12">
      <c r="B85" s="11"/>
      <c r="C85" s="156"/>
      <c r="D85" s="157"/>
      <c r="E85" s="158"/>
      <c r="F85" s="21" t="e">
        <f>IF(F290="","",VLOOKUP(F290,$AQ$603:$AR$605,2,TRUE))</f>
        <v>#N/A</v>
      </c>
      <c r="G85" s="18" t="e">
        <f>IF(F291="","",VLOOKUP(F291,$AS$603:$AT$605,2,TRUE))</f>
        <v>#N/A</v>
      </c>
      <c r="H85" s="18" t="str">
        <f>IF(F292="","",VLOOKUP(F292,$AU$603:$AV$605,2,TRUE))</f>
        <v>әртүрлі сипаттағы әндерді өз бетінше және шығармашылықпен орындауға үйрету</v>
      </c>
      <c r="I85" s="21" t="e">
        <f>IF(F399="","",VLOOKUP(F399,$AQ$603:$AR$605,2,TRUE))</f>
        <v>#N/A</v>
      </c>
      <c r="J85" s="18" t="e">
        <f>IF(F400="","",VLOOKUP(F400,$AS$603:$AT$605,2,TRUE))</f>
        <v>#N/A</v>
      </c>
      <c r="K85" s="18" t="str">
        <f>IF(F401="","",VLOOKUP(F401,$AU$603:$AV$605,2,TRUE))</f>
        <v>әртүрлі сипаттағы әндерді өз бетінше және шығармашылықпен орындауға үйрету</v>
      </c>
      <c r="L85" s="20"/>
    </row>
    <row r="86" ht="90" customHeight="1" spans="2:12">
      <c r="B86" s="11"/>
      <c r="C86" s="159"/>
      <c r="D86" s="160"/>
      <c r="E86" s="161"/>
      <c r="F86" s="18" t="e">
        <f>IF(F293="","",VLOOKUP(F293,$AW$603:$AX$605,2,TRUE))</f>
        <v>#N/A</v>
      </c>
      <c r="G86" s="18" t="e">
        <f>IF(F294="","",VLOOKUP(F294,$AY$603:$AZ$605,2,TRUE))</f>
        <v>#N/A</v>
      </c>
      <c r="H86" s="18" t="str">
        <f>IF(F295="","",VLOOKUP(F295,$BA$603:$BB$605,2,TRUE))</f>
        <v>музыканың сипатына сәйкес қимылдарды орындауға үйрету</v>
      </c>
      <c r="I86" s="18" t="e">
        <f>IF(F402="","",VLOOKUP(F402,$AW$603:$AX$605,2,TRUE))</f>
        <v>#N/A</v>
      </c>
      <c r="J86" s="18" t="e">
        <f>IF(F403="","",VLOOKUP(F403,$AY$603:$AZ$605,2,TRUE))</f>
        <v>#N/A</v>
      </c>
      <c r="K86" s="18" t="str">
        <f>IF(F404="","",VLOOKUP(F404,$BA$603:$BB$605,2,TRUE))</f>
        <v>музыканың сипатына сәйкес қимылдарды орындауға үйрету</v>
      </c>
      <c r="L86" s="20"/>
    </row>
    <row r="87" ht="90" customHeight="1" spans="2:12">
      <c r="B87" s="11" t="s">
        <v>726</v>
      </c>
      <c r="C87" s="18" t="e">
        <f>IF(G98="","",VLOOKUP(G98,$M$549:$N$551,2,TRUE))</f>
        <v>#N/A</v>
      </c>
      <c r="D87" s="18" t="e">
        <f>IF(G99="","",VLOOKUP(G99,$O$549:$P$551,2,TRUE))</f>
        <v>#N/A</v>
      </c>
      <c r="E87" s="18" t="str">
        <f>IF(G100="","",VLOOKUP(G100,$Q$549:$R$551,2,TRUE))</f>
        <v>бала өзінің «Мен» бейнесін көрсетуге, ойын ашық айтуға, өзінің пікірін
білдіруге,өзімен санасқанды, өзін құрметтегенді ұнатуға үйрету
</v>
      </c>
      <c r="F87" s="18" t="e">
        <f>IF(G191="","",VLOOKUP(G191,$M$607:$N$609,2,TRUE))</f>
        <v>#N/A</v>
      </c>
      <c r="G87" s="18" t="e">
        <f>IF(G192="","",VLOOKUP(G192,$O$607:$P$609,2,TRUE))</f>
        <v>#N/A</v>
      </c>
      <c r="H87" s="18" t="str">
        <f>IF(G193="","",VLOOKUP(G193,$Q$607:$R$609,2,TRUE))</f>
        <v>өз күші мен мүмкіндіктеріне сенуге, еңбек қорлық пен жауапкершіліктің маңызын
түсінуге үйрету
</v>
      </c>
      <c r="I87" s="18" t="str">
        <f>IF(G300="","",VLOOKUP(G300,$M$607:$N$609,2,TRUE))</f>
        <v>өз күші мен мүмкіндіктеріне сену, еңбек қорлық пен жауапкершіліктің маңызын
түсіну қабілетін бекіту
</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str">
        <f>IF(G103="","",VLOOKUP(G103,$W$549:$X$551,2,TRUE))</f>
        <v>отбасының ересек мүшелерінің еңбегі туралы білуге, еңбек етуге қызығушылық
танытуға, тапсырманы жауапкершілікпен орындауға тырысуға үйрету
</v>
      </c>
      <c r="F88" s="18" t="e">
        <f>IF(G194="","",VLOOKUP(G194,$S$607:$T$609,2,TRUE))</f>
        <v>#N/A</v>
      </c>
      <c r="G88" s="18" t="e">
        <f>IF(G195="","",VLOOKUP(G195,$U$607:$V$609,2,TRUE))</f>
        <v>#N/A</v>
      </c>
      <c r="H88" s="18" t="str">
        <f>IF(G196="","",VLOOKUP(G196,$W$607:$X$609,2,TRUE))</f>
        <v>туыстық байланыстарды түсінуге, үлкендерді сыйлауға, кішіге қамқорлық
танытуға үйрету
</v>
      </c>
      <c r="I88" s="18" t="str">
        <f>IF(G303="","",VLOOKUP(G303,$S$607:$T$609,2,TRUE))</f>
        <v>туыстық байланыстарды түсіну, үлкендерді сыйлау, кішіге қамқорлық
таныту қабілетін бекіту
</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str">
        <f>IF(G106="","",VLOOKUP(G106,$AC$549:$AD$551,2,TRUE))</f>
        <v>айналасында болып жатқан жағдайларды ой елегінен өткізіп, өзінің әділ пікірін
білдіруге үйрету
</v>
      </c>
      <c r="F89" s="18" t="e">
        <f>IF(G197="","",VLOOKUP(G197,$Y$607:$Z$609,2,TRUE))</f>
        <v>#N/A</v>
      </c>
      <c r="G89" s="18" t="e">
        <f>IF(G198="","",VLOOKUP(G198,$AA$607:$AB$609,2,TRUE))</f>
        <v>#N/A</v>
      </c>
      <c r="H89" s="18" t="str">
        <f>IF(G199="","",VLOOKUP(G199,$AC$607:$AD$609,2,TRUE))</f>
        <v>өз ойын түсінікті жеткізуге, өзінің пікірін айтуға үйрету</v>
      </c>
      <c r="I89" s="18" t="e">
        <f>IF(G306="","",VLOOKUP(G306,$Y$607:$Z$609,2,TRUE))</f>
        <v>#N/A</v>
      </c>
      <c r="J89" s="18" t="e">
        <f>IF(G307="","",VLOOKUP(G307,$AA$607:$AB$609,2,TRUE))</f>
        <v>#N/A</v>
      </c>
      <c r="K89" s="18" t="str">
        <f>IF(G308="","",VLOOKUP(G308,$AC$607:$AD$609,2,TRUE))</f>
        <v>өз ойын түсінікті жеткізуге, өзінің пікірін айтуға үйрету</v>
      </c>
      <c r="L89" s="20"/>
    </row>
    <row r="90" ht="90" customHeight="1" spans="2:12">
      <c r="B90" s="11"/>
      <c r="C90" s="18" t="e">
        <f>IF(G107="","",VLOOKUP(G107,$AE$549:$AF$551,2,TRUE))</f>
        <v>#N/A</v>
      </c>
      <c r="D90" s="18" t="e">
        <f>IF(G108="","",VLOOKUP(G108,$AG$549:$AH$551,2,TRUE))</f>
        <v>#N/A</v>
      </c>
      <c r="E90" s="18" t="str">
        <f>IF(G109="","",VLOOKUP(G109,$AI$549:$AJ$551,2,TRUE))</f>
        <v>өзінің туған жерін білуге, атуға, Мемлекеттік рәміздерге (ту, елтаңба, әнұран)
құрметпен қарауға, өз Отанын – Қазақстан Республикасын мақтан тұтуға үйрету
</v>
      </c>
      <c r="F90" s="18" t="e">
        <f>IF(G200="","",VLOOKUP(G200,$AE$607:$AF$609,2,TRUE))</f>
        <v>#N/A</v>
      </c>
      <c r="G90" s="18" t="e">
        <f>IF(G201="","",VLOOKUP(G201,$AG$607:$AH$609,2,TRUE))</f>
        <v>#N/A</v>
      </c>
      <c r="H90" s="18" t="str">
        <f>IF(G202="","",VLOOKUP(G202,$AI$607:$AJ$609,2,TRUE))</f>
        <v> арнайы көлік құралдарының қолданылуға, жол қозғалысының қарапайым
ережелерін білуге үйрету
</v>
      </c>
      <c r="I90" s="18" t="e">
        <f>IF(G309="","",VLOOKUP(G309,$AE$607:$AF$609,2,TRUE))</f>
        <v>#N/A</v>
      </c>
      <c r="J90" s="18" t="e">
        <f>IF(G310="","",VLOOKUP(G310,$AG$607:$AH$609,2,TRUE))</f>
        <v>#N/A</v>
      </c>
      <c r="K90" s="18" t="str">
        <f>IF(G311="","",VLOOKUP(G311,$AI$607:$AJ$609,2,TRUE))</f>
        <v> арнайы көлік құралдарының қолданылуға, жол қозғалысының қарапайым
ережелерін білуге үйрету
</v>
      </c>
      <c r="L90" s="20"/>
    </row>
    <row r="91" ht="90" customHeight="1" spans="2:12">
      <c r="B91" s="11"/>
      <c r="C91" s="18" t="e">
        <f>IF(G110="","",VLOOKUP(G110,$AK$549:$AL$551,2,TRUE))</f>
        <v>#N/A</v>
      </c>
      <c r="D91" s="18" t="e">
        <f>IF(G111="","",VLOOKUP(G111,$AM$549:$AN$551,2,TRUE))</f>
        <v>#N/A</v>
      </c>
      <c r="E91" s="18" t="str">
        <f>IF(G112="","",VLOOKUP(G112,$AO$549:$AP$551,2,TRUE))</f>
        <v>жолда жүру ережелерін, қоғамдық көліктегі мінез-құлық мәдениетінің ережелерін
білуге үйрету
</v>
      </c>
      <c r="F91" s="18" t="e">
        <f>IF(G203="","",VLOOKUP(G203,$AK$607:$AL$609,2,TRUE))</f>
        <v>#N/A</v>
      </c>
      <c r="G91" s="18" t="e">
        <f>IF(G204="","",VLOOKUP(G204,$AM$607:$AN$609,2,TRUE))</f>
        <v>#N/A</v>
      </c>
      <c r="H91" s="18" t="str">
        <f>IF(G205="","",VLOOKUP(G205,$AO$607:$AP$609,2,TRUE))</f>
        <v>өз Отанын жақсы көруге, Қазақстанның әсем табиғаты, көрнекі жерлері
мен тарихи орындарының маңыздылығын түсінуге үйрету
</v>
      </c>
      <c r="I91" s="18" t="e">
        <f>IF(G312="","",VLOOKUP(G312,$AK$607:$AL$609,2,TRUE))</f>
        <v>#N/A</v>
      </c>
      <c r="J91" s="18" t="str">
        <f>IF(G313="","",VLOOKUP(G313,$AM$607:$AN$609,2,TRUE))</f>
        <v>өз Отанын жақсы көру, Қазақстанның әсем табиғаты, көрнекі жерлері
мен тарихи орындарының маңыздылығын түсіну дағдылардын қалыптастыру
</v>
      </c>
      <c r="K91" s="18" t="e">
        <f>IF(G314="","",VLOOKUP(G314,$AO$607:$AP$609,2,TRUE))</f>
        <v>#N/A</v>
      </c>
      <c r="L91" s="20"/>
    </row>
    <row r="92" ht="90" customHeight="1" spans="2:12">
      <c r="B92" s="11"/>
      <c r="C92" s="18" t="e">
        <f>IF(G113="","",VLOOKUP(G113,$AQ$549:$AR$551,2,TRUE))</f>
        <v>#N/A</v>
      </c>
      <c r="D92" s="18" t="e">
        <f>IF(G114="","",VLOOKUP(G114,$AS$549:$AT$551,2,TRUE))</f>
        <v>#N/A</v>
      </c>
      <c r="E92" s="18" t="str">
        <f>IF(G115="","",VLOOKUP(G115,$AU$549:$AV$551,2,TRUE))</f>
        <v>ауа-райындағы және табиғаттағы маусымдық өзгерістерде қарапайым байланыстар
орната алуға, қоршаған ортада, табиғатта қауіпсіздікті сақтауға үйрету
</v>
      </c>
      <c r="F92" s="18" t="e">
        <f>IF(G206="","",VLOOKUP(G206,$AQ$607:$AR$609,2,TRUE))</f>
        <v>#N/A</v>
      </c>
      <c r="G92" s="18" t="e">
        <f>IF(G207="","",VLOOKUP(G207,$AS$607:$AT$609,2,TRUE))</f>
        <v>#N/A</v>
      </c>
      <c r="H92" s="18" t="str">
        <f>IF(G208="","",VLOOKUP(G208,$AU$607:$AV$609,2,TRUE))</f>
        <v>тірі және өлі табиғат, табиғат құбылыстары арасындағы себеп-салдарлық байланыстарды бақылауға және түсінуге, табиғатты қорғау, сақтау, күн мен ауаның
адам, жануарлар мен өсімдіктер өміріндегі маңызы туралы білуге үйрету
</v>
      </c>
      <c r="I92" s="18" t="e">
        <f>IF(G315="","",VLOOKUP(G315,$AQ$607:$AR$609,2,TRUE))</f>
        <v>#N/A</v>
      </c>
      <c r="J92" s="18" t="e">
        <f>IF(G316="","",VLOOKUP(G316,$AS$607:$AT$609,2,TRUE))</f>
        <v>#N/A</v>
      </c>
      <c r="K92" s="18" t="str">
        <f>IF(G317="","",VLOOKUP(G317,$AU$607:$AV$609,2,TRUE))</f>
        <v>тірі және өлі табиғат, табиғат құбылыстары арасындағы себеп-салдарлық байланыстарды бақылауға және түсінуге, табиғатты қорғау, сақтау, күн мен ауаның
адам, жануарлар мен өсімдіктер өміріндегі маңызы туралы білуге үйрету
</v>
      </c>
      <c r="L92" s="20"/>
    </row>
    <row r="93" ht="90" customHeight="1" spans="2:12">
      <c r="B93" s="11"/>
      <c r="C93" s="151"/>
      <c r="D93" s="152"/>
      <c r="E93" s="152"/>
      <c r="F93" s="18" t="e">
        <f>IF(G209="","",VLOOKUP(G209,$AW$607:$AX$609,2,TRUE))</f>
        <v>#N/A</v>
      </c>
      <c r="G93" s="18" t="e">
        <f>IF(G210="","",VLOOKUP(G210,$AY$607:$AZ$609,2,TRUE))</f>
        <v>#N/A</v>
      </c>
      <c r="H93" s="18" t="str">
        <f>IF(G211="","",VLOOKUP(G211,$BA$607:$BB$609,2,TRUE))</f>
        <v>өз өмірінің қауіпсіздігін түсінуге және сақтауға, ненің «дұрыс» немесе «дұрыс емес», «жақсы» немесе «жаман» екенін түсінуге және ажыратуға үйрету</v>
      </c>
      <c r="I93" s="18" t="e">
        <f>IF(G318="","",VLOOKUP(G318,$AW$607:$AX$609,2,TRUE))</f>
        <v>#N/A</v>
      </c>
      <c r="J93" s="18" t="str">
        <f>IF(G319="","",VLOOKUP(G319,$AY$607:$AZ$609,2,TRUE))</f>
        <v>өз өмірінің қауіпсіздігін түсіну және сақтау, ненің «дұрыс» немесе «дұрыс емес», «жақсы» немесе «жаман» екенін түсіну және ажырату дағдылардын қалыптастыру</v>
      </c>
      <c r="K93" s="18" t="e">
        <f>IF(G320="","",VLOOKUP(G320,$BA$607:$BB$609,2,TRUE))</f>
        <v>#N/A</v>
      </c>
      <c r="L93" s="20"/>
    </row>
    <row r="94" ht="15" customHeight="1"/>
    <row r="95" ht="15" customHeight="1"/>
    <row r="96" ht="15" customHeight="1" spans="2:7">
      <c r="B96" s="25" t="s">
        <v>838</v>
      </c>
      <c r="C96" s="26"/>
      <c r="D96" s="26"/>
      <c r="E96" s="26"/>
      <c r="F96" s="26"/>
      <c r="G96" s="27"/>
    </row>
    <row r="97" ht="39.75" customHeight="1" spans="2:7">
      <c r="B97" s="28"/>
      <c r="C97" s="29" t="s">
        <v>5</v>
      </c>
      <c r="D97" s="29" t="s">
        <v>112</v>
      </c>
      <c r="E97" s="29" t="s">
        <v>338</v>
      </c>
      <c r="F97" s="29" t="s">
        <v>405</v>
      </c>
      <c r="G97" s="30" t="s">
        <v>726</v>
      </c>
    </row>
    <row r="98" ht="15" customHeight="1" spans="2:7">
      <c r="B98" s="31">
        <v>1</v>
      </c>
      <c r="C98" s="137">
        <f>'5 жастағы балалар Ф'!D15</f>
        <v>0</v>
      </c>
      <c r="D98" s="137">
        <f>'5 жастағы балалар К'!D15</f>
        <v>0</v>
      </c>
      <c r="E98" s="137">
        <f>'5 жастағы балалар Т'!D15</f>
        <v>0</v>
      </c>
      <c r="F98" s="137">
        <f>'5 жастағы балалар Ш'!D15</f>
        <v>0</v>
      </c>
      <c r="G98" s="137">
        <f>'5 жастағы балалар Ә'!D15</f>
        <v>0</v>
      </c>
    </row>
    <row r="99" ht="15" customHeight="1" spans="2:7">
      <c r="B99" s="33"/>
      <c r="C99" s="137">
        <f>'5 жастағы балалар Ф'!E15</f>
        <v>0</v>
      </c>
      <c r="D99" s="137">
        <f>'5 жастағы балалар К'!E15</f>
        <v>0</v>
      </c>
      <c r="E99" s="137">
        <f>'5 жастағы балалар Т'!E15</f>
        <v>0</v>
      </c>
      <c r="F99" s="137">
        <f>'5 жастағы балалар Ш'!E15</f>
        <v>0</v>
      </c>
      <c r="G99" s="137">
        <f>'5 жастағы балалар Ә'!E15</f>
        <v>0</v>
      </c>
    </row>
    <row r="100" ht="15" customHeight="1" spans="2:7">
      <c r="B100" s="34"/>
      <c r="C100" s="137">
        <f>'5 жастағы балалар Ф'!F15</f>
        <v>1</v>
      </c>
      <c r="D100" s="137">
        <f>'5 жастағы балалар К'!F15</f>
        <v>1</v>
      </c>
      <c r="E100" s="137">
        <f>'5 жастағы балалар Т'!F15</f>
        <v>1</v>
      </c>
      <c r="F100" s="137">
        <f>'5 жастағы балалар Ш'!F15</f>
        <v>1</v>
      </c>
      <c r="G100" s="137">
        <f>'5 жастағы балалар Ә'!F15</f>
        <v>1</v>
      </c>
    </row>
    <row r="101" ht="15" customHeight="1" spans="2:7">
      <c r="B101" s="31">
        <v>2</v>
      </c>
      <c r="C101" s="137">
        <f>'5 жастағы балалар Ф'!G15</f>
        <v>0</v>
      </c>
      <c r="D101" s="137">
        <f>'5 жастағы балалар К'!G15</f>
        <v>0</v>
      </c>
      <c r="E101" s="137">
        <f>'5 жастағы балалар Т'!G15</f>
        <v>0</v>
      </c>
      <c r="F101" s="137">
        <f>'5 жастағы балалар Ш'!G15</f>
        <v>0</v>
      </c>
      <c r="G101" s="137">
        <f>'5 жастағы балалар Ә'!G15</f>
        <v>0</v>
      </c>
    </row>
    <row r="102" ht="15" customHeight="1" spans="2:7">
      <c r="B102" s="33"/>
      <c r="C102" s="137">
        <f>'5 жастағы балалар Ф'!H15</f>
        <v>1</v>
      </c>
      <c r="D102" s="137">
        <f>'5 жастағы балалар К'!H15</f>
        <v>0</v>
      </c>
      <c r="E102" s="137">
        <f>'5 жастағы балалар Т'!H15</f>
        <v>0</v>
      </c>
      <c r="F102" s="137">
        <f>'5 жастағы балалар Ш'!H15</f>
        <v>0</v>
      </c>
      <c r="G102" s="137">
        <f>'5 жастағы балалар Ә'!H15</f>
        <v>0</v>
      </c>
    </row>
    <row r="103" ht="15" customHeight="1" spans="2:7">
      <c r="B103" s="34"/>
      <c r="C103" s="137">
        <f>'5 жастағы балалар Ф'!I15</f>
        <v>0</v>
      </c>
      <c r="D103" s="137">
        <f>'5 жастағы балалар К'!I15</f>
        <v>1</v>
      </c>
      <c r="E103" s="137">
        <f>'5 жастағы балалар Т'!I15</f>
        <v>1</v>
      </c>
      <c r="F103" s="137">
        <f>'5 жастағы балалар Ш'!I15</f>
        <v>1</v>
      </c>
      <c r="G103" s="137">
        <f>'5 жастағы балалар Ә'!I15</f>
        <v>1</v>
      </c>
    </row>
    <row r="104" ht="15" customHeight="1" spans="2:7">
      <c r="B104" s="31">
        <v>3</v>
      </c>
      <c r="C104" s="137">
        <f>'5 жастағы балалар Ф'!J15</f>
        <v>0</v>
      </c>
      <c r="D104" s="137">
        <f>'5 жастағы балалар К'!J15</f>
        <v>0</v>
      </c>
      <c r="E104" s="137">
        <f>'5 жастағы балалар Т'!J15</f>
        <v>0</v>
      </c>
      <c r="F104" s="137">
        <f>'5 жастағы балалар Ш'!J15</f>
        <v>0</v>
      </c>
      <c r="G104" s="137">
        <f>'5 жастағы балалар Ә'!J15</f>
        <v>0</v>
      </c>
    </row>
    <row r="105" ht="15" customHeight="1" spans="2:7">
      <c r="B105" s="33"/>
      <c r="C105" s="137">
        <f>'5 жастағы балалар Ф'!K15</f>
        <v>0</v>
      </c>
      <c r="D105" s="137">
        <f>'5 жастағы балалар К'!K15</f>
        <v>0</v>
      </c>
      <c r="E105" s="137">
        <f>'5 жастағы балалар Т'!K15</f>
        <v>0</v>
      </c>
      <c r="F105" s="137">
        <f>'5 жастағы балалар Ш'!K15</f>
        <v>0</v>
      </c>
      <c r="G105" s="137">
        <f>'5 жастағы балалар Ә'!K15</f>
        <v>0</v>
      </c>
    </row>
    <row r="106" ht="15" customHeight="1" spans="2:7">
      <c r="B106" s="34"/>
      <c r="C106" s="137">
        <f>'5 жастағы балалар Ф'!L15</f>
        <v>1</v>
      </c>
      <c r="D106" s="137">
        <f>'5 жастағы балалар К'!L15</f>
        <v>1</v>
      </c>
      <c r="E106" s="137">
        <f>'5 жастағы балалар Т'!L15</f>
        <v>1</v>
      </c>
      <c r="F106" s="137">
        <f>'5 жастағы балалар Ш'!L15</f>
        <v>1</v>
      </c>
      <c r="G106" s="137">
        <f>'5 жастағы балалар Ә'!L15</f>
        <v>1</v>
      </c>
    </row>
    <row r="107" ht="15" customHeight="1" spans="2:7">
      <c r="B107" s="31">
        <v>4</v>
      </c>
      <c r="C107" s="137">
        <f>'5 жастағы балалар Ф'!M15</f>
        <v>0</v>
      </c>
      <c r="D107" s="137">
        <f>'5 жастағы балалар К'!M15</f>
        <v>0</v>
      </c>
      <c r="E107" s="137">
        <f>'5 жастағы балалар Т'!M15</f>
        <v>0</v>
      </c>
      <c r="F107" s="137">
        <f>'5 жастағы балалар Ш'!M15</f>
        <v>0</v>
      </c>
      <c r="G107" s="137">
        <f>'5 жастағы балалар Ә'!M15</f>
        <v>0</v>
      </c>
    </row>
    <row r="108" ht="15" customHeight="1" spans="2:7">
      <c r="B108" s="33"/>
      <c r="C108" s="137">
        <f>'5 жастағы балалар Ф'!N15</f>
        <v>0</v>
      </c>
      <c r="D108" s="137">
        <f>'5 жастағы балалар К'!N15</f>
        <v>0</v>
      </c>
      <c r="E108" s="137">
        <f>'5 жастағы балалар Т'!N15</f>
        <v>0</v>
      </c>
      <c r="F108" s="137">
        <f>'5 жастағы балалар Ш'!N15</f>
        <v>0</v>
      </c>
      <c r="G108" s="137">
        <f>'5 жастағы балалар Ә'!N15</f>
        <v>0</v>
      </c>
    </row>
    <row r="109" ht="15" customHeight="1" spans="2:7">
      <c r="B109" s="34"/>
      <c r="C109" s="137">
        <f>'5 жастағы балалар Ф'!O15</f>
        <v>1</v>
      </c>
      <c r="D109" s="137">
        <f>'5 жастағы балалар К'!O15</f>
        <v>1</v>
      </c>
      <c r="E109" s="137">
        <f>'5 жастағы балалар Т'!O15</f>
        <v>1</v>
      </c>
      <c r="F109" s="137">
        <f>'5 жастағы балалар Ш'!O15</f>
        <v>1</v>
      </c>
      <c r="G109" s="137">
        <f>'5 жастағы балалар Ә'!O15</f>
        <v>1</v>
      </c>
    </row>
    <row r="110" ht="15" customHeight="1" spans="2:7">
      <c r="B110" s="31">
        <v>5</v>
      </c>
      <c r="C110" s="137">
        <f>'5 жастағы балалар Ф'!P15</f>
        <v>0</v>
      </c>
      <c r="D110" s="137">
        <f>'5 жастағы балалар К'!P15</f>
        <v>0</v>
      </c>
      <c r="E110" s="137">
        <f>'5 жастағы балалар Т'!P15</f>
        <v>0</v>
      </c>
      <c r="F110" s="137">
        <f>'5 жастағы балалар Ш'!P15</f>
        <v>0</v>
      </c>
      <c r="G110" s="137">
        <f>'5 жастағы балалар Ә'!P15</f>
        <v>0</v>
      </c>
    </row>
    <row r="111" ht="15" customHeight="1" spans="2:7">
      <c r="B111" s="33"/>
      <c r="C111" s="137">
        <f>'5 жастағы балалар Ф'!Q15</f>
        <v>0</v>
      </c>
      <c r="D111" s="137">
        <f>'5 жастағы балалар К'!Q15</f>
        <v>0</v>
      </c>
      <c r="E111" s="137">
        <f>'5 жастағы балалар Т'!Q15</f>
        <v>0</v>
      </c>
      <c r="F111" s="137">
        <f>'5 жастағы балалар Ш'!Q15</f>
        <v>0</v>
      </c>
      <c r="G111" s="137">
        <f>'5 жастағы балалар Ә'!Q15</f>
        <v>0</v>
      </c>
    </row>
    <row r="112" ht="15" customHeight="1" spans="2:7">
      <c r="B112" s="34"/>
      <c r="C112" s="137">
        <f>'5 жастағы балалар Ф'!R15</f>
        <v>1</v>
      </c>
      <c r="D112" s="137">
        <f>'5 жастағы балалар К'!R15</f>
        <v>1</v>
      </c>
      <c r="E112" s="137">
        <f>'5 жастағы балалар Т'!R15</f>
        <v>1</v>
      </c>
      <c r="F112" s="137">
        <f>'5 жастағы балалар Ш'!R15</f>
        <v>1</v>
      </c>
      <c r="G112" s="137">
        <f>'5 жастағы балалар Ә'!R15</f>
        <v>1</v>
      </c>
    </row>
    <row r="113" ht="15" customHeight="1" spans="2:7">
      <c r="B113" s="31">
        <v>6</v>
      </c>
      <c r="C113" s="137">
        <f>'5 жастағы балалар Ф'!S15</f>
        <v>0</v>
      </c>
      <c r="D113" s="137">
        <f>'5 жастағы балалар К'!S15</f>
        <v>0</v>
      </c>
      <c r="E113" s="137">
        <f>'5 жастағы балалар Т'!S15</f>
        <v>0</v>
      </c>
      <c r="F113" s="137">
        <f>'5 жастағы балалар Ш'!S15</f>
        <v>0</v>
      </c>
      <c r="G113" s="137">
        <f>'5 жастағы балалар Ә'!S15</f>
        <v>0</v>
      </c>
    </row>
    <row r="114" ht="15" customHeight="1" spans="2:7">
      <c r="B114" s="33"/>
      <c r="C114" s="137">
        <f>'5 жастағы балалар Ф'!T15</f>
        <v>0</v>
      </c>
      <c r="D114" s="137">
        <f>'5 жастағы балалар К'!T15</f>
        <v>0</v>
      </c>
      <c r="E114" s="137">
        <f>'5 жастағы балалар Т'!T15</f>
        <v>0</v>
      </c>
      <c r="F114" s="137">
        <f>'5 жастағы балалар Ш'!T15</f>
        <v>0</v>
      </c>
      <c r="G114" s="137">
        <f>'5 жастағы балалар Ә'!T15</f>
        <v>0</v>
      </c>
    </row>
    <row r="115" ht="15" customHeight="1" spans="2:7">
      <c r="B115" s="34"/>
      <c r="C115" s="137">
        <f>'5 жастағы балалар Ф'!U15</f>
        <v>1</v>
      </c>
      <c r="D115" s="137">
        <f>'5 жастағы балалар К'!U15</f>
        <v>1</v>
      </c>
      <c r="E115" s="137">
        <f>'5 жастағы балалар Т'!U15</f>
        <v>1</v>
      </c>
      <c r="F115" s="137">
        <f>'5 жастағы балалар Ш'!U15</f>
        <v>1</v>
      </c>
      <c r="G115" s="137">
        <f>'5 жастағы балалар Ә'!U15</f>
        <v>1</v>
      </c>
    </row>
    <row r="116" ht="15" customHeight="1" spans="2:7">
      <c r="B116" s="31">
        <v>7</v>
      </c>
      <c r="C116" s="35"/>
      <c r="D116" s="137">
        <f>'5 жастағы балалар К'!V15</f>
        <v>0</v>
      </c>
      <c r="E116" s="35"/>
      <c r="F116" s="137">
        <f>'5 жастағы балалар Ш'!V15</f>
        <v>0</v>
      </c>
      <c r="G116" s="35"/>
    </row>
    <row r="117" ht="15" customHeight="1" spans="2:7">
      <c r="B117" s="33"/>
      <c r="C117" s="36"/>
      <c r="D117" s="137">
        <f>'5 жастағы балалар Ш'!W15</f>
        <v>0</v>
      </c>
      <c r="E117" s="36"/>
      <c r="F117" s="137">
        <f>'5 жастағы балалар Ш'!W15</f>
        <v>0</v>
      </c>
      <c r="G117" s="36"/>
    </row>
    <row r="118" ht="15" customHeight="1" spans="2:7">
      <c r="B118" s="34"/>
      <c r="C118" s="36"/>
      <c r="D118" s="137">
        <f>'5 жастағы балалар К'!X15</f>
        <v>1</v>
      </c>
      <c r="E118" s="36"/>
      <c r="F118" s="137">
        <f>'5 жастағы балалар Ш'!X15</f>
        <v>1</v>
      </c>
      <c r="G118" s="36"/>
    </row>
    <row r="119" ht="15" customHeight="1" spans="2:7">
      <c r="B119" s="31">
        <v>8</v>
      </c>
      <c r="C119" s="36"/>
      <c r="D119" s="137">
        <f>'5 жастағы балалар К'!Y15</f>
        <v>0</v>
      </c>
      <c r="E119" s="36"/>
      <c r="F119" s="137">
        <f>'5 жастағы балалар Ш'!Y15</f>
        <v>0</v>
      </c>
      <c r="G119" s="36"/>
    </row>
    <row r="120" ht="15" customHeight="1" spans="2:7">
      <c r="B120" s="33"/>
      <c r="C120" s="36"/>
      <c r="D120" s="137">
        <f>'5 жастағы балалар К'!Z15</f>
        <v>0</v>
      </c>
      <c r="E120" s="36"/>
      <c r="F120" s="137">
        <f>'5 жастағы балалар Ш'!Z15</f>
        <v>0</v>
      </c>
      <c r="G120" s="36"/>
    </row>
    <row r="121" ht="15" customHeight="1" spans="2:7">
      <c r="B121" s="34"/>
      <c r="C121" s="36"/>
      <c r="D121" s="137">
        <f>'5 жастағы балалар К'!AA15</f>
        <v>1</v>
      </c>
      <c r="E121" s="36"/>
      <c r="F121" s="137">
        <f>'5 жастағы балалар Ш'!AA15</f>
        <v>1</v>
      </c>
      <c r="G121" s="36"/>
    </row>
    <row r="122" ht="15" customHeight="1" spans="2:7">
      <c r="B122" s="31">
        <v>9</v>
      </c>
      <c r="C122" s="36"/>
      <c r="D122" s="137">
        <f>'5 жастағы балалар К'!AB15</f>
        <v>0</v>
      </c>
      <c r="E122" s="36"/>
      <c r="F122" s="137">
        <f>'5 жастағы балалар Ш'!AB15</f>
        <v>0</v>
      </c>
      <c r="G122" s="36"/>
    </row>
    <row r="123" ht="15" customHeight="1" spans="2:7">
      <c r="B123" s="33"/>
      <c r="C123" s="36"/>
      <c r="D123" s="137">
        <f>'5 жастағы балалар К'!AC15</f>
        <v>0</v>
      </c>
      <c r="E123" s="36"/>
      <c r="F123" s="137">
        <f>'5 жастағы балалар Ш'!AC15</f>
        <v>0</v>
      </c>
      <c r="G123" s="36"/>
    </row>
    <row r="124" ht="15" customHeight="1" spans="2:7">
      <c r="B124" s="34"/>
      <c r="C124" s="36"/>
      <c r="D124" s="137">
        <f>'5 жастағы балалар К'!AD15</f>
        <v>1</v>
      </c>
      <c r="E124" s="36"/>
      <c r="F124" s="137">
        <f>'5 жастағы балалар Ш'!AD15</f>
        <v>1</v>
      </c>
      <c r="G124" s="36"/>
    </row>
    <row r="125" ht="15" customHeight="1" spans="2:7">
      <c r="B125" s="37">
        <v>10</v>
      </c>
      <c r="C125" s="36"/>
      <c r="D125" s="137">
        <f>'5 жастағы балалар К'!AE15</f>
        <v>0</v>
      </c>
      <c r="E125" s="36"/>
      <c r="F125" s="137">
        <f>'5 жастағы балалар Ш'!AE15</f>
        <v>0</v>
      </c>
      <c r="G125" s="36"/>
    </row>
    <row r="126" ht="15" customHeight="1" spans="2:7">
      <c r="B126" s="37"/>
      <c r="C126" s="36"/>
      <c r="D126" s="137">
        <f>'5 жастағы балалар К'!AF15</f>
        <v>0</v>
      </c>
      <c r="E126" s="36"/>
      <c r="F126" s="137">
        <f>'5 жастағы балалар Ш'!AF15</f>
        <v>0</v>
      </c>
      <c r="G126" s="36"/>
    </row>
    <row r="127" ht="15" customHeight="1" spans="2:7">
      <c r="B127" s="37"/>
      <c r="C127" s="36"/>
      <c r="D127" s="137">
        <f>'5 жастағы балалар К'!AG15</f>
        <v>1</v>
      </c>
      <c r="E127" s="36"/>
      <c r="F127" s="137">
        <f>'5 жастағы балалар Ш'!AG15</f>
        <v>1</v>
      </c>
      <c r="G127" s="36"/>
    </row>
    <row r="128" ht="15" customHeight="1" spans="2:7">
      <c r="B128" s="37">
        <v>11</v>
      </c>
      <c r="C128" s="36"/>
      <c r="D128" s="137">
        <f>'5 жастағы балалар К'!AH15</f>
        <v>0</v>
      </c>
      <c r="E128" s="36"/>
      <c r="F128" s="137">
        <f>'5 жастағы балалар Ш'!AH15</f>
        <v>0</v>
      </c>
      <c r="G128" s="36"/>
    </row>
    <row r="129" ht="15" customHeight="1" spans="2:7">
      <c r="B129" s="37"/>
      <c r="C129" s="36"/>
      <c r="D129" s="137">
        <f>'5 жастағы балалар К'!AI15</f>
        <v>0</v>
      </c>
      <c r="E129" s="36"/>
      <c r="F129" s="137">
        <f>'5 жастағы балалар Ш'!AI15</f>
        <v>0</v>
      </c>
      <c r="G129" s="36"/>
    </row>
    <row r="130" spans="2:7">
      <c r="B130" s="37"/>
      <c r="C130" s="36"/>
      <c r="D130" s="137">
        <f>'5 жастағы балалар К'!AJ15</f>
        <v>1</v>
      </c>
      <c r="E130" s="36"/>
      <c r="F130" s="137">
        <f>'5 жастағы балалар Ш'!AJ15</f>
        <v>1</v>
      </c>
      <c r="G130" s="36"/>
    </row>
    <row r="131" spans="2:7">
      <c r="B131" s="37">
        <v>12</v>
      </c>
      <c r="C131" s="36"/>
      <c r="D131" s="137">
        <f>'5 жастағы балалар К'!AK15</f>
        <v>0</v>
      </c>
      <c r="E131" s="36"/>
      <c r="F131" s="137">
        <f>'5 жастағы балалар Ш'!AK15</f>
        <v>0</v>
      </c>
      <c r="G131" s="36"/>
    </row>
    <row r="132" spans="2:7">
      <c r="B132" s="37"/>
      <c r="C132" s="36"/>
      <c r="D132" s="137">
        <f>'5 жастағы балалар К'!AL15</f>
        <v>0</v>
      </c>
      <c r="E132" s="36"/>
      <c r="F132" s="137">
        <f>'5 жастағы балалар Ш'!AL15</f>
        <v>0</v>
      </c>
      <c r="G132" s="36"/>
    </row>
    <row r="133" spans="2:7">
      <c r="B133" s="37"/>
      <c r="C133" s="36"/>
      <c r="D133" s="137">
        <f>'5 жастағы балалар К'!AM15</f>
        <v>1</v>
      </c>
      <c r="E133" s="36"/>
      <c r="F133" s="137">
        <f>'5 жастағы балалар Ш'!AM15</f>
        <v>1</v>
      </c>
      <c r="G133" s="36"/>
    </row>
    <row r="134" spans="2:7">
      <c r="B134" s="37">
        <v>13</v>
      </c>
      <c r="C134" s="36"/>
      <c r="D134" s="137">
        <f>'5 жастағы балалар К'!AN15</f>
        <v>0</v>
      </c>
      <c r="E134" s="36"/>
      <c r="F134" s="137">
        <f>'5 жастағы балалар Ш'!AN15</f>
        <v>0</v>
      </c>
      <c r="G134" s="36"/>
    </row>
    <row r="135" spans="2:7">
      <c r="B135" s="37"/>
      <c r="C135" s="36"/>
      <c r="D135" s="137">
        <f>'5 жастағы балалар К'!AO15</f>
        <v>0</v>
      </c>
      <c r="E135" s="36"/>
      <c r="F135" s="137">
        <f>'5 жастағы балалар Ш'!AO15</f>
        <v>0</v>
      </c>
      <c r="G135" s="36"/>
    </row>
    <row r="136" spans="2:7">
      <c r="B136" s="37"/>
      <c r="C136" s="36"/>
      <c r="D136" s="137">
        <f>'5 жастағы балалар К'!AP15</f>
        <v>1</v>
      </c>
      <c r="E136" s="36"/>
      <c r="F136" s="137">
        <f>'5 жастағы балалар Ш'!AP15</f>
        <v>1</v>
      </c>
      <c r="G136" s="36"/>
    </row>
    <row r="137" spans="2:7">
      <c r="B137" s="37">
        <v>14</v>
      </c>
      <c r="C137" s="36"/>
      <c r="D137" s="137">
        <f>'5 жастағы балалар К'!AQ15</f>
        <v>0</v>
      </c>
      <c r="E137" s="36"/>
      <c r="F137" s="137">
        <f>'5 жастағы балалар Ш'!AQ15</f>
        <v>0</v>
      </c>
      <c r="G137" s="36"/>
    </row>
    <row r="138" spans="2:7">
      <c r="B138" s="37"/>
      <c r="C138" s="36"/>
      <c r="D138" s="137">
        <f>'5 жастағы балалар К'!AR15</f>
        <v>0</v>
      </c>
      <c r="E138" s="36"/>
      <c r="F138" s="137">
        <f>'5 жастағы балалар Ш'!AR15</f>
        <v>0</v>
      </c>
      <c r="G138" s="36"/>
    </row>
    <row r="139" spans="2:7">
      <c r="B139" s="37"/>
      <c r="C139" s="36"/>
      <c r="D139" s="137">
        <f>'5 жастағы балалар К'!AS15</f>
        <v>1</v>
      </c>
      <c r="E139" s="36"/>
      <c r="F139" s="137">
        <f>'5 жастағы балалар Ш'!AS15</f>
        <v>1</v>
      </c>
      <c r="G139" s="36"/>
    </row>
    <row r="140" spans="2:7">
      <c r="B140" s="37">
        <v>15</v>
      </c>
      <c r="C140" s="36"/>
      <c r="D140" s="137">
        <f>'5 жастағы балалар К'!AT15</f>
        <v>0</v>
      </c>
      <c r="E140" s="36"/>
      <c r="F140" s="137">
        <f>'5 жастағы балалар Ш'!AT15</f>
        <v>0</v>
      </c>
      <c r="G140" s="36"/>
    </row>
    <row r="141" spans="2:7">
      <c r="B141" s="37"/>
      <c r="C141" s="36"/>
      <c r="D141" s="137">
        <f>'5 жастағы балалар К'!AU15</f>
        <v>0</v>
      </c>
      <c r="E141" s="36"/>
      <c r="F141" s="137">
        <f>'5 жастағы балалар Ш'!AU15</f>
        <v>0</v>
      </c>
      <c r="G141" s="36"/>
    </row>
    <row r="142" spans="2:7">
      <c r="B142" s="37"/>
      <c r="C142" s="36"/>
      <c r="D142" s="137">
        <f>'5 жастағы балалар К'!AV15</f>
        <v>1</v>
      </c>
      <c r="E142" s="36"/>
      <c r="F142" s="137">
        <f>'5 жастағы балалар Ш'!AV15</f>
        <v>1</v>
      </c>
      <c r="G142" s="36"/>
    </row>
    <row r="143" spans="2:7">
      <c r="B143" s="37">
        <v>16</v>
      </c>
      <c r="C143" s="36"/>
      <c r="D143" s="137">
        <f>'5 жастағы балалар К'!AW15</f>
        <v>0</v>
      </c>
      <c r="E143" s="36"/>
      <c r="F143" s="137">
        <f>'5 жастағы балалар Ш'!AW15</f>
        <v>0</v>
      </c>
      <c r="G143" s="36"/>
    </row>
    <row r="144" spans="2:7">
      <c r="B144" s="37"/>
      <c r="C144" s="36"/>
      <c r="D144" s="137">
        <f>'5 жастағы балалар К'!AX15</f>
        <v>0</v>
      </c>
      <c r="E144" s="36"/>
      <c r="F144" s="137">
        <f>'5 жастағы балалар Ш'!AX15</f>
        <v>0</v>
      </c>
      <c r="G144" s="36"/>
    </row>
    <row r="145" spans="2:7">
      <c r="B145" s="37"/>
      <c r="C145" s="36"/>
      <c r="D145" s="137">
        <f>'5 жастағы балалар К'!AY15</f>
        <v>1</v>
      </c>
      <c r="E145" s="36"/>
      <c r="F145" s="137">
        <f>'5 жастағы балалар Ш'!AY15</f>
        <v>1</v>
      </c>
      <c r="G145" s="36"/>
    </row>
    <row r="146" spans="2:7">
      <c r="B146" s="37">
        <v>17</v>
      </c>
      <c r="C146" s="36"/>
      <c r="D146" s="137">
        <f>'5 жастағы балалар К'!AZ15</f>
        <v>0</v>
      </c>
      <c r="E146" s="36"/>
      <c r="F146" s="137">
        <f>'5 жастағы балалар Ш'!AZ15</f>
        <v>0</v>
      </c>
      <c r="G146" s="36"/>
    </row>
    <row r="147" spans="2:7">
      <c r="B147" s="37"/>
      <c r="C147" s="36"/>
      <c r="D147" s="137">
        <f>'5 жастағы балалар К'!BA15</f>
        <v>0</v>
      </c>
      <c r="E147" s="36"/>
      <c r="F147" s="137">
        <f>'5 жастағы балалар Ш'!BA15</f>
        <v>0</v>
      </c>
      <c r="G147" s="36"/>
    </row>
    <row r="148" spans="2:7">
      <c r="B148" s="37"/>
      <c r="C148" s="36"/>
      <c r="D148" s="137">
        <f>'5 жастағы балалар К'!BB15</f>
        <v>1</v>
      </c>
      <c r="E148" s="36"/>
      <c r="F148" s="137">
        <f>'5 жастағы балалар Ш'!BB15</f>
        <v>1</v>
      </c>
      <c r="G148" s="36"/>
    </row>
    <row r="149" spans="2:7">
      <c r="B149" s="37">
        <v>18</v>
      </c>
      <c r="C149" s="36"/>
      <c r="D149" s="137">
        <f>'5 жастағы балалар К'!BC15</f>
        <v>0</v>
      </c>
      <c r="E149" s="36"/>
      <c r="F149" s="137">
        <f>'5 жастағы балалар Ш'!BC15</f>
        <v>0</v>
      </c>
      <c r="G149" s="36"/>
    </row>
    <row r="150" spans="2:7">
      <c r="B150" s="37"/>
      <c r="C150" s="36"/>
      <c r="D150" s="137">
        <f>'5 жастағы балалар К'!BD15</f>
        <v>0</v>
      </c>
      <c r="E150" s="36"/>
      <c r="F150" s="137">
        <f>'5 жастағы балалар Ш'!BD15</f>
        <v>0</v>
      </c>
      <c r="G150" s="36"/>
    </row>
    <row r="151" spans="2:7">
      <c r="B151" s="37"/>
      <c r="C151" s="36"/>
      <c r="D151" s="137">
        <f>'5 жастағы балалар К'!BE15</f>
        <v>1</v>
      </c>
      <c r="E151" s="36"/>
      <c r="F151" s="137">
        <f>'5 жастағы балалар Ш'!BE15</f>
        <v>1</v>
      </c>
      <c r="G151" s="36"/>
    </row>
    <row r="152" spans="2:7">
      <c r="B152" s="37">
        <v>19</v>
      </c>
      <c r="C152" s="36"/>
      <c r="D152" s="35"/>
      <c r="E152" s="36"/>
      <c r="F152" s="137">
        <f>'5 жастағы балалар Ш'!BF15</f>
        <v>0</v>
      </c>
      <c r="G152" s="36"/>
    </row>
    <row r="153" spans="2:7">
      <c r="B153" s="37"/>
      <c r="C153" s="36"/>
      <c r="D153" s="36"/>
      <c r="E153" s="36"/>
      <c r="F153" s="137">
        <f>'5 жастағы балалар Ш'!BG15</f>
        <v>0</v>
      </c>
      <c r="G153" s="36"/>
    </row>
    <row r="154" spans="2:7">
      <c r="B154" s="37"/>
      <c r="C154" s="36"/>
      <c r="D154" s="36"/>
      <c r="E154" s="36"/>
      <c r="F154" s="137">
        <f>'5 жастағы балалар Ш'!BH15</f>
        <v>1</v>
      </c>
      <c r="G154" s="36"/>
    </row>
    <row r="155" spans="2:7">
      <c r="B155" s="37">
        <v>20</v>
      </c>
      <c r="C155" s="36"/>
      <c r="D155" s="36"/>
      <c r="E155" s="36"/>
      <c r="F155" s="137">
        <f>'5 жастағы балалар Ш'!BI15</f>
        <v>0</v>
      </c>
      <c r="G155" s="36"/>
    </row>
    <row r="156" spans="2:7">
      <c r="B156" s="37"/>
      <c r="C156" s="36"/>
      <c r="D156" s="36"/>
      <c r="E156" s="36"/>
      <c r="F156" s="137">
        <f>'5 жастағы балалар Ш'!BJ15</f>
        <v>0</v>
      </c>
      <c r="G156" s="36"/>
    </row>
    <row r="157" spans="2:7">
      <c r="B157" s="37"/>
      <c r="C157" s="36"/>
      <c r="D157" s="36"/>
      <c r="E157" s="36"/>
      <c r="F157" s="137">
        <f>'5 жастағы балалар Ш'!BK15</f>
        <v>1</v>
      </c>
      <c r="G157" s="36"/>
    </row>
    <row r="158" spans="2:7">
      <c r="B158" s="31">
        <v>21</v>
      </c>
      <c r="C158" s="36"/>
      <c r="D158" s="36"/>
      <c r="E158" s="36"/>
      <c r="F158" s="137">
        <f>'5 жастағы балалар Ш'!BL15</f>
        <v>0</v>
      </c>
      <c r="G158" s="36"/>
    </row>
    <row r="159" ht="15" customHeight="1" spans="2:7">
      <c r="B159" s="33"/>
      <c r="C159" s="36"/>
      <c r="D159" s="36"/>
      <c r="E159" s="36"/>
      <c r="F159" s="137">
        <f>'5 жастағы балалар Ш'!BM15</f>
        <v>0</v>
      </c>
      <c r="G159" s="36"/>
    </row>
    <row r="160" spans="2:7">
      <c r="B160" s="34"/>
      <c r="C160" s="36"/>
      <c r="D160" s="36"/>
      <c r="E160" s="36"/>
      <c r="F160" s="137">
        <f>'5 жастағы балалар Ш'!BN15</f>
        <v>1</v>
      </c>
      <c r="G160" s="36"/>
    </row>
    <row r="161" spans="2:7">
      <c r="B161" s="31">
        <v>22</v>
      </c>
      <c r="C161" s="36"/>
      <c r="D161" s="36"/>
      <c r="E161" s="36"/>
      <c r="F161" s="137">
        <f>'5 жастағы балалар Ш'!BO15</f>
        <v>0</v>
      </c>
      <c r="G161" s="36"/>
    </row>
    <row r="162" spans="2:7">
      <c r="B162" s="33"/>
      <c r="C162" s="36"/>
      <c r="D162" s="36"/>
      <c r="E162" s="36"/>
      <c r="F162" s="137">
        <f>'5 жастағы балалар Ш'!BP15</f>
        <v>0</v>
      </c>
      <c r="G162" s="36"/>
    </row>
    <row r="163" spans="2:7">
      <c r="B163" s="34"/>
      <c r="C163" s="36"/>
      <c r="D163" s="36"/>
      <c r="E163" s="36"/>
      <c r="F163" s="137">
        <f>'5 жастағы балалар Ш'!BQ15</f>
        <v>1</v>
      </c>
      <c r="G163" s="36"/>
    </row>
    <row r="164" spans="2:7">
      <c r="B164" s="31">
        <v>23</v>
      </c>
      <c r="C164" s="36"/>
      <c r="D164" s="36"/>
      <c r="E164" s="36"/>
      <c r="F164" s="137">
        <f>'5 жастағы балалар Ш'!BR15</f>
        <v>0</v>
      </c>
      <c r="G164" s="36"/>
    </row>
    <row r="165" spans="2:7">
      <c r="B165" s="33"/>
      <c r="C165" s="36"/>
      <c r="D165" s="36"/>
      <c r="E165" s="36"/>
      <c r="F165" s="137">
        <f>'5 жастағы балалар Ш'!BS15</f>
        <v>0</v>
      </c>
      <c r="G165" s="36"/>
    </row>
    <row r="166" spans="2:7">
      <c r="B166" s="34"/>
      <c r="C166" s="36"/>
      <c r="D166" s="36"/>
      <c r="E166" s="36"/>
      <c r="F166" s="137">
        <f>'5 жастағы балалар Ш'!BT15</f>
        <v>1</v>
      </c>
      <c r="G166" s="36"/>
    </row>
    <row r="167" spans="2:7">
      <c r="B167" s="31">
        <v>24</v>
      </c>
      <c r="C167" s="36"/>
      <c r="D167" s="36"/>
      <c r="E167" s="36"/>
      <c r="F167" s="137">
        <f>'5 жастағы балалар Ш'!BU15</f>
        <v>0</v>
      </c>
      <c r="G167" s="36"/>
    </row>
    <row r="168" spans="2:7">
      <c r="B168" s="33"/>
      <c r="C168" s="36"/>
      <c r="D168" s="36"/>
      <c r="E168" s="36"/>
      <c r="F168" s="137">
        <f>'5 жастағы балалар Ш'!BV15</f>
        <v>0</v>
      </c>
      <c r="G168" s="36"/>
    </row>
    <row r="169" spans="2:7">
      <c r="B169" s="34"/>
      <c r="C169" s="36"/>
      <c r="D169" s="36"/>
      <c r="E169" s="36"/>
      <c r="F169" s="137">
        <f>'5 жастағы балалар Ш'!BW15</f>
        <v>1</v>
      </c>
      <c r="G169" s="36"/>
    </row>
    <row r="170" spans="2:7">
      <c r="B170" s="31">
        <v>25</v>
      </c>
      <c r="C170" s="36"/>
      <c r="D170" s="36"/>
      <c r="E170" s="36"/>
      <c r="F170" s="137">
        <f>'5 жастағы балалар Ш'!BX15</f>
        <v>0</v>
      </c>
      <c r="G170" s="36"/>
    </row>
    <row r="171" spans="2:7">
      <c r="B171" s="33"/>
      <c r="C171" s="36"/>
      <c r="D171" s="36"/>
      <c r="E171" s="36"/>
      <c r="F171" s="137">
        <f>'5 жастағы балалар Ш'!BY15</f>
        <v>0</v>
      </c>
      <c r="G171" s="36"/>
    </row>
    <row r="172" spans="2:7">
      <c r="B172" s="34"/>
      <c r="C172" s="36"/>
      <c r="D172" s="36"/>
      <c r="E172" s="36"/>
      <c r="F172" s="137">
        <f>'5 жастағы балалар Ш'!BZ15</f>
        <v>1</v>
      </c>
      <c r="G172" s="36"/>
    </row>
    <row r="173" spans="2:7">
      <c r="B173" s="31">
        <v>26</v>
      </c>
      <c r="C173" s="36"/>
      <c r="D173" s="36"/>
      <c r="E173" s="36"/>
      <c r="F173" s="137">
        <f>'5 жастағы балалар Ш'!CA15</f>
        <v>0</v>
      </c>
      <c r="G173" s="36"/>
    </row>
    <row r="174" spans="2:7">
      <c r="B174" s="33"/>
      <c r="C174" s="36"/>
      <c r="D174" s="36"/>
      <c r="E174" s="36"/>
      <c r="F174" s="137">
        <f>'5 жастағы балалар Ш'!CB15</f>
        <v>0</v>
      </c>
      <c r="G174" s="36"/>
    </row>
    <row r="175" spans="2:7">
      <c r="B175" s="34"/>
      <c r="C175" s="36"/>
      <c r="D175" s="36"/>
      <c r="E175" s="36"/>
      <c r="F175" s="137">
        <f>'5 жастағы балалар Ш'!CC15</f>
        <v>1</v>
      </c>
      <c r="G175" s="36"/>
    </row>
    <row r="176" spans="2:7">
      <c r="B176" s="31">
        <v>27</v>
      </c>
      <c r="C176" s="36"/>
      <c r="D176" s="36"/>
      <c r="E176" s="36"/>
      <c r="F176" s="137">
        <f>'5 жастағы балалар Ш'!CD15</f>
        <v>0</v>
      </c>
      <c r="G176" s="36"/>
    </row>
    <row r="177" spans="2:7">
      <c r="B177" s="33"/>
      <c r="C177" s="36"/>
      <c r="D177" s="36"/>
      <c r="E177" s="36"/>
      <c r="F177" s="137">
        <f>'5 жастағы балалар Ш'!CE15</f>
        <v>0</v>
      </c>
      <c r="G177" s="36"/>
    </row>
    <row r="178" spans="2:7">
      <c r="B178" s="34"/>
      <c r="C178" s="36"/>
      <c r="D178" s="36"/>
      <c r="E178" s="36"/>
      <c r="F178" s="137">
        <f>'5 жастағы балалар Ш'!CF15</f>
        <v>1</v>
      </c>
      <c r="G178" s="36"/>
    </row>
    <row r="179" spans="2:7">
      <c r="B179" s="31">
        <v>28</v>
      </c>
      <c r="C179" s="36"/>
      <c r="D179" s="36"/>
      <c r="E179" s="36"/>
      <c r="F179" s="137">
        <f>'5 жастағы балалар Ш'!CG15</f>
        <v>0</v>
      </c>
      <c r="G179" s="36"/>
    </row>
    <row r="180" spans="2:7">
      <c r="B180" s="33"/>
      <c r="C180" s="36"/>
      <c r="D180" s="36"/>
      <c r="E180" s="36"/>
      <c r="F180" s="137">
        <f>'5 жастағы балалар Ш'!CH15</f>
        <v>0</v>
      </c>
      <c r="G180" s="36"/>
    </row>
    <row r="181" spans="2:7">
      <c r="B181" s="34"/>
      <c r="C181" s="36"/>
      <c r="D181" s="36"/>
      <c r="E181" s="36"/>
      <c r="F181" s="137">
        <f>'5 жастағы балалар Ш'!CI15</f>
        <v>1</v>
      </c>
      <c r="G181" s="36"/>
    </row>
    <row r="182" spans="2:7">
      <c r="B182" s="31">
        <v>29</v>
      </c>
      <c r="C182" s="36"/>
      <c r="D182" s="36"/>
      <c r="E182" s="36"/>
      <c r="F182" s="137">
        <f>'5 жастағы балалар Ш'!CJ15</f>
        <v>0</v>
      </c>
      <c r="G182" s="36"/>
    </row>
    <row r="183" spans="2:7">
      <c r="B183" s="33"/>
      <c r="C183" s="36"/>
      <c r="D183" s="36"/>
      <c r="E183" s="36"/>
      <c r="F183" s="137">
        <f>'5 жастағы балалар Ш'!CK15</f>
        <v>0</v>
      </c>
      <c r="G183" s="36"/>
    </row>
    <row r="184" ht="15" customHeight="1" spans="2:7">
      <c r="B184" s="34"/>
      <c r="C184" s="36"/>
      <c r="D184" s="36"/>
      <c r="E184" s="36"/>
      <c r="F184" s="137">
        <f>'5 жастағы балалар Ш'!CL15</f>
        <v>1</v>
      </c>
      <c r="G184" s="36"/>
    </row>
    <row r="185" ht="15" customHeight="1" spans="2:7">
      <c r="B185" s="31">
        <v>30</v>
      </c>
      <c r="C185" s="36"/>
      <c r="D185" s="36"/>
      <c r="E185" s="36"/>
      <c r="F185" s="137">
        <f>'5 жастағы балалар Ш'!CM15</f>
        <v>0</v>
      </c>
      <c r="G185" s="36"/>
    </row>
    <row r="186" ht="15" customHeight="1" spans="2:7">
      <c r="B186" s="33"/>
      <c r="C186" s="36"/>
      <c r="D186" s="36"/>
      <c r="E186" s="36"/>
      <c r="F186" s="137">
        <f>'5 жастағы балалар Ш'!CN15</f>
        <v>0</v>
      </c>
      <c r="G186" s="36"/>
    </row>
    <row r="187" ht="15" customHeight="1" spans="2:7">
      <c r="B187" s="34"/>
      <c r="C187" s="38"/>
      <c r="D187" s="38"/>
      <c r="E187" s="38"/>
      <c r="F187" s="137">
        <f>'5 жастағы балалар Ш'!CO15</f>
        <v>1</v>
      </c>
      <c r="G187" s="38"/>
    </row>
    <row r="188" ht="15" customHeight="1"/>
    <row r="189" ht="15" customHeight="1" spans="2:7">
      <c r="B189" s="25" t="s">
        <v>839</v>
      </c>
      <c r="C189" s="26"/>
      <c r="D189" s="26"/>
      <c r="E189" s="26"/>
      <c r="F189" s="26"/>
      <c r="G189" s="27"/>
    </row>
    <row r="190" ht="36" customHeight="1" spans="2:7">
      <c r="B190" s="28"/>
      <c r="C190" s="29" t="s">
        <v>5</v>
      </c>
      <c r="D190" s="29" t="s">
        <v>112</v>
      </c>
      <c r="E190" s="29" t="s">
        <v>338</v>
      </c>
      <c r="F190" s="29" t="s">
        <v>405</v>
      </c>
      <c r="G190" s="30" t="s">
        <v>726</v>
      </c>
    </row>
    <row r="191" ht="15" customHeight="1" spans="2:7">
      <c r="B191" s="31">
        <v>1</v>
      </c>
      <c r="C191" s="139">
        <f>'5 жастағы балалар Ф'!D61</f>
        <v>0</v>
      </c>
      <c r="D191" s="139">
        <f>'5 жастағы балалар К'!D61</f>
        <v>0</v>
      </c>
      <c r="E191" s="139">
        <f>'5 жастағы балалар Т'!D61</f>
        <v>0</v>
      </c>
      <c r="F191" s="139">
        <f>'5 жастағы балалар Ш'!D61</f>
        <v>0</v>
      </c>
      <c r="G191" s="139">
        <f>'5 жастағы балалар Ә'!D61</f>
        <v>0</v>
      </c>
    </row>
    <row r="192" ht="15" customHeight="1" spans="2:7">
      <c r="B192" s="33"/>
      <c r="C192" s="139">
        <f>'5 жастағы балалар Ф'!E61</f>
        <v>0</v>
      </c>
      <c r="D192" s="139">
        <f>'5 жастағы балалар К'!E61</f>
        <v>0</v>
      </c>
      <c r="E192" s="139">
        <f>'5 жастағы балалар Т'!E61</f>
        <v>0</v>
      </c>
      <c r="F192" s="139">
        <f>'5 жастағы балалар Ш'!E61</f>
        <v>0</v>
      </c>
      <c r="G192" s="139">
        <f>'5 жастағы балалар Ә'!E61</f>
        <v>0</v>
      </c>
    </row>
    <row r="193" ht="15" customHeight="1" spans="2:7">
      <c r="B193" s="34"/>
      <c r="C193" s="139">
        <f>'5 жастағы балалар Ф'!F61</f>
        <v>1</v>
      </c>
      <c r="D193" s="139">
        <f>'5 жастағы балалар К'!F61</f>
        <v>1</v>
      </c>
      <c r="E193" s="139">
        <f>'5 жастағы балалар Т'!F61</f>
        <v>1</v>
      </c>
      <c r="F193" s="139">
        <f>'5 жастағы балалар Ш'!F61</f>
        <v>1</v>
      </c>
      <c r="G193" s="139">
        <f>'5 жастағы балалар Ә'!F61</f>
        <v>1</v>
      </c>
    </row>
    <row r="194" ht="15" customHeight="1" spans="2:99">
      <c r="B194" s="31">
        <v>2</v>
      </c>
      <c r="C194" s="139">
        <f>'5 жастағы балалар Ф'!G61</f>
        <v>0</v>
      </c>
      <c r="D194" s="139">
        <f>'5 жастағы балалар К'!G61</f>
        <v>0</v>
      </c>
      <c r="E194" s="139">
        <f>'5 жастағы балалар Т'!G61</f>
        <v>0</v>
      </c>
      <c r="F194" s="139">
        <f>'5 жастағы балалар Ш'!G61</f>
        <v>0</v>
      </c>
      <c r="G194" s="139">
        <f>'5 жастағы балалар Ә'!G61</f>
        <v>0</v>
      </c>
      <c r="CO194" s="140"/>
      <c r="CQ194" s="140"/>
      <c r="CS194" s="140"/>
      <c r="CU194" s="140"/>
    </row>
    <row r="195" ht="15" customHeight="1" spans="2:99">
      <c r="B195" s="33"/>
      <c r="C195" s="139">
        <f>'5 жастағы балалар Ф'!H61</f>
        <v>0</v>
      </c>
      <c r="D195" s="139">
        <f>'5 жастағы балалар К'!H61</f>
        <v>0</v>
      </c>
      <c r="E195" s="139">
        <f>'5 жастағы балалар Т'!H61</f>
        <v>0</v>
      </c>
      <c r="F195" s="139">
        <f>'5 жастағы балалар Ш'!H61</f>
        <v>0</v>
      </c>
      <c r="G195" s="139">
        <f>'5 жастағы балалар Ә'!H61</f>
        <v>0</v>
      </c>
      <c r="CO195" s="141"/>
      <c r="CQ195" s="141"/>
      <c r="CS195" s="141"/>
      <c r="CU195" s="141"/>
    </row>
    <row r="196" ht="15" customHeight="1" spans="2:99">
      <c r="B196" s="34"/>
      <c r="C196" s="139">
        <f>'5 жастағы балалар Ф'!I61</f>
        <v>1</v>
      </c>
      <c r="D196" s="139">
        <f>'5 жастағы балалар К'!I61</f>
        <v>1</v>
      </c>
      <c r="E196" s="139">
        <f>'5 жастағы балалар Т'!I61</f>
        <v>1</v>
      </c>
      <c r="F196" s="139">
        <f>'5 жастағы балалар Ш'!I61</f>
        <v>1</v>
      </c>
      <c r="G196" s="139">
        <f>'5 жастағы балалар Ә'!I61</f>
        <v>1</v>
      </c>
      <c r="CO196" s="141"/>
      <c r="CQ196" s="141"/>
      <c r="CS196" s="141"/>
      <c r="CU196" s="141"/>
    </row>
    <row r="197" ht="15" customHeight="1" spans="2:7">
      <c r="B197" s="31">
        <v>3</v>
      </c>
      <c r="C197" s="139">
        <f>'5 жастағы балалар Ф'!J61</f>
        <v>0</v>
      </c>
      <c r="D197" s="139">
        <f>'5 жастағы балалар К'!J61</f>
        <v>0</v>
      </c>
      <c r="E197" s="139">
        <f>'5 жастағы балалар Т'!J61</f>
        <v>0</v>
      </c>
      <c r="F197" s="139">
        <f>'5 жастағы балалар Ш'!J61</f>
        <v>0</v>
      </c>
      <c r="G197" s="139">
        <f>'5 жастағы балалар Ә'!J61</f>
        <v>0</v>
      </c>
    </row>
    <row r="198" ht="15" customHeight="1" spans="2:7">
      <c r="B198" s="33"/>
      <c r="C198" s="139">
        <f>'5 жастағы балалар Ф'!K61</f>
        <v>0</v>
      </c>
      <c r="D198" s="139">
        <f>'5 жастағы балалар К'!K61</f>
        <v>0</v>
      </c>
      <c r="E198" s="139">
        <f>'5 жастағы балалар Т'!K61</f>
        <v>0</v>
      </c>
      <c r="F198" s="139">
        <f>'5 жастағы балалар Ш'!K61</f>
        <v>0</v>
      </c>
      <c r="G198" s="139">
        <f>'5 жастағы балалар Ә'!K61</f>
        <v>0</v>
      </c>
    </row>
    <row r="199" ht="15" customHeight="1" spans="2:7">
      <c r="B199" s="34"/>
      <c r="C199" s="139">
        <f>'5 жастағы балалар Ф'!L61</f>
        <v>1</v>
      </c>
      <c r="D199" s="139">
        <f>'5 жастағы балалар К'!L61</f>
        <v>1</v>
      </c>
      <c r="E199" s="139">
        <f>'5 жастағы балалар Т'!L61</f>
        <v>1</v>
      </c>
      <c r="F199" s="139">
        <f>'5 жастағы балалар Ш'!L61</f>
        <v>1</v>
      </c>
      <c r="G199" s="139">
        <f>'5 жастағы балалар Ә'!L61</f>
        <v>1</v>
      </c>
    </row>
    <row r="200" ht="15" customHeight="1" spans="2:7">
      <c r="B200" s="31">
        <v>4</v>
      </c>
      <c r="C200" s="139">
        <f>'5 жастағы балалар Ф'!M61</f>
        <v>0</v>
      </c>
      <c r="D200" s="139">
        <f>'5 жастағы балалар К'!M61</f>
        <v>0</v>
      </c>
      <c r="E200" s="139">
        <f>'5 жастағы балалар Т'!M61</f>
        <v>0</v>
      </c>
      <c r="F200" s="139">
        <f>'5 жастағы балалар Ш'!M61</f>
        <v>0</v>
      </c>
      <c r="G200" s="139">
        <f>'5 жастағы балалар Ә'!M61</f>
        <v>0</v>
      </c>
    </row>
    <row r="201" ht="15" customHeight="1" spans="2:7">
      <c r="B201" s="33"/>
      <c r="C201" s="139">
        <f>'5 жастағы балалар Ф'!N61</f>
        <v>0</v>
      </c>
      <c r="D201" s="139">
        <f>'5 жастағы балалар К'!N61</f>
        <v>0</v>
      </c>
      <c r="E201" s="139">
        <f>'5 жастағы балалар Т'!N61</f>
        <v>0</v>
      </c>
      <c r="F201" s="139">
        <f>'5 жастағы балалар Ш'!N61</f>
        <v>0</v>
      </c>
      <c r="G201" s="139">
        <f>'5 жастағы балалар Ә'!N61</f>
        <v>0</v>
      </c>
    </row>
    <row r="202" ht="15" customHeight="1" spans="2:7">
      <c r="B202" s="34"/>
      <c r="C202" s="139">
        <f>'5 жастағы балалар Ф'!O61</f>
        <v>1</v>
      </c>
      <c r="D202" s="139">
        <f>'5 жастағы балалар К'!O61</f>
        <v>1</v>
      </c>
      <c r="E202" s="139">
        <f>'5 жастағы балалар Т'!O61</f>
        <v>1</v>
      </c>
      <c r="F202" s="139">
        <f>'5 жастағы балалар Ш'!O61</f>
        <v>1</v>
      </c>
      <c r="G202" s="139">
        <f>'5 жастағы балалар Ә'!O61</f>
        <v>1</v>
      </c>
    </row>
    <row r="203" ht="15" customHeight="1" spans="2:7">
      <c r="B203" s="31">
        <v>5</v>
      </c>
      <c r="C203" s="139">
        <f>'5 жастағы балалар Ф'!P61</f>
        <v>1</v>
      </c>
      <c r="D203" s="139">
        <f>'5 жастағы балалар К'!P61</f>
        <v>0</v>
      </c>
      <c r="E203" s="139">
        <f>'5 жастағы балалар Т'!P61</f>
        <v>0</v>
      </c>
      <c r="F203" s="139">
        <f>'5 жастағы балалар Ш'!P61</f>
        <v>0</v>
      </c>
      <c r="G203" s="139">
        <f>'5 жастағы балалар Ә'!P61</f>
        <v>0</v>
      </c>
    </row>
    <row r="204" ht="15" customHeight="1" spans="2:7">
      <c r="B204" s="33"/>
      <c r="C204" s="139">
        <f>'5 жастағы балалар Ф'!Q61</f>
        <v>0</v>
      </c>
      <c r="D204" s="139">
        <f>'5 жастағы балалар К'!Q61</f>
        <v>0</v>
      </c>
      <c r="E204" s="139">
        <f>'5 жастағы балалар Т'!Q61</f>
        <v>0</v>
      </c>
      <c r="F204" s="139">
        <f>'5 жастағы балалар Ш'!Q61</f>
        <v>0</v>
      </c>
      <c r="G204" s="139">
        <f>'5 жастағы балалар Ә'!Q61</f>
        <v>0</v>
      </c>
    </row>
    <row r="205" ht="15" customHeight="1" spans="2:7">
      <c r="B205" s="34"/>
      <c r="C205" s="139">
        <f>'5 жастағы балалар Ф'!R61</f>
        <v>0</v>
      </c>
      <c r="D205" s="139">
        <f>'5 жастағы балалар К'!R61</f>
        <v>1</v>
      </c>
      <c r="E205" s="139">
        <f>'5 жастағы балалар Т'!R61</f>
        <v>1</v>
      </c>
      <c r="F205" s="139">
        <f>'5 жастағы балалар Ш'!R61</f>
        <v>1</v>
      </c>
      <c r="G205" s="139">
        <f>'5 жастағы балалар Ә'!R61</f>
        <v>1</v>
      </c>
    </row>
    <row r="206" ht="15" customHeight="1" spans="2:7">
      <c r="B206" s="31">
        <v>6</v>
      </c>
      <c r="C206" s="139">
        <f>'5 жастағы балалар Ф'!S61</f>
        <v>0</v>
      </c>
      <c r="D206" s="139">
        <f>'5 жастағы балалар К'!S61</f>
        <v>0</v>
      </c>
      <c r="E206" s="139">
        <f>'5 жастағы балалар Т'!S61</f>
        <v>0</v>
      </c>
      <c r="F206" s="139">
        <f>'5 жастағы балалар Ш'!S61</f>
        <v>0</v>
      </c>
      <c r="G206" s="139">
        <f>'5 жастағы балалар Ә'!S61</f>
        <v>0</v>
      </c>
    </row>
    <row r="207" ht="15" customHeight="1" spans="2:7">
      <c r="B207" s="33"/>
      <c r="C207" s="139">
        <f>'5 жастағы балалар Ф'!T61</f>
        <v>1</v>
      </c>
      <c r="D207" s="139">
        <f>'5 жастағы балалар К'!T61</f>
        <v>0</v>
      </c>
      <c r="E207" s="139">
        <f>'5 жастағы балалар Т'!T61</f>
        <v>0</v>
      </c>
      <c r="F207" s="139">
        <f>'5 жастағы балалар Ш'!T61</f>
        <v>0</v>
      </c>
      <c r="G207" s="139">
        <f>'5 жастағы балалар Ә'!T61</f>
        <v>0</v>
      </c>
    </row>
    <row r="208" ht="15" customHeight="1" spans="2:7">
      <c r="B208" s="34"/>
      <c r="C208" s="139">
        <f>'5 жастағы балалар Ф'!U61</f>
        <v>0</v>
      </c>
      <c r="D208" s="139">
        <f>'5 жастағы балалар К'!U61</f>
        <v>1</v>
      </c>
      <c r="E208" s="139">
        <f>'5 жастағы балалар Т'!U61</f>
        <v>1</v>
      </c>
      <c r="F208" s="139">
        <f>'5 жастағы балалар Ш'!U61</f>
        <v>1</v>
      </c>
      <c r="G208" s="139">
        <f>'5 жастағы балалар Ә'!U61</f>
        <v>1</v>
      </c>
    </row>
    <row r="209" ht="15" customHeight="1" spans="2:7">
      <c r="B209" s="31">
        <v>7</v>
      </c>
      <c r="C209" s="139">
        <f>'5 жастағы балалар Ф'!V61</f>
        <v>0</v>
      </c>
      <c r="D209" s="139">
        <f>'5 жастағы балалар К'!V61</f>
        <v>0</v>
      </c>
      <c r="E209" s="139">
        <f>'5 жастағы балалар Т'!V61</f>
        <v>0</v>
      </c>
      <c r="F209" s="139">
        <f>'5 жастағы балалар Ш'!V61</f>
        <v>0</v>
      </c>
      <c r="G209" s="139">
        <f>'5 жастағы балалар Ә'!V61</f>
        <v>0</v>
      </c>
    </row>
    <row r="210" ht="15" customHeight="1" spans="2:7">
      <c r="B210" s="33"/>
      <c r="C210" s="139">
        <f>'5 жастағы балалар Ф'!W61</f>
        <v>1</v>
      </c>
      <c r="D210" s="139">
        <f>'5 жастағы балалар Ш'!W61</f>
        <v>0</v>
      </c>
      <c r="E210" s="139">
        <f>'5 жастағы балалар Т'!W61</f>
        <v>0</v>
      </c>
      <c r="F210" s="139">
        <f>'5 жастағы балалар Ш'!W61</f>
        <v>0</v>
      </c>
      <c r="G210" s="139">
        <f>'5 жастағы балалар Ә'!W61</f>
        <v>0</v>
      </c>
    </row>
    <row r="211" ht="15" customHeight="1" spans="2:7">
      <c r="B211" s="34"/>
      <c r="C211" s="139">
        <f>'5 жастағы балалар Ф'!X61</f>
        <v>0</v>
      </c>
      <c r="D211" s="139">
        <f>'5 жастағы балалар К'!X61</f>
        <v>0</v>
      </c>
      <c r="E211" s="139">
        <f>'5 жастағы балалар Т'!X61</f>
        <v>1</v>
      </c>
      <c r="F211" s="139">
        <f>'5 жастағы балалар Ш'!X61</f>
        <v>1</v>
      </c>
      <c r="G211" s="139">
        <f>'5 жастағы балалар Ә'!X61</f>
        <v>1</v>
      </c>
    </row>
    <row r="212" ht="15" customHeight="1" spans="2:7">
      <c r="B212" s="31">
        <v>8</v>
      </c>
      <c r="C212" s="41"/>
      <c r="D212" s="139">
        <f>'5 жастағы балалар К'!Y61</f>
        <v>0</v>
      </c>
      <c r="E212" s="42"/>
      <c r="F212" s="139">
        <f>'5 жастағы балалар Ш'!Y61</f>
        <v>0</v>
      </c>
      <c r="G212" s="42"/>
    </row>
    <row r="213" ht="15" customHeight="1" spans="2:7">
      <c r="B213" s="33"/>
      <c r="C213" s="43"/>
      <c r="D213" s="139">
        <f>'5 жастағы балалар К'!Z61</f>
        <v>0</v>
      </c>
      <c r="E213" s="44"/>
      <c r="F213" s="139">
        <f>'5 жастағы балалар Ш'!Z61</f>
        <v>0</v>
      </c>
      <c r="G213" s="44"/>
    </row>
    <row r="214" ht="15" customHeight="1" spans="2:7">
      <c r="B214" s="34"/>
      <c r="C214" s="43"/>
      <c r="D214" s="139">
        <f>'5 жастағы балалар К'!AA61</f>
        <v>1</v>
      </c>
      <c r="E214" s="44"/>
      <c r="F214" s="139">
        <f>'5 жастағы балалар Ш'!AA61</f>
        <v>1</v>
      </c>
      <c r="G214" s="44"/>
    </row>
    <row r="215" ht="15" customHeight="1" spans="2:7">
      <c r="B215" s="31">
        <v>9</v>
      </c>
      <c r="C215" s="43"/>
      <c r="D215" s="139">
        <f>'5 жастағы балалар К'!AB61</f>
        <v>0</v>
      </c>
      <c r="E215" s="44"/>
      <c r="F215" s="139">
        <f>'5 жастағы балалар Ш'!AB61</f>
        <v>0</v>
      </c>
      <c r="G215" s="44"/>
    </row>
    <row r="216" ht="15" customHeight="1" spans="2:7">
      <c r="B216" s="33"/>
      <c r="C216" s="43"/>
      <c r="D216" s="139">
        <f>'5 жастағы балалар К'!AC61</f>
        <v>0</v>
      </c>
      <c r="E216" s="44"/>
      <c r="F216" s="139">
        <f>'5 жастағы балалар Ш'!AC61</f>
        <v>0</v>
      </c>
      <c r="G216" s="44"/>
    </row>
    <row r="217" ht="15" customHeight="1" spans="2:7">
      <c r="B217" s="34"/>
      <c r="C217" s="43"/>
      <c r="D217" s="139">
        <f>'5 жастағы балалар К'!AD61</f>
        <v>1</v>
      </c>
      <c r="E217" s="44"/>
      <c r="F217" s="139">
        <f>'5 жастағы балалар Ш'!AD61</f>
        <v>1</v>
      </c>
      <c r="G217" s="44"/>
    </row>
    <row r="218" ht="15" customHeight="1" spans="2:7">
      <c r="B218" s="37">
        <v>10</v>
      </c>
      <c r="C218" s="43"/>
      <c r="D218" s="139">
        <f>'5 жастағы балалар К'!AE61</f>
        <v>0</v>
      </c>
      <c r="E218" s="44"/>
      <c r="F218" s="139">
        <f>'5 жастағы балалар Ш'!AE61</f>
        <v>0</v>
      </c>
      <c r="G218" s="44"/>
    </row>
    <row r="219" spans="2:7">
      <c r="B219" s="37"/>
      <c r="C219" s="43"/>
      <c r="D219" s="139">
        <f>'5 жастағы балалар К'!AF61</f>
        <v>0</v>
      </c>
      <c r="E219" s="44"/>
      <c r="F219" s="139">
        <f>'5 жастағы балалар Ш'!AF61</f>
        <v>0</v>
      </c>
      <c r="G219" s="44"/>
    </row>
    <row r="220" spans="2:7">
      <c r="B220" s="37"/>
      <c r="C220" s="43"/>
      <c r="D220" s="139">
        <f>'5 жастағы балалар К'!AG61</f>
        <v>1</v>
      </c>
      <c r="E220" s="44"/>
      <c r="F220" s="139">
        <f>'5 жастағы балалар Ш'!AG61</f>
        <v>1</v>
      </c>
      <c r="G220" s="44"/>
    </row>
    <row r="221" spans="2:7">
      <c r="B221" s="37">
        <v>11</v>
      </c>
      <c r="C221" s="43"/>
      <c r="D221" s="139">
        <f>'5 жастағы балалар К'!AH61</f>
        <v>0</v>
      </c>
      <c r="E221" s="44"/>
      <c r="F221" s="139">
        <f>'5 жастағы балалар Ш'!AH61</f>
        <v>0</v>
      </c>
      <c r="G221" s="44"/>
    </row>
    <row r="222" spans="2:7">
      <c r="B222" s="37"/>
      <c r="C222" s="43"/>
      <c r="D222" s="139">
        <f>'5 жастағы балалар К'!AI61</f>
        <v>0</v>
      </c>
      <c r="E222" s="44"/>
      <c r="F222" s="139">
        <f>'5 жастағы балалар Ш'!AI61</f>
        <v>0</v>
      </c>
      <c r="G222" s="44"/>
    </row>
    <row r="223" spans="2:7">
      <c r="B223" s="37"/>
      <c r="C223" s="43"/>
      <c r="D223" s="139">
        <f>'5 жастағы балалар К'!AJ61</f>
        <v>1</v>
      </c>
      <c r="E223" s="44"/>
      <c r="F223" s="139">
        <f>'5 жастағы балалар Ш'!AJ61</f>
        <v>1</v>
      </c>
      <c r="G223" s="44"/>
    </row>
    <row r="224" spans="2:7">
      <c r="B224" s="37">
        <v>12</v>
      </c>
      <c r="C224" s="43"/>
      <c r="D224" s="139">
        <f>'5 жастағы балалар К'!AK61</f>
        <v>0</v>
      </c>
      <c r="E224" s="44"/>
      <c r="F224" s="139">
        <f>'5 жастағы балалар Ш'!AK61</f>
        <v>0</v>
      </c>
      <c r="G224" s="44"/>
    </row>
    <row r="225" spans="2:7">
      <c r="B225" s="37"/>
      <c r="C225" s="43"/>
      <c r="D225" s="139">
        <f>'5 жастағы балалар К'!AL61</f>
        <v>0</v>
      </c>
      <c r="E225" s="44"/>
      <c r="F225" s="139">
        <f>'5 жастағы балалар Ш'!AL61</f>
        <v>0</v>
      </c>
      <c r="G225" s="44"/>
    </row>
    <row r="226" spans="2:7">
      <c r="B226" s="37"/>
      <c r="C226" s="43"/>
      <c r="D226" s="139">
        <f>'5 жастағы балалар К'!AM61</f>
        <v>1</v>
      </c>
      <c r="E226" s="44"/>
      <c r="F226" s="139">
        <f>'5 жастағы балалар Ш'!AM61</f>
        <v>1</v>
      </c>
      <c r="G226" s="44"/>
    </row>
    <row r="227" spans="2:7">
      <c r="B227" s="37">
        <v>13</v>
      </c>
      <c r="C227" s="43"/>
      <c r="D227" s="139">
        <f>'5 жастағы балалар К'!AN61</f>
        <v>0</v>
      </c>
      <c r="E227" s="44"/>
      <c r="F227" s="139">
        <f>'5 жастағы балалар Ш'!AN61</f>
        <v>0</v>
      </c>
      <c r="G227" s="44"/>
    </row>
    <row r="228" spans="2:7">
      <c r="B228" s="37"/>
      <c r="C228" s="43"/>
      <c r="D228" s="139">
        <f>'5 жастағы балалар К'!AO61</f>
        <v>0</v>
      </c>
      <c r="E228" s="44"/>
      <c r="F228" s="139">
        <f>'5 жастағы балалар Ш'!AO61</f>
        <v>0</v>
      </c>
      <c r="G228" s="44"/>
    </row>
    <row r="229" spans="2:7">
      <c r="B229" s="37"/>
      <c r="C229" s="43"/>
      <c r="D229" s="139">
        <f>'5 жастағы балалар К'!AP61</f>
        <v>1</v>
      </c>
      <c r="E229" s="44"/>
      <c r="F229" s="139">
        <f>'5 жастағы балалар Ш'!AP61</f>
        <v>1</v>
      </c>
      <c r="G229" s="44"/>
    </row>
    <row r="230" spans="2:7">
      <c r="B230" s="37">
        <v>14</v>
      </c>
      <c r="C230" s="43"/>
      <c r="D230" s="139">
        <f>'5 жастағы балалар К'!AQ61</f>
        <v>0</v>
      </c>
      <c r="E230" s="44"/>
      <c r="F230" s="139">
        <f>'5 жастағы балалар Ш'!AQ61</f>
        <v>0</v>
      </c>
      <c r="G230" s="44"/>
    </row>
    <row r="231" spans="2:7">
      <c r="B231" s="37"/>
      <c r="C231" s="43"/>
      <c r="D231" s="139">
        <f>'5 жастағы балалар К'!AR61</f>
        <v>0</v>
      </c>
      <c r="E231" s="44"/>
      <c r="F231" s="139">
        <f>'5 жастағы балалар Ш'!AR61</f>
        <v>0</v>
      </c>
      <c r="G231" s="44"/>
    </row>
    <row r="232" spans="2:7">
      <c r="B232" s="37"/>
      <c r="C232" s="43"/>
      <c r="D232" s="139">
        <f>'5 жастағы балалар К'!AS61</f>
        <v>1</v>
      </c>
      <c r="E232" s="44"/>
      <c r="F232" s="139">
        <f>'5 жастағы балалар Ш'!AS61</f>
        <v>1</v>
      </c>
      <c r="G232" s="44"/>
    </row>
    <row r="233" spans="2:7">
      <c r="B233" s="37">
        <v>15</v>
      </c>
      <c r="C233" s="43"/>
      <c r="D233" s="139">
        <f>'5 жастағы балалар К'!AT61</f>
        <v>0</v>
      </c>
      <c r="E233" s="44"/>
      <c r="F233" s="139">
        <f>'5 жастағы балалар Ш'!AT61</f>
        <v>0</v>
      </c>
      <c r="G233" s="44"/>
    </row>
    <row r="234" spans="2:7">
      <c r="B234" s="37"/>
      <c r="C234" s="43"/>
      <c r="D234" s="139">
        <f>'5 жастағы балалар К'!AU61</f>
        <v>0</v>
      </c>
      <c r="E234" s="44"/>
      <c r="F234" s="139">
        <f>'5 жастағы балалар Ш'!AU61</f>
        <v>0</v>
      </c>
      <c r="G234" s="44"/>
    </row>
    <row r="235" spans="2:7">
      <c r="B235" s="37"/>
      <c r="C235" s="43"/>
      <c r="D235" s="139">
        <f>'5 жастағы балалар К'!AV61</f>
        <v>1</v>
      </c>
      <c r="E235" s="44"/>
      <c r="F235" s="139">
        <f>'5 жастағы балалар Ш'!AV61</f>
        <v>1</v>
      </c>
      <c r="G235" s="44"/>
    </row>
    <row r="236" spans="2:7">
      <c r="B236" s="31">
        <v>16</v>
      </c>
      <c r="C236" s="43"/>
      <c r="D236" s="139">
        <f>'5 жастағы балалар К'!AW61</f>
        <v>0</v>
      </c>
      <c r="E236" s="44"/>
      <c r="F236" s="139">
        <f>'5 жастағы балалар Ш'!AW61</f>
        <v>0</v>
      </c>
      <c r="G236" s="44"/>
    </row>
    <row r="237" spans="2:7">
      <c r="B237" s="33"/>
      <c r="C237" s="43"/>
      <c r="D237" s="139">
        <f>'5 жастағы балалар К'!AX61</f>
        <v>0</v>
      </c>
      <c r="E237" s="44"/>
      <c r="F237" s="139">
        <f>'5 жастағы балалар Ш'!AX61</f>
        <v>0</v>
      </c>
      <c r="G237" s="44"/>
    </row>
    <row r="238" spans="2:7">
      <c r="B238" s="34"/>
      <c r="C238" s="43"/>
      <c r="D238" s="139">
        <f>'5 жастағы балалар К'!AY61</f>
        <v>1</v>
      </c>
      <c r="E238" s="44"/>
      <c r="F238" s="139">
        <f>'5 жастағы балалар Ш'!AY61</f>
        <v>1</v>
      </c>
      <c r="G238" s="44"/>
    </row>
    <row r="239" spans="2:7">
      <c r="B239" s="31">
        <v>17</v>
      </c>
      <c r="C239" s="43"/>
      <c r="D239" s="139">
        <f>'5 жастағы балалар К'!AZ61</f>
        <v>0</v>
      </c>
      <c r="E239" s="44"/>
      <c r="F239" s="139">
        <f>'5 жастағы балалар Ш'!AZ61</f>
        <v>0</v>
      </c>
      <c r="G239" s="44"/>
    </row>
    <row r="240" spans="2:7">
      <c r="B240" s="33"/>
      <c r="C240" s="43"/>
      <c r="D240" s="139">
        <f>'5 жастағы балалар К'!BA61</f>
        <v>0</v>
      </c>
      <c r="E240" s="44"/>
      <c r="F240" s="139">
        <f>'5 жастағы балалар Ш'!BA61</f>
        <v>0</v>
      </c>
      <c r="G240" s="44"/>
    </row>
    <row r="241" spans="2:7">
      <c r="B241" s="34"/>
      <c r="C241" s="43"/>
      <c r="D241" s="139">
        <f>'5 жастағы балалар К'!BB61</f>
        <v>1</v>
      </c>
      <c r="E241" s="44"/>
      <c r="F241" s="139">
        <f>'5 жастағы балалар Ш'!BB61</f>
        <v>1</v>
      </c>
      <c r="G241" s="44"/>
    </row>
    <row r="242" spans="2:7">
      <c r="B242" s="31">
        <v>18</v>
      </c>
      <c r="C242" s="43"/>
      <c r="D242" s="139">
        <f>'5 жастағы балалар К'!BC61</f>
        <v>0</v>
      </c>
      <c r="E242" s="44"/>
      <c r="F242" s="139">
        <f>'5 жастағы балалар Ш'!BC61</f>
        <v>0</v>
      </c>
      <c r="G242" s="44"/>
    </row>
    <row r="243" spans="2:7">
      <c r="B243" s="33"/>
      <c r="C243" s="43"/>
      <c r="D243" s="139">
        <f>'5 жастағы балалар К'!BD61</f>
        <v>0</v>
      </c>
      <c r="E243" s="44"/>
      <c r="F243" s="139">
        <f>'5 жастағы балалар Ш'!BD61</f>
        <v>0</v>
      </c>
      <c r="G243" s="44"/>
    </row>
    <row r="244" spans="2:7">
      <c r="B244" s="34"/>
      <c r="C244" s="43"/>
      <c r="D244" s="139">
        <f>'5 жастағы балалар К'!BE61</f>
        <v>1</v>
      </c>
      <c r="E244" s="44"/>
      <c r="F244" s="139">
        <f>'5 жастағы балалар Ш'!BE61</f>
        <v>1</v>
      </c>
      <c r="G244" s="44"/>
    </row>
    <row r="245" spans="2:7">
      <c r="B245" s="31">
        <v>19</v>
      </c>
      <c r="C245" s="43"/>
      <c r="D245" s="139">
        <f>'5 жастағы балалар К'!BF61</f>
        <v>0</v>
      </c>
      <c r="E245" s="44"/>
      <c r="F245" s="139">
        <f>'5 жастағы балалар Ш'!BF61</f>
        <v>0</v>
      </c>
      <c r="G245" s="44"/>
    </row>
    <row r="246" spans="2:7">
      <c r="B246" s="33"/>
      <c r="C246" s="43"/>
      <c r="D246" s="139">
        <f>'5 жастағы балалар К'!BG61</f>
        <v>1</v>
      </c>
      <c r="E246" s="44"/>
      <c r="F246" s="139">
        <f>'5 жастағы балалар Ш'!BG61</f>
        <v>0</v>
      </c>
      <c r="G246" s="44"/>
    </row>
    <row r="247" spans="2:7">
      <c r="B247" s="34"/>
      <c r="C247" s="43"/>
      <c r="D247" s="139">
        <f>'5 жастағы балалар К'!BH61</f>
        <v>0</v>
      </c>
      <c r="E247" s="44"/>
      <c r="F247" s="139">
        <f>'5 жастағы балалар Ш'!BH61</f>
        <v>1</v>
      </c>
      <c r="G247" s="44"/>
    </row>
    <row r="248" spans="2:7">
      <c r="B248" s="31">
        <v>20</v>
      </c>
      <c r="C248" s="43"/>
      <c r="D248" s="139">
        <f>'5 жастағы балалар К'!BI61</f>
        <v>0</v>
      </c>
      <c r="E248" s="44"/>
      <c r="F248" s="139">
        <f>'5 жастағы балалар Ш'!BI61</f>
        <v>0</v>
      </c>
      <c r="G248" s="44"/>
    </row>
    <row r="249" spans="2:7">
      <c r="B249" s="33"/>
      <c r="C249" s="43"/>
      <c r="D249" s="139">
        <f>'5 жастағы балалар К'!BJ61</f>
        <v>0</v>
      </c>
      <c r="E249" s="44"/>
      <c r="F249" s="139">
        <f>'5 жастағы балалар Ш'!BJ61</f>
        <v>0</v>
      </c>
      <c r="G249" s="44"/>
    </row>
    <row r="250" spans="2:7">
      <c r="B250" s="34"/>
      <c r="C250" s="43"/>
      <c r="D250" s="139">
        <f>'5 жастағы балалар К'!BK61</f>
        <v>1</v>
      </c>
      <c r="E250" s="44"/>
      <c r="F250" s="139">
        <f>'5 жастағы балалар Ш'!BK61</f>
        <v>1</v>
      </c>
      <c r="G250" s="44"/>
    </row>
    <row r="251" spans="2:7">
      <c r="B251" s="31">
        <v>21</v>
      </c>
      <c r="C251" s="43"/>
      <c r="D251" s="139">
        <f>'5 жастағы балалар К'!BL61</f>
        <v>0</v>
      </c>
      <c r="E251" s="44"/>
      <c r="F251" s="139">
        <f>'5 жастағы балалар Ш'!BL61</f>
        <v>0</v>
      </c>
      <c r="G251" s="44"/>
    </row>
    <row r="252" spans="2:7">
      <c r="B252" s="33"/>
      <c r="C252" s="43"/>
      <c r="D252" s="139">
        <f>'5 жастағы балалар К'!BM61</f>
        <v>0</v>
      </c>
      <c r="E252" s="44"/>
      <c r="F252" s="139">
        <f>'5 жастағы балалар Ш'!BM61</f>
        <v>0</v>
      </c>
      <c r="G252" s="44"/>
    </row>
    <row r="253" spans="2:7">
      <c r="B253" s="34"/>
      <c r="C253" s="43"/>
      <c r="D253" s="139">
        <f>'5 жастағы балалар К'!BN61</f>
        <v>1</v>
      </c>
      <c r="E253" s="44"/>
      <c r="F253" s="139">
        <f>'5 жастағы балалар Ш'!BN61</f>
        <v>1</v>
      </c>
      <c r="G253" s="44"/>
    </row>
    <row r="254" spans="2:7">
      <c r="B254" s="31">
        <v>22</v>
      </c>
      <c r="C254" s="43"/>
      <c r="D254" s="139">
        <f>'5 жастағы балалар К'!BO61</f>
        <v>0</v>
      </c>
      <c r="E254" s="44"/>
      <c r="F254" s="139">
        <f>'5 жастағы балалар Ш'!BO61</f>
        <v>0</v>
      </c>
      <c r="G254" s="44"/>
    </row>
    <row r="255" spans="2:7">
      <c r="B255" s="33"/>
      <c r="C255" s="43"/>
      <c r="D255" s="139">
        <f>'5 жастағы балалар К'!BP61</f>
        <v>0</v>
      </c>
      <c r="E255" s="44"/>
      <c r="F255" s="139">
        <f>'5 жастағы балалар Ш'!BP61</f>
        <v>0</v>
      </c>
      <c r="G255" s="44"/>
    </row>
    <row r="256" spans="2:7">
      <c r="B256" s="34"/>
      <c r="C256" s="43"/>
      <c r="D256" s="139">
        <f>'5 жастағы балалар К'!BQ61</f>
        <v>1</v>
      </c>
      <c r="E256" s="44"/>
      <c r="F256" s="139">
        <f>'5 жастағы балалар Ш'!BQ61</f>
        <v>1</v>
      </c>
      <c r="G256" s="44"/>
    </row>
    <row r="257" spans="2:7">
      <c r="B257" s="31">
        <v>23</v>
      </c>
      <c r="C257" s="43"/>
      <c r="D257" s="139">
        <f>'5 жастағы балалар К'!BR61</f>
        <v>0</v>
      </c>
      <c r="E257" s="44"/>
      <c r="F257" s="139">
        <f>'5 жастағы балалар Ш'!BR61</f>
        <v>0</v>
      </c>
      <c r="G257" s="44"/>
    </row>
    <row r="258" spans="2:7">
      <c r="B258" s="33"/>
      <c r="C258" s="43"/>
      <c r="D258" s="139">
        <f>'5 жастағы балалар К'!BS61</f>
        <v>0</v>
      </c>
      <c r="E258" s="44"/>
      <c r="F258" s="139">
        <f>'5 жастағы балалар Ш'!BS61</f>
        <v>0</v>
      </c>
      <c r="G258" s="44"/>
    </row>
    <row r="259" spans="2:7">
      <c r="B259" s="34"/>
      <c r="C259" s="43"/>
      <c r="D259" s="139">
        <f>'5 жастағы балалар К'!BT61</f>
        <v>1</v>
      </c>
      <c r="E259" s="44"/>
      <c r="F259" s="139">
        <f>'5 жастағы балалар Ш'!BT61</f>
        <v>1</v>
      </c>
      <c r="G259" s="44"/>
    </row>
    <row r="260" spans="2:7">
      <c r="B260" s="31">
        <v>24</v>
      </c>
      <c r="C260" s="43"/>
      <c r="D260" s="139">
        <f>'5 жастағы балалар К'!BU61</f>
        <v>0</v>
      </c>
      <c r="E260" s="44"/>
      <c r="F260" s="139">
        <f>'5 жастағы балалар Ш'!BU61</f>
        <v>0</v>
      </c>
      <c r="G260" s="44"/>
    </row>
    <row r="261" spans="2:7">
      <c r="B261" s="33"/>
      <c r="C261" s="43"/>
      <c r="D261" s="139">
        <f>'5 жастағы балалар К'!BV61</f>
        <v>0</v>
      </c>
      <c r="E261" s="44"/>
      <c r="F261" s="139">
        <f>'5 жастағы балалар Ш'!BV61</f>
        <v>1</v>
      </c>
      <c r="G261" s="44"/>
    </row>
    <row r="262" spans="2:7">
      <c r="B262" s="34"/>
      <c r="C262" s="43"/>
      <c r="D262" s="139">
        <f>'5 жастағы балалар К'!BW61</f>
        <v>1</v>
      </c>
      <c r="E262" s="44"/>
      <c r="F262" s="139">
        <f>'5 жастағы балалар Ш'!BW61</f>
        <v>0</v>
      </c>
      <c r="G262" s="44"/>
    </row>
    <row r="263" spans="2:7">
      <c r="B263" s="31">
        <v>25</v>
      </c>
      <c r="C263" s="43"/>
      <c r="D263" s="139">
        <f>'5 жастағы балалар К'!BX61</f>
        <v>0</v>
      </c>
      <c r="E263" s="44"/>
      <c r="F263" s="139">
        <f>'5 жастағы балалар Ш'!BX61</f>
        <v>0</v>
      </c>
      <c r="G263" s="44"/>
    </row>
    <row r="264" spans="2:7">
      <c r="B264" s="33"/>
      <c r="C264" s="43"/>
      <c r="D264" s="139">
        <f>'5 жастағы балалар К'!BY61</f>
        <v>0</v>
      </c>
      <c r="E264" s="44"/>
      <c r="F264" s="139">
        <f>'5 жастағы балалар Ш'!BY61</f>
        <v>1</v>
      </c>
      <c r="G264" s="44"/>
    </row>
    <row r="265" spans="2:7">
      <c r="B265" s="34"/>
      <c r="C265" s="43"/>
      <c r="D265" s="139">
        <f>'5 жастағы балалар К'!BZ61</f>
        <v>1</v>
      </c>
      <c r="E265" s="44"/>
      <c r="F265" s="139">
        <f>'5 жастағы балалар Ш'!BZ61</f>
        <v>0</v>
      </c>
      <c r="G265" s="44"/>
    </row>
    <row r="266" spans="2:7">
      <c r="B266" s="37">
        <v>26</v>
      </c>
      <c r="C266" s="43"/>
      <c r="D266" s="139">
        <f>'5 жастағы балалар К'!CA61</f>
        <v>0</v>
      </c>
      <c r="E266" s="44"/>
      <c r="F266" s="139">
        <f>'5 жастағы балалар Ш'!CA61</f>
        <v>0</v>
      </c>
      <c r="G266" s="44"/>
    </row>
    <row r="267" spans="2:7">
      <c r="B267" s="37"/>
      <c r="C267" s="43"/>
      <c r="D267" s="139">
        <f>'5 жастағы балалар К'!CB61</f>
        <v>0</v>
      </c>
      <c r="E267" s="44"/>
      <c r="F267" s="139">
        <f>'5 жастағы балалар Ш'!CB61</f>
        <v>0</v>
      </c>
      <c r="G267" s="44"/>
    </row>
    <row r="268" spans="2:7">
      <c r="B268" s="37"/>
      <c r="C268" s="43"/>
      <c r="D268" s="139">
        <f>'5 жастағы балалар К'!CC61</f>
        <v>1</v>
      </c>
      <c r="E268" s="44"/>
      <c r="F268" s="139">
        <f>'5 жастағы балалар Ш'!CC61</f>
        <v>1</v>
      </c>
      <c r="G268" s="44"/>
    </row>
    <row r="269" spans="2:7">
      <c r="B269" s="37">
        <v>27</v>
      </c>
      <c r="C269" s="43"/>
      <c r="D269" s="139">
        <f>'5 жастағы балалар К'!CD61</f>
        <v>0</v>
      </c>
      <c r="E269" s="44"/>
      <c r="F269" s="139">
        <f>'5 жастағы балалар Ш'!CD61</f>
        <v>0</v>
      </c>
      <c r="G269" s="44"/>
    </row>
    <row r="270" spans="2:7">
      <c r="B270" s="37"/>
      <c r="C270" s="43"/>
      <c r="D270" s="139">
        <f>'5 жастағы балалар К'!CE61</f>
        <v>0</v>
      </c>
      <c r="E270" s="44"/>
      <c r="F270" s="139">
        <f>'5 жастағы балалар Ш'!CE61</f>
        <v>0</v>
      </c>
      <c r="G270" s="44"/>
    </row>
    <row r="271" spans="2:7">
      <c r="B271" s="37"/>
      <c r="C271" s="43"/>
      <c r="D271" s="139">
        <f>'5 жастағы балалар К'!CF61</f>
        <v>1</v>
      </c>
      <c r="E271" s="44"/>
      <c r="F271" s="139">
        <f>'5 жастағы балалар Ш'!CF61</f>
        <v>1</v>
      </c>
      <c r="G271" s="44"/>
    </row>
    <row r="272" spans="2:7">
      <c r="B272" s="37">
        <v>28</v>
      </c>
      <c r="C272" s="43"/>
      <c r="D272" s="139">
        <f>'5 жастағы балалар К'!CG61</f>
        <v>0</v>
      </c>
      <c r="E272" s="44"/>
      <c r="F272" s="139">
        <f>'5 жастағы балалар Ш'!CG61</f>
        <v>0</v>
      </c>
      <c r="G272" s="44"/>
    </row>
    <row r="273" spans="2:7">
      <c r="B273" s="37"/>
      <c r="C273" s="43"/>
      <c r="D273" s="139">
        <f>'5 жастағы балалар К'!CH61</f>
        <v>0</v>
      </c>
      <c r="E273" s="44"/>
      <c r="F273" s="139">
        <f>'5 жастағы балалар Ш'!CH61</f>
        <v>0</v>
      </c>
      <c r="G273" s="44"/>
    </row>
    <row r="274" spans="2:7">
      <c r="B274" s="37"/>
      <c r="C274" s="43"/>
      <c r="D274" s="139">
        <f>'5 жастағы балалар К'!CI61</f>
        <v>1</v>
      </c>
      <c r="E274" s="44"/>
      <c r="F274" s="139">
        <f>'5 жастағы балалар Ш'!CI61</f>
        <v>1</v>
      </c>
      <c r="G274" s="44"/>
    </row>
    <row r="275" spans="2:7">
      <c r="B275" s="37">
        <v>29</v>
      </c>
      <c r="C275" s="43"/>
      <c r="D275" s="42"/>
      <c r="E275" s="44"/>
      <c r="F275" s="139">
        <f>'5 жастағы балалар Ш'!CJ61</f>
        <v>0</v>
      </c>
      <c r="G275" s="44"/>
    </row>
    <row r="276" spans="2:7">
      <c r="B276" s="37"/>
      <c r="C276" s="43"/>
      <c r="D276" s="44"/>
      <c r="E276" s="44"/>
      <c r="F276" s="139">
        <f>'5 жастағы балалар Ш'!CK61</f>
        <v>0</v>
      </c>
      <c r="G276" s="44"/>
    </row>
    <row r="277" spans="2:7">
      <c r="B277" s="37"/>
      <c r="C277" s="43"/>
      <c r="D277" s="44"/>
      <c r="E277" s="44"/>
      <c r="F277" s="139">
        <f>'5 жастағы балалар Ш'!CL61</f>
        <v>1</v>
      </c>
      <c r="G277" s="44"/>
    </row>
    <row r="278" spans="2:7">
      <c r="B278" s="37">
        <v>30</v>
      </c>
      <c r="C278" s="43"/>
      <c r="D278" s="44"/>
      <c r="E278" s="44"/>
      <c r="F278" s="139">
        <f>'5 жастағы балалар Ш'!CM61</f>
        <v>0</v>
      </c>
      <c r="G278" s="44"/>
    </row>
    <row r="279" spans="2:7">
      <c r="B279" s="37"/>
      <c r="C279" s="43"/>
      <c r="D279" s="44"/>
      <c r="E279" s="44"/>
      <c r="F279" s="139">
        <f>'5 жастағы балалар Ш'!CN61</f>
        <v>0</v>
      </c>
      <c r="G279" s="44"/>
    </row>
    <row r="280" spans="2:7">
      <c r="B280" s="37"/>
      <c r="C280" s="43"/>
      <c r="D280" s="44"/>
      <c r="E280" s="44"/>
      <c r="F280" s="139">
        <f>'5 жастағы балалар Ш'!CO61</f>
        <v>1</v>
      </c>
      <c r="G280" s="44"/>
    </row>
    <row r="281" spans="2:7">
      <c r="B281" s="37">
        <v>31</v>
      </c>
      <c r="C281" s="43"/>
      <c r="D281" s="44"/>
      <c r="E281" s="44"/>
      <c r="F281" s="139">
        <f>'5 жастағы балалар Ш'!CP61</f>
        <v>0</v>
      </c>
      <c r="G281" s="44"/>
    </row>
    <row r="282" spans="2:7">
      <c r="B282" s="37"/>
      <c r="C282" s="43"/>
      <c r="D282" s="44"/>
      <c r="E282" s="44"/>
      <c r="F282" s="139">
        <f>'5 жастағы балалар Ш'!CQ61</f>
        <v>0</v>
      </c>
      <c r="G282" s="44"/>
    </row>
    <row r="283" spans="2:7">
      <c r="B283" s="37"/>
      <c r="C283" s="43"/>
      <c r="D283" s="44"/>
      <c r="E283" s="44"/>
      <c r="F283" s="139">
        <f>'5 жастағы балалар Ш'!CR61</f>
        <v>1</v>
      </c>
      <c r="G283" s="44"/>
    </row>
    <row r="284" spans="2:7">
      <c r="B284" s="37">
        <v>32</v>
      </c>
      <c r="C284" s="43"/>
      <c r="D284" s="44"/>
      <c r="E284" s="44"/>
      <c r="F284" s="139">
        <f>'5 жастағы балалар Ш'!CS61</f>
        <v>0</v>
      </c>
      <c r="G284" s="44"/>
    </row>
    <row r="285" spans="2:7">
      <c r="B285" s="37"/>
      <c r="C285" s="43"/>
      <c r="D285" s="44"/>
      <c r="E285" s="44"/>
      <c r="F285" s="139">
        <f>'5 жастағы балалар Ш'!CT61</f>
        <v>0</v>
      </c>
      <c r="G285" s="44"/>
    </row>
    <row r="286" spans="2:7">
      <c r="B286" s="37"/>
      <c r="C286" s="43"/>
      <c r="D286" s="44"/>
      <c r="E286" s="44"/>
      <c r="F286" s="139">
        <f>'5 жастағы балалар Ш'!CU61</f>
        <v>1</v>
      </c>
      <c r="G286" s="44"/>
    </row>
    <row r="287" spans="2:7">
      <c r="B287" s="37">
        <v>33</v>
      </c>
      <c r="C287" s="43"/>
      <c r="D287" s="44"/>
      <c r="E287" s="44"/>
      <c r="F287" s="139">
        <f>'5 жастағы балалар Ш'!CV61</f>
        <v>0</v>
      </c>
      <c r="G287" s="44"/>
    </row>
    <row r="288" spans="2:7">
      <c r="B288" s="37"/>
      <c r="C288" s="43"/>
      <c r="D288" s="44"/>
      <c r="E288" s="44"/>
      <c r="F288" s="139">
        <f>'5 жастағы балалар Ш'!CW61</f>
        <v>0</v>
      </c>
      <c r="G288" s="44"/>
    </row>
    <row r="289" spans="2:7">
      <c r="B289" s="37"/>
      <c r="C289" s="43"/>
      <c r="D289" s="44"/>
      <c r="E289" s="44"/>
      <c r="F289" s="139">
        <f>'5 жастағы балалар Ш'!CX61</f>
        <v>1</v>
      </c>
      <c r="G289" s="44"/>
    </row>
    <row r="290" spans="2:7">
      <c r="B290" s="37">
        <v>34</v>
      </c>
      <c r="C290" s="43"/>
      <c r="D290" s="44"/>
      <c r="E290" s="44"/>
      <c r="F290" s="139">
        <f>'5 жастағы балалар Ш'!CY61</f>
        <v>0</v>
      </c>
      <c r="G290" s="44"/>
    </row>
    <row r="291" spans="2:7">
      <c r="B291" s="37"/>
      <c r="C291" s="43"/>
      <c r="D291" s="44"/>
      <c r="E291" s="44"/>
      <c r="F291" s="139">
        <f>'5 жастағы балалар Ш'!CZ61</f>
        <v>0</v>
      </c>
      <c r="G291" s="44"/>
    </row>
    <row r="292" spans="2:7">
      <c r="B292" s="37"/>
      <c r="C292" s="43"/>
      <c r="D292" s="44"/>
      <c r="E292" s="44"/>
      <c r="F292" s="139">
        <f>'5 жастағы балалар Ш'!DA61</f>
        <v>1</v>
      </c>
      <c r="G292" s="44"/>
    </row>
    <row r="293" spans="2:7">
      <c r="B293" s="37">
        <v>35</v>
      </c>
      <c r="C293" s="43"/>
      <c r="D293" s="44"/>
      <c r="E293" s="44"/>
      <c r="F293" s="139">
        <f>'5 жастағы балалар Ш'!DB61</f>
        <v>0</v>
      </c>
      <c r="G293" s="44"/>
    </row>
    <row r="294" spans="2:7">
      <c r="B294" s="37"/>
      <c r="C294" s="43"/>
      <c r="D294" s="44"/>
      <c r="E294" s="44"/>
      <c r="F294" s="139">
        <f>'5 жастағы балалар Ш'!DC61</f>
        <v>0</v>
      </c>
      <c r="G294" s="44"/>
    </row>
    <row r="295" spans="2:7">
      <c r="B295" s="37"/>
      <c r="C295" s="45"/>
      <c r="D295" s="46"/>
      <c r="E295" s="46"/>
      <c r="F295" s="139">
        <f>'5 жастағы балалар Ш'!DD61</f>
        <v>1</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Ф'!D120</f>
        <v>0</v>
      </c>
      <c r="D300" s="137">
        <f>'5 жастағы балалар К'!D120</f>
        <v>0</v>
      </c>
      <c r="E300" s="137">
        <f>'5 жастағы балалар Т'!D120</f>
        <v>1</v>
      </c>
      <c r="F300" s="137">
        <f>'5 жастағы балалар Ш'!D120</f>
        <v>0</v>
      </c>
      <c r="G300" s="137">
        <f>'5 жастағы балалар Ә'!D120</f>
        <v>1</v>
      </c>
    </row>
    <row r="301" spans="2:7">
      <c r="B301" s="33"/>
      <c r="C301" s="137">
        <f>'5 жастағы балалар Ф'!E120</f>
        <v>0</v>
      </c>
      <c r="D301" s="137">
        <f>'5 жастағы балалар К'!E120</f>
        <v>0</v>
      </c>
      <c r="E301" s="137">
        <f>'5 жастағы балалар Т'!E120</f>
        <v>0</v>
      </c>
      <c r="F301" s="137">
        <f>'5 жастағы балалар Ш'!E120</f>
        <v>1</v>
      </c>
      <c r="G301" s="137">
        <f>'5 жастағы балалар Ә'!E120</f>
        <v>0</v>
      </c>
    </row>
    <row r="302" spans="2:7">
      <c r="B302" s="34"/>
      <c r="C302" s="137">
        <f>'5 жастағы балалар Ф'!F120</f>
        <v>1</v>
      </c>
      <c r="D302" s="137">
        <f>'5 жастағы балалар К'!F120</f>
        <v>1</v>
      </c>
      <c r="E302" s="137">
        <f>'5 жастағы балалар Т'!F120</f>
        <v>0</v>
      </c>
      <c r="F302" s="137">
        <f>'5 жастағы балалар Ш'!F120</f>
        <v>0</v>
      </c>
      <c r="G302" s="137">
        <f>'5 жастағы балалар Ә'!F120</f>
        <v>0</v>
      </c>
    </row>
    <row r="303" spans="2:7">
      <c r="B303" s="31">
        <v>2</v>
      </c>
      <c r="C303" s="137">
        <f>'5 жастағы балалар Ф'!G120</f>
        <v>0</v>
      </c>
      <c r="D303" s="137">
        <f>'5 жастағы балалар К'!G120</f>
        <v>0</v>
      </c>
      <c r="E303" s="137">
        <f>'5 жастағы балалар Т'!G120</f>
        <v>1</v>
      </c>
      <c r="F303" s="137">
        <f>'5 жастағы балалар Ш'!G120</f>
        <v>0</v>
      </c>
      <c r="G303" s="137">
        <f>'5 жастағы балалар Ә'!G120</f>
        <v>1</v>
      </c>
    </row>
    <row r="304" spans="2:7">
      <c r="B304" s="33"/>
      <c r="C304" s="137">
        <f>'5 жастағы балалар Ф'!H120</f>
        <v>0</v>
      </c>
      <c r="D304" s="137">
        <f>'5 жастағы балалар К'!H120</f>
        <v>0</v>
      </c>
      <c r="E304" s="137">
        <f>'5 жастағы балалар Т'!H120</f>
        <v>0</v>
      </c>
      <c r="F304" s="137">
        <f>'5 жастағы балалар Ш'!H120</f>
        <v>1</v>
      </c>
      <c r="G304" s="137">
        <f>'5 жастағы балалар Ә'!H120</f>
        <v>0</v>
      </c>
    </row>
    <row r="305" spans="2:7">
      <c r="B305" s="34"/>
      <c r="C305" s="137">
        <f>'5 жастағы балалар Ф'!I120</f>
        <v>1</v>
      </c>
      <c r="D305" s="137">
        <f>'5 жастағы балалар К'!I120</f>
        <v>1</v>
      </c>
      <c r="E305" s="137">
        <f>'5 жастағы балалар Т'!I120</f>
        <v>0</v>
      </c>
      <c r="F305" s="137">
        <f>'5 жастағы балалар Ш'!I120</f>
        <v>0</v>
      </c>
      <c r="G305" s="137">
        <f>'5 жастағы балалар Ә'!I120</f>
        <v>0</v>
      </c>
    </row>
    <row r="306" spans="2:7">
      <c r="B306" s="31">
        <v>3</v>
      </c>
      <c r="C306" s="137">
        <f>'5 жастағы балалар Ф'!J120</f>
        <v>0</v>
      </c>
      <c r="D306" s="137">
        <f>'5 жастағы балалар К'!J120</f>
        <v>0</v>
      </c>
      <c r="E306" s="137">
        <f>'5 жастағы балалар Т'!J120</f>
        <v>1</v>
      </c>
      <c r="F306" s="137">
        <f>'5 жастағы балалар Ш'!J120</f>
        <v>0</v>
      </c>
      <c r="G306" s="137">
        <f>'5 жастағы балалар Ә'!J120</f>
        <v>0</v>
      </c>
    </row>
    <row r="307" spans="2:7">
      <c r="B307" s="33"/>
      <c r="C307" s="137">
        <f>'5 жастағы балалар Ф'!K120</f>
        <v>0</v>
      </c>
      <c r="D307" s="137">
        <f>'5 жастағы балалар К'!K120</f>
        <v>0</v>
      </c>
      <c r="E307" s="137">
        <f>'5 жастағы балалар Т'!K120</f>
        <v>0</v>
      </c>
      <c r="F307" s="137">
        <f>'5 жастағы балалар Ш'!K120</f>
        <v>1</v>
      </c>
      <c r="G307" s="137">
        <f>'5 жастағы балалар Ә'!K120</f>
        <v>0</v>
      </c>
    </row>
    <row r="308" spans="2:7">
      <c r="B308" s="34"/>
      <c r="C308" s="137">
        <f>'5 жастағы балалар Ф'!L120</f>
        <v>1</v>
      </c>
      <c r="D308" s="137">
        <f>'5 жастағы балалар К'!L120</f>
        <v>1</v>
      </c>
      <c r="E308" s="137">
        <f>'5 жастағы балалар Т'!L120</f>
        <v>0</v>
      </c>
      <c r="F308" s="137">
        <f>'5 жастағы балалар Ш'!L120</f>
        <v>0</v>
      </c>
      <c r="G308" s="137">
        <f>'5 жастағы балалар Ә'!L120</f>
        <v>1</v>
      </c>
    </row>
    <row r="309" spans="2:7">
      <c r="B309" s="31">
        <v>4</v>
      </c>
      <c r="C309" s="137">
        <f>'5 жастағы балалар Ф'!M120</f>
        <v>0</v>
      </c>
      <c r="D309" s="137">
        <f>'5 жастағы балалар К'!M120</f>
        <v>0</v>
      </c>
      <c r="E309" s="137">
        <f>'5 жастағы балалар Т'!M120</f>
        <v>1</v>
      </c>
      <c r="F309" s="137">
        <f>'5 жастағы балалар Ш'!M120</f>
        <v>0</v>
      </c>
      <c r="G309" s="137">
        <f>'5 жастағы балалар Ә'!M120</f>
        <v>0</v>
      </c>
    </row>
    <row r="310" spans="2:7">
      <c r="B310" s="33"/>
      <c r="C310" s="137">
        <f>'5 жастағы балалар Ф'!N120</f>
        <v>1</v>
      </c>
      <c r="D310" s="137">
        <f>'5 жастағы балалар К'!N120</f>
        <v>0</v>
      </c>
      <c r="E310" s="137">
        <f>'5 жастағы балалар Т'!N120</f>
        <v>0</v>
      </c>
      <c r="F310" s="137">
        <f>'5 жастағы балалар Ш'!N120</f>
        <v>1</v>
      </c>
      <c r="G310" s="137">
        <f>'5 жастағы балалар Ә'!N120</f>
        <v>0</v>
      </c>
    </row>
    <row r="311" spans="2:7">
      <c r="B311" s="34"/>
      <c r="C311" s="137">
        <f>'5 жастағы балалар Ф'!O120</f>
        <v>0</v>
      </c>
      <c r="D311" s="137">
        <f>'5 жастағы балалар К'!O120</f>
        <v>1</v>
      </c>
      <c r="E311" s="137">
        <f>'5 жастағы балалар Т'!O120</f>
        <v>0</v>
      </c>
      <c r="F311" s="137">
        <f>'5 жастағы балалар Ш'!O120</f>
        <v>0</v>
      </c>
      <c r="G311" s="137">
        <f>'5 жастағы балалар Ә'!O120</f>
        <v>1</v>
      </c>
    </row>
    <row r="312" spans="2:7">
      <c r="B312" s="31">
        <v>5</v>
      </c>
      <c r="C312" s="137">
        <f>'5 жастағы балалар Ф'!P120</f>
        <v>0</v>
      </c>
      <c r="D312" s="137">
        <f>'5 жастағы балалар К'!P120</f>
        <v>0</v>
      </c>
      <c r="E312" s="137">
        <f>'5 жастағы балалар Т'!P120</f>
        <v>1</v>
      </c>
      <c r="F312" s="137">
        <f>'5 жастағы балалар Ш'!P120</f>
        <v>0</v>
      </c>
      <c r="G312" s="137">
        <f>'5 жастағы балалар Ә'!P120</f>
        <v>0</v>
      </c>
    </row>
    <row r="313" spans="2:7">
      <c r="B313" s="33"/>
      <c r="C313" s="137">
        <f>'5 жастағы балалар Ф'!Q120</f>
        <v>1</v>
      </c>
      <c r="D313" s="137">
        <f>'5 жастағы балалар К'!Q120</f>
        <v>0</v>
      </c>
      <c r="E313" s="137">
        <f>'5 жастағы балалар Т'!Q120</f>
        <v>0</v>
      </c>
      <c r="F313" s="137">
        <f>'5 жастағы балалар Ш'!Q120</f>
        <v>1</v>
      </c>
      <c r="G313" s="137">
        <f>'5 жастағы балалар Ә'!Q120</f>
        <v>1</v>
      </c>
    </row>
    <row r="314" spans="2:7">
      <c r="B314" s="34"/>
      <c r="C314" s="137">
        <f>'5 жастағы балалар Ф'!R120</f>
        <v>0</v>
      </c>
      <c r="D314" s="137">
        <f>'5 жастағы балалар К'!R120</f>
        <v>1</v>
      </c>
      <c r="E314" s="137">
        <f>'5 жастағы балалар Т'!R120</f>
        <v>0</v>
      </c>
      <c r="F314" s="137">
        <f>'5 жастағы балалар Ш'!R120</f>
        <v>0</v>
      </c>
      <c r="G314" s="137">
        <f>'5 жастағы балалар Ә'!R120</f>
        <v>0</v>
      </c>
    </row>
    <row r="315" spans="2:7">
      <c r="B315" s="31">
        <v>6</v>
      </c>
      <c r="C315" s="137">
        <f>'5 жастағы балалар Ф'!S120</f>
        <v>0</v>
      </c>
      <c r="D315" s="137">
        <f>'5 жастағы балалар К'!S120</f>
        <v>0</v>
      </c>
      <c r="E315" s="137">
        <f>'5 жастағы балалар Т'!S120</f>
        <v>1</v>
      </c>
      <c r="F315" s="137">
        <f>'5 жастағы балалар Ш'!S120</f>
        <v>0</v>
      </c>
      <c r="G315" s="137">
        <f>'5 жастағы балалар Ә'!S120</f>
        <v>0</v>
      </c>
    </row>
    <row r="316" spans="2:7">
      <c r="B316" s="33"/>
      <c r="C316" s="137">
        <f>'5 жастағы балалар Ф'!T120</f>
        <v>1</v>
      </c>
      <c r="D316" s="137">
        <f>'5 жастағы балалар К'!T120</f>
        <v>0</v>
      </c>
      <c r="E316" s="137">
        <f>'5 жастағы балалар Т'!T120</f>
        <v>0</v>
      </c>
      <c r="F316" s="137">
        <f>'5 жастағы балалар Ш'!T120</f>
        <v>1</v>
      </c>
      <c r="G316" s="137">
        <f>'5 жастағы балалар Ә'!T120</f>
        <v>0</v>
      </c>
    </row>
    <row r="317" spans="2:7">
      <c r="B317" s="34"/>
      <c r="C317" s="137">
        <f>'5 жастағы балалар Ф'!U120</f>
        <v>0</v>
      </c>
      <c r="D317" s="137">
        <f>'5 жастағы балалар К'!U120</f>
        <v>1</v>
      </c>
      <c r="E317" s="137">
        <f>'5 жастағы балалар Т'!U120</f>
        <v>0</v>
      </c>
      <c r="F317" s="137">
        <f>'5 жастағы балалар Ш'!U120</f>
        <v>0</v>
      </c>
      <c r="G317" s="137">
        <f>'5 жастағы балалар Ә'!U120</f>
        <v>1</v>
      </c>
    </row>
    <row r="318" spans="2:7">
      <c r="B318" s="31">
        <v>7</v>
      </c>
      <c r="C318" s="137">
        <f>'5 жастағы балалар Ф'!V120</f>
        <v>0</v>
      </c>
      <c r="D318" s="137">
        <f>'5 жастағы балалар К'!V120</f>
        <v>0</v>
      </c>
      <c r="E318" s="137">
        <f>'5 жастағы балалар Т'!V120</f>
        <v>1</v>
      </c>
      <c r="F318" s="137">
        <f>'5 жастағы балалар Ш'!V120</f>
        <v>0</v>
      </c>
      <c r="G318" s="137">
        <f>'5 жастағы балалар Ә'!V120</f>
        <v>0</v>
      </c>
    </row>
    <row r="319" spans="2:7">
      <c r="B319" s="33"/>
      <c r="C319" s="137">
        <f>'5 жастағы балалар Ф'!W120</f>
        <v>0</v>
      </c>
      <c r="D319" s="137">
        <f>'5 жастағы балалар Ш'!W120</f>
        <v>1</v>
      </c>
      <c r="E319" s="137">
        <f>'5 жастағы балалар Т'!W120</f>
        <v>0</v>
      </c>
      <c r="F319" s="137">
        <f>'5 жастағы балалар Ш'!W120</f>
        <v>1</v>
      </c>
      <c r="G319" s="137">
        <f>'5 жастағы балалар Ә'!W120</f>
        <v>1</v>
      </c>
    </row>
    <row r="320" spans="2:7">
      <c r="B320" s="34"/>
      <c r="C320" s="137">
        <f>'5 жастағы балалар Ф'!X120</f>
        <v>1</v>
      </c>
      <c r="D320" s="137">
        <f>'5 жастағы балалар К'!X120</f>
        <v>0</v>
      </c>
      <c r="E320" s="137">
        <f>'5 жастағы балалар Т'!X120</f>
        <v>0</v>
      </c>
      <c r="F320" s="137">
        <f>'5 жастағы балалар Ш'!X120</f>
        <v>0</v>
      </c>
      <c r="G320" s="137">
        <f>'5 жастағы балалар Ә'!X120</f>
        <v>0</v>
      </c>
    </row>
    <row r="321" spans="2:7">
      <c r="B321" s="31">
        <v>8</v>
      </c>
      <c r="C321" s="41"/>
      <c r="D321" s="137">
        <f>'5 жастағы балалар К'!Y120</f>
        <v>0</v>
      </c>
      <c r="E321" s="42"/>
      <c r="F321" s="137">
        <f>'5 жастағы балалар Ш'!Y120</f>
        <v>0</v>
      </c>
      <c r="G321" s="42"/>
    </row>
    <row r="322" spans="2:7">
      <c r="B322" s="33"/>
      <c r="C322" s="43"/>
      <c r="D322" s="137">
        <f>'5 жастағы балалар К'!Z120</f>
        <v>0</v>
      </c>
      <c r="E322" s="44"/>
      <c r="F322" s="137">
        <f>'5 жастағы балалар Ш'!Z120</f>
        <v>1</v>
      </c>
      <c r="G322" s="44"/>
    </row>
    <row r="323" spans="2:7">
      <c r="B323" s="34"/>
      <c r="C323" s="43"/>
      <c r="D323" s="137">
        <f>'5 жастағы балалар К'!AA120</f>
        <v>1</v>
      </c>
      <c r="E323" s="44"/>
      <c r="F323" s="137">
        <f>'5 жастағы балалар Ш'!AA120</f>
        <v>0</v>
      </c>
      <c r="G323" s="44"/>
    </row>
    <row r="324" spans="2:7">
      <c r="B324" s="31">
        <v>9</v>
      </c>
      <c r="C324" s="43"/>
      <c r="D324" s="137">
        <f>'5 жастағы балалар К'!AB120</f>
        <v>0</v>
      </c>
      <c r="E324" s="44"/>
      <c r="F324" s="137">
        <f>'5 жастағы балалар Ш'!AB120</f>
        <v>0</v>
      </c>
      <c r="G324" s="44"/>
    </row>
    <row r="325" spans="2:7">
      <c r="B325" s="33"/>
      <c r="C325" s="43"/>
      <c r="D325" s="137">
        <f>'5 жастағы балалар К'!AC120</f>
        <v>0</v>
      </c>
      <c r="E325" s="44"/>
      <c r="F325" s="137">
        <f>'5 жастағы балалар Ш'!AC120</f>
        <v>1</v>
      </c>
      <c r="G325" s="44"/>
    </row>
    <row r="326" spans="2:7">
      <c r="B326" s="34"/>
      <c r="C326" s="43"/>
      <c r="D326" s="137">
        <f>'5 жастағы балалар К'!AD120</f>
        <v>1</v>
      </c>
      <c r="E326" s="44"/>
      <c r="F326" s="137">
        <f>'5 жастағы балалар Ш'!AD120</f>
        <v>0</v>
      </c>
      <c r="G326" s="44"/>
    </row>
    <row r="327" spans="2:7">
      <c r="B327" s="37">
        <v>10</v>
      </c>
      <c r="C327" s="43"/>
      <c r="D327" s="137">
        <f>'5 жастағы балалар К'!AE120</f>
        <v>0</v>
      </c>
      <c r="E327" s="44"/>
      <c r="F327" s="137">
        <f>'5 жастағы балалар Ш'!AE120</f>
        <v>0</v>
      </c>
      <c r="G327" s="44"/>
    </row>
    <row r="328" spans="2:7">
      <c r="B328" s="37"/>
      <c r="C328" s="43"/>
      <c r="D328" s="137">
        <f>'5 жастағы балалар К'!AF120</f>
        <v>0</v>
      </c>
      <c r="E328" s="44"/>
      <c r="F328" s="137">
        <f>'5 жастағы балалар Ш'!AF120</f>
        <v>1</v>
      </c>
      <c r="G328" s="44"/>
    </row>
    <row r="329" spans="2:7">
      <c r="B329" s="37"/>
      <c r="C329" s="43"/>
      <c r="D329" s="137">
        <f>'5 жастағы балалар К'!AG120</f>
        <v>1</v>
      </c>
      <c r="E329" s="44"/>
      <c r="F329" s="137">
        <f>'5 жастағы балалар Ш'!AG120</f>
        <v>0</v>
      </c>
      <c r="G329" s="44"/>
    </row>
    <row r="330" spans="2:7">
      <c r="B330" s="37">
        <v>11</v>
      </c>
      <c r="C330" s="43"/>
      <c r="D330" s="137">
        <f>'5 жастағы балалар К'!AH120</f>
        <v>0</v>
      </c>
      <c r="E330" s="44"/>
      <c r="F330" s="137">
        <f>'5 жастағы балалар Ш'!AH120</f>
        <v>0</v>
      </c>
      <c r="G330" s="44"/>
    </row>
    <row r="331" spans="2:7">
      <c r="B331" s="37"/>
      <c r="C331" s="43"/>
      <c r="D331" s="137">
        <f>'5 жастағы балалар К'!AI120</f>
        <v>0</v>
      </c>
      <c r="E331" s="44"/>
      <c r="F331" s="137">
        <f>'5 жастағы балалар Ш'!AI120</f>
        <v>1</v>
      </c>
      <c r="G331" s="44"/>
    </row>
    <row r="332" spans="2:7">
      <c r="B332" s="37"/>
      <c r="C332" s="43"/>
      <c r="D332" s="137">
        <f>'5 жастағы балалар К'!AJ120</f>
        <v>1</v>
      </c>
      <c r="E332" s="44"/>
      <c r="F332" s="137">
        <f>'5 жастағы балалар Ш'!AJ120</f>
        <v>0</v>
      </c>
      <c r="G332" s="44"/>
    </row>
    <row r="333" spans="2:7">
      <c r="B333" s="37">
        <v>12</v>
      </c>
      <c r="C333" s="43"/>
      <c r="D333" s="137">
        <f>'5 жастағы балалар К'!AK120</f>
        <v>0</v>
      </c>
      <c r="E333" s="44"/>
      <c r="F333" s="137">
        <f>'5 жастағы балалар Ш'!AK120</f>
        <v>0</v>
      </c>
      <c r="G333" s="44"/>
    </row>
    <row r="334" spans="2:7">
      <c r="B334" s="37"/>
      <c r="C334" s="43"/>
      <c r="D334" s="137">
        <f>'5 жастағы балалар К'!AL120</f>
        <v>0</v>
      </c>
      <c r="E334" s="44"/>
      <c r="F334" s="137">
        <f>'5 жастағы балалар Ш'!AL120</f>
        <v>1</v>
      </c>
      <c r="G334" s="44"/>
    </row>
    <row r="335" spans="2:7">
      <c r="B335" s="37"/>
      <c r="C335" s="43"/>
      <c r="D335" s="137">
        <f>'5 жастағы балалар К'!AM120</f>
        <v>1</v>
      </c>
      <c r="E335" s="44"/>
      <c r="F335" s="137">
        <f>'5 жастағы балалар Ш'!AM120</f>
        <v>0</v>
      </c>
      <c r="G335" s="44"/>
    </row>
    <row r="336" spans="2:7">
      <c r="B336" s="37">
        <v>13</v>
      </c>
      <c r="C336" s="43"/>
      <c r="D336" s="137">
        <f>'5 жастағы балалар К'!AN120</f>
        <v>0</v>
      </c>
      <c r="E336" s="44"/>
      <c r="F336" s="137">
        <f>'5 жастағы балалар Ш'!AN120</f>
        <v>0</v>
      </c>
      <c r="G336" s="44"/>
    </row>
    <row r="337" spans="2:7">
      <c r="B337" s="37"/>
      <c r="C337" s="43"/>
      <c r="D337" s="137">
        <f>'5 жастағы балалар К'!AO120</f>
        <v>0</v>
      </c>
      <c r="E337" s="44"/>
      <c r="F337" s="137">
        <f>'5 жастағы балалар Ш'!AO120</f>
        <v>1</v>
      </c>
      <c r="G337" s="44"/>
    </row>
    <row r="338" spans="2:7">
      <c r="B338" s="37"/>
      <c r="C338" s="43"/>
      <c r="D338" s="137">
        <f>'5 жастағы балалар К'!AP120</f>
        <v>1</v>
      </c>
      <c r="E338" s="44"/>
      <c r="F338" s="137">
        <f>'5 жастағы балалар Ш'!AP120</f>
        <v>0</v>
      </c>
      <c r="G338" s="44"/>
    </row>
    <row r="339" spans="2:7">
      <c r="B339" s="37">
        <v>14</v>
      </c>
      <c r="C339" s="43"/>
      <c r="D339" s="137">
        <f>'5 жастағы балалар К'!AQ120</f>
        <v>0</v>
      </c>
      <c r="E339" s="44"/>
      <c r="F339" s="137">
        <f>'5 жастағы балалар Ш'!AQ120</f>
        <v>0</v>
      </c>
      <c r="G339" s="44"/>
    </row>
    <row r="340" spans="2:7">
      <c r="B340" s="37"/>
      <c r="C340" s="43"/>
      <c r="D340" s="137">
        <f>'5 жастағы балалар К'!AR120</f>
        <v>1</v>
      </c>
      <c r="E340" s="44"/>
      <c r="F340" s="137">
        <f>'5 жастағы балалар Ш'!AR120</f>
        <v>1</v>
      </c>
      <c r="G340" s="44"/>
    </row>
    <row r="341" spans="2:7">
      <c r="B341" s="37"/>
      <c r="C341" s="43"/>
      <c r="D341" s="137">
        <f>'5 жастағы балалар К'!AS120</f>
        <v>0</v>
      </c>
      <c r="E341" s="44"/>
      <c r="F341" s="137">
        <f>'5 жастағы балалар Ш'!AS120</f>
        <v>0</v>
      </c>
      <c r="G341" s="44"/>
    </row>
    <row r="342" spans="2:7">
      <c r="B342" s="37">
        <v>15</v>
      </c>
      <c r="C342" s="43"/>
      <c r="D342" s="137">
        <f>'5 жастағы балалар К'!AT120</f>
        <v>0</v>
      </c>
      <c r="E342" s="44"/>
      <c r="F342" s="137">
        <f>'5 жастағы балалар Ш'!AT120</f>
        <v>0</v>
      </c>
      <c r="G342" s="44"/>
    </row>
    <row r="343" spans="2:7">
      <c r="B343" s="37"/>
      <c r="C343" s="43"/>
      <c r="D343" s="137">
        <f>'5 жастағы балалар К'!AU120</f>
        <v>1</v>
      </c>
      <c r="E343" s="44"/>
      <c r="F343" s="137">
        <f>'5 жастағы балалар Ш'!AU120</f>
        <v>1</v>
      </c>
      <c r="G343" s="44"/>
    </row>
    <row r="344" spans="2:7">
      <c r="B344" s="37"/>
      <c r="C344" s="43"/>
      <c r="D344" s="137">
        <f>'5 жастағы балалар К'!AV120</f>
        <v>0</v>
      </c>
      <c r="E344" s="44"/>
      <c r="F344" s="137">
        <f>'5 жастағы балалар Ш'!AV120</f>
        <v>0</v>
      </c>
      <c r="G344" s="44"/>
    </row>
    <row r="345" spans="2:7">
      <c r="B345" s="31">
        <v>16</v>
      </c>
      <c r="C345" s="43"/>
      <c r="D345" s="137">
        <f>'5 жастағы балалар К'!AW120</f>
        <v>0</v>
      </c>
      <c r="E345" s="44"/>
      <c r="F345" s="137">
        <f>'5 жастағы балалар Ш'!AW120</f>
        <v>0</v>
      </c>
      <c r="G345" s="44"/>
    </row>
    <row r="346" spans="2:7">
      <c r="B346" s="33"/>
      <c r="C346" s="43"/>
      <c r="D346" s="137">
        <f>'5 жастағы балалар К'!AX120</f>
        <v>0</v>
      </c>
      <c r="E346" s="44"/>
      <c r="F346" s="137">
        <f>'5 жастағы балалар Ш'!AX120</f>
        <v>1</v>
      </c>
      <c r="G346" s="44"/>
    </row>
    <row r="347" spans="2:7">
      <c r="B347" s="34"/>
      <c r="C347" s="43"/>
      <c r="D347" s="137">
        <f>'5 жастағы балалар К'!AY120</f>
        <v>1</v>
      </c>
      <c r="E347" s="44"/>
      <c r="F347" s="137">
        <f>'5 жастағы балалар Ш'!AY120</f>
        <v>0</v>
      </c>
      <c r="G347" s="44"/>
    </row>
    <row r="348" spans="2:7">
      <c r="B348" s="31">
        <v>17</v>
      </c>
      <c r="C348" s="43"/>
      <c r="D348" s="137">
        <f>'5 жастағы балалар К'!AZ120</f>
        <v>0</v>
      </c>
      <c r="E348" s="44"/>
      <c r="F348" s="137">
        <f>'5 жастағы балалар Ш'!AZ120</f>
        <v>0</v>
      </c>
      <c r="G348" s="44"/>
    </row>
    <row r="349" spans="2:7">
      <c r="B349" s="33"/>
      <c r="C349" s="43"/>
      <c r="D349" s="137">
        <f>'5 жастағы балалар К'!BA120</f>
        <v>0</v>
      </c>
      <c r="E349" s="44"/>
      <c r="F349" s="137">
        <f>'5 жастағы балалар Ш'!BA120</f>
        <v>1</v>
      </c>
      <c r="G349" s="44"/>
    </row>
    <row r="350" spans="2:7">
      <c r="B350" s="34"/>
      <c r="C350" s="43"/>
      <c r="D350" s="137">
        <f>'5 жастағы балалар К'!BB120</f>
        <v>1</v>
      </c>
      <c r="E350" s="44"/>
      <c r="F350" s="137">
        <f>'5 жастағы балалар Ш'!BB120</f>
        <v>0</v>
      </c>
      <c r="G350" s="44"/>
    </row>
    <row r="351" spans="2:7">
      <c r="B351" s="31">
        <v>18</v>
      </c>
      <c r="C351" s="43"/>
      <c r="D351" s="137">
        <f>'5 жастағы балалар К'!BC120</f>
        <v>0</v>
      </c>
      <c r="E351" s="44"/>
      <c r="F351" s="137">
        <f>'5 жастағы балалар Ш'!BC120</f>
        <v>0</v>
      </c>
      <c r="G351" s="44"/>
    </row>
    <row r="352" spans="2:7">
      <c r="B352" s="33"/>
      <c r="C352" s="43"/>
      <c r="D352" s="137">
        <f>'5 жастағы балалар К'!BD120</f>
        <v>0</v>
      </c>
      <c r="E352" s="44"/>
      <c r="F352" s="137">
        <f>'5 жастағы балалар Ш'!BD120</f>
        <v>1</v>
      </c>
      <c r="G352" s="44"/>
    </row>
    <row r="353" spans="2:7">
      <c r="B353" s="34"/>
      <c r="C353" s="43"/>
      <c r="D353" s="137">
        <f>'5 жастағы балалар К'!BE120</f>
        <v>1</v>
      </c>
      <c r="E353" s="44"/>
      <c r="F353" s="137">
        <f>'5 жастағы балалар Ш'!BE120</f>
        <v>0</v>
      </c>
      <c r="G353" s="44"/>
    </row>
    <row r="354" spans="2:7">
      <c r="B354" s="31">
        <v>19</v>
      </c>
      <c r="C354" s="43"/>
      <c r="D354" s="137">
        <f>'5 жастағы балалар К'!BF120</f>
        <v>0</v>
      </c>
      <c r="E354" s="44"/>
      <c r="F354" s="137">
        <f>'5 жастағы балалар Ш'!BF120</f>
        <v>0</v>
      </c>
      <c r="G354" s="44"/>
    </row>
    <row r="355" spans="2:7">
      <c r="B355" s="33"/>
      <c r="C355" s="43"/>
      <c r="D355" s="137">
        <f>'5 жастағы балалар К'!BG120</f>
        <v>0</v>
      </c>
      <c r="E355" s="44"/>
      <c r="F355" s="137">
        <f>'5 жастағы балалар Ш'!BG120</f>
        <v>1</v>
      </c>
      <c r="G355" s="44"/>
    </row>
    <row r="356" spans="2:7">
      <c r="B356" s="34"/>
      <c r="C356" s="43"/>
      <c r="D356" s="137">
        <f>'5 жастағы балалар К'!BH120</f>
        <v>1</v>
      </c>
      <c r="E356" s="44"/>
      <c r="F356" s="137">
        <f>'5 жастағы балалар Ш'!BH120</f>
        <v>0</v>
      </c>
      <c r="G356" s="44"/>
    </row>
    <row r="357" spans="2:7">
      <c r="B357" s="31">
        <v>20</v>
      </c>
      <c r="C357" s="43"/>
      <c r="D357" s="137">
        <f>'5 жастағы балалар К'!BI120</f>
        <v>0</v>
      </c>
      <c r="E357" s="44"/>
      <c r="F357" s="137">
        <f>'5 жастағы балалар Ш'!BI120</f>
        <v>0</v>
      </c>
      <c r="G357" s="44"/>
    </row>
    <row r="358" spans="2:7">
      <c r="B358" s="33"/>
      <c r="C358" s="43"/>
      <c r="D358" s="137">
        <f>'5 жастағы балалар К'!BJ120</f>
        <v>1</v>
      </c>
      <c r="E358" s="44"/>
      <c r="F358" s="137">
        <f>'5 жастағы балалар Ш'!BJ120</f>
        <v>1</v>
      </c>
      <c r="G358" s="44"/>
    </row>
    <row r="359" spans="2:7">
      <c r="B359" s="34"/>
      <c r="C359" s="43"/>
      <c r="D359" s="137">
        <f>'5 жастағы балалар К'!BK120</f>
        <v>0</v>
      </c>
      <c r="E359" s="44"/>
      <c r="F359" s="137">
        <f>'5 жастағы балалар Ш'!BK120</f>
        <v>0</v>
      </c>
      <c r="G359" s="44"/>
    </row>
    <row r="360" spans="2:7">
      <c r="B360" s="31">
        <v>21</v>
      </c>
      <c r="C360" s="43"/>
      <c r="D360" s="137">
        <f>'5 жастағы балалар К'!BL120</f>
        <v>0</v>
      </c>
      <c r="E360" s="44"/>
      <c r="F360" s="137">
        <f>'5 жастағы балалар Ш'!BL120</f>
        <v>0</v>
      </c>
      <c r="G360" s="44"/>
    </row>
    <row r="361" spans="2:7">
      <c r="B361" s="33"/>
      <c r="C361" s="43"/>
      <c r="D361" s="137">
        <f>'5 жастағы балалар К'!BM120</f>
        <v>0</v>
      </c>
      <c r="E361" s="44"/>
      <c r="F361" s="137">
        <f>'5 жастағы балалар Ш'!BM120</f>
        <v>1</v>
      </c>
      <c r="G361" s="44"/>
    </row>
    <row r="362" spans="2:7">
      <c r="B362" s="34"/>
      <c r="C362" s="43"/>
      <c r="D362" s="137">
        <f>'5 жастағы балалар К'!BN120</f>
        <v>1</v>
      </c>
      <c r="E362" s="44"/>
      <c r="F362" s="137">
        <f>'5 жастағы балалар Ш'!BN120</f>
        <v>0</v>
      </c>
      <c r="G362" s="44"/>
    </row>
    <row r="363" spans="2:7">
      <c r="B363" s="31">
        <v>22</v>
      </c>
      <c r="C363" s="43"/>
      <c r="D363" s="137">
        <f>'5 жастағы балалар К'!BO120</f>
        <v>0</v>
      </c>
      <c r="E363" s="44"/>
      <c r="F363" s="137">
        <f>'5 жастағы балалар Ш'!BO120</f>
        <v>0</v>
      </c>
      <c r="G363" s="44"/>
    </row>
    <row r="364" spans="2:7">
      <c r="B364" s="33"/>
      <c r="C364" s="43"/>
      <c r="D364" s="137">
        <f>'5 жастағы балалар К'!BP120</f>
        <v>0</v>
      </c>
      <c r="E364" s="44"/>
      <c r="F364" s="137">
        <f>'5 жастағы балалар Ш'!BP120</f>
        <v>1</v>
      </c>
      <c r="G364" s="44"/>
    </row>
    <row r="365" spans="2:7">
      <c r="B365" s="34"/>
      <c r="C365" s="43"/>
      <c r="D365" s="137">
        <f>'5 жастағы балалар К'!BQ120</f>
        <v>1</v>
      </c>
      <c r="E365" s="44"/>
      <c r="F365" s="137">
        <f>'5 жастағы балалар Ш'!BQ120</f>
        <v>0</v>
      </c>
      <c r="G365" s="44"/>
    </row>
    <row r="366" spans="2:7">
      <c r="B366" s="31">
        <v>23</v>
      </c>
      <c r="C366" s="43"/>
      <c r="D366" s="137">
        <f>'5 жастағы балалар К'!BR120</f>
        <v>0</v>
      </c>
      <c r="E366" s="44"/>
      <c r="F366" s="137">
        <f>'5 жастағы балалар Ш'!BR120</f>
        <v>0</v>
      </c>
      <c r="G366" s="44"/>
    </row>
    <row r="367" spans="2:7">
      <c r="B367" s="33"/>
      <c r="C367" s="43"/>
      <c r="D367" s="137">
        <f>'5 жастағы балалар К'!BS120</f>
        <v>0</v>
      </c>
      <c r="E367" s="44"/>
      <c r="F367" s="137">
        <f>'5 жастағы балалар Ш'!BS120</f>
        <v>1</v>
      </c>
      <c r="G367" s="44"/>
    </row>
    <row r="368" spans="2:7">
      <c r="B368" s="34"/>
      <c r="C368" s="43"/>
      <c r="D368" s="137">
        <f>'5 жастағы балалар К'!BT120</f>
        <v>1</v>
      </c>
      <c r="E368" s="44"/>
      <c r="F368" s="137">
        <f>'5 жастағы балалар Ш'!BT120</f>
        <v>0</v>
      </c>
      <c r="G368" s="44"/>
    </row>
    <row r="369" spans="2:7">
      <c r="B369" s="31">
        <v>24</v>
      </c>
      <c r="C369" s="43"/>
      <c r="D369" s="137">
        <f>'5 жастағы балалар К'!BU120</f>
        <v>0</v>
      </c>
      <c r="E369" s="44"/>
      <c r="F369" s="137">
        <f>'5 жастағы балалар Ш'!BU120</f>
        <v>0</v>
      </c>
      <c r="G369" s="44"/>
    </row>
    <row r="370" spans="2:7">
      <c r="B370" s="33"/>
      <c r="C370" s="43"/>
      <c r="D370" s="137">
        <f>'5 жастағы балалар К'!BV120</f>
        <v>0</v>
      </c>
      <c r="E370" s="44"/>
      <c r="F370" s="137">
        <f>'5 жастағы балалар Ш'!BV120</f>
        <v>1</v>
      </c>
      <c r="G370" s="44"/>
    </row>
    <row r="371" spans="2:7">
      <c r="B371" s="34"/>
      <c r="C371" s="43"/>
      <c r="D371" s="137">
        <f>'5 жастағы балалар К'!BW120</f>
        <v>1</v>
      </c>
      <c r="E371" s="44"/>
      <c r="F371" s="137">
        <f>'5 жастағы балалар Ш'!BW120</f>
        <v>0</v>
      </c>
      <c r="G371" s="44"/>
    </row>
    <row r="372" spans="2:7">
      <c r="B372" s="31">
        <v>25</v>
      </c>
      <c r="C372" s="43"/>
      <c r="D372" s="137">
        <f>'5 жастағы балалар К'!BX120</f>
        <v>0</v>
      </c>
      <c r="E372" s="44"/>
      <c r="F372" s="137">
        <f>'5 жастағы балалар Ш'!BX120</f>
        <v>0</v>
      </c>
      <c r="G372" s="44"/>
    </row>
    <row r="373" spans="2:7">
      <c r="B373" s="33"/>
      <c r="C373" s="43"/>
      <c r="D373" s="137">
        <f>'5 жастағы балалар К'!BY120</f>
        <v>0</v>
      </c>
      <c r="E373" s="44"/>
      <c r="F373" s="137">
        <f>'5 жастағы балалар Ш'!BY120</f>
        <v>1</v>
      </c>
      <c r="G373" s="44"/>
    </row>
    <row r="374" spans="2:7">
      <c r="B374" s="34"/>
      <c r="C374" s="43"/>
      <c r="D374" s="137">
        <f>'5 жастағы балалар К'!BZ120</f>
        <v>1</v>
      </c>
      <c r="E374" s="44"/>
      <c r="F374" s="137">
        <f>'5 жастағы балалар Ш'!BZ120</f>
        <v>0</v>
      </c>
      <c r="G374" s="44"/>
    </row>
    <row r="375" spans="2:7">
      <c r="B375" s="37">
        <v>26</v>
      </c>
      <c r="C375" s="43"/>
      <c r="D375" s="137">
        <f>'5 жастағы балалар К'!CA120</f>
        <v>0</v>
      </c>
      <c r="E375" s="44"/>
      <c r="F375" s="137">
        <f>'5 жастағы балалар Ш'!CA120</f>
        <v>0</v>
      </c>
      <c r="G375" s="44"/>
    </row>
    <row r="376" spans="2:7">
      <c r="B376" s="37"/>
      <c r="C376" s="43"/>
      <c r="D376" s="137">
        <f>'5 жастағы балалар К'!CB120</f>
        <v>0</v>
      </c>
      <c r="E376" s="44"/>
      <c r="F376" s="137">
        <f>'5 жастағы балалар Ш'!CB120</f>
        <v>1</v>
      </c>
      <c r="G376" s="44"/>
    </row>
    <row r="377" spans="2:7">
      <c r="B377" s="37"/>
      <c r="C377" s="43"/>
      <c r="D377" s="137">
        <f>'5 жастағы балалар К'!CC120</f>
        <v>1</v>
      </c>
      <c r="E377" s="44"/>
      <c r="F377" s="137">
        <f>'5 жастағы балалар Ш'!CC120</f>
        <v>0</v>
      </c>
      <c r="G377" s="44"/>
    </row>
    <row r="378" spans="2:7">
      <c r="B378" s="37">
        <v>27</v>
      </c>
      <c r="C378" s="43"/>
      <c r="D378" s="137">
        <f>'5 жастағы балалар К'!CD120</f>
        <v>0</v>
      </c>
      <c r="E378" s="44"/>
      <c r="F378" s="137">
        <f>'5 жастағы балалар Ш'!CD120</f>
        <v>0</v>
      </c>
      <c r="G378" s="44"/>
    </row>
    <row r="379" spans="2:7">
      <c r="B379" s="37"/>
      <c r="C379" s="43"/>
      <c r="D379" s="137">
        <f>'5 жастағы балалар К'!CE120</f>
        <v>1</v>
      </c>
      <c r="E379" s="44"/>
      <c r="F379" s="137">
        <f>'5 жастағы балалар Ш'!CE120</f>
        <v>1</v>
      </c>
      <c r="G379" s="44"/>
    </row>
    <row r="380" spans="2:7">
      <c r="B380" s="37"/>
      <c r="C380" s="43"/>
      <c r="D380" s="137">
        <f>'5 жастағы балалар К'!CF120</f>
        <v>0</v>
      </c>
      <c r="E380" s="44"/>
      <c r="F380" s="137">
        <f>'5 жастағы балалар Ш'!CF120</f>
        <v>0</v>
      </c>
      <c r="G380" s="44"/>
    </row>
    <row r="381" spans="2:7">
      <c r="B381" s="37">
        <v>28</v>
      </c>
      <c r="C381" s="43"/>
      <c r="D381" s="137">
        <f>'5 жастағы балалар К'!CG120</f>
        <v>0</v>
      </c>
      <c r="E381" s="44"/>
      <c r="F381" s="137">
        <f>'5 жастағы балалар Ш'!CG120</f>
        <v>1</v>
      </c>
      <c r="G381" s="44"/>
    </row>
    <row r="382" spans="2:7">
      <c r="B382" s="37"/>
      <c r="C382" s="43"/>
      <c r="D382" s="137">
        <f>'5 жастағы балалар К'!CH120</f>
        <v>0</v>
      </c>
      <c r="E382" s="44"/>
      <c r="F382" s="137">
        <f>'5 жастағы балалар Ш'!CH120</f>
        <v>1</v>
      </c>
      <c r="G382" s="44"/>
    </row>
    <row r="383" spans="2:7">
      <c r="B383" s="37"/>
      <c r="C383" s="43"/>
      <c r="D383" s="137">
        <f>'5 жастағы балалар К'!CI120</f>
        <v>1</v>
      </c>
      <c r="E383" s="44"/>
      <c r="F383" s="137">
        <f>'5 жастағы балалар Ш'!CI120</f>
        <v>0</v>
      </c>
      <c r="G383" s="44"/>
    </row>
    <row r="384" spans="2:7">
      <c r="B384" s="37">
        <v>29</v>
      </c>
      <c r="C384" s="43"/>
      <c r="D384" s="42"/>
      <c r="E384" s="44"/>
      <c r="F384" s="137">
        <f>'5 жастағы балалар Ш'!CJ120</f>
        <v>0</v>
      </c>
      <c r="G384" s="44"/>
    </row>
    <row r="385" spans="2:7">
      <c r="B385" s="37"/>
      <c r="C385" s="43"/>
      <c r="D385" s="44"/>
      <c r="E385" s="44"/>
      <c r="F385" s="137">
        <f>'5 жастағы балалар Ш'!CK120</f>
        <v>1</v>
      </c>
      <c r="G385" s="44"/>
    </row>
    <row r="386" spans="2:7">
      <c r="B386" s="37"/>
      <c r="C386" s="43"/>
      <c r="D386" s="44"/>
      <c r="E386" s="44"/>
      <c r="F386" s="137">
        <f>'5 жастағы балалар Ш'!CL120</f>
        <v>0</v>
      </c>
      <c r="G386" s="44"/>
    </row>
    <row r="387" spans="2:7">
      <c r="B387" s="37">
        <v>30</v>
      </c>
      <c r="C387" s="43"/>
      <c r="D387" s="44"/>
      <c r="E387" s="44"/>
      <c r="F387" s="137">
        <f>'5 жастағы балалар Ш'!CM120</f>
        <v>0</v>
      </c>
      <c r="G387" s="44"/>
    </row>
    <row r="388" spans="2:7">
      <c r="B388" s="37"/>
      <c r="C388" s="43"/>
      <c r="D388" s="44"/>
      <c r="E388" s="44"/>
      <c r="F388" s="137">
        <f>'5 жастағы балалар Ш'!CN120</f>
        <v>1</v>
      </c>
      <c r="G388" s="44"/>
    </row>
    <row r="389" spans="2:7">
      <c r="B389" s="37"/>
      <c r="C389" s="43"/>
      <c r="D389" s="44"/>
      <c r="E389" s="44"/>
      <c r="F389" s="137">
        <f>'5 жастағы балалар Ш'!CO120</f>
        <v>0</v>
      </c>
      <c r="G389" s="44"/>
    </row>
    <row r="390" spans="2:7">
      <c r="B390" s="37">
        <v>31</v>
      </c>
      <c r="C390" s="43"/>
      <c r="D390" s="44"/>
      <c r="E390" s="44"/>
      <c r="F390" s="137">
        <f>'5 жастағы балалар Ш'!CP120</f>
        <v>0</v>
      </c>
      <c r="G390" s="44"/>
    </row>
    <row r="391" spans="2:7">
      <c r="B391" s="37"/>
      <c r="C391" s="43"/>
      <c r="D391" s="44"/>
      <c r="E391" s="44"/>
      <c r="F391" s="137">
        <f>'5 жастағы балалар Ш'!CQ120</f>
        <v>1</v>
      </c>
      <c r="G391" s="44"/>
    </row>
    <row r="392" spans="2:7">
      <c r="B392" s="37"/>
      <c r="C392" s="43"/>
      <c r="D392" s="44"/>
      <c r="E392" s="44"/>
      <c r="F392" s="137">
        <f>'5 жастағы балалар Ш'!CR120</f>
        <v>0</v>
      </c>
      <c r="G392" s="44"/>
    </row>
    <row r="393" spans="2:7">
      <c r="B393" s="37">
        <v>32</v>
      </c>
      <c r="C393" s="43"/>
      <c r="D393" s="44"/>
      <c r="E393" s="44"/>
      <c r="F393" s="137">
        <f>'5 жастағы балалар Ш'!CS120</f>
        <v>0</v>
      </c>
      <c r="G393" s="44"/>
    </row>
    <row r="394" spans="2:7">
      <c r="B394" s="37"/>
      <c r="C394" s="43"/>
      <c r="D394" s="44"/>
      <c r="E394" s="44"/>
      <c r="F394" s="137">
        <f>'5 жастағы балалар Ш'!CT120</f>
        <v>0</v>
      </c>
      <c r="G394" s="44"/>
    </row>
    <row r="395" spans="2:7">
      <c r="B395" s="37"/>
      <c r="C395" s="43"/>
      <c r="D395" s="44"/>
      <c r="E395" s="44"/>
      <c r="F395" s="137">
        <f>'5 жастағы балалар Ш'!CU120</f>
        <v>1</v>
      </c>
      <c r="G395" s="44"/>
    </row>
    <row r="396" spans="2:7">
      <c r="B396" s="37">
        <v>33</v>
      </c>
      <c r="C396" s="43"/>
      <c r="D396" s="44"/>
      <c r="E396" s="44"/>
      <c r="F396" s="137">
        <f>'5 жастағы балалар Ш'!CV120</f>
        <v>0</v>
      </c>
      <c r="G396" s="44"/>
    </row>
    <row r="397" spans="2:7">
      <c r="B397" s="37"/>
      <c r="C397" s="43"/>
      <c r="D397" s="44"/>
      <c r="E397" s="44"/>
      <c r="F397" s="137">
        <f>'5 жастағы балалар Ш'!CW120</f>
        <v>0</v>
      </c>
      <c r="G397" s="44"/>
    </row>
    <row r="398" spans="2:7">
      <c r="B398" s="37"/>
      <c r="C398" s="43"/>
      <c r="D398" s="44"/>
      <c r="E398" s="44"/>
      <c r="F398" s="137">
        <f>'5 жастағы балалар Ш'!CX120</f>
        <v>1</v>
      </c>
      <c r="G398" s="44"/>
    </row>
    <row r="399" spans="2:7">
      <c r="B399" s="37">
        <v>34</v>
      </c>
      <c r="C399" s="43"/>
      <c r="D399" s="44"/>
      <c r="E399" s="44"/>
      <c r="F399" s="137">
        <f>'5 жастағы балалар Ш'!CY120</f>
        <v>0</v>
      </c>
      <c r="G399" s="44"/>
    </row>
    <row r="400" spans="2:7">
      <c r="B400" s="37"/>
      <c r="C400" s="43"/>
      <c r="D400" s="44"/>
      <c r="E400" s="44"/>
      <c r="F400" s="137">
        <f>'5 жастағы балалар Ш'!CZ120</f>
        <v>0</v>
      </c>
      <c r="G400" s="44"/>
    </row>
    <row r="401" spans="2:7">
      <c r="B401" s="37"/>
      <c r="C401" s="43"/>
      <c r="D401" s="44"/>
      <c r="E401" s="44"/>
      <c r="F401" s="137">
        <f>'5 жастағы балалар Ш'!DA120</f>
        <v>1</v>
      </c>
      <c r="G401" s="44"/>
    </row>
    <row r="402" spans="2:7">
      <c r="B402" s="37">
        <v>35</v>
      </c>
      <c r="C402" s="43"/>
      <c r="D402" s="44"/>
      <c r="E402" s="44"/>
      <c r="F402" s="137">
        <f>'5 жастағы балалар Ш'!DB120</f>
        <v>0</v>
      </c>
      <c r="G402" s="44"/>
    </row>
    <row r="403" spans="2:7">
      <c r="B403" s="37"/>
      <c r="C403" s="43"/>
      <c r="D403" s="44"/>
      <c r="E403" s="44"/>
      <c r="F403" s="137">
        <f>'5 жастағы балалар Ш'!DC120</f>
        <v>0</v>
      </c>
      <c r="G403" s="44"/>
    </row>
    <row r="404" spans="2:7">
      <c r="B404" s="37"/>
      <c r="C404" s="45"/>
      <c r="D404" s="46"/>
      <c r="E404" s="46"/>
      <c r="F404" s="137">
        <f>'5 жастағы балалар Ш'!DD120</f>
        <v>1</v>
      </c>
      <c r="G404" s="46"/>
    </row>
    <row r="405" spans="2:2">
      <c r="B405" s="47">
        <f>СВОД3!V15</f>
        <v>2</v>
      </c>
    </row>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9"/>
  <sheetViews>
    <sheetView zoomScale="60" zoomScaleNormal="60"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t="str">
        <f>'5 жастағы балалар Ф'!C16</f>
        <v>Нуритдин Райяна Мұсақызы</v>
      </c>
      <c r="E4" s="5"/>
      <c r="F4" s="5"/>
      <c r="G4" s="1"/>
      <c r="H4" s="1"/>
    </row>
    <row r="5" ht="18" spans="2:8">
      <c r="B5" s="6" t="s">
        <v>2</v>
      </c>
      <c r="C5" s="6"/>
      <c r="D5" s="7" t="str">
        <f>'5 жастағы балалар Ф'!A16</f>
        <v>10.04.2018</v>
      </c>
      <c r="E5" s="7"/>
      <c r="F5" s="7"/>
      <c r="G5" s="1"/>
      <c r="H5" s="1"/>
    </row>
    <row r="6" ht="78"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1.5" customHeight="1" spans="2:12">
      <c r="B9" s="10" t="s">
        <v>833</v>
      </c>
      <c r="C9" s="11" t="s">
        <v>834</v>
      </c>
      <c r="D9" s="11"/>
      <c r="E9" s="11"/>
      <c r="F9" s="11" t="s">
        <v>835</v>
      </c>
      <c r="G9" s="11"/>
      <c r="H9" s="11"/>
      <c r="I9" s="11" t="s">
        <v>836</v>
      </c>
      <c r="J9" s="11"/>
      <c r="K9" s="11"/>
      <c r="L9" s="11" t="s">
        <v>837</v>
      </c>
    </row>
    <row r="10" ht="90" customHeight="1" spans="2:12">
      <c r="B10" s="11" t="s">
        <v>5</v>
      </c>
      <c r="C10" s="18" t="str">
        <f>IF(C98="","",VLOOKUP(C98,$M$509:$N$511,2,TRUE))</f>
        <v>өкшемен, аяқтың сыртқы қырымен, адымдап, жүруді жүгірумен, секірумен
алмастырып, бағытты және қарқынды өзгертіп жүру қабілетін бекіту
</v>
      </c>
      <c r="D10" s="18" t="e">
        <f>IF(C99="","",VLOOKUP(C99,$O$509:$P$511,2,TRUE))</f>
        <v>#N/A</v>
      </c>
      <c r="E10" s="18" t="e">
        <f>IF(C100="","",VLOOKUP(C100,$Q$509:$R$511,2,TRUE))</f>
        <v>#N/A</v>
      </c>
      <c r="F10" s="18" t="str">
        <f>IF(C191="","",VLOOKUP(C191,$M$563:$N$565,2,TRUE))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G10" s="18" t="e">
        <f>IF(C192="","",VLOOKUP(C192,$O$563:$P$565,2,TRUE))</f>
        <v>#N/A</v>
      </c>
      <c r="H10" s="18" t="e">
        <f>IF(C193="","",VLOOKUP(C193,$Q$563:$R$565,2,TRUE))</f>
        <v>#N/A</v>
      </c>
      <c r="I10" s="18" t="str">
        <f>IF(C300="","",VLOOKUP(C300,$M$563:$N$565,2,TRUE))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J10" s="18" t="e">
        <f>IF(C301="","",VLOOKUP(C301,$O$563:$P$565,2,TRUE))</f>
        <v>#N/A</v>
      </c>
      <c r="K10" s="18" t="e">
        <f>IF(C302="","",VLOOKUP(C302,$Q$563:$R$565,2,TRUE))</f>
        <v>#N/A</v>
      </c>
      <c r="L10" s="19" t="str">
        <f>IF(B405="","",VLOOKUP(B405,$M$612:$N$614,2,TRUE))</f>
        <v>Гигиеналық процедураларды өз бетінше орындайды; қатайту процедураларының маңыздылығы мен қажеттілігін біледі. Жаңа қозғалыс түрлерін біледі. Ойын  ұйымдастыруда бастамашылық жасайды, ойын ережелерін сақтайды
Шынықтыру процедураларының маңыздылығы мен қажеттілігін біледі; және салауатты өмір салты туралы алғашқы идеялары бар.
Дұрыс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біледі;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дұрыс жасайды және қолданады, сөйлеу этикеті формаларын қолданбайды; жай сөйлемдерді қолданады. негізгі ойды тұжырымдайды, өз пікірін білдіреді; оқиғаны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өзі және отбасы туралы айтады;
пайдаланады
басқалармен және адамдармен қарым-қатынасқа қажетті сөздер; ойыншықтар туралы шағын әңгіме құрастырады, суреттерді жасайды; 
мақал-мәтелдерді жатқа айтады.
Сөздерді буынға бөледі, олардың санын, ретін анықтайды;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пайдаланады, палитрадағы акварельді сумен араластырады, түрлі баспаларда қарындашпен бояйды, қанық түстерді алады.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біледі; табиғаттан және қиялдан әр түрлі пішіндегі және өлшемдегі таныс заттарды мүсіндеу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біледі; ;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v>
      </c>
    </row>
    <row r="11" ht="90" customHeight="1" spans="2:12">
      <c r="B11" s="11"/>
      <c r="C11" s="18" t="str">
        <f>IF(C101="","",VLOOKUP(C101,$S$509:$T$511,2,TRUE))</f>
        <v>сызықтардың, арқанның, тақтайдың, гимнастикалық скамейканың, бөрененің
бойымен тепе-теңдікті сақтап, жүру қабілетін бекіту
</v>
      </c>
      <c r="D11" s="18" t="e">
        <f>IF(C102="","",VLOOKUP(C102,$U$509:$V$511,2,TRUE))</f>
        <v>#N/A</v>
      </c>
      <c r="E11" s="18" t="e">
        <f>IF(C103="","",VLOOKUP(C103,$W$509:$X$511,2,TRUE))</f>
        <v>#N/A</v>
      </c>
      <c r="F11" s="18" t="str">
        <f>IF(C194="","",VLOOKUP(C194,$S$563:$T$565,2,TRUE))</f>
        <v>әртүрлі жылдамдықпен – баяу, жылдам, орташа қарқынмен тоқтамай жүгіру қабілетін бекіту</v>
      </c>
      <c r="G11" s="18" t="e">
        <f>IF(C195="","",VLOOKUP(C195,$U$563:$V$565,2,TRUE))</f>
        <v>#N/A</v>
      </c>
      <c r="H11" s="18" t="e">
        <f>IF(C196="","",VLOOKUP(C196,$W$563:$X$565,2,TRUE))</f>
        <v>#N/A</v>
      </c>
      <c r="I11" s="18" t="str">
        <f>IF(C303="","",VLOOKUP(C303,$S$563:$T$565,2,TRUE))</f>
        <v>әртүрлі жылдамдықпен – баяу, жылдам, орташа қарқынмен тоқтамай жүгіру қабілетін бекіту</v>
      </c>
      <c r="J11" s="18" t="e">
        <f>IF(C304="","",VLOOKUP(C304,$U$563:$V$565,2,TRUE))</f>
        <v>#N/A</v>
      </c>
      <c r="K11" s="18" t="e">
        <f>IF(C305="","",VLOOKUP(C305,$W$563:$X$565,2,TRUE))</f>
        <v>#N/A</v>
      </c>
      <c r="L11" s="20"/>
    </row>
    <row r="12" ht="90" customHeight="1" spans="2:12">
      <c r="B12" s="11"/>
      <c r="C12" s="18" t="str">
        <f>IF(C104="","",VLOOKUP(C104,$Y$509:$Z$511,2,TRUE))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қабілетін бекіту
</v>
      </c>
      <c r="D12" s="18" t="e">
        <f>IF(C105="","",VLOOKUP(C105,$AA$509:$AB$511,2,TRUE))</f>
        <v>#N/A</v>
      </c>
      <c r="E12" s="18" t="e">
        <f>IF(C106="","",VLOOKUP(C106,$AC$509:$AD$511,2,TRUE))</f>
        <v>#N/A</v>
      </c>
      <c r="F12" s="18" t="str">
        <f>IF(C197="","",VLOOKUP(C197,$Y$563:$Z$565,2,TRUE))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G12" s="18" t="e">
        <f>IF(C198="","",VLOOKUP(C198,$AA$563:$AB$565,2,TRUE))</f>
        <v>#N/A</v>
      </c>
      <c r="H12" s="18" t="e">
        <f>IF(C199="","",VLOOKUP(C199,$AC$563:$AD$565,2,TRUE))</f>
        <v>#N/A</v>
      </c>
      <c r="I12" s="18" t="str">
        <f>IF(C306="","",VLOOKUP(C306,$Y$563:$Z$565,2,TRUE))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J12" s="18" t="e">
        <f>IF(C307="","",VLOOKUP(C307,$AA$563:$AB$565,2,TRUE))</f>
        <v>#N/A</v>
      </c>
      <c r="K12" s="18" t="e">
        <f>IF(C308="","",VLOOKUP(C308,$AC$563:$AD$565,2,TRUE))</f>
        <v>#N/A</v>
      </c>
      <c r="L12" s="20"/>
    </row>
    <row r="13" ht="90" customHeight="1" spans="2:12">
      <c r="B13" s="11"/>
      <c r="C13" s="18" t="str">
        <f>IF(C107="","",VLOOKUP(C107,$AE$509:$AF$511,2,TRUE))</f>
        <v>доптарды домалату, заттарды қашықтыққа лақтыруды, доптарды кедергілер
арқылы лақтыру және қағып алу қабілетін бекіту
</v>
      </c>
      <c r="D13" s="18" t="e">
        <f>IF(C108="","",VLOOKUP(C108,$AG$509:$AH$511,2,TRUE))</f>
        <v>#N/A</v>
      </c>
      <c r="E13" s="18" t="e">
        <f>IF(C109="","",VLOOKUP(C109,$AI$509:$AJ$511,2,TRUE))</f>
        <v>#N/A</v>
      </c>
      <c r="F13" s="18" t="str">
        <f>IF(C200="","",VLOOKUP(C200,$AE$563:$AF$565,2,TRUE))</f>
        <v>спорттық ойындар мен жаттығуларда белсенділік таныту қабілетін бекіту</v>
      </c>
      <c r="G13" s="18" t="e">
        <f>IF(C201="","",VLOOKUP(C201,$AG$563:$AH$565,2,TRUE))</f>
        <v>#N/A</v>
      </c>
      <c r="H13" s="18" t="e">
        <f>IF(C202="","",VLOOKUP(C202,$AI$563:$AJ$565,2,TRUE))</f>
        <v>#N/A</v>
      </c>
      <c r="I13" s="18" t="str">
        <f>IF(C309="","",VLOOKUP(C309,$AE$563:$AF$565,2,TRUE))</f>
        <v>спорттық ойындар мен жаттығуларда белсенділік таныту қабілетін бекіту</v>
      </c>
      <c r="J13" s="18" t="e">
        <f>IF(C310="","",VLOOKUP(C310,$AG$563:$AH$565,2,TRUE))</f>
        <v>#N/A</v>
      </c>
      <c r="K13" s="18" t="e">
        <f>IF(C311="","",VLOOKUP(C311,$AI$563:$AJ$565,2,TRUE))</f>
        <v>#N/A</v>
      </c>
      <c r="L13" s="20"/>
    </row>
    <row r="14" ht="90" customHeight="1" spans="2:12">
      <c r="B14" s="11"/>
      <c r="C14" s="18" t="e">
        <f>IF(C110="","",VLOOKUP(C110,$AK$509:$AL$511,2,TRUE))</f>
        <v>#N/A</v>
      </c>
      <c r="D14" s="18" t="str">
        <f>IF(C111="","",VLOOKUP(C111,$AM$509:$AN$511,2,TRUE))</f>
        <v>қимылды ойындарда физикалық қасиеттерді: жылдамдық, күш, шыдамдылық,
икемділік, ептілік көрсетуді :және спорттық ойындардың ережелерін сақтау дағдылардын қалыптастыру
</v>
      </c>
      <c r="E14" s="18" t="e">
        <f>IF(C112="","",VLOOKUP(C112,$AO$509:$AP$511,2,TRUE))</f>
        <v>#N/A</v>
      </c>
      <c r="F14" s="18" t="str">
        <f>IF(C203="","",VLOOKUP(C203,$AK$563:$AL$565,2,TRUE))</f>
        <v>гигиеналық шараларды өз бетінше орындау қабілетін бекіту</v>
      </c>
      <c r="G14" s="18" t="e">
        <f>IF(C204="","",VLOOKUP(C204,$AM$563:$AN$565,2,TRUE))</f>
        <v>#N/A</v>
      </c>
      <c r="H14" s="18" t="e">
        <f>IF(C205="","",VLOOKUP(C205,$AO$563:$AP$565,2,TRUE))</f>
        <v>#N/A</v>
      </c>
      <c r="I14" s="18" t="str">
        <f>IF(C312="","",VLOOKUP(C312,$AK$563:$AL$565,2,TRUE))</f>
        <v>гигиеналық шараларды өз бетінше орындау қабілетін бекіту</v>
      </c>
      <c r="J14" s="18" t="e">
        <f>IF(C313="","",VLOOKUP(C313,$AM$563:$AN$565,2,TRUE))</f>
        <v>#N/A</v>
      </c>
      <c r="K14" s="18" t="e">
        <f>IF(C314="","",VLOOKUP(C314,$AO$563:$AP$565,2,TRUE))</f>
        <v>#N/A</v>
      </c>
      <c r="L14" s="20"/>
    </row>
    <row r="15" ht="90" customHeight="1" spans="2:12">
      <c r="B15" s="11"/>
      <c r="C15" s="18" t="str">
        <f>IF(C113="","",VLOOKUP(C113,$AQ$509:$AR$511,2,TRUE))</f>
        <v>жеке гигиенаның бастапқы дағдыларын сақтау, өзінің сыртқы келбетін өз бетінше
реттеу қабілетін бекіту
</v>
      </c>
      <c r="D15" s="18" t="e">
        <f>IF(C114="","",VLOOKUP(C114,$AS$509:$AT$511,2,TRUE))</f>
        <v>#N/A</v>
      </c>
      <c r="E15" s="18" t="e">
        <f>IF(C115="","",VLOOKUP(C115,$AU$509:$AV$511,2,TRUE))</f>
        <v>#N/A</v>
      </c>
      <c r="F15" s="18" t="str">
        <f>IF(C206="","",VLOOKUP(C206,$AQ$563:$AR$565,2,TRUE))</f>
        <v>өзіне – өзі қызмет көрсету және киіміне күтім жасау дағдыларын білу қабілетін бекіту</v>
      </c>
      <c r="G15" s="18" t="e">
        <f>IF(C207="","",VLOOKUP(C207,$AS$563:$AT$565,2,TRUE))</f>
        <v>#N/A</v>
      </c>
      <c r="H15" s="18" t="e">
        <f>IF(C208="","",VLOOKUP(C208,$AU$563:$AV$565,2,TRUE))</f>
        <v>#N/A</v>
      </c>
      <c r="I15" s="18" t="str">
        <f>IF(C315="","",VLOOKUP(C315,$AQ$563:$AR$565,2,TRUE))</f>
        <v>өзіне – өзі қызмет көрсету және киіміне күтім жасау дағдыларын білу қабілетін бекіту</v>
      </c>
      <c r="J15" s="18" t="e">
        <f>IF(C316="","",VLOOKUP(C316,$AS$563:$AT$565,2,TRUE))</f>
        <v>#N/A</v>
      </c>
      <c r="K15" s="18" t="e">
        <f>IF(C317="","",VLOOKUP(C317,$AU$563:$AV$565,2,TRUE))</f>
        <v>#N/A</v>
      </c>
      <c r="L15" s="20"/>
    </row>
    <row r="16" ht="90" customHeight="1" spans="2:12">
      <c r="B16" s="11"/>
      <c r="C16" s="151"/>
      <c r="D16" s="152"/>
      <c r="E16" s="152"/>
      <c r="F16" s="18" t="str">
        <f>IF(C209="","",VLOOKUP(C209,$AW$563:$AX$565,2,TRUE))</f>
        <v>салауатты өмір салтының құндылығын түсуну қабілетін бекіту</v>
      </c>
      <c r="G16" s="18" t="e">
        <f>IF(C210="","",VLOOKUP(C210,$AY$563:$AZ$565,2,TRUE))</f>
        <v>#N/A</v>
      </c>
      <c r="H16" s="18" t="e">
        <f>IF(C211="","",VLOOKUP(C211,$BA$563:$BB$565,2,TRUE))</f>
        <v>#N/A</v>
      </c>
      <c r="I16" s="18" t="str">
        <f>IF(C318="","",VLOOKUP(C318,$AW$563:$AX$565,2,TRUE))</f>
        <v>салауатты өмір салтының құндылығын түсуну қабілетін бекіту</v>
      </c>
      <c r="J16" s="18" t="e">
        <f>IF(C319="","",VLOOKUP(C319,$AY$563:$AZ$565,2,TRUE))</f>
        <v>#N/A</v>
      </c>
      <c r="K16" s="18" t="e">
        <f>IF(C320="","",VLOOKUP(C320,$BA$563:$BB$565,2,TRUE))</f>
        <v>#N/A</v>
      </c>
      <c r="L16" s="20"/>
    </row>
    <row r="17" ht="90" customHeight="1" spans="2:12">
      <c r="B17" s="11" t="s">
        <v>112</v>
      </c>
      <c r="C17" s="18" t="e">
        <f>IF(D98="","",VLOOKUP(D98,$M$513:$N$515,2,TRUE))</f>
        <v>#N/A</v>
      </c>
      <c r="D17" s="18" t="str">
        <f>IF(D99="","",VLOOKUP(D99,$O$513:$P$515,2,TRUE))</f>
        <v>дауысты, дауыссыз дыбыстарды дұрыс айту, белгілі дыбысқа ауызша сөздерді
табу дағдылардын қалыптастыру
</v>
      </c>
      <c r="E17" s="18" t="e">
        <f>IF(D100="","",VLOOKUP(D100,$Q$513:$R$515,2,TRUE))</f>
        <v>#N/A</v>
      </c>
      <c r="F17" s="18" t="str">
        <f>IF(D191="","",VLOOKUP(D191,$M$567:$N$569,2,TRUE))</f>
        <v>сөздерге дыбыстық талдау жасай алу қабілетін бекіту</v>
      </c>
      <c r="G17" s="18" t="e">
        <f>IF(D192="","",VLOOKUP(D192,$O$567:$P$569,2,TRUE))</f>
        <v>#N/A</v>
      </c>
      <c r="H17" s="18" t="e">
        <f>IF(D193="","",VLOOKUP(D193,$Q$567:$R$569,2,TRUE))</f>
        <v>#N/A</v>
      </c>
      <c r="I17" s="18" t="str">
        <f>IF(D300="","",VLOOKUP(D300,$M$567:$N$569,2,TRUE))</f>
        <v>сөздерге дыбыстық талдау жасай алу қабілетін бекіту</v>
      </c>
      <c r="J17" s="18" t="e">
        <f>IF(D301="","",VLOOKUP(D301,$O$567:$P$569,2,TRUE))</f>
        <v>#N/A</v>
      </c>
      <c r="K17" s="18" t="e">
        <f>IF(D302="","",VLOOKUP(D302,$Q$567:$R$569,2,TRUE))</f>
        <v>#N/A</v>
      </c>
      <c r="L17" s="20"/>
    </row>
    <row r="18" ht="90" customHeight="1" spans="2:12">
      <c r="B18" s="11"/>
      <c r="C18" s="18" t="e">
        <f>IF(D101="","",VLOOKUP(D101,$S$513:$T$515,2,TRUE))</f>
        <v>#N/A</v>
      </c>
      <c r="D18" s="18" t="str">
        <f>IF(D102="","",VLOOKUP(D102,$U$513:$V$515,2,TRUE))</f>
        <v>сөйлегенде сөйлемдердің түрлерін (жай және күрделі), сын есімдерді, етістіктерді,
үстеулерді, қосымшаларды қолдану дағдылардын қалыптастыру
</v>
      </c>
      <c r="E18" s="18" t="e">
        <f>IF(D103="","",VLOOKUP(D103,$W$513:$X$515,2,TRUE))</f>
        <v>#N/A</v>
      </c>
      <c r="F18" s="18" t="str">
        <f>IF(D194="","",VLOOKUP(D194,$S$567:$T$569,2,TRUE))</f>
        <v>сөйлегенде зат есімдерді, сын есімдерді, үстеулерді, көп мағыналы сөздерді,
синонимдер мен антонимдерді қолдану қабілетін бекіту
</v>
      </c>
      <c r="G18" s="18" t="e">
        <f>IF(D195="","",VLOOKUP(D195,$U$567:$V$569,2,TRUE))</f>
        <v>#N/A</v>
      </c>
      <c r="H18" s="18" t="e">
        <f>IF(D196="","",VLOOKUP(D196,$W$567:$X$569,2,TRUE))</f>
        <v>#N/A</v>
      </c>
      <c r="I18" s="18" t="str">
        <f>IF(D303="","",VLOOKUP(D303,$S$567:$T$569,2,TRUE))</f>
        <v>сөйлегенде зат есімдерді, сын есімдерді, үстеулерді, көп мағыналы сөздерді,
синонимдер мен антонимдерді қолдану қабілетін бекіту
</v>
      </c>
      <c r="J18" s="18" t="e">
        <f>IF(D304="","",VLOOKUP(D304,$U$567:$V$569,2,TRUE))</f>
        <v>#N/A</v>
      </c>
      <c r="K18" s="18" t="e">
        <f>IF(D305="","",VLOOKUP(D305,$W$567:$X$569,2,TRUE))</f>
        <v>#N/A</v>
      </c>
      <c r="L18" s="20"/>
    </row>
    <row r="19" ht="90" customHeight="1" spans="2:12">
      <c r="B19" s="11"/>
      <c r="C19" s="18" t="str">
        <f>IF(D104="","",VLOOKUP(D104,$Y$513:$Z$515,2,TRUE))</f>
        <v>өзін қоршаған ортадан тыс заттар мен құбылыстардың атауларын білу қабілетін бекіту</v>
      </c>
      <c r="D19" s="18" t="e">
        <f>IF(D105="","",VLOOKUP(D105,$AA$513:$AB$515,2,TRUE))</f>
        <v>#N/A</v>
      </c>
      <c r="E19" s="18" t="e">
        <f>IF(D106="","",VLOOKUP(D106,$AC$513:$AD$515,2,TRUE))</f>
        <v>#N/A</v>
      </c>
      <c r="F19" s="18" t="str">
        <f>IF(D197="","",VLOOKUP(D197,$Y$567:$Z$569,2,TRUE))</f>
        <v>зат есімдерді сан есімдермен және сын есімдерді зат есімдермен байланыстырып
айту қабілетін бекіту
</v>
      </c>
      <c r="G19" s="18" t="e">
        <f>IF(D198="","",VLOOKUP(D198,$AA$567:$AB$569,2,TRUE))</f>
        <v>#N/A</v>
      </c>
      <c r="H19" s="18" t="e">
        <f>IF(D199="","",VLOOKUP(D199,$AC$567:$AD$569,2,TRUE))</f>
        <v>#N/A</v>
      </c>
      <c r="I19" s="18" t="str">
        <f>IF(D306="","",VLOOKUP(D306,$Y$567:$Z$569,2,TRUE))</f>
        <v>зат есімдерді сан есімдермен және сын есімдерді зат есімдермен байланыстырып
айту қабілетін бекіту
</v>
      </c>
      <c r="J19" s="18" t="e">
        <f>IF(D307="","",VLOOKUP(D307,$AA$567:$AB$569,2,TRUE))</f>
        <v>#N/A</v>
      </c>
      <c r="K19" s="18" t="e">
        <f>IF(D308="","",VLOOKUP(D308,$AC$567:$AD$569,2,TRUE))</f>
        <v>#N/A</v>
      </c>
      <c r="L19" s="20"/>
    </row>
    <row r="20" ht="90" customHeight="1" spans="2:12">
      <c r="B20" s="11"/>
      <c r="C20" s="18" t="str">
        <f>IF(D107="","",VLOOKUP(D107,$AE$513:$AF$515,2,TRUE))</f>
        <v>сан есімдерді ретімен атау, оларды зат есімдермен септіктерде, жекеше және
көпше түрде байланыстырып айтуға қабілетін бекіту
</v>
      </c>
      <c r="D20" s="18" t="e">
        <f>IF(D108="","",VLOOKUP(D108,$AG$513:$AH$515,2,TRUE))</f>
        <v>#N/A</v>
      </c>
      <c r="E20" s="18" t="e">
        <f>IF(D109="","",VLOOKUP(D109,$AI$513:$AJ$515,2,TRUE))</f>
        <v>#N/A</v>
      </c>
      <c r="F20" s="18" t="str">
        <f>IF(D200="","",VLOOKUP(D200,$AE$567:$AF$569,2,TRUE))</f>
        <v>әңгімелесушіні мұқият тыңдап, сұрақтарды дұрыс қояды және қойылған сұрақтарға
қысқаша немесе толық жауап беру қабілетін бекіту
</v>
      </c>
      <c r="G20" s="18" t="e">
        <f>IF(D201="","",VLOOKUP(D201,$AG$567:$AH$569,2,TRUE))</f>
        <v>#N/A</v>
      </c>
      <c r="H20" s="18" t="e">
        <f>IF(D202="","",VLOOKUP(D202,$AI$567:$AJ$569,2,TRUE))</f>
        <v>#N/A</v>
      </c>
      <c r="I20" s="18" t="str">
        <f>IF(D309="","",VLOOKUP(D309,$AE$567:$AF$569,2,TRUE))</f>
        <v>әңгімелесушіні мұқият тыңдап, сұрақтарды дұрыс қояды және қойылған сұрақтарға
қысқаша немесе толық жауап беру қабілетін бекіту
</v>
      </c>
      <c r="J20" s="18" t="e">
        <f>IF(D310="","",VLOOKUP(D310,$AG$567:$AH$569,2,TRUE))</f>
        <v>#N/A</v>
      </c>
      <c r="K20" s="18" t="e">
        <f>IF(D311="","",VLOOKUP(D311,$AI$567:$AJ$569,2,TRUE))</f>
        <v>#N/A</v>
      </c>
      <c r="L20" s="20"/>
    </row>
    <row r="21" ht="90" customHeight="1" spans="2:12">
      <c r="B21" s="11"/>
      <c r="C21" s="18" t="e">
        <f>IF(D110="","",VLOOKUP(D110,$AK$513:$AL$515,2,TRUE))</f>
        <v>#N/A</v>
      </c>
      <c r="D21" s="18" t="str">
        <f>IF(D111="","",VLOOKUP(D111,$AM$513:$AN$515,2,TRUE))</f>
        <v>бейнелеген суреттер мен заттар (бұйымдар) бойынша әңгімелер құрастыру дағдылардын қалыптастыру</v>
      </c>
      <c r="E21" s="18" t="e">
        <f>IF(D112="","",VLOOKUP(D112,$AO$513:$AP$515,2,TRUE))</f>
        <v>#N/A</v>
      </c>
      <c r="F21" s="18" t="str">
        <f>IF(D203="","",VLOOKUP(D203,$AK$567:$AL$569,2,TRUE))</f>
        <v>бақылаулар мен сюжеттік суреттер бойынша әңгімелер құрастыру қабілетін бекіту</v>
      </c>
      <c r="G21" s="18" t="e">
        <f>IF(D204="","",VLOOKUP(D204,$AM$567:$AN$569,2,TRUE))</f>
        <v>#N/A</v>
      </c>
      <c r="H21" s="18" t="e">
        <f>IF(D205="","",VLOOKUP(D205,$AO$567:$AP$569,2,TRUE))</f>
        <v>#N/A</v>
      </c>
      <c r="I21" s="18" t="str">
        <f>IF(D312="","",VLOOKUP(D312,$AK$567:$AL$569,2,TRUE))</f>
        <v>бақылаулар мен сюжеттік суреттер бойынша әңгімелер құрастыру қабілетін бекіту</v>
      </c>
      <c r="J21" s="18" t="e">
        <f>IF(D313="","",VLOOKUP(D313,$AM$567:$AN$569,2,TRUE))</f>
        <v>#N/A</v>
      </c>
      <c r="K21" s="18" t="e">
        <f>IF(D314="","",VLOOKUP(D314,$AO$567:$AP$569,2,TRUE))</f>
        <v>#N/A</v>
      </c>
      <c r="L21" s="20"/>
    </row>
    <row r="22" ht="90" customHeight="1" spans="2:12">
      <c r="B22" s="11"/>
      <c r="C22" s="18" t="e">
        <f>IF(D113="","",VLOOKUP(D113,$AQ$513:$AR$515,2,TRUE))</f>
        <v>#N/A</v>
      </c>
      <c r="D22" s="18" t="str">
        <f>IF(D114="","",VLOOKUP(D114,$AS$513:$AT$515,2,TRUE))</f>
        <v>шығармалардың, ертегілердің қызықты үзінділерін қайталап айту дағдылардын қалыптастыру</v>
      </c>
      <c r="E22" s="18" t="e">
        <f>IF(D115="","",VLOOKUP(D115,$AU$513:$AV$515,2,TRUE))</f>
        <v>#N/A</v>
      </c>
      <c r="F22" s="18" t="str">
        <f>IF(D206="","",VLOOKUP(D206,$AQ$567:$AR$569,2,TRUE))</f>
        <v>әңгімелерді бірізді айтып беру қабілетін бекіту</v>
      </c>
      <c r="G22" s="18" t="e">
        <f>IF(D207="","",VLOOKUP(D207,$AS$567:$AT$569,2,TRUE))</f>
        <v>#N/A</v>
      </c>
      <c r="H22" s="18" t="e">
        <f>IF(D208="","",VLOOKUP(D208,$AU$567:$AV$569,2,TRUE))</f>
        <v>#N/A</v>
      </c>
      <c r="I22" s="18" t="str">
        <f>IF(D315="","",VLOOKUP(D315,$AQ$567:$AR$569,2,TRUE))</f>
        <v>әңгімелерді бірізді айтып беру қабілетін бекіту</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str">
        <f>IF(D209="","",VLOOKUP(D209,$AW$567:$AX$569,2,TRUE))</f>
        <v>әңгімелесу кезінде өзін мәдениетті, әдепті ұстау қабілетін бекіту</v>
      </c>
      <c r="G23" s="18" t="e">
        <f>IF(D210="","",VLOOKUP(D210,$AY$567:$AZ$569,2,TRUE))</f>
        <v>#N/A</v>
      </c>
      <c r="H23" s="18" t="e">
        <f>IF(D211="","",VLOOKUP(D211,$BA$567:$BB$569,2,TRUE))</f>
        <v>#N/A</v>
      </c>
      <c r="I23" s="18" t="str">
        <f>IF(D318="","",VLOOKUP(D318,$AW$567:$AX$569,2,TRUE))</f>
        <v>әңгімелесу кезінде өзін мәдениетті, әдепті ұстау қабілетін бекіту</v>
      </c>
      <c r="J23" s="18" t="e">
        <f>IF(D319="","",VLOOKUP(D319,$AY$567:$AZ$569,2,TRUE))</f>
        <v>#N/A</v>
      </c>
      <c r="K23" s="18" t="e">
        <f>IF(D320="","",VLOOKUP(D320,$BA$567:$BB$569,2,TRUE))</f>
        <v>#N/A</v>
      </c>
      <c r="L23" s="20"/>
    </row>
    <row r="24" ht="90" customHeight="1" spans="2:12">
      <c r="B24" s="11"/>
      <c r="C24" s="18" t="e">
        <f>IF(D119="","",VLOOKUP(D119,$S$517:$T$519,2,TRUE))</f>
        <v>#N/A</v>
      </c>
      <c r="D24" s="18" t="str">
        <f>IF(D120="","",VLOOKUP(D120,$U$517:$V$519,2,TRUE))</f>
        <v>кітаптағы иллюстрацияларды өз бетінше қарап, ертегі, әңгіме құрастыруға дағдылардын қалыптастыру</v>
      </c>
      <c r="E24" s="18" t="e">
        <f>IF(D121="","",VLOOKUP(D121,$W$517:$X$519,2,TRUE))</f>
        <v>#N/A</v>
      </c>
      <c r="F24" s="18" t="str">
        <f>IF(D212="","",VLOOKUP(D212,$M$571:$N$573,2,TRUE))</f>
        <v>себеп-салдарлық байланыстыру, әдеби жанрларды ажырату қабілетін бекіту</v>
      </c>
      <c r="G24" s="18" t="e">
        <f>IF(D213="","",VLOOKUP(D213,$O$571:$P$573,2,TRUE))</f>
        <v>#N/A</v>
      </c>
      <c r="H24" s="18" t="e">
        <f>IF(D214="","",VLOOKUP(D214,$Q$571:$R$573,2,TRUE))</f>
        <v>#N/A</v>
      </c>
      <c r="I24" s="18" t="str">
        <f>IF(D321="","",VLOOKUP(D321,$M$571:$N$573,2,TRUE))</f>
        <v>себеп-салдарлық байланыстыру, әдеби жанрларды ажырату қабілетін бекіту</v>
      </c>
      <c r="J24" s="18" t="e">
        <f>IF(D322="","",VLOOKUP(D322,$O$571:$P$573,2,TRUE))</f>
        <v>#N/A</v>
      </c>
      <c r="K24" s="18" t="e">
        <f>IF(D323="","",VLOOKUP(D323,$Q$571:$R$573,2,TRUE))</f>
        <v>#N/A</v>
      </c>
      <c r="L24" s="20"/>
    </row>
    <row r="25" ht="90" customHeight="1" spans="2:12">
      <c r="B25" s="11"/>
      <c r="C25" s="18" t="e">
        <f>IF(D122="","",VLOOKUP(D122,$Y$517:$Z$519,2,TRUE))</f>
        <v>#N/A</v>
      </c>
      <c r="D25" s="18" t="str">
        <f>IF(D123="","",VLOOKUP(D123,$AA$517:$AB$519,2,TRUE))</f>
        <v>сахналық қойылымдарға қатысуға, образды бейнелеу үшін мәнерлілік құралдарын
қолдануға дағдылардын қалыптастыру
</v>
      </c>
      <c r="E25" s="18" t="e">
        <f>IF(D124="","",VLOOKUP(D124,$AC$517:$AD$519,2,TRUE))</f>
        <v>#N/A</v>
      </c>
      <c r="F25" s="18" t="str">
        <f>IF(D215="","",VLOOKUP(D215,$S$571:$T$573,2,TRUE))</f>
        <v>өлеңдерді мәнерлеп, интонациямен оқу қабілетін бекіту</v>
      </c>
      <c r="G25" s="18" t="e">
        <f>IF(D216="","",VLOOKUP(D216,$U$571:$V$573,2,TRUE))</f>
        <v>#N/A</v>
      </c>
      <c r="H25" s="18" t="e">
        <f>IF(D217="","",VLOOKUP(D217,$W$571:$X$573,2,TRUE))</f>
        <v>#N/A</v>
      </c>
      <c r="I25" s="18" t="str">
        <f>IF(D324="","",VLOOKUP(D324,$S$571:$T$573,2,TRUE))</f>
        <v>өлеңдерді мәнерлеп, интонациямен оқу қабілетін бекіту</v>
      </c>
      <c r="J25" s="18" t="e">
        <f>IF(D325="","",VLOOKUP(D325,$U$571:$V$573,2,TRUE))</f>
        <v>#N/A</v>
      </c>
      <c r="K25" s="18" t="e">
        <f>IF(D326="","",VLOOKUP(D326,$W$571:$X$573,2,TRUE))</f>
        <v>#N/A</v>
      </c>
      <c r="L25" s="20"/>
    </row>
    <row r="26" ht="90" customHeight="1" spans="2:12">
      <c r="B26" s="11"/>
      <c r="C26" s="18" t="e">
        <f>IF(D125="","",VLOOKUP(D125,$AE$517:$AF$519,2,TRUE))</f>
        <v>#N/A</v>
      </c>
      <c r="D26" s="18" t="str">
        <f>IF(D126="","",VLOOKUP(D126,$AG$517:$AH$519,2,TRUE))</f>
        <v>дауыс күшін өзгерте отырып, әртүрлі интонацияларды жаңғыртуға дағдылардын қалыптастыру</v>
      </c>
      <c r="E26" s="18" t="e">
        <f>IF(D127="","",VLOOKUP(D127,$AI$517:$AJ$519,2,TRUE))</f>
        <v>#N/A</v>
      </c>
      <c r="F26" s="18" t="str">
        <f>IF(D218="","",VLOOKUP(D218,$Y$571:$Z$573,2,TRUE))</f>
        <v>мазмұнның бірізділігін сақтай отырып, шығарма мазмұнын қайталап айту қабілетін бекіту</v>
      </c>
      <c r="G26" s="18" t="e">
        <f>IF(D219="","",VLOOKUP(D219,$AA$571:$AB$573,2,TRUE))</f>
        <v>#N/A</v>
      </c>
      <c r="H26" s="18" t="e">
        <f>IF(D220="","",VLOOKUP(D220,$AC$571:$AD$573,2,TRUE))</f>
        <v>#N/A</v>
      </c>
      <c r="I26" s="18" t="str">
        <f>IF(D327="","",VLOOKUP(D327,$Y$571:$Z$573,2,TRUE))</f>
        <v>мазмұнның бірізділігін сақтай отырып, шығарма мазмұнын қайталап айту қабілетін бекіту</v>
      </c>
      <c r="J26" s="18" t="e">
        <f>IF(D328="","",VLOOKUP(D328,$AA$571:$AB$573,2,TRUE))</f>
        <v>#N/A</v>
      </c>
      <c r="K26" s="18" t="e">
        <f>IF(D329="","",VLOOKUP(D329,$AC$571:$AD$573,2,TRUE))</f>
        <v>#N/A</v>
      </c>
      <c r="L26" s="20"/>
    </row>
    <row r="27" ht="90" customHeight="1" spans="2:12">
      <c r="B27" s="11"/>
      <c r="C27" s="18" t="e">
        <f>IF(D128="","",VLOOKUP(D128,$AK$517:$AL$519,2,TRUE))</f>
        <v>#N/A</v>
      </c>
      <c r="D27" s="18" t="str">
        <f>IF(D129="","",VLOOKUP(D129,$AM$517:$AN$519,2,TRUE))</f>
        <v>еркін ойындарда таныс кейіпкерлердің образын өздігінен сомдау дағдылардын қалыптастыру</v>
      </c>
      <c r="E27" s="18" t="e">
        <f>IF(D130="","",VLOOKUP(D130,$AO$517:$AP$519,2,TRUE))</f>
        <v>#N/A</v>
      </c>
      <c r="F27" s="18" t="e">
        <f>IF(D221="","",VLOOKUP(D221,$AE$571:$AF$573,2,TRUE))</f>
        <v>#N/A</v>
      </c>
      <c r="G27" s="18" t="e">
        <f>IF(D222="","",VLOOKUP(D222,$AG$571:$AH$573,2,TRUE))</f>
        <v>#N/A</v>
      </c>
      <c r="H27" s="18" t="e">
        <f>IF(D223="","",VLOOKUP(D223,$AI$571:$AJ$573,2,TRUE))</f>
        <v>#N/A</v>
      </c>
      <c r="I27" s="18" t="str">
        <f>IF(D330="","",VLOOKUP(D330,$AE$571:$AF$573,2,TRUE))</f>
        <v>рөлдерде кейіпкердің көңіл күйі мен мінезін, бейненің қимылын,интонациясы мен
мимикасын беру қабілетін бекіту
</v>
      </c>
      <c r="J27" s="18" t="e">
        <f>IF(D331="","",VLOOKUP(D341,$AG$571:$AH$573,2,TRUE))</f>
        <v>#N/A</v>
      </c>
      <c r="K27" s="18" t="str">
        <f>IF(D332="","",VLOOKUP(D342,$AI$571:$AJ$573,2,TRUE))</f>
        <v>рөлдерде кейіпкердің көңіл күйі мен мінезін, бейненің қимылын,интонациясы мен
мимикасын беруге үйрету
</v>
      </c>
      <c r="L27" s="20"/>
    </row>
    <row r="28" ht="90" customHeight="1" spans="2:12">
      <c r="B28" s="11"/>
      <c r="C28" s="18" t="e">
        <f>IF(D131="","",VLOOKUP(D131,$AQ$517:$AR$519,2,TRUE))</f>
        <v>#N/A</v>
      </c>
      <c r="D28" s="18" t="str">
        <f>IF(D132="","",VLOOKUP(D132,$AS$517:$AT$519,2,TRUE))</f>
        <v>рөлді, сюжетті таңдауда бастамашылық пен дербестік таныту дағдылардын қалыптастыру</v>
      </c>
      <c r="E28" s="18" t="e">
        <f>IF(D133="","",VLOOKUP(D133,$AU$517:$AV$519,2,TRUE))</f>
        <v>#N/A</v>
      </c>
      <c r="F28" s="18" t="e">
        <f>IF(D224="","",VLOOKUP(D224,$AK$571:$AL$573,2,TRUE))</f>
        <v>#N/A</v>
      </c>
      <c r="G28" s="18" t="str">
        <f>IF(D225="","",VLOOKUP(D225,$AM$571:$AN$573,2,TRUE))</f>
        <v>қойылымдағы өзінің рөлін мәнерлі, дербес орындау дағдылардын қалыптастыру</v>
      </c>
      <c r="H28" s="18" t="e">
        <f>IF(D226="","",VLOOKUP(D226,$AO$571:$AP$573,2,TRUE))</f>
        <v>#N/A</v>
      </c>
      <c r="I28" s="18" t="str">
        <f>IF(D333="","",VLOOKUP(D333,$AK$571:$AL$573,2,TRUE))</f>
        <v>қойылымдағы өзінің рөлін мәнерлі, дербес орындау қабілетін бекіту</v>
      </c>
      <c r="J28" s="18" t="e">
        <f>IF(D334="","",VLOOKUP(D334,$AM$571:$AN$573,2,TRUE))</f>
        <v>#N/A</v>
      </c>
      <c r="K28" s="18" t="e">
        <f>IF(D335="","",VLOOKUP(D335,$AO$571:$AP$573,2,TRUE))</f>
        <v>#N/A</v>
      </c>
      <c r="L28" s="20"/>
    </row>
    <row r="29" ht="90" customHeight="1" spans="2:12">
      <c r="B29" s="11"/>
      <c r="C29" s="18" t="e">
        <f>IF(D134="","",VLOOKUP(D134,$M$521:$N$523,2,TRUE))</f>
        <v>#N/A</v>
      </c>
      <c r="D29" s="18" t="str">
        <f>IF(D135="","",VLOOKUP(D135,$O$521:$P$523,2,TRUE))</f>
        <v>қазақ тіліне тән ө, қ, ү, ұ, і, ғ дыбыстарын жеке, сөз ішінде анық айтуға дағдылардын қалыптастыру</v>
      </c>
      <c r="E29" s="18" t="e">
        <f>IF(D136="","",VLOOKUP(D136,$Q$521:$R$523,2,TRUE))</f>
        <v>#N/A</v>
      </c>
      <c r="F29" s="18" t="e">
        <f>IF(D227="","",VLOOKUP(D227,$AQ$571:$AR$573,2,TRUE))</f>
        <v>#N/A</v>
      </c>
      <c r="G29" s="18" t="str">
        <f>IF(D228="","",VLOOKUP(D228,$AS$571:$AT$573,2,TRUE))</f>
        <v>түрлі дереккөздерден алған ақпараттарымен, әсерлерімен бөлісу дағдылардын қалыптастыру</v>
      </c>
      <c r="H29" s="18" t="e">
        <f>IF(D229="","",VLOOKUP(D229,$AU$571:$AV$573,2,TRUE))</f>
        <v>#N/A</v>
      </c>
      <c r="I29" s="18" t="str">
        <f>IF(D336="","",VLOOKUP(D336,$AQ$571:$AR$573,2,TRUE))</f>
        <v>түрлі дереккөздерден алған ақпараттарымен, әсерлерімен бөлісу қабілетін бекіту</v>
      </c>
      <c r="J29" s="18" t="e">
        <f>IF(D337="","",VLOOKUP(D337,$AS$571:$AT$573,2,TRUE))</f>
        <v>#N/A</v>
      </c>
      <c r="K29" s="18" t="e">
        <f>IF(D338="","",VLOOKUP(D338,$AU$571:$AV$573,2,TRUE))</f>
        <v>#N/A</v>
      </c>
      <c r="L29" s="20"/>
    </row>
    <row r="30" ht="90" customHeight="1" spans="2:12">
      <c r="B30" s="11"/>
      <c r="C30" s="18" t="str">
        <f>IF(D137="","",VLOOKUP(D137,$S$521:$T$523,2,TRUE))</f>
        <v>туыстық қарым-қатынасты білдіретін сөздерді білуге, өзінің отбасы, отбасылық
мерекелер, отбасындағы қызықты оқиғалар, салт-дәстүрлер туралы айтуға қабілетін бекіту
</v>
      </c>
      <c r="D30" s="18" t="e">
        <f>IF(D138="","",VLOOKUP(D138,$U$521:$V$523,2,TRUE))</f>
        <v>#N/A</v>
      </c>
      <c r="E30" s="18" t="e">
        <f>IF(D139="","",VLOOKUP(D139,$W$521:$X$523,2,TRUE))</f>
        <v>#N/A</v>
      </c>
      <c r="F30" s="18" t="e">
        <f>IF(D230="","",VLOOKUP(D230,$AW$571:$AX$573,2,TRUE))</f>
        <v>#N/A</v>
      </c>
      <c r="G30" s="18" t="str">
        <f>IF(D231="","",VLOOKUP(D231,$AY$571:$AZ$573,2,TRUE))</f>
        <v>айналасында болып жатқан оқиғаларға өзінің көзқарасын білдіру дағдылардын қалыптастыру</v>
      </c>
      <c r="H30" s="18" t="e">
        <f>IF(D232="","",VLOOKUP(D232,$BA$571:$BB$573,2,TRUE))</f>
        <v>#N/A</v>
      </c>
      <c r="I30" s="18" t="str">
        <f>IF(D339="","",VLOOKUP(D339,$AW$571:$AX$573,2,TRUE))</f>
        <v>айналасында болып жатқан оқиғаларға өзінің көзқарасын білдіру қабілетін бекіту</v>
      </c>
      <c r="J30" s="18" t="e">
        <f>IF(D340="","",VLOOKUP(D340,$AY$571:$AZ$573,2,TRUE))</f>
        <v>#N/A</v>
      </c>
      <c r="K30" s="18" t="e">
        <f>IF(D341="","",VLOOKUP(D341,$BA$571:$BB$573,2,TRUE))</f>
        <v>#N/A</v>
      </c>
      <c r="L30" s="20"/>
    </row>
    <row r="31" ht="90" customHeight="1" spans="2:12">
      <c r="B31" s="11"/>
      <c r="C31" s="18" t="e">
        <f>IF(D140="","",VLOOKUP(D140,$Y$521:$Z$523,2,TRUE))</f>
        <v>#N/A</v>
      </c>
      <c r="D31" s="18" t="str">
        <f>IF(D141="","",VLOOKUP(D141,$AA$521:$AB$523,2,TRUE))</f>
        <v>өлеңдер, санамақтар, жаңылтпаштар, тақпақтарды жатқа айтуға дағдылардын қалыптастыру</v>
      </c>
      <c r="E31" s="18" t="e">
        <f>IF(D142="","",VLOOKUP(D142,$AC$521:$AD$523,2,TRUE))</f>
        <v>#N/A</v>
      </c>
      <c r="F31" s="18" t="e">
        <f>IF(D233="","",VLOOKUP(D233,$M$575:$N$577,2,TRUE))</f>
        <v>#N/A</v>
      </c>
      <c r="G31" s="18" t="str">
        <f>IF(D234="","",VLOOKUP(D234,$O$575:$P$577,2,TRUE))</f>
        <v>сөздерге дыбыстық талдау жасайды, сөздегі дыбыстардың ретін, дауысты және
дауыссыз дыбыстарды анықтау дағдылардын қалыптастыру
</v>
      </c>
      <c r="H31" s="18" t="e">
        <f>IF(D235="","",VLOOKUP(D235,$Q$575:$R$577,2,TRUE))</f>
        <v>#N/A</v>
      </c>
      <c r="I31" s="18" t="str">
        <f>IF(D342="","",VLOOKUP(D342,$M$575:$N$577,2,TRUE))</f>
        <v>сөздерге дыбыстық талдау жасайды, сөздегі дыбыстардың ретін, дауысты және
дауыссыз дыбыстарды анықтау қабілетін бекіту
</v>
      </c>
      <c r="J31" s="18" t="e">
        <f>IF(D343="","",VLOOKUP(D343,$O$575:$P$577,2,TRUE))</f>
        <v>#N/A</v>
      </c>
      <c r="K31" s="18" t="e">
        <f>IF(D344="","",VLOOKUP(D344,$Q$575:$R$577,2,TRUE))</f>
        <v>#N/A</v>
      </c>
      <c r="L31" s="20"/>
    </row>
    <row r="32" ht="90" customHeight="1" spans="2:12">
      <c r="B32" s="11"/>
      <c r="C32" s="18" t="e">
        <f>IF(D143="","",VLOOKUP(D143,$AE$521:$AF$523,2,TRUE))</f>
        <v>#N/A</v>
      </c>
      <c r="D32" s="18" t="str">
        <f>IF(D144="","",VLOOKUP(D144,$AG$521:$AH$523,2,TRUE))</f>
        <v>өз ойын жай және жайылма сөйлемдермен жеткізуге дағдылардын қалыптастыру</v>
      </c>
      <c r="E32" s="18" t="e">
        <f>IF(D145="","",VLOOKUP(D145,$AI$521:$AJ$523,2,TRUE))</f>
        <v>#N/A</v>
      </c>
      <c r="F32" s="18" t="e">
        <f>IF(D236="","",VLOOKUP(D236,$S$575:$T$577,2,TRUE))</f>
        <v>#N/A</v>
      </c>
      <c r="G32" s="18" t="str">
        <f>IF(D237="","",VLOOKUP(D237,$U$575:$V$577,2,TRUE))</f>
        <v>барлық дыбыстарды анық айту,  дауысты және дауыссыз дыбыстарды
ажырату дағдылардын қалыптастыру
</v>
      </c>
      <c r="H32" s="18" t="e">
        <f>IF(D238="","",VLOOKUP(D238,$W$575:$X$577,2,TRUE))</f>
        <v>#N/A</v>
      </c>
      <c r="I32" s="18" t="str">
        <f>IF(D345="","",VLOOKUP(D345,$S$575:$T$577,2,TRUE))</f>
        <v>барлық дыбыстарды анық айту,  дауысты және дауыссыз дыбыстарды
ажырату қабілетін бекіту
</v>
      </c>
      <c r="J32" s="18" t="e">
        <f>IF(D346="","",VLOOKUP(D346,$U$575:$V$577,2,TRUE))</f>
        <v>#N/A</v>
      </c>
      <c r="K32" s="18" t="e">
        <f>IF(D347="","",VLOOKUP(D347,$W$575:$X$577,2,TRUE))</f>
        <v>#N/A</v>
      </c>
      <c r="L32" s="20"/>
    </row>
    <row r="33" ht="90" customHeight="1" spans="2:12">
      <c r="B33" s="11"/>
      <c r="C33" s="18" t="e">
        <f>IF(D146="","",VLOOKUP(D146,$AK$521:$AL$523,2,TRUE))</f>
        <v>#N/A</v>
      </c>
      <c r="D33" s="18" t="str">
        <f>IF(D147="","",VLOOKUP(D147,$AM$521:$AN$523,2,TRUE))</f>
        <v>қарым-қатынас барысында балаларды қойылған сұрақтардың сипатына сәйкес
хабарлы, лепті, бұйрықты сөйлемдермен жауап беруге дағдылардын қалыптастыру
</v>
      </c>
      <c r="E33" s="18" t="e">
        <f>IF(D148="","",VLOOKUP(D148,$AO$521:$AP$523,2,TRUE))</f>
        <v>#N/A</v>
      </c>
      <c r="F33" s="18" t="e">
        <f>IF(D239="","",VLOOKUP(D239,$Y$575:$Z$577,2,TRUE))</f>
        <v>#N/A</v>
      </c>
      <c r="G33" s="18" t="str">
        <f>IF(D240="","",VLOOKUP(D240,$AA$575:$AB$577,2,TRUE))</f>
        <v>берілген буынға сөз құрастыру дағдылардын қалыптастыру</v>
      </c>
      <c r="H33" s="18" t="e">
        <f>IF(D241="","",VLOOKUP(D241,$AC$575:$AD$577,2,TRUE))</f>
        <v>#N/A</v>
      </c>
      <c r="I33" s="18" t="str">
        <f>IF(D348="","",VLOOKUP(D348,$Y$575:$Z$577,2,TRUE))</f>
        <v>берілген буынға сөз құрастыру қабілетін бекіту</v>
      </c>
      <c r="J33" s="18" t="e">
        <f>IF(D349="","",VLOOKUP(D349,$AA$575:$AB$577,2,TRUE))</f>
        <v>#N/A</v>
      </c>
      <c r="K33" s="18" t="e">
        <f>IF(D350="","",VLOOKUP(D350,$AC$575:$AD$577,2,TRUE))</f>
        <v>#N/A</v>
      </c>
      <c r="L33" s="20"/>
    </row>
    <row r="34" ht="90" customHeight="1" spans="2:12">
      <c r="B34" s="11"/>
      <c r="C34" s="18" t="e">
        <f>IF(D149="","",VLOOKUP(D149,$AQ$521:$AR$523,2,TRUE))</f>
        <v>#N/A</v>
      </c>
      <c r="D34" s="18" t="str">
        <f>IF(D150="","",VLOOKUP(D150,$AS$521:$AT$523,2,TRUE))</f>
        <v>өзінің тәжірибесіне сүйеніп, суреттер бойынша әңгіме құрастыруға дағдылардын қалыптастыру</v>
      </c>
      <c r="E34" s="18" t="e">
        <f>IF(D151="","",VLOOKUP(D151,$AU$521:$AV$523,2,TRUE))</f>
        <v>#N/A</v>
      </c>
      <c r="F34" s="18" t="str">
        <f>IF(D242="","",VLOOKUP(D242,$AE$575:$AF$577,2,TRUE))</f>
        <v>берілген сөздерден жай сөйлемдер құрастыру қабілетін бекіту</v>
      </c>
      <c r="G34" s="18" t="e">
        <f>IF(D243="","",VLOOKUP(D243,$AG$575:$AH$577,2,TRUE))</f>
        <v>#N/A</v>
      </c>
      <c r="H34" s="18" t="e">
        <f>IF(D244="","",VLOOKUP(D244,$AI$575:$AJ$577,2,TRUE))</f>
        <v>#N/A</v>
      </c>
      <c r="I34" s="18" t="str">
        <f>IF(D351="","",VLOOKUP(D351,$AE$575:$AF$577,2,TRUE))</f>
        <v>берілген сөздерден жай сөйлемдер құрастыру қабілетін бекіту</v>
      </c>
      <c r="J34" s="18" t="e">
        <f>IF(D352="","",VLOOKUP(D352,$AG$575:$AH$577,2,TRUE))</f>
        <v>#N/A</v>
      </c>
      <c r="K34" s="18" t="e">
        <f>IF(D353="","",VLOOKUP(D353,$AI$575:$AJ$577,2,TRUE))</f>
        <v>#N/A</v>
      </c>
      <c r="L34" s="20"/>
    </row>
    <row r="35" ht="90" customHeight="1" spans="2:12">
      <c r="B35" s="11"/>
      <c r="C35" s="153"/>
      <c r="D35" s="154"/>
      <c r="E35" s="155"/>
      <c r="F35" s="18" t="str">
        <f>IF(D245="","",VLOOKUP(D245,$AK$575:$AL$577,2,TRUE))</f>
        <v>қаламды дұрыс ұстай алу қабілетін бекіту</v>
      </c>
      <c r="G35" s="18" t="e">
        <f>IF(D246="","",VLOOKUP(D246,$AM$575:$AN$577,2,TRUE))</f>
        <v>#N/A</v>
      </c>
      <c r="H35" s="18" t="e">
        <f>IF(D247="","",VLOOKUP(D247,$AO$575:$AP$577,2,TRUE))</f>
        <v>#N/A</v>
      </c>
      <c r="I35" s="18" t="str">
        <f>IF(D354="","",VLOOKUP(D354,$AK$575:$AL$577,2,TRUE))</f>
        <v>қаламды дұрыс ұстай алу қабілетін бекіту</v>
      </c>
      <c r="J35" s="18" t="e">
        <f>IF(D355="","",VLOOKUP(D355,$AM$575:$AN$577,2,TRUE))</f>
        <v>#N/A</v>
      </c>
      <c r="K35" s="18" t="e">
        <f>IF(D356="","",VLOOKUP(D356,$AO$575:$AP$577,2,TRUE))</f>
        <v>#N/A</v>
      </c>
      <c r="L35" s="20"/>
    </row>
    <row r="36" ht="90" customHeight="1" spans="2:12">
      <c r="B36" s="11"/>
      <c r="C36" s="156"/>
      <c r="D36" s="157"/>
      <c r="E36" s="158"/>
      <c r="F36" s="18" t="str">
        <f>IF(D248="","",VLOOKUP(D248,$AQ$575:$AR$577,2,TRUE))</f>
        <v>түрлі сызықтарды салу қабілетін бекіту</v>
      </c>
      <c r="G36" s="18" t="e">
        <f>IF(D249="","",VLOOKUP(D249,$AS$575:$AT$577,2,TRUE))</f>
        <v>#N/A</v>
      </c>
      <c r="H36" s="18" t="e">
        <f>IF(D250="","",VLOOKUP(D250,$AU$575:$AV$577,2,TRUE))</f>
        <v>#N/A</v>
      </c>
      <c r="I36" s="18" t="str">
        <f>IF(D357="","",VLOOKUP(D357,$AQ$575:$AR$577,2,TRUE))</f>
        <v>түрлі сызықтарды салу қабілетін бекіту</v>
      </c>
      <c r="J36" s="18" t="e">
        <f>IF(D358="","",VLOOKUP(D358,$AS$575:$AT$577,2,TRUE))</f>
        <v>#N/A</v>
      </c>
      <c r="K36" s="18" t="e">
        <f>IF(D359="","",VLOOKUP(D359,$AU$575:$AV$577,2,TRUE))</f>
        <v>#N/A</v>
      </c>
      <c r="L36" s="20"/>
    </row>
    <row r="37" ht="90" customHeight="1" spans="2:12">
      <c r="B37" s="11"/>
      <c r="C37" s="156"/>
      <c r="D37" s="157"/>
      <c r="E37" s="158"/>
      <c r="F37" s="18" t="str">
        <f>IF(D251="","",VLOOKUP(D251,$AW$575:$AX$577,2,TRUE))</f>
        <v>жазу парағында бағдарлай білу, жазу жолы мен жоларалық кеңістікті ажырату қабілетін бекіту</v>
      </c>
      <c r="G37" s="18" t="e">
        <f>IF(D252="","",VLOOKUP(D252,$AY$575:$AZ$577,2,TRUE))</f>
        <v>#N/A</v>
      </c>
      <c r="H37" s="18" t="e">
        <f>IF(D253="","",VLOOKUP(D253,$BA$575:$BB$577,2,TRUE))</f>
        <v>#N/A</v>
      </c>
      <c r="I37" s="18" t="str">
        <f>IF(D360="","",VLOOKUP(D360,$AW$575:$AX$577,2,TRUE))</f>
        <v>жазу парағында бағдарлай білу, жазу жолы мен жоларалық кеңістікті ажырату қабілетін бекіту</v>
      </c>
      <c r="J37" s="18" t="e">
        <f>IF(D361="","",VLOOKUP(D361,$AY$575:$AZ$577,2,TRUE))</f>
        <v>#N/A</v>
      </c>
      <c r="K37" s="18" t="e">
        <f>IF(D362="","",VLOOKUP(D362,$BA$575:$BB$577,2,TRUE))</f>
        <v>#N/A</v>
      </c>
      <c r="L37" s="20"/>
    </row>
    <row r="38" ht="90" customHeight="1" spans="2:12">
      <c r="B38" s="11"/>
      <c r="C38" s="156"/>
      <c r="D38" s="157"/>
      <c r="E38" s="158"/>
      <c r="F38" s="18" t="str">
        <f>IF(D254="","",VLOOKUP(D254,$M$579:$N$581,2,TRUE))</f>
        <v>қазақ тіліне тән ә, ө, қ, ү, ұ, і, ғ, ң, һ дыбыстарын, осы дыбыстардан тұратын сөздерді
анық айту қабілетін бекіту
</v>
      </c>
      <c r="G38" s="18" t="e">
        <f>IF(D255="","",VLOOKUP(D255,$O$579:$P$581,2,TRUE))</f>
        <v>#N/A</v>
      </c>
      <c r="H38" s="18" t="e">
        <f>IF(D256="","",VLOOKUP(D256,$Q$579:$R$581,2,TRUE))</f>
        <v>#N/A</v>
      </c>
      <c r="I38" s="18" t="str">
        <f>IF(D363="","",VLOOKUP(D363,$M$579:$N$581,2,TRUE))</f>
        <v>қазақ тіліне тән ә, ө, қ, ү, ұ, і, ғ, ң, һ дыбыстарын, осы дыбыстардан тұратын сөздерді
анық айту қабілетін бекіту
</v>
      </c>
      <c r="J38" s="18" t="e">
        <f>IF(D364="","",VLOOKUP(D364,$O$579:$P$581,2,TRUE))</f>
        <v>#N/A</v>
      </c>
      <c r="K38" s="18" t="e">
        <f>IF(D365="","",VLOOKUP(D365,$Q$579:$R$581,2,TRUE))</f>
        <v>#N/A</v>
      </c>
      <c r="L38" s="20"/>
    </row>
    <row r="39" ht="90" customHeight="1" spans="2:12">
      <c r="B39" s="11"/>
      <c r="C39" s="156"/>
      <c r="D39" s="157"/>
      <c r="E39" s="158"/>
      <c r="F39" s="18" t="str">
        <f>IF(D257="","",VLOOKUP(D257,$S$579:$T$581,2,TRUE))</f>
        <v>өлеңдер, санамақтар, жаңылтпаштар, тақпақтарды жатқа айту қабілетін бекіту</v>
      </c>
      <c r="G39" s="18" t="e">
        <f>IF(D258="","",VLOOKUP(D258,$U$579:$V$581,2,TRUE))</f>
        <v>#N/A</v>
      </c>
      <c r="H39" s="18" t="e">
        <f>IF(D259="","",VLOOKUP(D259,$W$579:$X$581,2,TRUE))</f>
        <v>#N/A</v>
      </c>
      <c r="I39" s="18" t="str">
        <f>IF(D366="","",VLOOKUP(D366,$S$579:$T$581,2,TRUE))</f>
        <v>өлеңдер, санамақтар, жаңылтпаштар, тақпақтарды жатқа айту қабілетін бекіту</v>
      </c>
      <c r="J39" s="18" t="e">
        <f>IF(D367="","",VLOOKUP(D367,$U$579:$V$581,2,TRUE))</f>
        <v>#N/A</v>
      </c>
      <c r="K39" s="18" t="e">
        <f>IF(D368="","",VLOOKUP(D368,$W$579:$X$581,2,TRUE))</f>
        <v>#N/A</v>
      </c>
      <c r="L39" s="20"/>
    </row>
    <row r="40" ht="90" customHeight="1" spans="2:12">
      <c r="B40" s="11"/>
      <c r="C40" s="156"/>
      <c r="D40" s="157"/>
      <c r="E40" s="158"/>
      <c r="F40" s="18" t="str">
        <f>IF(D260="","",VLOOKUP(D260,$Y$579:$Z$581,2,TRUE))</f>
        <v>әңгімелесушіге сұрақтарды дұрыс қояю, оған қысқа және толық нақты жауап
беру қабілетін бекіту
</v>
      </c>
      <c r="G40" s="18" t="e">
        <f>IF(D261="","",VLOOKUP(D261,$AA$579:$AB$581,2,TRUE))</f>
        <v>#N/A</v>
      </c>
      <c r="H40" s="18" t="e">
        <f>IF(D262="","",VLOOKUP(D262,$AC$579:$AD$581,2,TRUE))</f>
        <v>#N/A</v>
      </c>
      <c r="I40" s="18" t="str">
        <f>IF(D369="","",VLOOKUP(D369,$Y$579:$Z$581,2,TRUE))</f>
        <v>әңгімелесушіге сұрақтарды дұрыс қояю, оған қысқа және толық нақты жауап
беру қабілетін бекіту
</v>
      </c>
      <c r="J40" s="18" t="e">
        <f>IF(D370="","",VLOOKUP(D370,$AA$579:$AB$581,2,TRUE))</f>
        <v>#N/A</v>
      </c>
      <c r="K40" s="18" t="e">
        <f>IF(D371="","",VLOOKUP(D371,$AC$579:$AD$581,2,TRUE))</f>
        <v>#N/A</v>
      </c>
      <c r="L40" s="20"/>
    </row>
    <row r="41" ht="90" customHeight="1" spans="2:12">
      <c r="B41" s="11"/>
      <c r="C41" s="156"/>
      <c r="D41" s="157"/>
      <c r="E41" s="158"/>
      <c r="F41" s="18" t="str">
        <f>IF(D263="","",VLOOKUP(D263,$AE$579:$AF$581,2,TRUE))</f>
        <v>тыңдалған көркем шығарма мазмұнын ретімен, жүйелі түрде жеткізу қабілетін бекіту</v>
      </c>
      <c r="G41" s="18" t="e">
        <f>IF(D264="","",VLOOKUP(D264,$AG$579:$AH$581,2,TRUE))</f>
        <v>#N/A</v>
      </c>
      <c r="H41" s="18" t="e">
        <f>IF(D265="","",VLOOKUP(D265,$AI$579:$AJ$581,2,TRUE))</f>
        <v>#N/A</v>
      </c>
      <c r="I41" s="18" t="str">
        <f>IF(D372="","",VLOOKUP(D372,$AE$579:$AF$581,2,TRUE))</f>
        <v>тыңдалған көркем шығарма мазмұнын ретімен, жүйелі түрде жеткізу қабілетін бекіту</v>
      </c>
      <c r="J41" s="18" t="e">
        <f>IF(D373="","",VLOOKUP(D373,$AG$579:$AH$581,2,TRUE))</f>
        <v>#N/A</v>
      </c>
      <c r="K41" s="18" t="e">
        <f>IF(D374="","",VLOOKUP(D374,$AI$579:$AJ$581,2,TRUE))</f>
        <v>#N/A</v>
      </c>
      <c r="L41" s="20"/>
    </row>
    <row r="42" ht="90" customHeight="1" spans="2:12">
      <c r="B42" s="11"/>
      <c r="C42" s="156"/>
      <c r="D42" s="157"/>
      <c r="E42" s="158"/>
      <c r="F42" s="18" t="str">
        <f>IF(D266="","",VLOOKUP(D266,$AK$579:$AL$581,2,TRUE))</f>
        <v>бір-бірімен еркін диалог құру қабілетін бекіту</v>
      </c>
      <c r="G42" s="18" t="e">
        <f>IF(D267="","",VLOOKUP(D267,$AM$579:$AN$581,2,TRUE))</f>
        <v>#N/A</v>
      </c>
      <c r="H42" s="18" t="e">
        <f>IF(D268="","",VLOOKUP(D268,$AO$579:$AP$581,2,TRUE))</f>
        <v>#N/A</v>
      </c>
      <c r="I42" s="18" t="str">
        <f>IF(D375="","",VLOOKUP(D375,$AK$579:$AL$581,2,TRUE))</f>
        <v>бір-бірімен еркін диалог құру қабілетін бекіту</v>
      </c>
      <c r="J42" s="18" t="e">
        <f>IF(D376="","",VLOOKUP(D376,$AM$579:$AN$581,2,TRUE))</f>
        <v>#N/A</v>
      </c>
      <c r="K42" s="18" t="e">
        <f>IF(D377="","",VLOOKUP(D377,$AO$579:$AP$581,2,TRUE))</f>
        <v>#N/A</v>
      </c>
      <c r="L42" s="20"/>
    </row>
    <row r="43" ht="90" customHeight="1" spans="2:12">
      <c r="B43" s="11"/>
      <c r="C43" s="156"/>
      <c r="D43" s="157"/>
      <c r="E43" s="158"/>
      <c r="F43" s="18" t="str">
        <f>IF(D269="","",VLOOKUP(D269,$AQ$579:$AR$581,2,TRUE))</f>
        <v>өзінің тәжірибесіне сүйеніп, суреттер бойынша әңгіме құрастыру қабілетін бекіту</v>
      </c>
      <c r="G43" s="18" t="e">
        <f>IF(D270="","",VLOOKUP(D270,$AS$579:$AT$581,2,TRUE))</f>
        <v>#N/A</v>
      </c>
      <c r="H43" s="18" t="e">
        <f>IF(D271="","",VLOOKUP(D271,$AU$579:$AV$581,2,TRUE))</f>
        <v>#N/A</v>
      </c>
      <c r="I43" s="18" t="str">
        <f>IF(D378="","",VLOOKUP(D378,$AQ$579:$AR$581,2,TRUE))</f>
        <v>өзінің тәжірибесіне сүйеніп, суреттер бойынша әңгіме құрастыру қабілетін бекіту</v>
      </c>
      <c r="J43" s="18" t="e">
        <f>IF(D379="","",VLOOKUP(D379,$AS$579:$AT$581,2,TRUE))</f>
        <v>#N/A</v>
      </c>
      <c r="K43" s="18" t="e">
        <f>IF(D380="","",VLOOKUP(D380,$AU$579:$AV$581,2,TRUE))</f>
        <v>#N/A</v>
      </c>
      <c r="L43" s="20"/>
    </row>
    <row r="44" ht="90" customHeight="1" spans="2:12">
      <c r="B44" s="11"/>
      <c r="C44" s="159"/>
      <c r="D44" s="160"/>
      <c r="E44" s="161"/>
      <c r="F44" s="18" t="str">
        <f>IF(D272="","",VLOOKUP(D272,$AW$579:$AX$581,2,TRUE))</f>
        <v>ойыншықтар мен заттарды 5-6 сөйлеммен сипаттау қабілетін бекіту</v>
      </c>
      <c r="G44" s="18" t="e">
        <f>IF(D273="","",VLOOKUP(D273,$AY$579:$AZ$581,2,TRUE))</f>
        <v>#N/A</v>
      </c>
      <c r="H44" s="18" t="e">
        <f>IF(D274="","",VLOOKUP(D274,$BA$579:$BB$581,2,TRUE))</f>
        <v>#N/A</v>
      </c>
      <c r="I44" s="18" t="str">
        <f>IF(D381="","",VLOOKUP(D381,$AW$579:$AX$581,2,TRUE))</f>
        <v>ойыншықтар мен заттарды 5-6 сөйлеммен сипаттау қабілетін бекіту</v>
      </c>
      <c r="J44" s="18" t="e">
        <f>IF(D382="","",VLOOKUP(D382,$AY$579:$AZ$581,2,TRUE))</f>
        <v>#N/A</v>
      </c>
      <c r="K44" s="18" t="e">
        <f>IF(D383="","",VLOOKUP(D383,$BA$579:$BB$581,2,TRUE))</f>
        <v>#N/A</v>
      </c>
      <c r="L44" s="20"/>
    </row>
    <row r="45" ht="90" customHeight="1" spans="2:12">
      <c r="B45" s="11" t="s">
        <v>338</v>
      </c>
      <c r="C45" s="18" t="str">
        <f>IF(E98="","",VLOOKUP(E98,$M$525:$N$527,2,TRUE))</f>
        <v>5 көлемінде санай алуға, сандарды ретімен атуңа, теңдік және теңсіздік туралы
ұғымдарға ие болуға қабілетін бекіту
</v>
      </c>
      <c r="D45" s="18" t="e">
        <f>IF(E99="","",VLOOKUP(E99,$O$525:$P$527,2,TRUE))</f>
        <v>#N/A</v>
      </c>
      <c r="E45" s="18" t="e">
        <f>IF(E100="","",VLOOKUP(E100,$Q$525:$R$527,2,TRUE))</f>
        <v>#N/A</v>
      </c>
      <c r="F45" s="18" t="str">
        <f>IF(E191="","",VLOOKUP(E191,$M$583:$N$585,2,TRUE))</f>
        <v>жиындарды бөліктерге бөледі және оларды қайта біріктіру қабілетін бекіту</v>
      </c>
      <c r="G45" s="18" t="e">
        <f>IF(E192="","",VLOOKUP(E192,$O$583:$P$585,2,TRUE))</f>
        <v>#N/A</v>
      </c>
      <c r="H45" s="18" t="e">
        <f>IF(E193="","",VLOOKUP(E193,$Q$583:$R$585,2,TRUE))</f>
        <v>#N/A</v>
      </c>
      <c r="I45" s="18" t="str">
        <f>IF(E300="","",VLOOKUP(E300,$M$583:$N$585,2,TRUE))</f>
        <v>жиындарды бөліктерге бөледі және оларды қайта біріктіру қабілетін бекіту</v>
      </c>
      <c r="J45" s="18" t="e">
        <f>IF(E301="","",VLOOKUP(E301,$O$583:$P$585,2,TRUE))</f>
        <v>#N/A</v>
      </c>
      <c r="K45" s="18" t="e">
        <f>IF(E302="","",VLOOKUP(E302,$Q$583:$R$585,2,TRUE))</f>
        <v>#N/A</v>
      </c>
      <c r="L45" s="20"/>
    </row>
    <row r="46" ht="90" customHeight="1" spans="2:12">
      <c r="B46" s="11"/>
      <c r="C46" s="18" t="str">
        <f>IF(E101="","",VLOOKUP(E101,$S$525:$T$527,2,TRUE))</f>
        <v>екі затты ұзындығы, ені және биіктігі, жуандығы бойынша салыстыруға қабілетін бекіту</v>
      </c>
      <c r="D46" s="18" t="e">
        <f>IF(E102="","",VLOOKUP(E102,$U$525:$V$527,2,TRUE))</f>
        <v>#N/A</v>
      </c>
      <c r="E46" s="18" t="e">
        <f>IF(E103="","",VLOOKUP(E103,$W$525:$X$527,2,TRUE))</f>
        <v>#N/A</v>
      </c>
      <c r="F46" s="18" t="str">
        <f>IF(E194="","",VLOOKUP(E194,$S$583:$T$585,2,TRUE))</f>
        <v>10 көлеміндегі сандарды тура және кері санауды білу, «Қанша?», «нешінші?»
сұрақтарын ажырату, оларға дұрыс жауап беру қабілетін бекіту
</v>
      </c>
      <c r="G46" s="18" t="e">
        <f>IF(E195="","",VLOOKUP(E195,$U$583:$V$585,2,TRUE))</f>
        <v>#N/A</v>
      </c>
      <c r="H46" s="18" t="e">
        <f>IF(E196="","",VLOOKUP(E196,$W$583:$X$585,2,TRUE))</f>
        <v>#N/A</v>
      </c>
      <c r="I46" s="18" t="str">
        <f>IF(E303="","",VLOOKUP(E303,$S$583:$T$585,2,TRUE))</f>
        <v>10 көлеміндегі сандарды тура және кері санауды білу, «Қанша?», «нешінші?»
сұрақтарын ажырату, оларға дұрыс жауап беру қабілетін бекіту
</v>
      </c>
      <c r="J46" s="18" t="e">
        <f>IF(E304="","",VLOOKUP(E304,$U$583:$V$585,2,TRUE))</f>
        <v>#N/A</v>
      </c>
      <c r="K46" s="18" t="e">
        <f>IF(E305="","",VLOOKUP(E305,$W$583:$X$585,2,TRUE))</f>
        <v>#N/A</v>
      </c>
      <c r="L46" s="20"/>
    </row>
    <row r="47" ht="90" customHeight="1" spans="2:12">
      <c r="B47" s="11"/>
      <c r="C47" s="18" t="str">
        <f>IF(E104="","",VLOOKUP(E104,$Y$525:$Z$527,2,TRUE))</f>
        <v>геометриялық фигураларды және геометриялық денелерді көру және сипап сезу
арқылы зерттеуге, оларды ажыратуға және атуға қабілетін бекіту
</v>
      </c>
      <c r="D47" s="18" t="e">
        <f>IF(E105="","",VLOOKUP(E105,$AA$525:$AB$527,2,TRUE))</f>
        <v>#N/A</v>
      </c>
      <c r="E47" s="18" t="e">
        <f>IF(E106="","",VLOOKUP(E106,$AC$525:$AD$527,2,TRUE))</f>
        <v>#N/A</v>
      </c>
      <c r="F47" s="18" t="str">
        <f>IF(E197="","",VLOOKUP(E197,$Y$583:$Z$585,2,TRUE))</f>
        <v>әртүрлі белгілері бойынша заттарды салыстыра алу (түсі, пішіні, өлшемі,
материалы, қолданылуы) қабілетін бекіту
</v>
      </c>
      <c r="G47" s="18" t="e">
        <f>IF(E198="","",VLOOKUP(E198,$AA$583:$AB$585,2,TRUE))</f>
        <v>#N/A</v>
      </c>
      <c r="H47" s="18" t="e">
        <f>IF(E199="","",VLOOKUP(E199,$AC$583:$AD$585,2,TRUE))</f>
        <v>#N/A</v>
      </c>
      <c r="I47" s="18" t="str">
        <f>IF(E306="","",VLOOKUP(E306,$Y$583:$Z$585,2,TRUE))</f>
        <v>әртүрлі белгілері бойынша заттарды салыстыра алу (түсі, пішіні, өлшемі,
материалы, қолданылуы) қабілетін бекіту
</v>
      </c>
      <c r="J47" s="18" t="e">
        <f>IF(E307="","",VLOOKUP(E307,$AA$583:$AB$585,2,TRUE))</f>
        <v>#N/A</v>
      </c>
      <c r="K47" s="18" t="e">
        <f>IF(E308="","",VLOOKUP(E308,$AC$583:$AD$585,2,TRUE))</f>
        <v>#N/A</v>
      </c>
      <c r="L47" s="20"/>
    </row>
    <row r="48" ht="90" customHeight="1" spans="2:12">
      <c r="B48" s="11"/>
      <c r="C48" s="18" t="e">
        <f>IF(E107="","",VLOOKUP(E107,$AE$525:$AF$527,2,TRUE))</f>
        <v>#N/A</v>
      </c>
      <c r="D48" s="18" t="str">
        <f>IF(E108="","",VLOOKUP(E108,$AG$525:$AH$527,2,TRUE))</f>
        <v>тәулік бөліктерін ажыратуғак, олардың сипаттамалық ерекшеліктерін білуге дағдылардын қалыптастыру</v>
      </c>
      <c r="E48" s="18" t="e">
        <f>IF(E109="","",VLOOKUP(E109,$AI$525:$AJ$527,2,TRUE))</f>
        <v>#N/A</v>
      </c>
      <c r="F48" s="18" t="str">
        <f>IF(E200="","",VLOOKUP(E200,$AE$583:$AF$585,2,TRUE))</f>
        <v>заттарды шамасына қарай өсу және кему ретімен орналастыру қабілетін бекіту</v>
      </c>
      <c r="G48" s="18" t="e">
        <f>IF(E201="","",VLOOKUP(E201,$AG$583:$AH$585,2,TRUE))</f>
        <v>#N/A</v>
      </c>
      <c r="H48" s="18" t="e">
        <f>IF(E202="","",VLOOKUP(E202,$AI$583:$AJ$585,2,TRUE))</f>
        <v>#N/A</v>
      </c>
      <c r="I48" s="18" t="str">
        <f>IF(E309="","",VLOOKUP(E309,$AE$583:$AF$585,2,TRUE))</f>
        <v>заттарды шамасына қарай өсу және кему ретімен орналастыру қабілетін бекіту</v>
      </c>
      <c r="J48" s="18" t="e">
        <f>IF(E310="","",VLOOKUP(E310,$AG$583:$AH$585,2,TRUE))</f>
        <v>#N/A</v>
      </c>
      <c r="K48" s="18" t="e">
        <f>IF(E311="","",VLOOKUP(E311,$AI$583:$AJ$585,2,TRUE))</f>
        <v>#N/A</v>
      </c>
      <c r="L48" s="20"/>
    </row>
    <row r="49" ht="90" customHeight="1" spans="2:12">
      <c r="B49" s="11"/>
      <c r="C49" s="18" t="e">
        <f>IF(E110="","",VLOOKUP(E110,$AK$525:$AL$527,2,TRUE))</f>
        <v>#N/A</v>
      </c>
      <c r="D49" s="18" t="str">
        <f>IF(E111="","",VLOOKUP(E111,$AM$525:$AN$527,2,TRUE))</f>
        <v>кеңістіктегі заттардың өзіне қатысты орнын анықтауға дағдылардын қалыптастыру</v>
      </c>
      <c r="E49" s="18" t="e">
        <f>IF(E112="","",VLOOKUP(E112,$AO$525:$AP$527,2,TRUE))</f>
        <v>#N/A</v>
      </c>
      <c r="F49" s="18" t="str">
        <f>IF(E203="","",VLOOKUP(E203,$AK$583:$AL$585,2,TRUE))</f>
        <v>қағаз бетінде бағдарлай білу, апта күндерін, жыл мезгілдері бойынша айларды
ретімен атау қабілетін бекіту
</v>
      </c>
      <c r="G49" s="18" t="e">
        <f>IF(E204="","",VLOOKUP(E204,$AM$583:$AN$585,2,TRUE))</f>
        <v>#N/A</v>
      </c>
      <c r="H49" s="18" t="e">
        <f>IF(E205="","",VLOOKUP(E205,$AO$583:$AP$585,2,TRUE))</f>
        <v>#N/A</v>
      </c>
      <c r="I49" s="18" t="str">
        <f>IF(E312="","",VLOOKUP(E312,$AK$583:$AL$585,2,TRUE))</f>
        <v>қағаз бетінде бағдарлай білу, апта күндерін, жыл мезгілдері бойынша айларды
ретімен атау қабілетін бекіту
</v>
      </c>
      <c r="J49" s="18" t="e">
        <f>IF(E313="","",VLOOKUP(E313,$AM$583:$AN$585,2,TRUE))</f>
        <v>#N/A</v>
      </c>
      <c r="K49" s="18" t="e">
        <f>IF(E314="","",VLOOKUP(E314,$AO$583:$AP$585,2,TRUE))</f>
        <v>#N/A</v>
      </c>
      <c r="L49" s="20"/>
    </row>
    <row r="50" ht="90" customHeight="1" spans="2:12">
      <c r="B50" s="11"/>
      <c r="C50" s="18" t="str">
        <f>IF(E113="","",VLOOKUP(E113,$AQ$525:$AR$527,2,TRUE))</f>
        <v>қарапайым себеп-салдарлық байланысты орнатуға қабілетін бекіту</v>
      </c>
      <c r="D50" s="18" t="e">
        <f>IF(E114="","",VLOOKUP(E114,$AS$525:$AT$527,2,TRUE))</f>
        <v>#N/A</v>
      </c>
      <c r="E50" s="18" t="e">
        <f>IF(E115="","",VLOOKUP(E115,$AU$525:$AV$527,2,TRUE))</f>
        <v>#N/A</v>
      </c>
      <c r="F50" s="18" t="str">
        <f>IF(E206="","",VLOOKUP(E206,$AQ$583:$AR$585,2,TRUE))</f>
        <v>геометриялық пішіндерді (дөңгелек, сопақша, үшбұрыш, шаршы, тіктөртбұрыш)
ажырату  және атау қабілетін бекіту
</v>
      </c>
      <c r="G50" s="18" t="e">
        <f>IF(E207="","",VLOOKUP(E207,$AS$583:$AT$585,2,TRUE))</f>
        <v>#N/A</v>
      </c>
      <c r="H50" s="18" t="e">
        <f>IF(E208="","",VLOOKUP(E208,$AU$583:$AV$585,2,TRUE))</f>
        <v>#N/A</v>
      </c>
      <c r="I50" s="18" t="str">
        <f>IF(E315="","",VLOOKUP(E315,$AQ$583:$AR$585,2,TRUE))</f>
        <v>геометриялық пішіндерді (дөңгелек, сопақша, үшбұрыш, шаршы, тіктөртбұрыш)
ажырату  және атау қабілетін бекіту
</v>
      </c>
      <c r="J50" s="18" t="e">
        <f>IF(E316="","",VLOOKUP(E316,$AS$583:$AT$585,2,TRUE))</f>
        <v>#N/A</v>
      </c>
      <c r="K50" s="18" t="e">
        <f>IF(E317="","",VLOOKUP(E317,$AU$583:$AV$585,2,TRUE))</f>
        <v>#N/A</v>
      </c>
      <c r="L50" s="20"/>
    </row>
    <row r="51" ht="90" customHeight="1" spans="2:12">
      <c r="B51" s="11"/>
      <c r="C51" s="151"/>
      <c r="D51" s="152"/>
      <c r="E51" s="152"/>
      <c r="F51" s="18" t="str">
        <f>IF(E209="","",VLOOKUP(E209,$AW$583:$AX$585,2,TRUE))</f>
        <v>түрлі сызықтарды салу қабілетін бекіту</v>
      </c>
      <c r="G51" s="18" t="e">
        <f>IF(E210="","",VLOOKUP(E210,$AY$583:$AZ$585,2,TRUE))</f>
        <v>#N/A</v>
      </c>
      <c r="H51" s="18" t="e">
        <f>IF(E211="","",VLOOKUP(E211,$BA$583:$BB$585,2,TRUE))</f>
        <v>#N/A</v>
      </c>
      <c r="I51" s="18" t="str">
        <f>IF(E318="","",VLOOKUP(E318,$AW$583:$AX$585,2,TRUE))</f>
        <v>түрлі сызықтарды салу қабілетін бекіту</v>
      </c>
      <c r="J51" s="18" t="e">
        <f>IF(E319="","",VLOOKUP(E319,$AY$583:$AZ$585,2,TRUE))</f>
        <v>#N/A</v>
      </c>
      <c r="K51" s="18" t="e">
        <f>IF(E320="","",VLOOKUP(E320,$BA$583:$BB$585,2,TRUE))</f>
        <v>#N/A</v>
      </c>
      <c r="L51" s="20"/>
    </row>
    <row r="52" ht="90" customHeight="1" spans="2:12">
      <c r="B52" s="11" t="s">
        <v>405</v>
      </c>
      <c r="C52" s="18" t="str">
        <f>IF(F98="","",VLOOKUP(F98,$M$529:$N$531,2,TRUE))</f>
        <v>бейнелейтін заттарды қарауға, қолмен ұстап зерттеуге қабілетін бекіту</v>
      </c>
      <c r="D52" s="18" t="e">
        <f>IF(F99="","",VLOOKUP(F99,$O$529:$P$531,2,TRUE))</f>
        <v>#N/A</v>
      </c>
      <c r="E52" s="18" t="e">
        <f>IF(F100="","",VLOOKUP(F100,$Q$529:$R$531,2,TRUE))</f>
        <v>#N/A</v>
      </c>
      <c r="F52" s="21" t="str">
        <f>IF(F191="","",VLOOKUP(F191,$M$587:$N$589,2,TRUE))</f>
        <v>тірі табиғат заттарының бейнелерін күрделі емес қимылдар мен қалыптар арқылы
жеткізу қабілетін бекіту
</v>
      </c>
      <c r="G52" s="18" t="e">
        <f>IF(F192="","",VLOOKUP(F192,$O$587:$P$589,2,TRUE))</f>
        <v>#N/A</v>
      </c>
      <c r="H52" s="18" t="e">
        <f>IF(F193="","",VLOOKUP(F193,$Q$587:$R$589,2,TRUE))</f>
        <v>#N/A</v>
      </c>
      <c r="I52" s="21" t="str">
        <f>IF(F300="","",VLOOKUP(F300,$M$587:$N$589,2,TRUE))</f>
        <v>тірі табиғат заттарының бейнелерін күрделі емес қимылдар мен қалыптар арқылы
жеткізу қабілетін бекіту
</v>
      </c>
      <c r="J52" s="18" t="e">
        <f>IF(F301="","",VLOOKUP(F301,$O$587:$P$589,2,TRUE))</f>
        <v>#N/A</v>
      </c>
      <c r="K52" s="18" t="e">
        <f>IF(F302="","",VLOOKUP(F302,$Q$587:$R$589,2,TRUE))</f>
        <v>#N/A</v>
      </c>
      <c r="L52" s="20"/>
    </row>
    <row r="53" ht="90" customHeight="1" spans="2:12">
      <c r="B53" s="11"/>
      <c r="C53" s="18" t="str">
        <f>IF(F101="","",VLOOKUP(F101,$S$529:$T$531,2,TRUE))</f>
        <v>жеке заттарды және сюжеттік композицияларды салуға қабілетін бекіту</v>
      </c>
      <c r="D53" s="18" t="e">
        <f>IF(F102="","",VLOOKUP(F102,$U$529:$V$531,2,TRUE))</f>
        <v>#N/A</v>
      </c>
      <c r="E53" s="18" t="e">
        <f>IF(F103="","",VLOOKUP(F103,$W$529:$X$531,2,TRUE))</f>
        <v>#N/A</v>
      </c>
      <c r="F53" s="18" t="str">
        <f>IF(F194="","",VLOOKUP(F194,$S$587:$T$589,2,TRUE))</f>
        <v>бояуларды қолдану, бояғышта акварельді сумен араластыру, қанықтүстер алу
үшін қарындашты түрліше басып бояуды білу қабілетін бекіту
</v>
      </c>
      <c r="G53" s="18" t="e">
        <f>IF(F195="","",VLOOKUP(F195,$U$587:$V$589,2,TRUE))</f>
        <v>#N/A</v>
      </c>
      <c r="H53" s="18" t="e">
        <f>IF(F196="","",VLOOKUP(F196,$W$587:$X$589,2,TRUE))</f>
        <v>#N/A</v>
      </c>
      <c r="I53" s="18" t="str">
        <f>IF(F303="","",VLOOKUP(F303,$S$587:$T$589,2,TRUE))</f>
        <v>бояуларды қолдану, бояғышта акварельді сумен араластыру, қанықтүстер алу
үшін қарындашты түрліше басып бояуды білу қабілетін бекіту
</v>
      </c>
      <c r="J53" s="18" t="e">
        <f>IF(F304="","",VLOOKUP(F304,$U$587:$V$589,2,TRUE))</f>
        <v>#N/A</v>
      </c>
      <c r="K53" s="18" t="e">
        <f>IF(F305="","",VLOOKUP(F305,$W$587:$X$589,2,TRUE))</f>
        <v>#N/A</v>
      </c>
      <c r="L53" s="20"/>
    </row>
    <row r="54" ht="90" customHeight="1" spans="2:12">
      <c r="B54" s="11"/>
      <c r="C54" s="18" t="str">
        <f>IF(F104="","",VLOOKUP(F104,$Y$529:$Z$531,2,TRUE))</f>
        <v>әрбір затқа тән ерекшеліктерді, олардың бір-біріне арақатынасын жеткізуге қабілетін бекіту</v>
      </c>
      <c r="D54" s="18" t="e">
        <f>IF(F105="","",VLOOKUP(F105,$AA$529:$AB$531,2,TRUE))</f>
        <v>#N/A</v>
      </c>
      <c r="E54" s="18" t="e">
        <f>IF(F106="","",VLOOKUP(F106,$AC$529:$AD$531,2,TRUE))</f>
        <v>#N/A</v>
      </c>
      <c r="F54" s="18" t="str">
        <f>IF(F197="","",VLOOKUP(F197,$Y$587:$Z$589,2,TRUE))</f>
        <v>жаңа түстер (күлгін) және реңктерді (көк, қызғылт, қою жасыл) бояуды араластыру
арқылы шығару қабілетін бекіту
</v>
      </c>
      <c r="G54" s="18" t="e">
        <f>IF(F198="","",VLOOKUP(F198,$AA$587:$AB$589,2,TRUE))</f>
        <v>#N/A</v>
      </c>
      <c r="H54" s="18" t="e">
        <f>IF(F199="","",VLOOKUP(F199,$AC$587:$AD$589,2,TRUE))</f>
        <v>#N/A</v>
      </c>
      <c r="I54" s="18" t="str">
        <f>IF(F306="","",VLOOKUP(F306,$Y$587:$Z$589,2,TRUE))</f>
        <v>жаңа түстер (күлгін) және реңктерді (көк, қызғылт, қою жасыл) бояуды араластыру
арқылы шығару қабілетін бекіту
</v>
      </c>
      <c r="J54" s="18" t="e">
        <f>IF(F307="","",VLOOKUP(F307,$AA$587:$AB$589,2,TRUE))</f>
        <v>#N/A</v>
      </c>
      <c r="K54" s="18" t="e">
        <f>IF(F308="","",VLOOKUP(F308,$AC$587:$AD$589,2,TRUE))</f>
        <v>#N/A</v>
      </c>
      <c r="L54" s="20"/>
    </row>
    <row r="55" ht="90" customHeight="1" spans="2:12">
      <c r="B55" s="11"/>
      <c r="C55" s="18" t="str">
        <f>IF(F107="","",VLOOKUP(F107,$AE$529:$AF$531,2,TRUE))</f>
        <v>қоңыр, қызғылт сары, ашық жасыл реңктерді тануға қабілетін бекіту</v>
      </c>
      <c r="D55" s="18" t="e">
        <f>IF(F108="","",VLOOKUP(F108,$AG$529:$AH$531,2,TRUE))</f>
        <v>#N/A</v>
      </c>
      <c r="E55" s="18" t="e">
        <f>IF(F109="","",VLOOKUP(F109,$AI$529:$AJ$531,2,TRUE))</f>
        <v>#N/A</v>
      </c>
      <c r="F55" s="18" t="str">
        <f>IF(F200="","",VLOOKUP(F200,$AE$587:$AF$589,2,TRUE))</f>
        <v>ұжыммен бірге жұмыс істеу, міндеттерді өзара келісіп орындау қабілетін бекіту</v>
      </c>
      <c r="G55" s="18" t="e">
        <f>IF(F201="","",VLOOKUP(F201,$AG$587:$AH$589,2,TRUE))</f>
        <v>#N/A</v>
      </c>
      <c r="H55" s="18" t="e">
        <f>IF(F202="","",VLOOKUP(F202,$AI$587:$AJ$589,2,TRUE))</f>
        <v>#N/A</v>
      </c>
      <c r="I55" s="18" t="str">
        <f>IF(F309="","",VLOOKUP(F309,$AE$587:$AF$589,2,TRUE))</f>
        <v>ұжыммен бірге жұмыс істеу, міндеттерді өзара келісіп орындау қабілетін бекіту</v>
      </c>
      <c r="J55" s="18" t="e">
        <f>IF(F310="","",VLOOKUP(F310,$AG$587:$AH$589,2,TRUE))</f>
        <v>#N/A</v>
      </c>
      <c r="K55" s="18" t="e">
        <f>IF(F311="","",VLOOKUP(F311,$AI$587:$AJ$589,2,TRUE))</f>
        <v>#N/A</v>
      </c>
      <c r="L55" s="20"/>
    </row>
    <row r="56" ht="90" customHeight="1" spans="2:12">
      <c r="B56" s="11"/>
      <c r="C56" s="18" t="str">
        <f>IF(F110="","",VLOOKUP(F110,$AK$529:$AL$531,2,TRUE))</f>
        <v>суреттерді қылқаламмен, қаламмен бояу тәсілдерін білуге қабілетін бекіту</v>
      </c>
      <c r="D56" s="18" t="e">
        <f>IF(F111="","",VLOOKUP(F111,$AM$529:$AN$531,2,TRUE))</f>
        <v>#N/A</v>
      </c>
      <c r="E56" s="18" t="e">
        <f>IF(F112="","",VLOOKUP(F112,$AO$529:$AP$531,2,TRUE))</f>
        <v>#N/A</v>
      </c>
      <c r="F56" s="18" t="str">
        <f>IF(F203="","",VLOOKUP(F203,$AK$587:$AL$589,2,TRUE))</f>
        <v>қазақ оюларының элементтерін салу және олармен киімдерді, тұрмыстық
заттарды безендіру қабілетін бекіту
</v>
      </c>
      <c r="G56" s="18" t="e">
        <f>IF(F204="","",VLOOKUP(F204,$AM$587:$AN$589,2,TRUE))</f>
        <v>#N/A</v>
      </c>
      <c r="H56" s="18" t="e">
        <f>IF(F205="","",VLOOKUP(F205,$AO$587:$AP$589,2,TRUE))</f>
        <v>#N/A</v>
      </c>
      <c r="I56" s="18" t="str">
        <f>IF(F312="","",VLOOKUP(F312,$AK$587:$AL$589,2,TRUE))</f>
        <v>қазақ оюларының элементтерін салу және олармен киімдерді, тұрмыстық
заттарды безендіру қабілетін бекіту
</v>
      </c>
      <c r="J56" s="18" t="e">
        <f>IF(F313="","",VLOOKUP(F313,$AM$587:$AN$589,2,TRUE))</f>
        <v>#N/A</v>
      </c>
      <c r="K56" s="18" t="e">
        <f>IF(F314="","",VLOOKUP(F314,$AO$587:$AP$589,2,TRUE))</f>
        <v>#N/A</v>
      </c>
      <c r="L56" s="20"/>
    </row>
    <row r="57" ht="90" customHeight="1" spans="2:12">
      <c r="B57" s="11"/>
      <c r="C57" s="18" t="str">
        <f>IF(F113="","",VLOOKUP(F113,$AQ$529:$AR$531,2,TRUE))</f>
        <v>өзінің және басқа балалардың жұмыстарын бағалауға қабілетін бекіту</v>
      </c>
      <c r="D57" s="18" t="e">
        <f>IF(F114="","",VLOOKUP(F114,$AS$529:$AT$531,2,TRUE))</f>
        <v>#N/A</v>
      </c>
      <c r="E57" s="18" t="e">
        <f>IF(F115="","",VLOOKUP(F115,$AU$529:$AV$531,2,TRUE))</f>
        <v>#N/A</v>
      </c>
      <c r="F57" s="21" t="str">
        <f>IF(F206="","",VLOOKUP(F206,$AQ$587:$AR$589,2,TRUE))</f>
        <v>сюжеттік суреттерді салу қабілетін бекіту</v>
      </c>
      <c r="G57" s="18" t="e">
        <f>IF(F207="","",VLOOKUP(F207,$AS$587:$AT$589,2,TRUE))</f>
        <v>#N/A</v>
      </c>
      <c r="H57" s="18" t="e">
        <f>IF(F208="","",VLOOKUP(F208,$AU$587:$AV$589,2,TRUE))</f>
        <v>#N/A</v>
      </c>
      <c r="I57" s="21" t="str">
        <f>IF(F315="","",VLOOKUP(F315,$AQ$587:$AR$589,2,TRUE))</f>
        <v>сюжеттік суреттерді салу қабілетін бекіту</v>
      </c>
      <c r="J57" s="18" t="e">
        <f>IF(F316="","",VLOOKUP(F316,$AS$587:$AT$589,2,TRUE))</f>
        <v>#N/A</v>
      </c>
      <c r="K57" s="18" t="e">
        <f>IF(F317="","",VLOOKUP(F317,$AU$587:$AV$589,2,TRUE))</f>
        <v>#N/A</v>
      </c>
      <c r="L57" s="20"/>
    </row>
    <row r="58" ht="90" customHeight="1" spans="2:12">
      <c r="B58" s="11"/>
      <c r="C58" s="18" t="str">
        <f>IF(F116="","",VLOOKUP(F116,$M$533:$N$535,2,TRUE))</f>
        <v>мүсіндейтін затты қолына алып, зерттеуге оның өзіне тән ерекшеліктерін беруге
тырысуға қабілетін бекіту
</v>
      </c>
      <c r="D58" s="18" t="e">
        <f>IF(F117="","",VLOOKUP(F117,$O$533:$P$535,2,TRUE))</f>
        <v>#N/A</v>
      </c>
      <c r="E58" s="18" t="e">
        <f>IF(F118="","",VLOOKUP(F118,$Q$533:$R$535,2,TRUE))</f>
        <v>#N/A</v>
      </c>
      <c r="F58" s="18" t="str">
        <f>IF(F209="","",VLOOKUP(F209,$AW$587:$AX$589,2,TRUE))</f>
        <v>сурет салуда ұқыптылықты, қауіпсіздікті сақтау қабілетін бекіту</v>
      </c>
      <c r="G58" s="18" t="e">
        <f>IF(F210="","",VLOOKUP(F210,$AY$587:$AZ$589,2,TRUE))</f>
        <v>#N/A</v>
      </c>
      <c r="H58" s="18" t="e">
        <f>IF(F211="","",VLOOKUP(F211,$BA$587:$BB$589,2,TRUE))</f>
        <v>#N/A</v>
      </c>
      <c r="I58" s="18" t="str">
        <f>IF(F318="","",VLOOKUP(F318,$AW$587:$AX$589,2,TRUE))</f>
        <v>сурет салуда ұқыптылықты, қауіпсіздікті сақтау қабілетін бекіту</v>
      </c>
      <c r="J58" s="18" t="e">
        <f>IF(F319="","",VLOOKUP(F319,$AY$587:$AZ$589,2,TRUE))</f>
        <v>#N/A</v>
      </c>
      <c r="K58" s="18" t="e">
        <f>IF(F320="","",VLOOKUP(F320,$BA$587:$BB$589,2,TRUE))</f>
        <v>#N/A</v>
      </c>
      <c r="L58" s="20"/>
    </row>
    <row r="59" ht="90" customHeight="1" spans="2:12">
      <c r="B59" s="11"/>
      <c r="C59" s="18" t="str">
        <f>IF(F119="","",VLOOKUP(F119,$S$533:$T$535,2,TRUE))</f>
        <v>ермексаз, сазбалшық, пластикалық кесектерден әртүрлі тәсілдерді қолданып,
бейнелерді мүсіндеуге қабілетін бекіту
</v>
      </c>
      <c r="D59" s="18" t="e">
        <f>IF(F120="","",VLOOKUP(F120,$U$533:$V$535,2,TRUE))</f>
        <v>#N/A</v>
      </c>
      <c r="E59" s="18" t="e">
        <f>IF(F121="","",VLOOKUP(F121,$W$533:$X$535,2,TRUE))</f>
        <v>#N/A</v>
      </c>
      <c r="F59" s="21" t="str">
        <f>IF(F212="","",VLOOKUP(F212,$M$591:$N$593,2,TRUE))</f>
        <v>шынайы бейнесіне қарап және ойдан пішіндері мен өлшемі әртүрлі таныс
заттарды мүсіндеу қабілетін бекіту
</v>
      </c>
      <c r="G59" s="18" t="e">
        <f>IF(F213="","",VLOOKUP(F213,$O$591:$P$593,2,TRUE))</f>
        <v>#N/A</v>
      </c>
      <c r="H59" s="18" t="e">
        <f>IF(F214="","",VLOOKUP(F214,$Q$591:$R$593,2,TRUE))</f>
        <v>#N/A</v>
      </c>
      <c r="I59" s="21" t="str">
        <f>IF(F321="","",VLOOKUP(F321,$M$591:$N$593,2,TRUE))</f>
        <v>шынайы бейнесіне қарап және ойдан пішіндері мен өлшемі әртүрлі таныс
заттарды мүсіндеу қабілетін бекіту
</v>
      </c>
      <c r="J59" s="18" t="e">
        <f>IF(F322="","",VLOOKUP(F322,$O$591:$P$593,2,TRUE))</f>
        <v>#N/A</v>
      </c>
      <c r="K59" s="18" t="e">
        <f>IF(F323="","",VLOOKUP(F323,$Q$591:$R$593,2,TRUE))</f>
        <v>#N/A</v>
      </c>
      <c r="L59" s="20"/>
    </row>
    <row r="60" ht="90" customHeight="1" spans="2:12">
      <c r="B60" s="11"/>
      <c r="C60" s="18" t="str">
        <f>IF(F122="","",VLOOKUP(F122,$Y$533:$Z$535,2,TRUE))</f>
        <v>бірнеше бөліктен тұратын заттарды пішіндейді, олардың орналасуын ескере
отырып, пропорцияларды сақтай отырып, бөліктерді байланыстыруға қабілетін бекіту
</v>
      </c>
      <c r="D60" s="18" t="e">
        <f>IF(F123="","",VLOOKUP(F123,$AA$533:$AB$535,2,TRUE))</f>
        <v>#N/A</v>
      </c>
      <c r="E60" s="18" t="e">
        <f>IF(F124="","",VLOOKUP(F124,$AC$533:$AD$535,2,TRUE))</f>
        <v>#N/A</v>
      </c>
      <c r="F60" s="18" t="str">
        <f>IF(F215="","",VLOOKUP(F215,$S$591:$T$593,2,TRUE))</f>
        <v>қарапайым пропорцияларды сақтай отырып, адам мен жануардың пішіндерін
мүсіндеу қабілетін бекіту
</v>
      </c>
      <c r="G60" s="18" t="e">
        <f>IF(F216="","",VLOOKUP(F216,$U$591:$V$593,2,TRUE))</f>
        <v>#N/A</v>
      </c>
      <c r="H60" s="18" t="e">
        <f>IF(F217="","",VLOOKUP(F217,$W$591:$X$593,2,TRUE))</f>
        <v>#N/A</v>
      </c>
      <c r="I60" s="18" t="str">
        <f>IF(F324="","",VLOOKUP(F324,$S$591:$T$593,2,TRUE))</f>
        <v>қарапайым пропорцияларды сақтай отырып, адам мен жануардың пішіндерін
мүсіндеу қабілетін бекіту
</v>
      </c>
      <c r="J60" s="18" t="e">
        <f>IF(F325="","",VLOOKUP(F325,$U$591:$V$593,2,TRUE))</f>
        <v>#N/A</v>
      </c>
      <c r="K60" s="18" t="e">
        <f>IF(F326="","",VLOOKUP(F326,$W$591:$X$593,2,TRUE))</f>
        <v>#N/A</v>
      </c>
      <c r="L60" s="20"/>
    </row>
    <row r="61" ht="90" customHeight="1" spans="2:12">
      <c r="B61" s="11"/>
      <c r="C61" s="18" t="e">
        <f>IF(F125="","",VLOOKUP(F125,$AE$533:$AF$535,2,TRUE))</f>
        <v>#N/A</v>
      </c>
      <c r="D61" s="18" t="str">
        <f>IF(F126="","",VLOOKUP(F126,$AG$533:$AH$535,2,TRUE))</f>
        <v>ертегілер мен қоршаған өмір тақырыптарына қарапайым композициялар
құрастыруға дағдылардын қалыптастыру
</v>
      </c>
      <c r="E61" s="18" t="e">
        <f>IF(F127="","",VLOOKUP(F127,$AI$533:$AJ$535,2,TRUE))</f>
        <v>#N/A</v>
      </c>
      <c r="F61" s="18" t="e">
        <f>IF(F218="","",VLOOKUP(F218,$Y$591:$Z$593,2,TRUE))</f>
        <v>#N/A</v>
      </c>
      <c r="G61" s="18" t="str">
        <f>IF(F219="","",VLOOKUP(F219,$AA$591:$AB$593,2,TRUE))</f>
        <v>мүсіндеудің әртүрлі әдістерін қолдану дағдылардын қалыптастыру</v>
      </c>
      <c r="H61" s="18" t="e">
        <f>IF(F220="","",VLOOKUP(F220,$AC$591:$AD$593,2,TRUE))</f>
        <v>#N/A</v>
      </c>
      <c r="I61" s="18" t="str">
        <f>IF(F327="","",VLOOKUP(F327,$Y$591:$Z$593,2,TRUE))</f>
        <v>мүсіндеудің әртүрлі әдістерін қолдану қабілетін бекіту</v>
      </c>
      <c r="J61" s="18" t="e">
        <f>IF(F328="","",VLOOKUP(F328,$AA$591:$AB$593,2,TRUE))</f>
        <v>#N/A</v>
      </c>
      <c r="K61" s="18" t="e">
        <f>IF(F329="","",VLOOKUP(F329,$AC$591:$AD$593,2,TRUE))</f>
        <v>#N/A</v>
      </c>
      <c r="L61" s="20"/>
    </row>
    <row r="62" ht="90" customHeight="1" spans="2:12">
      <c r="B62" s="11"/>
      <c r="C62" s="18" t="str">
        <f>IF(F128="","",VLOOKUP(F128,$AK$533:$AL$535,2,TRUE))</f>
        <v>ұжымдық жұмысқа қатысуға қабілетін бекіту</v>
      </c>
      <c r="D62" s="18" t="e">
        <f>IF(F129="","",VLOOKUP(F129,$AM$533:$AN$535,2,TRUE))</f>
        <v>#N/A</v>
      </c>
      <c r="E62" s="18" t="e">
        <f>IF(F130="","",VLOOKUP(F130,$AO$533:$AP$535,2,TRUE))</f>
        <v>#N/A</v>
      </c>
      <c r="F62" s="18" t="e">
        <f>IF(F221="","",VLOOKUP(F221,$AE$591:$AF$593,2,TRUE))</f>
        <v>#N/A</v>
      </c>
      <c r="G62" s="18" t="str">
        <f>IF(F222="","",VLOOKUP(F222,$AG$591:$AH$593,2,TRUE))</f>
        <v>ертегілер мен әңгімелердің мазмұны бойынша сюжеттік композицияларды
құру дағдылардын қалыптастыру
</v>
      </c>
      <c r="H62" s="18" t="e">
        <f>IF(F223="","",VLOOKUP(F223,$AI$591:$AJ$593,2,TRUE))</f>
        <v>#N/A</v>
      </c>
      <c r="I62" s="18" t="str">
        <f>IF(F330="","",VLOOKUP(F330,$AE$591:$AF$593,2,TRUE))</f>
        <v>ертегілер мен әңгімелердің мазмұны бойынша сюжеттік композицияларды
құру қабілетін бекіту
</v>
      </c>
      <c r="J62" s="18" t="e">
        <f>IF(F331="","",VLOOKUP(F331,$AG$591:$AH$593,2,TRUE))</f>
        <v>#N/A</v>
      </c>
      <c r="K62" s="18" t="e">
        <f>IF(F332="","",VLOOKUP(F332,$AI$591:$AJ$593,2,TRUE))</f>
        <v>#N/A</v>
      </c>
      <c r="L62" s="20"/>
    </row>
    <row r="63" ht="90" customHeight="1" spans="2:12">
      <c r="B63" s="11"/>
      <c r="C63" s="18" t="str">
        <f>IF(F131="","",VLOOKUP(F131,$AQ$533:$AR$535,2,TRUE))</f>
        <v>мүсіндеуде қауіпсіздік ережелерін сақтауға қабілетін бекіту</v>
      </c>
      <c r="D63" s="18" t="e">
        <f>IF(F132="","",VLOOKUP(F132,$AS$533:$AT$535,2,TRUE))</f>
        <v>#N/A</v>
      </c>
      <c r="E63" s="18" t="e">
        <f>IF(F133="","",VLOOKUP(F133,$AU$533:$AV$535,2,TRUE))</f>
        <v>#N/A</v>
      </c>
      <c r="F63" s="18" t="str">
        <f>IF(F224="","",VLOOKUP(F224,$AK$591:$AL$593,2,TRUE))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G63" s="18" t="e">
        <f>IF(F225="","",VLOOKUP(F225,$AM$591:$AN$593,2,TRUE))</f>
        <v>#N/A</v>
      </c>
      <c r="H63" s="18" t="e">
        <f>IF(F226="","",VLOOKUP(F226,$AO$591:$AP$593,2,TRUE))</f>
        <v>#N/A</v>
      </c>
      <c r="I63" s="18" t="str">
        <f>IF(F333="","",VLOOKUP(F333,$AK$591:$AL$593,2,TRUE))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J63" s="18" t="e">
        <f>IF(F334="","",VLOOKUP(F334,$AM$591:$AN$593,2,TRUE))</f>
        <v>#N/A</v>
      </c>
      <c r="K63" s="18" t="e">
        <f>IF(F335="","",VLOOKUP(F335,$AO$591:$AP$593,2,TRUE))</f>
        <v>#N/A</v>
      </c>
      <c r="L63" s="20"/>
    </row>
    <row r="64" ht="90" customHeight="1" spans="2:12">
      <c r="B64" s="11"/>
      <c r="C64" s="18" t="str">
        <f>IF(F134="","",VLOOKUP(F134,$M$537:$N$539,2,TRUE))</f>
        <v>қайшыны дұрыс ұстауға және оны қолдана алуға қабілетін бекіту</v>
      </c>
      <c r="D64" s="18" t="e">
        <f>IF(F135="","",VLOOKUP(F135,$O$537:$P$539,2,TRUE))</f>
        <v>#N/A</v>
      </c>
      <c r="E64" s="18" t="e">
        <f>IF(F136="","",VLOOKUP(F136,$Q$537:$R$539,2,TRUE))</f>
        <v>#N/A</v>
      </c>
      <c r="F64" s="21" t="str">
        <f>IF(F227="","",VLOOKUP(F227,$AQ$591:$AR$593,2,TRUE))</f>
        <v>ортақ композиция құру үшін ұжыммен мүсіндеу дағдыларын меңгеру қабілетін бекіту</v>
      </c>
      <c r="G64" s="18" t="e">
        <f>IF(F228="","",VLOOKUP(F228,$AS$591:$AT$593,2,TRUE))</f>
        <v>#N/A</v>
      </c>
      <c r="H64" s="18" t="e">
        <f>IF(F229="","",VLOOKUP(F229,$AU$591:$AV$593,2,TRUE))</f>
        <v>#N/A</v>
      </c>
      <c r="I64" s="21" t="str">
        <f>IF(F336="","",VLOOKUP(F336,$AQ$591:$AR$593,2,TRUE))</f>
        <v>ортақ композиция құру үшін ұжыммен мүсіндеу дағдыларын меңгеру қабілетін бекіту</v>
      </c>
      <c r="J64" s="18" t="e">
        <f>IF(F337="","",VLOOKUP(F337,$AS$591:$AT$593,2,TRUE))</f>
        <v>#N/A</v>
      </c>
      <c r="K64" s="18" t="e">
        <f>IF(F338="","",VLOOKUP(F338,$AU$591:$AV$593,2,TRUE))</f>
        <v>#N/A</v>
      </c>
      <c r="L64" s="20"/>
    </row>
    <row r="65" ht="90" customHeight="1" spans="2:12">
      <c r="B65" s="11"/>
      <c r="C65" s="18" t="str">
        <f>IF(F137="","",VLOOKUP(F137,$S$537:$T$539,2,TRUE))</f>
        <v>жемістерді, көгөністерді, гүлдерді, оюларды түрлі тәсілдермен қиюға қабілетін бекіту</v>
      </c>
      <c r="D65" s="18" t="e">
        <f>IF(F138="","",VLOOKUP(F138,$U$537:$V$539,2,TRUE))</f>
        <v>#N/A</v>
      </c>
      <c r="E65" s="18" t="e">
        <f>IF(F139="","",VLOOKUP(F139,$W$537:$X$539,2,TRUE))</f>
        <v>#N/A</v>
      </c>
      <c r="F65" s="18" t="str">
        <f>IF(F230="","",VLOOKUP(F230,$AW$591:$AX$593,2,TRUE))</f>
        <v>жұмысты ұқыпты орындау, қауіпсіздік ережелерін сақтау қабілетін бекіту</v>
      </c>
      <c r="G65" s="18" t="e">
        <f>IF(F231="","",VLOOKUP(F231,$AY$591:$AZ$593,2,TRUE))</f>
        <v>#N/A</v>
      </c>
      <c r="H65" s="18" t="e">
        <f>IF(F232="","",VLOOKUP(F232,$BA$591:$BB$593,2,TRUE))</f>
        <v>#N/A</v>
      </c>
      <c r="I65" s="18" t="str">
        <f>IF(F339="","",VLOOKUP(F339,$AW$591:$AX$593,2,TRUE))</f>
        <v>жұмысты ұқыпты орындау, қауіпсіздік ережелерін сақтау қабілетін бекіту</v>
      </c>
      <c r="J65" s="18" t="e">
        <f>IF(F340="","",VLOOKUP(F340,$AY$591:$AZ$593,2,TRUE))</f>
        <v>#N/A</v>
      </c>
      <c r="K65" s="18" t="e">
        <f>IF(F341="","",VLOOKUP(F341,$BA$591:$BB$593,2,TRUE))</f>
        <v>#N/A</v>
      </c>
      <c r="L65" s="20"/>
    </row>
    <row r="66" ht="90" customHeight="1" spans="2:12">
      <c r="B66" s="11"/>
      <c r="C66" s="18" t="str">
        <f>IF(F140="","",VLOOKUP(F140,$Y$537:$Z$539,2,TRUE))</f>
        <v>бірнеше бөліктерден тұратын заттарды орналастыруға және желімдеуге қабілетін бекіту</v>
      </c>
      <c r="D66" s="18" t="e">
        <f>IF(F141="","",VLOOKUP(F141,$AA$537:$AB$539,2,TRUE))</f>
        <v>#N/A</v>
      </c>
      <c r="E66" s="18" t="e">
        <f>IF(F142="","",VLOOKUP(F142,$AC$537:$AD$539,2,TRUE))</f>
        <v>#N/A</v>
      </c>
      <c r="F66" s="21" t="str">
        <f>IF(F233="","",VLOOKUP(F233,$M$595:$N$597,2,TRUE))</f>
        <v>қайшымен түрлі геометриялық пішіндерді қию, қайшы мен желімді дұрыс
қолдану қабілетін бекіту
</v>
      </c>
      <c r="G66" s="18" t="e">
        <f>IF(F234="","",VLOOKUP(F234,$O$595:$P$597,2,TRUE))</f>
        <v>#N/A</v>
      </c>
      <c r="H66" s="18" t="e">
        <f>IF(F235="","",VLOOKUP(F235,$Q$595:$R$597,2,TRUE))</f>
        <v>#N/A</v>
      </c>
      <c r="I66" s="21" t="str">
        <f>IF(F342="","",VLOOKUP(F342,$M$595:$N$597,2,TRUE))</f>
        <v>қайшымен түрлі геометриялық пішіндерді қию, қайшы мен желімді дұрыс
қолдану қабілетін бекіту
</v>
      </c>
      <c r="J66" s="18" t="e">
        <f>IF(F343="","",VLOOKUP(F343,$O$595:$P$597,2,TRUE))</f>
        <v>#N/A</v>
      </c>
      <c r="K66" s="18" t="e">
        <f>IF(F344="","",VLOOKUP(F344,$Q$595:$R$597,2,TRUE))</f>
        <v>#N/A</v>
      </c>
      <c r="L66" s="20"/>
    </row>
    <row r="67" ht="90" customHeight="1" spans="2:12">
      <c r="B67" s="11"/>
      <c r="C67" s="18" t="str">
        <f>IF(F143="","",VLOOKUP(F143,$AE$537:$AF$539,2,TRUE))</f>
        <v>қазақ оюларының бөліктерінен, өсімдік және геометриялық пішіндерден өрнектер
жасауға, оларды кезектестіріп ретімен желімдейуге қабілетін бекіту
</v>
      </c>
      <c r="D67" s="18" t="e">
        <f>IF(F144="","",VLOOKUP(F144,$AG$537:$AH$539,2,TRUE))</f>
        <v>#N/A</v>
      </c>
      <c r="E67" s="18" t="e">
        <f>IF(F145="","",VLOOKUP(F145,$AI$537:$AJ$539,2,TRUE))</f>
        <v>#N/A</v>
      </c>
      <c r="F67" s="18" t="str">
        <f>IF(F236="","",VLOOKUP(F236,$S$595:$T$597,2,TRUE))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G67" s="18" t="e">
        <f>IF(F237="","",VLOOKUP(F237,$U$595:$V$597,2,TRUE))</f>
        <v>#N/A</v>
      </c>
      <c r="H67" s="18" t="e">
        <f>IF(F238="","",VLOOKUP(F238,$W$595:$X$597,2,TRUE))</f>
        <v>#N/A</v>
      </c>
      <c r="I67" s="18" t="str">
        <f>IF(F345="","",VLOOKUP(F345,$S$595:$T$597,2,TRUE))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J67" s="18" t="e">
        <f>IF(F346="","",VLOOKUP(F346,$U$595:$V$597,2,TRUE))</f>
        <v>#N/A</v>
      </c>
      <c r="K67" s="18" t="e">
        <f>IF(F347="","",VLOOKUP(F347,$W$595:$X$597,2,TRUE))</f>
        <v>#N/A</v>
      </c>
      <c r="L67" s="20"/>
    </row>
    <row r="68" ht="90" customHeight="1" spans="2:12">
      <c r="B68" s="11"/>
      <c r="C68" s="18" t="str">
        <f>IF(F146="","",VLOOKUP(F146,$AK$537:$AL$539,2,TRUE))</f>
        <v>ұжымдық жұмыстарды орындауға қатысуға қабілетін бекіту</v>
      </c>
      <c r="D68" s="18" t="e">
        <f>IF(F147="","",VLOOKUP(F147,$AM$537:$AN$539,2,TRUE))</f>
        <v>#N/A</v>
      </c>
      <c r="E68" s="18" t="e">
        <f>IF(F148="","",VLOOKUP(F148,$AO$537:$AP$539,2,TRUE))</f>
        <v>#N/A</v>
      </c>
      <c r="F68" s="18" t="str">
        <f>IF(F239="","",VLOOKUP(F239,$Y$595:$Z$597,2,TRUE))</f>
        <v>жұмыс тәсілдерін таңдау және түсіндіру қабілетін бекіту</v>
      </c>
      <c r="G68" s="18" t="e">
        <f>IF(F240="","",VLOOKUP(F240,$AA$595:$AB$597,2,TRUE))</f>
        <v>#N/A</v>
      </c>
      <c r="H68" s="18" t="e">
        <f>IF(F241="","",VLOOKUP(F241,$AC$595:$AD$597,2,TRUE))</f>
        <v>#N/A</v>
      </c>
      <c r="I68" s="18" t="str">
        <f>IF(F348="","",VLOOKUP(F348,$Y$595:$Z$597,2,TRUE))</f>
        <v>жұмыс тәсілдерін таңдау және түсіндіру қабілетін бекіту</v>
      </c>
      <c r="J68" s="18" t="e">
        <f>IF(F349="","",VLOOKUP(F349,$AA$595:$AB$597,2,TRUE))</f>
        <v>#N/A</v>
      </c>
      <c r="K68" s="18" t="e">
        <f>IF(F350="","",VLOOKUP(F350,$AC$595:$AD$597,2,TRUE))</f>
        <v>#N/A</v>
      </c>
      <c r="L68" s="20"/>
    </row>
    <row r="69" ht="90" customHeight="1" spans="2:12">
      <c r="B69" s="11"/>
      <c r="C69" s="18" t="str">
        <f>IF(F149="","",VLOOKUP(F149,$AQ$537:$AR$539,2,TRUE))</f>
        <v>жапсыруда қауіпсіздік ережелерін сақтауға, жұмысты ұқыптылықпен орындауға</v>
      </c>
      <c r="D69" s="18" t="e">
        <f>IF(F150="","",VLOOKUP(F150,$AS$537:$AT$539,2,TRUE))</f>
        <v>#N/A</v>
      </c>
      <c r="E69" s="18" t="e">
        <f>IF(F151="","",VLOOKUP(F151,$AU$537:$AV$539,2,TRUE))</f>
        <v>#N/A</v>
      </c>
      <c r="F69" s="18" t="str">
        <f>IF(F242="","",VLOOKUP(F242,$AE$595:$AF$597,2,TRUE))</f>
        <v>бірнеше бөліктерден бейнелерді құрастыру қабілетін бекіту</v>
      </c>
      <c r="G69" s="18" t="e">
        <f>IF(F243="","",VLOOKUP(F243,$AG$595:$AH$597,2,TRUE))</f>
        <v>#N/A</v>
      </c>
      <c r="H69" s="18" t="e">
        <f>IF(F244="","",VLOOKUP(F244,$AI$595:$AJ$597,2,TRUE))</f>
        <v>#N/A</v>
      </c>
      <c r="I69" s="18" t="str">
        <f>IF(F351="","",VLOOKUP(F351,$AE$595:$AF$597,2,TRUE))</f>
        <v>бірнеше бөліктерден бейнелерді құрастыру қабілетін бекіту</v>
      </c>
      <c r="J69" s="18" t="e">
        <f>IF(F352="","",VLOOKUP(F352,$AG$595:$AH$597,2,TRUE))</f>
        <v>#N/A</v>
      </c>
      <c r="K69" s="18" t="e">
        <f>IF(F353="","",VLOOKUP(F353,$AI$595:$AJ$597,2,TRUE))</f>
        <v>#N/A</v>
      </c>
      <c r="L69" s="20"/>
    </row>
    <row r="70" ht="90" customHeight="1" spans="2:12">
      <c r="B70" s="11"/>
      <c r="C70" s="18" t="str">
        <f>IF(F152="","",VLOOKUP(F152,$M$541:$N$543,2,TRUE))</f>
        <v>құрылыс бөлшектерін ажыратады және атуға, оларды құрылымдық қасиеттерін
ескере отырып пайдалануға
</v>
      </c>
      <c r="D70" s="18" t="e">
        <f>IF(F153="","",VLOOKUP(F153,$O$541:$P$543,2,TRUE))</f>
        <v>#N/A</v>
      </c>
      <c r="E70" s="18" t="e">
        <f>IF(F154="","",VLOOKUP(F154,$Q$541:$R$543,2,TRUE))</f>
        <v>#N/A</v>
      </c>
      <c r="F70" s="18" t="str">
        <f>IF(F245="","",VLOOKUP(F245,$AK$595:$AL$597,2,TRUE))</f>
        <v>жұмысты жеке және топпен бірлесіп жасау, топтық жұмыста міндеттерді келісіп
атқару қабілетін бекіту
</v>
      </c>
      <c r="G70" s="18" t="e">
        <f>IF(F246="","",VLOOKUP(F246,$AM$595:$AN$597,2,TRUE))</f>
        <v>#N/A</v>
      </c>
      <c r="H70" s="18" t="e">
        <f>IF(F247="","",VLOOKUP(F247,$AO$595:$AP$597,2,TRUE))</f>
        <v>#N/A</v>
      </c>
      <c r="I70" s="18" t="str">
        <f>IF(F354="","",VLOOKUP(F354,$AK$595:$AL$597,2,TRUE))</f>
        <v>жұмысты жеке және топпен бірлесіп жасау, топтық жұмыста міндеттерді келісіп
атқару қабілетін бекіту
</v>
      </c>
      <c r="J70" s="18" t="e">
        <f>IF(F355="","",VLOOKUP(F355,$AM$595:$AN$597,2,TRUE))</f>
        <v>#N/A</v>
      </c>
      <c r="K70" s="18" t="e">
        <f>IF(F356="","",VLOOKUP(F356,$AO$595:$AP$597,2,TRUE))</f>
        <v>#N/A</v>
      </c>
      <c r="L70" s="20"/>
    </row>
    <row r="71" ht="90" customHeight="1" spans="2:12">
      <c r="B71" s="11"/>
      <c r="C71" s="18" t="str">
        <f>IF(F155="","",VLOOKUP(F155,$S$541:$T$543,2,TRUE))</f>
        <v>өз бетінше ойдан құрастыруға</v>
      </c>
      <c r="D71" s="18" t="e">
        <f>IF(F156="","",VLOOKUP(F156,$U$541:$V$543,2,TRUE))</f>
        <v>#N/A</v>
      </c>
      <c r="E71" s="18" t="e">
        <f>IF(F157="","",VLOOKUP(F157,$W$541:$X$543,2,TRUE))</f>
        <v>#N/A</v>
      </c>
      <c r="F71" s="21" t="str">
        <f>IF(F248="","",VLOOKUP(F248,$AQ$595:$AR$597,2,TRUE))</f>
        <v>сюжеттік композициялар жасау, оларды сәнді бөлшектермен толықтыру қабілетін бекіту</v>
      </c>
      <c r="G71" s="18" t="e">
        <f>IF(F249="","",VLOOKUP(F249,$AS$595:$AT$597,2,TRUE))</f>
        <v>#N/A</v>
      </c>
      <c r="H71" s="18" t="e">
        <f>IF(F250="","",VLOOKUP(F250,$AU$595:$AV$597,2,TRUE))</f>
        <v>#N/A</v>
      </c>
      <c r="I71" s="21" t="str">
        <f>IF(F357="","",VLOOKUP(F357,$AQ$595:$AR$597,2,TRUE))</f>
        <v>сюжеттік композициялар жасау, оларды сәнді бөлшектермен толықтыру қабілетін бекіту</v>
      </c>
      <c r="J71" s="18" t="e">
        <f>IF(F358="","",VLOOKUP(F358,$AS$595:$AT$597,2,TRUE))</f>
        <v>#N/A</v>
      </c>
      <c r="K71" s="18" t="e">
        <f>IF(F359="","",VLOOKUP(F359,$AU$595:$AV$597,2,TRUE))</f>
        <v>#N/A</v>
      </c>
      <c r="L71" s="20"/>
    </row>
    <row r="72" ht="90" customHeight="1" spans="2:12">
      <c r="B72" s="11"/>
      <c r="C72" s="18" t="str">
        <f>IF(F158="","",VLOOKUP(F158,$Y$541:$Z$543,2,TRUE))</f>
        <v>қағаз парағын түрлендіреді, «оригами» үлгісі бойынша қарапайым пішіндер
құрастыруға
</v>
      </c>
      <c r="D72" s="18" t="e">
        <f>IF(F159="","",VLOOKUP(F159,$AA$541:$AB$543,2,TRUE))</f>
        <v>#N/A</v>
      </c>
      <c r="E72" s="18" t="e">
        <f>IF(F160="","",VLOOKUP(F160,$AC$541:$AD$543,2,TRUE))</f>
        <v>#N/A</v>
      </c>
      <c r="F72" s="18" t="str">
        <f>IF(F251="","",VLOOKUP(F251,$AW$595:$AX$597,2,TRUE))</f>
        <v>еңбек қауіпсіздігі мен жеке гигиена ережелерін сақтау қабілетін бекіту</v>
      </c>
      <c r="G72" s="18" t="e">
        <f>IF(F252="","",VLOOKUP(F252,$AY$595:$AZ$597,2,TRUE))</f>
        <v>#N/A</v>
      </c>
      <c r="H72" s="18" t="e">
        <f>IF(F253="","",VLOOKUP(F253,$BA$595:$BB$597,2,TRUE))</f>
        <v>#N/A</v>
      </c>
      <c r="I72" s="18" t="str">
        <f>IF(F360="","",VLOOKUP(F360,$AW$595:$AX$597,2,TRUE))</f>
        <v>еңбек қауіпсіздігі мен жеке гигиена ережелерін сақтау қабілетін бекіту</v>
      </c>
      <c r="J72" s="18" t="e">
        <f>IF(F361="","",VLOOKUP(F361,$AY$595:$AZ$597,2,TRUE))</f>
        <v>#N/A</v>
      </c>
      <c r="K72" s="18" t="e">
        <f>IF(F362="","",VLOOKUP(F362,$BA$595:$BB$597,2,TRUE))</f>
        <v>#N/A</v>
      </c>
      <c r="L72" s="20"/>
    </row>
    <row r="73" ht="90" customHeight="1" spans="2:12">
      <c r="B73" s="11"/>
      <c r="C73" s="18" t="str">
        <f>IF(F161="","",VLOOKUP(F161,$AE$541:$AF$543,2,TRUE))</f>
        <v>табиғи және қалдық заттардан құрастыруға</v>
      </c>
      <c r="D73" s="18" t="e">
        <f>IF(F162="","",VLOOKUP(F162,$AG$541:$AH$543,2,TRUE))</f>
        <v>#N/A</v>
      </c>
      <c r="E73" s="18" t="e">
        <f>IF(F163="","",VLOOKUP(F163,$AI$541:$AJ$543,2,TRUE))</f>
        <v>#N/A</v>
      </c>
      <c r="F73" s="21" t="str">
        <f>IF(F254="","",VLOOKUP(F254,$M$599:$N$601,2,TRUE))</f>
        <v>ұсынылған тақырыпқа, өз бетінше ойдан құрастыру қабілетін бекіту</v>
      </c>
      <c r="G73" s="18" t="e">
        <f>IF(F255="","",VLOOKUP(F255,$O$599:$P$601,2,TRUE))</f>
        <v>#N/A</v>
      </c>
      <c r="H73" s="18" t="e">
        <f>IF(F256="","",VLOOKUP(F256,$Q$599:$R$601,2,TRUE))</f>
        <v>#N/A</v>
      </c>
      <c r="I73" s="21" t="str">
        <f>IF(F363="","",VLOOKUP(F363,$M$599:$N$601,2,TRUE))</f>
        <v>ұсынылған тақырыпқа, өз бетінше ойдан құрастыру қабілетін бекіту</v>
      </c>
      <c r="J73" s="18" t="e">
        <f>IF(F364="","",VLOOKUP(F364,$O$599:$P$601,2,TRUE))</f>
        <v>#N/A</v>
      </c>
      <c r="K73" s="18" t="e">
        <f>IF(F365="","",VLOOKUP(F365,$Q$599:$R$601,2,TRUE))</f>
        <v>#N/A</v>
      </c>
      <c r="L73" s="20"/>
    </row>
    <row r="74" ht="90" customHeight="1" spans="2:12">
      <c r="B74" s="11"/>
      <c r="C74" s="18" t="str">
        <f>IF(F164="","",VLOOKUP(F164,$AK$541:$AL$543,2,TRUE))</f>
        <v>заттарды өз бетінше таңдап, ойдан композиция құрастыруға</v>
      </c>
      <c r="D74" s="18" t="e">
        <f>IF(F165="","",VLOOKUP(F165,$AM$541:$AN$543,2,TRUE))</f>
        <v>#N/A</v>
      </c>
      <c r="E74" s="18" t="e">
        <f>IF(F166="","",VLOOKUP(F166,$AO$541:$AP$543,2,TRUE))</f>
        <v>#N/A</v>
      </c>
      <c r="F74" s="18" t="e">
        <f>IF(F257="","",VLOOKUP(F257,$S$599:$T$601,2,TRUE))</f>
        <v>#N/A</v>
      </c>
      <c r="G74" s="18" t="str">
        <f>IF(F258="","",VLOOKUP(F258,$U$599:$V$601,2,TRUE))</f>
        <v>қалдық және табиғи материалдан құрастыру дағдылардын қалыптастыру</v>
      </c>
      <c r="H74" s="18" t="e">
        <f>IF(F259="","",VLOOKUP(F259,$W$599:$X$601,2,TRUE))</f>
        <v>#N/A</v>
      </c>
      <c r="I74" s="18" t="str">
        <f>IF(F366="","",VLOOKUP(F366,$S$599:$T$601,2,TRUE))</f>
        <v>қалдық және табиғи материалдан құрастыру қабілетін бекіту</v>
      </c>
      <c r="J74" s="18" t="e">
        <f>IF(F367="","",VLOOKUP(F367,$U$599:$V$601,2,TRUE))</f>
        <v>#N/A</v>
      </c>
      <c r="K74" s="18" t="e">
        <f>IF(F368="","",VLOOKUP(F368,$W$599:$X$601,2,TRUE))</f>
        <v>#N/A</v>
      </c>
      <c r="L74" s="20"/>
    </row>
    <row r="75" ht="90" customHeight="1" spans="2:12">
      <c r="B75" s="11"/>
      <c r="C75" s="18" t="str">
        <f>IF(F167="","",VLOOKUP(F167,$AQ$541:$AR$543,2,TRUE))</f>
        <v>қазақ халқының табиғи материалдардан жасалған бұйымдарымен, тұрмыстық
заттарын, олардың қандай материалдан жасалғанын білуге
</v>
      </c>
      <c r="D75" s="18" t="e">
        <f>IF(F168="","",VLOOKUP(F168,$AS$541:$AT$543,2,TRUE))</f>
        <v>#N/A</v>
      </c>
      <c r="E75" s="18" t="e">
        <f>IF(F169="","",VLOOKUP(F169,$AU$541:$AV$543,2,TRUE))</f>
        <v>#N/A</v>
      </c>
      <c r="F75" s="18" t="str">
        <f>IF(F260="","",VLOOKUP(F260,$Y$599:$Z$601,2,TRUE))</f>
        <v>өзінің құрастырған құрылысын талдау арқылы тиімді конструктивті шешімдерді
табу, оларды құрастыруда қолдану қабілетін бекіту
</v>
      </c>
      <c r="G75" s="18" t="e">
        <f>IF(F261="","",VLOOKUP(F261,$AA$599:$AB$601,2,TRUE))</f>
        <v>#N/A</v>
      </c>
      <c r="H75" s="18" t="e">
        <f>IF(F262="","",VLOOKUP(F262,$AC$599:$AD$601,2,TRUE))</f>
        <v>#N/A</v>
      </c>
      <c r="I75" s="18" t="str">
        <f>IF(F369="","",VLOOKUP(F369,$Y$599:$Z$601,2,TRUE))</f>
        <v>өзінің құрастырған құрылысын талдау арқылы тиімді конструктивті шешімдерді
табу, оларды құрастыруда қолдану қабілетін бекіту
</v>
      </c>
      <c r="J75" s="18" t="e">
        <f>IF(F370="","",VLOOKUP(F370,$AA$599:$AB$601,2,TRUE))</f>
        <v>#N/A</v>
      </c>
      <c r="K75" s="18" t="e">
        <f>IF(F371="","",VLOOKUP(F371,$AC$599:$AD$601,2,TRUE))</f>
        <v>#N/A</v>
      </c>
      <c r="L75" s="20"/>
    </row>
    <row r="76" ht="90" customHeight="1" spans="2:12">
      <c r="B76" s="11"/>
      <c r="C76" s="18" t="e">
        <f>IF(F170="","",VLOOKUP(F170,$M$545:$N$547,2,TRUE))</f>
        <v>#N/A</v>
      </c>
      <c r="D76" s="18" t="str">
        <f>IF(F171="","",VLOOKUP(F171,$O$545:$P$547,2,TRUE))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v>
      </c>
      <c r="E76" s="18" t="e">
        <f>IF(F172="","",VLOOKUP(F172,$Q$545:$R$547,2,TRUE))</f>
        <v>#N/A</v>
      </c>
      <c r="F76" s="18" t="str">
        <f>IF(F263="","",VLOOKUP(F263,$AE$599:$AF$601,2,TRUE))</f>
        <v>ойынға қажетті құрылысты бірлесіп ойдан құрастыру, жұмысты бірге келісіп
орындау, дайын құрылыспен ойнау қабілетін бекіту
</v>
      </c>
      <c r="G76" s="18" t="e">
        <f>IF(F264="","",VLOOKUP(F264,$AG$599:$AH$601,2,TRUE))</f>
        <v>#N/A</v>
      </c>
      <c r="H76" s="18" t="e">
        <f>IF(F265="","",VLOOKUP(F265,$AI$599:$AJ$601,2,TRUE))</f>
        <v>#N/A</v>
      </c>
      <c r="I76" s="18" t="str">
        <f>IF(F372="","",VLOOKUP(F372,$AE$599:$AF$601,2,TRUE))</f>
        <v>ойынға қажетті құрылысты бірлесіп ойдан құрастыру, жұмысты бірге келісіп
орындау, дайын құрылыспен ойнау қабілетін бекіту
</v>
      </c>
      <c r="J76" s="18" t="e">
        <f>IF(F373="","",VLOOKUP(F373,$AG$599:$AH$601,2,TRUE))</f>
        <v>#N/A</v>
      </c>
      <c r="K76" s="18" t="e">
        <f>IF(F374="","",VLOOKUP(F374,$AI$599:$AJ$601,2,TRUE))</f>
        <v>#N/A</v>
      </c>
      <c r="L76" s="20"/>
    </row>
    <row r="77" ht="90" customHeight="1" spans="2:12">
      <c r="B77" s="11"/>
      <c r="C77" s="18" t="e">
        <f>IF(F173="","",VLOOKUP(F173,$S$545:$T$547,2,TRUE))</f>
        <v>#N/A</v>
      </c>
      <c r="D77" s="18" t="str">
        <f>IF(F174="","",VLOOKUP(F174,$U$545:$V$547,2,TRUE))</f>
        <v>әнді созып, сөздерін анық айтуға, таныс әндерді сүйемелдеумен және
сүйемелдеусіз орындауға
</v>
      </c>
      <c r="E77" s="18" t="e">
        <f>IF(F175="","",VLOOKUP(F175,$W$545:$X$547,2,TRUE))</f>
        <v>#N/A</v>
      </c>
      <c r="F77" s="18" t="str">
        <f>IF(F266="","",VLOOKUP(F266,$AK$599:$AL$601,2,TRUE))</f>
        <v>ұжыммен бірге жұмыс істеу қабілетін бекіту</v>
      </c>
      <c r="G77" s="18" t="e">
        <f>IF(F267="","",VLOOKUP(F267,$AM$599:$AN$601,2,TRUE))</f>
        <v>#N/A</v>
      </c>
      <c r="H77" s="18" t="e">
        <f>IF(F268="","",VLOOKUP(F268,$AO$599:$AP$601,2,TRUE))</f>
        <v>#N/A</v>
      </c>
      <c r="I77" s="18" t="str">
        <f>IF(F375="","",VLOOKUP(F375,$AK$599:$AL$601,2,TRUE))</f>
        <v>ұжыммен бірге жұмыс істеу қабілетін бекіту</v>
      </c>
      <c r="J77" s="18" t="e">
        <f>IF(F376="","",VLOOKUP(F376,$AM$599:$AN$601,2,TRUE))</f>
        <v>#N/A</v>
      </c>
      <c r="K77" s="18" t="e">
        <f>IF(F377="","",VLOOKUP(F377,$AO$599:$AP$601,2,TRUE))</f>
        <v>#N/A</v>
      </c>
      <c r="L77" s="20"/>
    </row>
    <row r="78" ht="90" customHeight="1" spans="2:12">
      <c r="B78" s="11"/>
      <c r="C78" s="18" t="e">
        <f>IF(F176="","",VLOOKUP(F176,$Y$545:$Z$547,2,TRUE))</f>
        <v>#N/A</v>
      </c>
      <c r="D78" s="18" t="str">
        <f>IF(F177="","",VLOOKUP(F177,$AA$545:$AB$547,2,TRUE))</f>
        <v>музыканың ырғағымен жүруге, қимылдарды музыкамен сәйкестендіруге,
қимылдарды орындауға шапшаңдық пен ептілік танытуға
</v>
      </c>
      <c r="E78" s="18" t="e">
        <f>IF(F178="","",VLOOKUP(F178,$AC$545:$AD$547,2,TRUE))</f>
        <v>#N/A</v>
      </c>
      <c r="F78" s="21" t="str">
        <f>IF(F269="","",VLOOKUP(F269,$AQ$599:$AR$601,2,TRUE))</f>
        <v>жазық қағаз пішіндерді көлемді пішіндерге өзгерту қабілетін бекіту</v>
      </c>
      <c r="G78" s="18" t="e">
        <f>IF(F270="","",VLOOKUP(F270,$AS$599:$AT$601,2,TRUE))</f>
        <v>#N/A</v>
      </c>
      <c r="H78" s="18" t="e">
        <f>IF(F271="","",VLOOKUP(F271,$AU$599:$AV$601,2,TRUE))</f>
        <v>#N/A</v>
      </c>
      <c r="I78" s="21" t="str">
        <f>IF(F378="","",VLOOKUP(F378,$AQ$599:$AR$601,2,TRUE))</f>
        <v>жазық қағаз пішіндерді көлемді пішіндерге өзгерту қабілетін бекіту</v>
      </c>
      <c r="J78" s="18" t="e">
        <f>IF(F379="","",VLOOKUP(F379,$AS$599:$AT$601,2,TRUE))</f>
        <v>#N/A</v>
      </c>
      <c r="K78" s="18" t="e">
        <f>IF(F380="","",VLOOKUP(F380,$AU$599:$AV$601,2,TRUE))</f>
        <v>#N/A</v>
      </c>
      <c r="L78" s="20"/>
    </row>
    <row r="79" ht="90" customHeight="1" spans="2:12">
      <c r="B79" s="11"/>
      <c r="C79" s="18" t="e">
        <f>IF(F179="","",VLOOKUP(F179,$AE$545:$AF$547,2,TRUE))</f>
        <v>#N/A</v>
      </c>
      <c r="D79" s="18" t="str">
        <f>IF(F180="","",VLOOKUP(F180,$AG$545:$AH$547,2,TRUE))</f>
        <v>ұлттық би өнеріне қызығушылық танытуға, би қимылдарын орындауға</v>
      </c>
      <c r="E79" s="18" t="e">
        <f>IF(F181="","",VLOOKUP(F181,$AI$545:$AJ$547,2,TRUE))</f>
        <v>#N/A</v>
      </c>
      <c r="F79" s="18" t="str">
        <f>IF(F272="","",VLOOKUP(F272,$AW$599:$AX$601,2,TRUE))</f>
        <v>жұмыс орнында қауіпсіздік ережелерін сақтау қабілетін бекіту</v>
      </c>
      <c r="G79" s="18" t="e">
        <f>IF(F273="","",VLOOKUP(F273,$AY$599:$AZ$601,2,TRUE))</f>
        <v>#N/A</v>
      </c>
      <c r="H79" s="18" t="e">
        <f>IF(F274="","",VLOOKUP(F274,$BA$599:$BB$601,2,TRUE))</f>
        <v>#N/A</v>
      </c>
      <c r="I79" s="18" t="str">
        <f>IF(F381="","",VLOOKUP(F381,$AW$599:$AX$601,2,TRUE))</f>
        <v>жұмыс орнында қауіпсіздік ережелерін сақтау қабілетін бекіту</v>
      </c>
      <c r="J79" s="18" t="e">
        <f>IF(F382="","",VLOOKUP(F382,$AY$599:$AZ$601,2,TRUE))</f>
        <v>#N/A</v>
      </c>
      <c r="K79" s="18" t="e">
        <f>IF(F383="","",VLOOKUP(F383,$BA$599:$BB$601,2,TRUE))</f>
        <v>#N/A</v>
      </c>
      <c r="L79" s="20"/>
    </row>
    <row r="80" ht="90" customHeight="1" spans="2:12">
      <c r="B80" s="11"/>
      <c r="C80" s="18" t="str">
        <f>IF(F182="","",VLOOKUP(F182,$AK$545:$AL$547,2,TRUE))</f>
        <v>музыка жанрларын анықтуға</v>
      </c>
      <c r="D80" s="18" t="e">
        <f>IF(F183="","",VLOOKUP(F183,$AM$545:$AN$547,2,TRUE))</f>
        <v>#N/A</v>
      </c>
      <c r="E80" s="18" t="e">
        <f>IF(F184="","",VLOOKUP(F184,$AO$545:$AP$547,2,TRUE))</f>
        <v>#N/A</v>
      </c>
      <c r="F80" s="21" t="str">
        <f>IF(F275="","",VLOOKUP(F275,$M$603:$N$605,2,TRUE))</f>
        <v>қарапайым музыкалық жанрларды ажыру (күй, ән, би, марш) қабілетін бекіту</v>
      </c>
      <c r="G80" s="18" t="e">
        <f>IF(F276="","",VLOOKUP(F276,$O$603:$P$605,2,TRUE))</f>
        <v>#N/A</v>
      </c>
      <c r="H80" s="18" t="e">
        <f>IF(F277="","",VLOOKUP(F277,$Q$603:$R$605,2,TRUE))</f>
        <v>#N/A</v>
      </c>
      <c r="I80" s="21" t="str">
        <f>IF(F384="","",VLOOKUP(F384,$M$603:$N$605,2,TRUE))</f>
        <v>қарапайым музыкалық жанрларды ажыру (күй, ән, би, марш) қабілетін бекіту</v>
      </c>
      <c r="J80" s="18" t="e">
        <f>IF(F385="","",VLOOKUP(F385,$O$603:$P$605,2,TRUE))</f>
        <v>#N/A</v>
      </c>
      <c r="K80" s="18" t="e">
        <f>IF(F386="","",VLOOKUP(F386,$Q$603:$R$605,2,TRUE))</f>
        <v>#N/A</v>
      </c>
      <c r="L80" s="20"/>
    </row>
    <row r="81" ht="90" customHeight="1" spans="2:12">
      <c r="B81" s="11"/>
      <c r="C81" s="18" t="str">
        <f>IF(F185="","",VLOOKUP(F185,$AQ$545:$AR$547,2,TRUE))</f>
        <v>ағаш қасықтар, сылдырмақтар, асатаяқ, сазсырнай, домбырада қарапайым
әуендерді ойнауға
</v>
      </c>
      <c r="D81" s="18" t="e">
        <f>IF(F186="","",VLOOKUP(F186,$AS$545:$AT$547,2,TRUE))</f>
        <v>#N/A</v>
      </c>
      <c r="E81" s="18" t="e">
        <f>IF(F187="","",VLOOKUP(F187,$AU$545:$AV$547,2,TRUE))</f>
        <v>#N/A</v>
      </c>
      <c r="F81" s="18" t="str">
        <f>IF(F278="","",VLOOKUP(F278,$S$603:$T$605,2,TRUE))</f>
        <v>таныс әндерді өз бетінше музыкалық сүйемелдеумен және сүйемелдеусіз
орындау қабілетін бекіту
</v>
      </c>
      <c r="G81" s="18" t="e">
        <f>IF(F279="","",VLOOKUP(F279,$U$603:$V$605,2,TRUE))</f>
        <v>#N/A</v>
      </c>
      <c r="H81" s="18" t="e">
        <f>IF(F280="","",VLOOKUP(F280,$W$603:$X$605,2,TRUE))</f>
        <v>#N/A</v>
      </c>
      <c r="I81" s="18" t="str">
        <f>IF(F387="","",VLOOKUP(F387,$S$603:$T$605,2,TRUE))</f>
        <v>таныс әндерді өз бетінше музыкалық сүйемелдеумен және сүйемелдеусіз
орындау қабілетін бекіту
</v>
      </c>
      <c r="J81" s="18" t="e">
        <f>IF(F388="","",VLOOKUP(F388,$U$603:$V$605,2,TRUE))</f>
        <v>#N/A</v>
      </c>
      <c r="K81" s="18" t="e">
        <f>IF(F389="","",VLOOKUP(F389,$W$603:$X$605,2,TRUE))</f>
        <v>#N/A</v>
      </c>
      <c r="L81" s="20"/>
    </row>
    <row r="82" ht="90" customHeight="1" spans="2:12">
      <c r="B82" s="11"/>
      <c r="C82" s="153"/>
      <c r="D82" s="154"/>
      <c r="E82" s="155"/>
      <c r="F82" s="18" t="e">
        <f>IF(F281="","",VLOOKUP(F281,$Y$603:$Z$605,2,TRUE))</f>
        <v>#N/A</v>
      </c>
      <c r="G82" s="18" t="str">
        <f>IF(F282="","",VLOOKUP(F282,$AA$603:$AB$605,2,TRUE))</f>
        <v>әннің сөзін анық айту, музыка сипатын қабылдау және жеткізу дағдылардын қалыптастыру</v>
      </c>
      <c r="H82" s="18" t="e">
        <f>IF(F283="","",VLOOKUP(F283,$AC$603:$AD$605,2,TRUE))</f>
        <v>#N/A</v>
      </c>
      <c r="I82" s="18" t="str">
        <f>IF(F390="","",VLOOKUP(F390,$Y$603:$Z$605,2,TRUE))</f>
        <v>әннің сөзін анық айту, музыка сипатын қабылдау және жеткізу қабілетін бекіту</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str">
        <f>IF(F285="","",VLOOKUP(F285,$AG$603:$AH$605,2,TRUE))</f>
        <v>шығарманың жеке фрагменттерін (кіріспе, қайырмасы, соңы) ажырата алу дағдылардын қалыптастыру</v>
      </c>
      <c r="H83" s="18" t="e">
        <f>IF(F286="","",VLOOKUP(F286,$AI$603:$AJ$605,2,TRUE))</f>
        <v>#N/A</v>
      </c>
      <c r="I83" s="18" t="str">
        <f>IF(F393="","",VLOOKUP(F393,$AE$603:$AF$605,2,TRUE))</f>
        <v>шығарманың жеке фрагменттерін (кіріспе, қайырмасы, соңы) ажырата алу қабілетін бекіту</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str">
        <f>IF(F289="","",VLOOKUP(F289,$AO$603:$AP$605,2,TRUE))</f>
        <v>музыкалық аспаптарда қарапайым әуендерді ойнауға үйрету</v>
      </c>
      <c r="I84" s="18" t="e">
        <f>IF(F396="","",VLOOKUP(F396,$AK$603:$AL$605,2,TRUE))</f>
        <v>#N/A</v>
      </c>
      <c r="J84" s="18" t="str">
        <f>IF(F397="","",VLOOKUP(F397,$AM$603:$AN$605,2,TRUE))</f>
        <v>музыкалық аспаптарда қарапайым әуендерді ойнау дағдылардын қалыптастыру</v>
      </c>
      <c r="K84" s="18" t="e">
        <f>IF(F398="","",VLOOKUP(F398,$AO$603:$AP$605,2,TRUE))</f>
        <v>#N/A</v>
      </c>
      <c r="L84" s="20"/>
    </row>
    <row r="85" ht="90" customHeight="1" spans="2:12">
      <c r="B85" s="11"/>
      <c r="C85" s="156"/>
      <c r="D85" s="157"/>
      <c r="E85" s="158"/>
      <c r="F85" s="21" t="e">
        <f>IF(F290="","",VLOOKUP(F290,$AQ$603:$AR$605,2,TRUE))</f>
        <v>#N/A</v>
      </c>
      <c r="G85" s="18" t="str">
        <f>IF(F291="","",VLOOKUP(F291,$AS$603:$AT$605,2,TRUE))</f>
        <v>әртүрлі сипаттағы әндерді өз бетінше және шығармашылықпен орындау дағдылардын қалыптастыру</v>
      </c>
      <c r="H85" s="18" t="e">
        <f>IF(F292="","",VLOOKUP(F292,$AU$603:$AV$605,2,TRUE))</f>
        <v>#N/A</v>
      </c>
      <c r="I85" s="21" t="str">
        <f>IF(F399="","",VLOOKUP(F399,$AQ$603:$AR$605,2,TRUE))</f>
        <v>әртүрлі сипаттағы әндерді өз бетінше және шығармашылықпен орындау қабілетін бекіту</v>
      </c>
      <c r="J85" s="18" t="e">
        <f>IF(F400="","",VLOOKUP(F400,$AS$603:$AT$605,2,TRUE))</f>
        <v>#N/A</v>
      </c>
      <c r="K85" s="18" t="e">
        <f>IF(F401="","",VLOOKUP(F401,$AU$603:$AV$605,2,TRUE))</f>
        <v>#N/A</v>
      </c>
      <c r="L85" s="20"/>
    </row>
    <row r="86" ht="90" customHeight="1" spans="2:12">
      <c r="B86" s="11"/>
      <c r="C86" s="159"/>
      <c r="D86" s="160"/>
      <c r="E86" s="161"/>
      <c r="F86" s="18" t="str">
        <f>IF(F293="","",VLOOKUP(F293,$AW$603:$AX$605,2,TRUE))</f>
        <v>музыканың сипатына сәйкес қимылдарды орындау қабілетін бекіту</v>
      </c>
      <c r="G86" s="18" t="e">
        <f>IF(F294="","",VLOOKUP(F294,$AY$603:$AZ$605,2,TRUE))</f>
        <v>#N/A</v>
      </c>
      <c r="H86" s="18" t="e">
        <f>IF(F295="","",VLOOKUP(F295,$BA$603:$BB$605,2,TRUE))</f>
        <v>#N/A</v>
      </c>
      <c r="I86" s="18" t="str">
        <f>IF(F402="","",VLOOKUP(F402,$AW$603:$AX$605,2,TRUE))</f>
        <v>музыканың сипатына сәйкес қимылдарды орындау қабілетін бекіту</v>
      </c>
      <c r="J86" s="18" t="e">
        <f>IF(F403="","",VLOOKUP(F403,$AY$603:$AZ$605,2,TRUE))</f>
        <v>#N/A</v>
      </c>
      <c r="K86" s="18" t="e">
        <f>IF(F404="","",VLOOKUP(F404,$BA$603:$BB$605,2,TRUE))</f>
        <v>#N/A</v>
      </c>
      <c r="L86" s="20"/>
    </row>
    <row r="87" ht="90" customHeight="1" spans="2:12">
      <c r="B87" s="11" t="s">
        <v>726</v>
      </c>
      <c r="C87" s="18" t="str">
        <f>IF(G98="","",VLOOKUP(G98,$M$549:$N$551,2,TRUE))</f>
        <v>бала өзінің «Мен» бейнесін көрсетуге, ойын ашық айтуға, өзінің пікірін
білдіруге,өзімен санасқанды, өзін құрметтегенді ұнатуға
</v>
      </c>
      <c r="D87" s="18" t="e">
        <f>IF(G99="","",VLOOKUP(G99,$O$549:$P$551,2,TRUE))</f>
        <v>#N/A</v>
      </c>
      <c r="E87" s="18" t="e">
        <f>IF(G100="","",VLOOKUP(G100,$Q$549:$R$551,2,TRUE))</f>
        <v>#N/A</v>
      </c>
      <c r="F87" s="18" t="str">
        <f>IF(G191="","",VLOOKUP(G191,$M$607:$N$609,2,TRUE))</f>
        <v>өз күші мен мүмкіндіктеріне сену, еңбек қорлық пен жауапкершіліктің маңызын
түсіну қабілетін бекіту
</v>
      </c>
      <c r="G87" s="18" t="e">
        <f>IF(G192="","",VLOOKUP(G192,$O$607:$P$609,2,TRUE))</f>
        <v>#N/A</v>
      </c>
      <c r="H87" s="18" t="e">
        <f>IF(G193="","",VLOOKUP(G193,$Q$607:$R$609,2,TRUE))</f>
        <v>#N/A</v>
      </c>
      <c r="I87" s="18" t="str">
        <f>IF(G300="","",VLOOKUP(G300,$M$607:$N$609,2,TRUE))</f>
        <v>өз күші мен мүмкіндіктеріне сену, еңбек қорлық пен жауапкершіліктің маңызын
түсіну қабілетін бекіту
</v>
      </c>
      <c r="J87" s="18" t="e">
        <f>IF(G301="","",VLOOKUP(G301,$O$607:$P$609,2,TRUE))</f>
        <v>#N/A</v>
      </c>
      <c r="K87" s="18" t="e">
        <f>IF(G302="","",VLOOKUP(G302,$Q$607:$R$609,2,TRUE))</f>
        <v>#N/A</v>
      </c>
      <c r="L87" s="20"/>
    </row>
    <row r="88" ht="90" customHeight="1" spans="2:12">
      <c r="B88" s="11"/>
      <c r="C88" s="18" t="e">
        <f>IF(G101="","",VLOOKUP(G101,$S$549:$T$551,2,TRUE))</f>
        <v>#N/A</v>
      </c>
      <c r="D88" s="18" t="str">
        <f>IF(G102="","",VLOOKUP(G102,$U$549:$V$551,2,TRUE))</f>
        <v>отбасының ересек мүшелерінің еңбегі туралы білуге, еңбек етуге қызығушылық
танытуға, тапсырманы жауапкершілікпен орындауға тырысуға
</v>
      </c>
      <c r="E88" s="18" t="e">
        <f>IF(G103="","",VLOOKUP(G103,$W$549:$X$551,2,TRUE))</f>
        <v>#N/A</v>
      </c>
      <c r="F88" s="18" t="str">
        <f>IF(G194="","",VLOOKUP(G194,$S$607:$T$609,2,TRUE))</f>
        <v>туыстық байланыстарды түсіну, үлкендерді сыйлау, кішіге қамқорлық
таныту қабілетін бекіту
</v>
      </c>
      <c r="G88" s="18" t="e">
        <f>IF(G195="","",VLOOKUP(G195,$U$607:$V$609,2,TRUE))</f>
        <v>#N/A</v>
      </c>
      <c r="H88" s="18" t="e">
        <f>IF(G196="","",VLOOKUP(G196,$W$607:$X$609,2,TRUE))</f>
        <v>#N/A</v>
      </c>
      <c r="I88" s="18" t="str">
        <f>IF(G303="","",VLOOKUP(G303,$S$607:$T$609,2,TRUE))</f>
        <v>туыстық байланыстарды түсіну, үлкендерді сыйлау, кішіге қамқорлық
таныту қабілетін бекіту
</v>
      </c>
      <c r="J88" s="18" t="e">
        <f>IF(G304="","",VLOOKUP(G304,$U$607:$V$609,2,TRUE))</f>
        <v>#N/A</v>
      </c>
      <c r="K88" s="18" t="e">
        <f>IF(G305="","",VLOOKUP(G305,$W$607:$X$609,2,TRUE))</f>
        <v>#N/A</v>
      </c>
      <c r="L88" s="20"/>
    </row>
    <row r="89" ht="90" customHeight="1" spans="2:12">
      <c r="B89" s="11"/>
      <c r="C89" s="18" t="e">
        <f>IF(G104="","",VLOOKUP(G104,$Y$549:$Z$551,2,TRUE))</f>
        <v>#N/A</v>
      </c>
      <c r="D89" s="18" t="str">
        <f>IF(G105="","",VLOOKUP(G105,$AA$549:$AB$551,2,TRUE))</f>
        <v>айналасында болып жатқан жағдайларды ой елегінен өткізіп, өзінің әділ пікірін
білдіруге
</v>
      </c>
      <c r="E89" s="18" t="e">
        <f>IF(G106="","",VLOOKUP(G106,$AC$549:$AD$551,2,TRUE))</f>
        <v>#N/A</v>
      </c>
      <c r="F89" s="18" t="str">
        <f>IF(G197="","",VLOOKUP(G197,$Y$607:$Z$609,2,TRUE))</f>
        <v>өз ойын түсінікті жеткізу, өзінің пікірін айту қабілетін бекіту</v>
      </c>
      <c r="G89" s="18" t="e">
        <f>IF(G198="","",VLOOKUP(G198,$AA$607:$AB$609,2,TRUE))</f>
        <v>#N/A</v>
      </c>
      <c r="H89" s="18" t="e">
        <f>IF(G199="","",VLOOKUP(G199,$AC$607:$AD$609,2,TRUE))</f>
        <v>#N/A</v>
      </c>
      <c r="I89" s="18" t="str">
        <f>IF(G306="","",VLOOKUP(G306,$Y$607:$Z$609,2,TRUE))</f>
        <v>өз ойын түсінікті жеткізу, өзінің пікірін айту қабілетін бекіту</v>
      </c>
      <c r="J89" s="18" t="e">
        <f>IF(G307="","",VLOOKUP(G307,$AA$607:$AB$609,2,TRUE))</f>
        <v>#N/A</v>
      </c>
      <c r="K89" s="18" t="e">
        <f>IF(G308="","",VLOOKUP(G308,$AC$607:$AD$609,2,TRUE))</f>
        <v>#N/A</v>
      </c>
      <c r="L89" s="20"/>
    </row>
    <row r="90" ht="90" customHeight="1" spans="2:12">
      <c r="B90" s="11"/>
      <c r="C90" s="18" t="e">
        <f>IF(G107="","",VLOOKUP(G107,$AE$549:$AF$551,2,TRUE))</f>
        <v>#N/A</v>
      </c>
      <c r="D90" s="18" t="str">
        <f>IF(G108="","",VLOOKUP(G108,$AG$549:$AH$551,2,TRUE))</f>
        <v>өзінің туған жерін білуге, атуға, Мемлекеттік рәміздерге (ту, елтаңба, әнұран)
құрметпен қарауға, өз Отанын – Қазақстан Республикасын мақтан тұтуға
</v>
      </c>
      <c r="E90" s="18" t="e">
        <f>IF(G109="","",VLOOKUP(G109,$AI$549:$AJ$551,2,TRUE))</f>
        <v>#N/A</v>
      </c>
      <c r="F90" s="18" t="str">
        <f>IF(G200="","",VLOOKUP(G200,$AE$607:$AF$609,2,TRUE))</f>
        <v>арнайы көлік құралдарының қолданылу, жол қозғалысының қарапайым
ережелерін білу қабілетін бекіту
</v>
      </c>
      <c r="G90" s="18" t="e">
        <f>IF(G201="","",VLOOKUP(G201,$AG$607:$AH$609,2,TRUE))</f>
        <v>#N/A</v>
      </c>
      <c r="H90" s="18" t="e">
        <f>IF(G202="","",VLOOKUP(G202,$AI$607:$AJ$609,2,TRUE))</f>
        <v>#N/A</v>
      </c>
      <c r="I90" s="18" t="str">
        <f>IF(G309="","",VLOOKUP(G309,$AE$607:$AF$609,2,TRUE))</f>
        <v>арнайы көлік құралдарының қолданылу, жол қозғалысының қарапайым
ережелерін білу қабілетін бекіту
</v>
      </c>
      <c r="J90" s="18" t="e">
        <f>IF(G310="","",VLOOKUP(G310,$AG$607:$AH$609,2,TRUE))</f>
        <v>#N/A</v>
      </c>
      <c r="K90" s="18" t="e">
        <f>IF(G311="","",VLOOKUP(G311,$AI$607:$AJ$609,2,TRUE))</f>
        <v>#N/A</v>
      </c>
      <c r="L90" s="20"/>
    </row>
    <row r="91" ht="90" customHeight="1" spans="2:12">
      <c r="B91" s="11"/>
      <c r="C91" s="18" t="e">
        <f>IF(G110="","",VLOOKUP(G110,$AK$549:$AL$551,2,TRUE))</f>
        <v>#N/A</v>
      </c>
      <c r="D91" s="18" t="str">
        <f>IF(G111="","",VLOOKUP(G111,$AM$549:$AN$551,2,TRUE))</f>
        <v>жолда жүру ережелерін, қоғамдық көліктегі мінез-құлық мәдениетінің ережелерін
білуге
</v>
      </c>
      <c r="E91" s="18" t="e">
        <f>IF(G112="","",VLOOKUP(G112,$AO$549:$AP$551,2,TRUE))</f>
        <v>#N/A</v>
      </c>
      <c r="F91" s="18" t="str">
        <f>IF(G203="","",VLOOKUP(G203,$AK$607:$AL$609,2,TRUE))</f>
        <v>өз Отанын жақсы көру, Қазақстанның әсем табиғаты, көрнекі жерлері
мен тарихи орындарының маңыздылығын түсіну қабілетін бекіту
</v>
      </c>
      <c r="G91" s="18" t="e">
        <f>IF(G204="","",VLOOKUP(G204,$AM$607:$AN$609,2,TRUE))</f>
        <v>#N/A</v>
      </c>
      <c r="H91" s="18" t="e">
        <f>IF(G205="","",VLOOKUP(G205,$AO$607:$AP$609,2,TRUE))</f>
        <v>#N/A</v>
      </c>
      <c r="I91" s="18" t="str">
        <f>IF(G312="","",VLOOKUP(G312,$AK$607:$AL$609,2,TRUE))</f>
        <v>өз Отанын жақсы көру, Қазақстанның әсем табиғаты, көрнекі жерлері
мен тарихи орындарының маңыздылығын түсіну қабілетін бекіту
</v>
      </c>
      <c r="J91" s="18" t="e">
        <f>IF(G313="","",VLOOKUP(G313,$AM$607:$AN$609,2,TRUE))</f>
        <v>#N/A</v>
      </c>
      <c r="K91" s="18" t="e">
        <f>IF(G314="","",VLOOKUP(G314,$AO$607:$AP$609,2,TRUE))</f>
        <v>#N/A</v>
      </c>
      <c r="L91" s="20"/>
    </row>
    <row r="92" ht="90" customHeight="1" spans="2:12">
      <c r="B92" s="11"/>
      <c r="C92" s="18" t="e">
        <f>IF(G113="","",VLOOKUP(G113,$AQ$549:$AR$551,2,TRUE))</f>
        <v>#N/A</v>
      </c>
      <c r="D92" s="18" t="str">
        <f>IF(G114="","",VLOOKUP(G114,$AS$549:$AT$551,2,TRUE))</f>
        <v>ауа-райындағы және табиғаттағы маусымдық өзгерістерде қарапайым байланыстар
орната алуға, қоршаған ортада, табиғатта қауіпсіздікті сақтауға
</v>
      </c>
      <c r="E92" s="18" t="e">
        <f>IF(G115="","",VLOOKUP(G115,$AU$549:$AV$551,2,TRUE))</f>
        <v>#N/A</v>
      </c>
      <c r="F92" s="18" t="str">
        <f>IF(G206="","",VLOOKUP(G206,$AQ$607:$AR$609,2,TRUE))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G92" s="18" t="e">
        <f>IF(G207="","",VLOOKUP(G207,$AS$607:$AT$609,2,TRUE))</f>
        <v>#N/A</v>
      </c>
      <c r="H92" s="18" t="e">
        <f>IF(G208="","",VLOOKUP(G208,$AU$607:$AV$609,2,TRUE))</f>
        <v>#N/A</v>
      </c>
      <c r="I92" s="18" t="str">
        <f>IF(G315="","",VLOOKUP(G315,$AQ$607:$AR$609,2,TRUE))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J92" s="18" t="e">
        <f>IF(G316="","",VLOOKUP(G316,$AS$607:$AT$609,2,TRUE))</f>
        <v>#N/A</v>
      </c>
      <c r="K92" s="18" t="e">
        <f>IF(G317="","",VLOOKUP(G317,$AU$607:$AV$609,2,TRUE))</f>
        <v>#N/A</v>
      </c>
      <c r="L92" s="20"/>
    </row>
    <row r="93" ht="90" customHeight="1" spans="2:12">
      <c r="B93" s="11"/>
      <c r="C93" s="151"/>
      <c r="D93" s="152"/>
      <c r="E93" s="152"/>
      <c r="F93" s="18" t="str">
        <f>IF(G209="","",VLOOKUP(G209,$AW$607:$AX$609,2,TRUE))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G93" s="18" t="e">
        <f>IF(G210="","",VLOOKUP(G210,$AY$607:$AZ$609,2,TRUE))</f>
        <v>#N/A</v>
      </c>
      <c r="H93" s="18" t="e">
        <f>IF(G211="","",VLOOKUP(G211,$BA$607:$BB$609,2,TRUE))</f>
        <v>#N/A</v>
      </c>
      <c r="I93" s="18" t="str">
        <f>IF(G318="","",VLOOKUP(G318,$AW$607:$AX$609,2,TRUE))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9" customHeight="1" spans="2:7">
      <c r="B97" s="28"/>
      <c r="C97" s="29" t="s">
        <v>5</v>
      </c>
      <c r="D97" s="29" t="s">
        <v>112</v>
      </c>
      <c r="E97" s="29" t="s">
        <v>338</v>
      </c>
      <c r="F97" s="29" t="s">
        <v>405</v>
      </c>
      <c r="G97" s="30" t="s">
        <v>726</v>
      </c>
    </row>
    <row r="98" ht="15" customHeight="1" spans="2:7">
      <c r="B98" s="31">
        <v>1</v>
      </c>
      <c r="C98" s="137">
        <f>'5 жастағы балалар Ф'!D16</f>
        <v>1</v>
      </c>
      <c r="D98" s="137">
        <f>'5 жастағы балалар К'!D16</f>
        <v>0</v>
      </c>
      <c r="E98" s="137">
        <f>'5 жастағы балалар Т'!D16</f>
        <v>1</v>
      </c>
      <c r="F98" s="137">
        <f>'5 жастағы балалар Ш'!D16</f>
        <v>1</v>
      </c>
      <c r="G98" s="137">
        <f>'5 жастағы балалар Ә'!D16</f>
        <v>1</v>
      </c>
    </row>
    <row r="99" ht="15" customHeight="1" spans="2:7">
      <c r="B99" s="33"/>
      <c r="C99" s="137">
        <f>'5 жастағы балалар Ф'!E16</f>
        <v>0</v>
      </c>
      <c r="D99" s="137">
        <f>'5 жастағы балалар К'!E16</f>
        <v>1</v>
      </c>
      <c r="E99" s="137">
        <f>'5 жастағы балалар Т'!E16</f>
        <v>0</v>
      </c>
      <c r="F99" s="137">
        <f>'5 жастағы балалар Ш'!E16</f>
        <v>0</v>
      </c>
      <c r="G99" s="137">
        <f>'5 жастағы балалар Ә'!E16</f>
        <v>0</v>
      </c>
    </row>
    <row r="100" ht="15" customHeight="1" spans="2:7">
      <c r="B100" s="34"/>
      <c r="C100" s="137">
        <f>'5 жастағы балалар Ф'!F16</f>
        <v>0</v>
      </c>
      <c r="D100" s="137">
        <f>'5 жастағы балалар К'!F16</f>
        <v>0</v>
      </c>
      <c r="E100" s="137">
        <f>'5 жастағы балалар Т'!F16</f>
        <v>0</v>
      </c>
      <c r="F100" s="137">
        <f>'5 жастағы балалар Ш'!F16</f>
        <v>0</v>
      </c>
      <c r="G100" s="137">
        <f>'5 жастағы балалар Ә'!F16</f>
        <v>0</v>
      </c>
    </row>
    <row r="101" ht="15" customHeight="1" spans="2:7">
      <c r="B101" s="31">
        <v>2</v>
      </c>
      <c r="C101" s="137">
        <f>'5 жастағы балалар Ф'!G16</f>
        <v>1</v>
      </c>
      <c r="D101" s="137">
        <f>'5 жастағы балалар К'!G16</f>
        <v>0</v>
      </c>
      <c r="E101" s="137">
        <f>'5 жастағы балалар Т'!G16</f>
        <v>1</v>
      </c>
      <c r="F101" s="137">
        <f>'5 жастағы балалар Ш'!G16</f>
        <v>1</v>
      </c>
      <c r="G101" s="137">
        <f>'5 жастағы балалар Ә'!G16</f>
        <v>0</v>
      </c>
    </row>
    <row r="102" ht="15" customHeight="1" spans="2:7">
      <c r="B102" s="33"/>
      <c r="C102" s="137">
        <f>'5 жастағы балалар Ф'!H16</f>
        <v>0</v>
      </c>
      <c r="D102" s="137">
        <f>'5 жастағы балалар К'!H16</f>
        <v>1</v>
      </c>
      <c r="E102" s="137">
        <f>'5 жастағы балалар Т'!H16</f>
        <v>0</v>
      </c>
      <c r="F102" s="137">
        <f>'5 жастағы балалар Ш'!H16</f>
        <v>0</v>
      </c>
      <c r="G102" s="137">
        <f>'5 жастағы балалар Ә'!H16</f>
        <v>1</v>
      </c>
    </row>
    <row r="103" ht="15" customHeight="1" spans="2:7">
      <c r="B103" s="34"/>
      <c r="C103" s="137">
        <f>'5 жастағы балалар Ф'!I16</f>
        <v>0</v>
      </c>
      <c r="D103" s="137">
        <f>'5 жастағы балалар К'!I16</f>
        <v>0</v>
      </c>
      <c r="E103" s="137">
        <f>'5 жастағы балалар Т'!I16</f>
        <v>0</v>
      </c>
      <c r="F103" s="137">
        <f>'5 жастағы балалар Ш'!I16</f>
        <v>0</v>
      </c>
      <c r="G103" s="137">
        <f>'5 жастағы балалар Ә'!I16</f>
        <v>0</v>
      </c>
    </row>
    <row r="104" ht="15" customHeight="1" spans="2:7">
      <c r="B104" s="31">
        <v>3</v>
      </c>
      <c r="C104" s="137">
        <f>'5 жастағы балалар Ф'!J16</f>
        <v>1</v>
      </c>
      <c r="D104" s="137">
        <f>'5 жастағы балалар К'!J16</f>
        <v>1</v>
      </c>
      <c r="E104" s="137">
        <f>'5 жастағы балалар Т'!J16</f>
        <v>1</v>
      </c>
      <c r="F104" s="137">
        <f>'5 жастағы балалар Ш'!J16</f>
        <v>1</v>
      </c>
      <c r="G104" s="137">
        <f>'5 жастағы балалар Ә'!J16</f>
        <v>0</v>
      </c>
    </row>
    <row r="105" ht="15" customHeight="1" spans="2:7">
      <c r="B105" s="33"/>
      <c r="C105" s="137">
        <f>'5 жастағы балалар Ф'!K16</f>
        <v>0</v>
      </c>
      <c r="D105" s="137">
        <f>'5 жастағы балалар К'!K16</f>
        <v>0</v>
      </c>
      <c r="E105" s="137">
        <f>'5 жастағы балалар Т'!K16</f>
        <v>0</v>
      </c>
      <c r="F105" s="137">
        <f>'5 жастағы балалар Ш'!K16</f>
        <v>0</v>
      </c>
      <c r="G105" s="137">
        <f>'5 жастағы балалар Ә'!K16</f>
        <v>1</v>
      </c>
    </row>
    <row r="106" ht="15" customHeight="1" spans="2:7">
      <c r="B106" s="34"/>
      <c r="C106" s="137">
        <f>'5 жастағы балалар Ф'!L16</f>
        <v>0</v>
      </c>
      <c r="D106" s="137">
        <f>'5 жастағы балалар К'!L16</f>
        <v>0</v>
      </c>
      <c r="E106" s="137">
        <f>'5 жастағы балалар Т'!L16</f>
        <v>0</v>
      </c>
      <c r="F106" s="137">
        <f>'5 жастағы балалар Ш'!L16</f>
        <v>0</v>
      </c>
      <c r="G106" s="137">
        <f>'5 жастағы балалар Ә'!L16</f>
        <v>0</v>
      </c>
    </row>
    <row r="107" ht="15" customHeight="1" spans="2:7">
      <c r="B107" s="31">
        <v>4</v>
      </c>
      <c r="C107" s="137">
        <f>'5 жастағы балалар Ф'!M16</f>
        <v>1</v>
      </c>
      <c r="D107" s="137">
        <f>'5 жастағы балалар К'!M16</f>
        <v>1</v>
      </c>
      <c r="E107" s="137">
        <f>'5 жастағы балалар Т'!M16</f>
        <v>0</v>
      </c>
      <c r="F107" s="137">
        <f>'5 жастағы балалар Ш'!M16</f>
        <v>1</v>
      </c>
      <c r="G107" s="137">
        <f>'5 жастағы балалар Ә'!M16</f>
        <v>0</v>
      </c>
    </row>
    <row r="108" ht="15" customHeight="1" spans="2:7">
      <c r="B108" s="33"/>
      <c r="C108" s="137">
        <f>'5 жастағы балалар Ф'!N16</f>
        <v>0</v>
      </c>
      <c r="D108" s="137">
        <f>'5 жастағы балалар К'!N16</f>
        <v>0</v>
      </c>
      <c r="E108" s="137">
        <f>'5 жастағы балалар Т'!N16</f>
        <v>1</v>
      </c>
      <c r="F108" s="137">
        <f>'5 жастағы балалар Ш'!N16</f>
        <v>0</v>
      </c>
      <c r="G108" s="137">
        <f>'5 жастағы балалар Ә'!N16</f>
        <v>1</v>
      </c>
    </row>
    <row r="109" ht="15" customHeight="1" spans="2:7">
      <c r="B109" s="34"/>
      <c r="C109" s="137">
        <f>'5 жастағы балалар Ф'!O16</f>
        <v>0</v>
      </c>
      <c r="D109" s="137">
        <f>'5 жастағы балалар К'!O16</f>
        <v>0</v>
      </c>
      <c r="E109" s="137">
        <f>'5 жастағы балалар Т'!O16</f>
        <v>0</v>
      </c>
      <c r="F109" s="137">
        <f>'5 жастағы балалар Ш'!O16</f>
        <v>0</v>
      </c>
      <c r="G109" s="137">
        <f>'5 жастағы балалар Ә'!O16</f>
        <v>0</v>
      </c>
    </row>
    <row r="110" ht="15" customHeight="1" spans="2:7">
      <c r="B110" s="31">
        <v>5</v>
      </c>
      <c r="C110" s="137">
        <f>'5 жастағы балалар Ф'!P16</f>
        <v>0</v>
      </c>
      <c r="D110" s="137">
        <f>'5 жастағы балалар К'!P16</f>
        <v>0</v>
      </c>
      <c r="E110" s="137">
        <f>'5 жастағы балалар Т'!P16</f>
        <v>0</v>
      </c>
      <c r="F110" s="137">
        <f>'5 жастағы балалар Ш'!P16</f>
        <v>1</v>
      </c>
      <c r="G110" s="137">
        <f>'5 жастағы балалар Ә'!P16</f>
        <v>0</v>
      </c>
    </row>
    <row r="111" ht="15" customHeight="1" spans="2:7">
      <c r="B111" s="33"/>
      <c r="C111" s="137">
        <f>'5 жастағы балалар Ф'!Q16</f>
        <v>1</v>
      </c>
      <c r="D111" s="137">
        <f>'5 жастағы балалар К'!Q16</f>
        <v>1</v>
      </c>
      <c r="E111" s="137">
        <f>'5 жастағы балалар Т'!Q16</f>
        <v>1</v>
      </c>
      <c r="F111" s="137">
        <f>'5 жастағы балалар Ш'!Q16</f>
        <v>0</v>
      </c>
      <c r="G111" s="137">
        <f>'5 жастағы балалар Ә'!Q16</f>
        <v>1</v>
      </c>
    </row>
    <row r="112" ht="15" customHeight="1" spans="2:7">
      <c r="B112" s="34"/>
      <c r="C112" s="137">
        <f>'5 жастағы балалар Ф'!R16</f>
        <v>0</v>
      </c>
      <c r="D112" s="137">
        <f>'5 жастағы балалар К'!R16</f>
        <v>0</v>
      </c>
      <c r="E112" s="137">
        <f>'5 жастағы балалар Т'!R16</f>
        <v>0</v>
      </c>
      <c r="F112" s="137">
        <f>'5 жастағы балалар Ш'!R16</f>
        <v>0</v>
      </c>
      <c r="G112" s="137">
        <f>'5 жастағы балалар Ә'!R16</f>
        <v>0</v>
      </c>
    </row>
    <row r="113" ht="15" customHeight="1" spans="2:7">
      <c r="B113" s="31">
        <v>6</v>
      </c>
      <c r="C113" s="137">
        <f>'5 жастағы балалар Ф'!S16</f>
        <v>1</v>
      </c>
      <c r="D113" s="137">
        <f>'5 жастағы балалар К'!S16</f>
        <v>0</v>
      </c>
      <c r="E113" s="137">
        <f>'5 жастағы балалар Т'!S16</f>
        <v>1</v>
      </c>
      <c r="F113" s="137">
        <f>'5 жастағы балалар Ш'!S16</f>
        <v>1</v>
      </c>
      <c r="G113" s="137">
        <f>'5 жастағы балалар Ә'!S16</f>
        <v>0</v>
      </c>
    </row>
    <row r="114" ht="15" customHeight="1" spans="2:7">
      <c r="B114" s="33"/>
      <c r="C114" s="137">
        <f>'5 жастағы балалар Ф'!T16</f>
        <v>0</v>
      </c>
      <c r="D114" s="137">
        <f>'5 жастағы балалар К'!T16</f>
        <v>1</v>
      </c>
      <c r="E114" s="137">
        <f>'5 жастағы балалар Т'!T16</f>
        <v>0</v>
      </c>
      <c r="F114" s="137">
        <f>'5 жастағы балалар Ш'!T16</f>
        <v>0</v>
      </c>
      <c r="G114" s="137">
        <f>'5 жастағы балалар Ә'!T16</f>
        <v>1</v>
      </c>
    </row>
    <row r="115" ht="15" customHeight="1" spans="2:7">
      <c r="B115" s="34"/>
      <c r="C115" s="137">
        <f>'5 жастағы балалар Ф'!U16</f>
        <v>0</v>
      </c>
      <c r="D115" s="137">
        <f>'5 жастағы балалар К'!U16</f>
        <v>0</v>
      </c>
      <c r="E115" s="137">
        <f>'5 жастағы балалар Т'!U16</f>
        <v>0</v>
      </c>
      <c r="F115" s="137">
        <f>'5 жастағы балалар Ш'!U16</f>
        <v>0</v>
      </c>
      <c r="G115" s="137">
        <f>'5 жастағы балалар Ә'!U16</f>
        <v>0</v>
      </c>
    </row>
    <row r="116" ht="15" customHeight="1" spans="2:7">
      <c r="B116" s="31">
        <v>7</v>
      </c>
      <c r="C116" s="35"/>
      <c r="D116" s="137">
        <f>'5 жастағы балалар К'!V16</f>
        <v>0</v>
      </c>
      <c r="E116" s="35"/>
      <c r="F116" s="137">
        <f>'5 жастағы балалар Ш'!V16</f>
        <v>1</v>
      </c>
      <c r="G116" s="35"/>
    </row>
    <row r="117" ht="15" customHeight="1" spans="2:7">
      <c r="B117" s="33"/>
      <c r="C117" s="36"/>
      <c r="D117" s="137">
        <f>'5 жастағы балалар Ш'!W16</f>
        <v>0</v>
      </c>
      <c r="E117" s="36"/>
      <c r="F117" s="137">
        <f>'5 жастағы балалар Ш'!W16</f>
        <v>0</v>
      </c>
      <c r="G117" s="36"/>
    </row>
    <row r="118" ht="15" customHeight="1" spans="2:7">
      <c r="B118" s="34"/>
      <c r="C118" s="36"/>
      <c r="D118" s="137">
        <f>'5 жастағы балалар К'!X16</f>
        <v>0</v>
      </c>
      <c r="E118" s="36"/>
      <c r="F118" s="137">
        <f>'5 жастағы балалар Ш'!X16</f>
        <v>0</v>
      </c>
      <c r="G118" s="36"/>
    </row>
    <row r="119" ht="15" customHeight="1" spans="2:7">
      <c r="B119" s="31">
        <v>8</v>
      </c>
      <c r="C119" s="36"/>
      <c r="D119" s="137">
        <f>'5 жастағы балалар К'!Y16</f>
        <v>0</v>
      </c>
      <c r="E119" s="36"/>
      <c r="F119" s="137">
        <f>'5 жастағы балалар Ш'!Y16</f>
        <v>1</v>
      </c>
      <c r="G119" s="36"/>
    </row>
    <row r="120" ht="15" customHeight="1" spans="2:7">
      <c r="B120" s="33"/>
      <c r="C120" s="36"/>
      <c r="D120" s="137">
        <f>'5 жастағы балалар К'!Z16</f>
        <v>1</v>
      </c>
      <c r="E120" s="36"/>
      <c r="F120" s="137">
        <f>'5 жастағы балалар Ш'!Z16</f>
        <v>0</v>
      </c>
      <c r="G120" s="36"/>
    </row>
    <row r="121" ht="15" customHeight="1" spans="2:7">
      <c r="B121" s="34"/>
      <c r="C121" s="36"/>
      <c r="D121" s="137">
        <f>'5 жастағы балалар К'!AA16</f>
        <v>0</v>
      </c>
      <c r="E121" s="36"/>
      <c r="F121" s="137">
        <f>'5 жастағы балалар Ш'!AA16</f>
        <v>0</v>
      </c>
      <c r="G121" s="36"/>
    </row>
    <row r="122" ht="15" customHeight="1" spans="2:7">
      <c r="B122" s="31">
        <v>9</v>
      </c>
      <c r="C122" s="36"/>
      <c r="D122" s="137">
        <f>'5 жастағы балалар К'!AB16</f>
        <v>0</v>
      </c>
      <c r="E122" s="36"/>
      <c r="F122" s="137">
        <f>'5 жастағы балалар Ш'!AB16</f>
        <v>1</v>
      </c>
      <c r="G122" s="36"/>
    </row>
    <row r="123" ht="15" customHeight="1" spans="2:7">
      <c r="B123" s="33"/>
      <c r="C123" s="36"/>
      <c r="D123" s="137">
        <f>'5 жастағы балалар К'!AC16</f>
        <v>1</v>
      </c>
      <c r="E123" s="36"/>
      <c r="F123" s="137">
        <f>'5 жастағы балалар Ш'!AC16</f>
        <v>0</v>
      </c>
      <c r="G123" s="36"/>
    </row>
    <row r="124" ht="15" customHeight="1" spans="2:7">
      <c r="B124" s="34"/>
      <c r="C124" s="36"/>
      <c r="D124" s="137">
        <f>'5 жастағы балалар К'!AD16</f>
        <v>0</v>
      </c>
      <c r="E124" s="36"/>
      <c r="F124" s="137">
        <f>'5 жастағы балалар Ш'!AD16</f>
        <v>0</v>
      </c>
      <c r="G124" s="36"/>
    </row>
    <row r="125" ht="15" customHeight="1" spans="2:7">
      <c r="B125" s="37">
        <v>10</v>
      </c>
      <c r="C125" s="36"/>
      <c r="D125" s="137">
        <f>'5 жастағы балалар К'!AE16</f>
        <v>0</v>
      </c>
      <c r="E125" s="36"/>
      <c r="F125" s="137">
        <f>'5 жастағы балалар Ш'!AE16</f>
        <v>0</v>
      </c>
      <c r="G125" s="36"/>
    </row>
    <row r="126" ht="15" customHeight="1" spans="2:7">
      <c r="B126" s="37"/>
      <c r="C126" s="36"/>
      <c r="D126" s="137">
        <f>'5 жастағы балалар К'!AF16</f>
        <v>1</v>
      </c>
      <c r="E126" s="36"/>
      <c r="F126" s="137">
        <f>'5 жастағы балалар Ш'!AF16</f>
        <v>1</v>
      </c>
      <c r="G126" s="36"/>
    </row>
    <row r="127" ht="15" customHeight="1" spans="2:7">
      <c r="B127" s="37"/>
      <c r="C127" s="36"/>
      <c r="D127" s="137">
        <f>'5 жастағы балалар К'!AG16</f>
        <v>0</v>
      </c>
      <c r="E127" s="36"/>
      <c r="F127" s="137">
        <f>'5 жастағы балалар Ш'!AG16</f>
        <v>0</v>
      </c>
      <c r="G127" s="36"/>
    </row>
    <row r="128" ht="15" customHeight="1" spans="2:7">
      <c r="B128" s="37">
        <v>11</v>
      </c>
      <c r="C128" s="36"/>
      <c r="D128" s="137">
        <f>'5 жастағы балалар К'!AH16</f>
        <v>0</v>
      </c>
      <c r="E128" s="36"/>
      <c r="F128" s="137">
        <f>'5 жастағы балалар Ш'!AH16</f>
        <v>1</v>
      </c>
      <c r="G128" s="36"/>
    </row>
    <row r="129" ht="15" customHeight="1" spans="2:7">
      <c r="B129" s="37"/>
      <c r="C129" s="36"/>
      <c r="D129" s="137">
        <f>'5 жастағы балалар К'!AI16</f>
        <v>1</v>
      </c>
      <c r="E129" s="36"/>
      <c r="F129" s="137">
        <f>'5 жастағы балалар Ш'!AI16</f>
        <v>0</v>
      </c>
      <c r="G129" s="36"/>
    </row>
    <row r="130" spans="2:7">
      <c r="B130" s="37"/>
      <c r="C130" s="36"/>
      <c r="D130" s="137">
        <f>'5 жастағы балалар К'!AJ16</f>
        <v>0</v>
      </c>
      <c r="E130" s="36"/>
      <c r="F130" s="137">
        <f>'5 жастағы балалар Ш'!AJ16</f>
        <v>0</v>
      </c>
      <c r="G130" s="36"/>
    </row>
    <row r="131" spans="2:7">
      <c r="B131" s="37">
        <v>12</v>
      </c>
      <c r="C131" s="36"/>
      <c r="D131" s="137">
        <f>'5 жастағы балалар К'!AK16</f>
        <v>0</v>
      </c>
      <c r="E131" s="36"/>
      <c r="F131" s="137">
        <f>'5 жастағы балалар Ш'!AK16</f>
        <v>1</v>
      </c>
      <c r="G131" s="36"/>
    </row>
    <row r="132" spans="2:7">
      <c r="B132" s="37"/>
      <c r="C132" s="36"/>
      <c r="D132" s="137">
        <f>'5 жастағы балалар К'!AL16</f>
        <v>1</v>
      </c>
      <c r="E132" s="36"/>
      <c r="F132" s="137">
        <f>'5 жастағы балалар Ш'!AL16</f>
        <v>0</v>
      </c>
      <c r="G132" s="36"/>
    </row>
    <row r="133" spans="2:7">
      <c r="B133" s="37"/>
      <c r="C133" s="36"/>
      <c r="D133" s="137">
        <f>'5 жастағы балалар К'!AM16</f>
        <v>0</v>
      </c>
      <c r="E133" s="36"/>
      <c r="F133" s="137">
        <f>'5 жастағы балалар Ш'!AM16</f>
        <v>0</v>
      </c>
      <c r="G133" s="36"/>
    </row>
    <row r="134" spans="2:7">
      <c r="B134" s="37">
        <v>13</v>
      </c>
      <c r="C134" s="36"/>
      <c r="D134" s="137">
        <f>'5 жастағы балалар К'!AN16</f>
        <v>0</v>
      </c>
      <c r="E134" s="36"/>
      <c r="F134" s="137">
        <f>'5 жастағы балалар Ш'!AN16</f>
        <v>1</v>
      </c>
      <c r="G134" s="36"/>
    </row>
    <row r="135" spans="2:7">
      <c r="B135" s="37"/>
      <c r="C135" s="36"/>
      <c r="D135" s="137">
        <f>'5 жастағы балалар К'!AO16</f>
        <v>1</v>
      </c>
      <c r="E135" s="36"/>
      <c r="F135" s="137">
        <f>'5 жастағы балалар Ш'!AO16</f>
        <v>0</v>
      </c>
      <c r="G135" s="36"/>
    </row>
    <row r="136" spans="2:7">
      <c r="B136" s="37"/>
      <c r="C136" s="36"/>
      <c r="D136" s="137">
        <f>'5 жастағы балалар К'!AP16</f>
        <v>0</v>
      </c>
      <c r="E136" s="36"/>
      <c r="F136" s="137">
        <f>'5 жастағы балалар Ш'!AP16</f>
        <v>0</v>
      </c>
      <c r="G136" s="36"/>
    </row>
    <row r="137" spans="2:7">
      <c r="B137" s="37">
        <v>14</v>
      </c>
      <c r="C137" s="36"/>
      <c r="D137" s="137">
        <f>'5 жастағы балалар К'!AQ16</f>
        <v>1</v>
      </c>
      <c r="E137" s="36"/>
      <c r="F137" s="137">
        <f>'5 жастағы балалар Ш'!AQ16</f>
        <v>1</v>
      </c>
      <c r="G137" s="36"/>
    </row>
    <row r="138" spans="2:7">
      <c r="B138" s="37"/>
      <c r="C138" s="36"/>
      <c r="D138" s="137">
        <f>'5 жастағы балалар К'!AR16</f>
        <v>0</v>
      </c>
      <c r="E138" s="36"/>
      <c r="F138" s="137">
        <f>'5 жастағы балалар Ш'!AR16</f>
        <v>0</v>
      </c>
      <c r="G138" s="36"/>
    </row>
    <row r="139" spans="2:7">
      <c r="B139" s="37"/>
      <c r="C139" s="36"/>
      <c r="D139" s="137">
        <f>'5 жастағы балалар К'!AS16</f>
        <v>0</v>
      </c>
      <c r="E139" s="36"/>
      <c r="F139" s="137">
        <f>'5 жастағы балалар Ш'!AS16</f>
        <v>0</v>
      </c>
      <c r="G139" s="36"/>
    </row>
    <row r="140" spans="2:7">
      <c r="B140" s="37">
        <v>15</v>
      </c>
      <c r="C140" s="36"/>
      <c r="D140" s="137">
        <f>'5 жастағы балалар К'!AT16</f>
        <v>0</v>
      </c>
      <c r="E140" s="36"/>
      <c r="F140" s="137">
        <f>'5 жастағы балалар Ш'!AT16</f>
        <v>1</v>
      </c>
      <c r="G140" s="36"/>
    </row>
    <row r="141" spans="2:7">
      <c r="B141" s="37"/>
      <c r="C141" s="36"/>
      <c r="D141" s="137">
        <f>'5 жастағы балалар К'!AU16</f>
        <v>1</v>
      </c>
      <c r="E141" s="36"/>
      <c r="F141" s="137">
        <f>'5 жастағы балалар Ш'!AU16</f>
        <v>0</v>
      </c>
      <c r="G141" s="36"/>
    </row>
    <row r="142" spans="2:7">
      <c r="B142" s="37"/>
      <c r="C142" s="36"/>
      <c r="D142" s="137">
        <f>'5 жастағы балалар К'!AV16</f>
        <v>0</v>
      </c>
      <c r="E142" s="36"/>
      <c r="F142" s="137">
        <f>'5 жастағы балалар Ш'!AV16</f>
        <v>0</v>
      </c>
      <c r="G142" s="36"/>
    </row>
    <row r="143" spans="2:7">
      <c r="B143" s="37">
        <v>16</v>
      </c>
      <c r="C143" s="36"/>
      <c r="D143" s="137">
        <f>'5 жастағы балалар К'!AW16</f>
        <v>0</v>
      </c>
      <c r="E143" s="36"/>
      <c r="F143" s="137">
        <f>'5 жастағы балалар Ш'!AW16</f>
        <v>1</v>
      </c>
      <c r="G143" s="36"/>
    </row>
    <row r="144" spans="2:7">
      <c r="B144" s="37"/>
      <c r="C144" s="36"/>
      <c r="D144" s="137">
        <f>'5 жастағы балалар К'!AX16</f>
        <v>1</v>
      </c>
      <c r="E144" s="36"/>
      <c r="F144" s="137">
        <f>'5 жастағы балалар Ш'!AX16</f>
        <v>0</v>
      </c>
      <c r="G144" s="36"/>
    </row>
    <row r="145" spans="2:7">
      <c r="B145" s="37"/>
      <c r="C145" s="36"/>
      <c r="D145" s="137">
        <f>'5 жастағы балалар К'!AY16</f>
        <v>0</v>
      </c>
      <c r="E145" s="36"/>
      <c r="F145" s="137">
        <f>'5 жастағы балалар Ш'!AY16</f>
        <v>0</v>
      </c>
      <c r="G145" s="36"/>
    </row>
    <row r="146" spans="2:7">
      <c r="B146" s="37">
        <v>17</v>
      </c>
      <c r="C146" s="36"/>
      <c r="D146" s="137">
        <f>'5 жастағы балалар К'!AZ16</f>
        <v>0</v>
      </c>
      <c r="E146" s="36"/>
      <c r="F146" s="137">
        <f>'5 жастағы балалар Ш'!AZ16</f>
        <v>1</v>
      </c>
      <c r="G146" s="36"/>
    </row>
    <row r="147" spans="2:7">
      <c r="B147" s="37"/>
      <c r="C147" s="36"/>
      <c r="D147" s="137">
        <f>'5 жастағы балалар К'!BA16</f>
        <v>1</v>
      </c>
      <c r="E147" s="36"/>
      <c r="F147" s="137">
        <f>'5 жастағы балалар Ш'!BA16</f>
        <v>0</v>
      </c>
      <c r="G147" s="36"/>
    </row>
    <row r="148" spans="2:7">
      <c r="B148" s="37"/>
      <c r="C148" s="36"/>
      <c r="D148" s="137">
        <f>'5 жастағы балалар К'!BB16</f>
        <v>0</v>
      </c>
      <c r="E148" s="36"/>
      <c r="F148" s="137">
        <f>'5 жастағы балалар Ш'!BB16</f>
        <v>0</v>
      </c>
      <c r="G148" s="36"/>
    </row>
    <row r="149" spans="2:7">
      <c r="B149" s="37">
        <v>18</v>
      </c>
      <c r="C149" s="36"/>
      <c r="D149" s="137">
        <f>'5 жастағы балалар К'!BC16</f>
        <v>0</v>
      </c>
      <c r="E149" s="36"/>
      <c r="F149" s="137">
        <f>'5 жастағы балалар Ш'!BC16</f>
        <v>1</v>
      </c>
      <c r="G149" s="36"/>
    </row>
    <row r="150" spans="2:7">
      <c r="B150" s="37"/>
      <c r="C150" s="36"/>
      <c r="D150" s="137">
        <f>'5 жастағы балалар К'!BD16</f>
        <v>1</v>
      </c>
      <c r="E150" s="36"/>
      <c r="F150" s="137">
        <f>'5 жастағы балалар Ш'!BD16</f>
        <v>0</v>
      </c>
      <c r="G150" s="36"/>
    </row>
    <row r="151" spans="2:7">
      <c r="B151" s="37"/>
      <c r="C151" s="36"/>
      <c r="D151" s="137">
        <f>'5 жастағы балалар К'!BE16</f>
        <v>0</v>
      </c>
      <c r="E151" s="36"/>
      <c r="F151" s="137">
        <f>'5 жастағы балалар Ш'!BE16</f>
        <v>0</v>
      </c>
      <c r="G151" s="36"/>
    </row>
    <row r="152" spans="2:7">
      <c r="B152" s="37">
        <v>19</v>
      </c>
      <c r="C152" s="36"/>
      <c r="D152" s="35"/>
      <c r="E152" s="36"/>
      <c r="F152" s="137">
        <f>'5 жастағы балалар Ш'!BF16</f>
        <v>1</v>
      </c>
      <c r="G152" s="36"/>
    </row>
    <row r="153" spans="2:7">
      <c r="B153" s="37"/>
      <c r="C153" s="36"/>
      <c r="D153" s="36"/>
      <c r="E153" s="36"/>
      <c r="F153" s="137">
        <f>'5 жастағы балалар Ш'!BG16</f>
        <v>0</v>
      </c>
      <c r="G153" s="36"/>
    </row>
    <row r="154" spans="2:7">
      <c r="B154" s="37"/>
      <c r="C154" s="36"/>
      <c r="D154" s="36"/>
      <c r="E154" s="36"/>
      <c r="F154" s="137">
        <f>'5 жастағы балалар Ш'!BH16</f>
        <v>0</v>
      </c>
      <c r="G154" s="36"/>
    </row>
    <row r="155" spans="2:7">
      <c r="B155" s="37">
        <v>20</v>
      </c>
      <c r="C155" s="36"/>
      <c r="D155" s="36"/>
      <c r="E155" s="36"/>
      <c r="F155" s="137">
        <f>'5 жастағы балалар Ш'!BI16</f>
        <v>1</v>
      </c>
      <c r="G155" s="36"/>
    </row>
    <row r="156" spans="2:7">
      <c r="B156" s="37"/>
      <c r="C156" s="36"/>
      <c r="D156" s="36"/>
      <c r="E156" s="36"/>
      <c r="F156" s="137">
        <f>'5 жастағы балалар Ш'!BJ16</f>
        <v>0</v>
      </c>
      <c r="G156" s="36"/>
    </row>
    <row r="157" spans="2:7">
      <c r="B157" s="37"/>
      <c r="C157" s="36"/>
      <c r="D157" s="36"/>
      <c r="E157" s="36"/>
      <c r="F157" s="137">
        <f>'5 жастағы балалар Ш'!BK16</f>
        <v>0</v>
      </c>
      <c r="G157" s="36"/>
    </row>
    <row r="158" spans="2:7">
      <c r="B158" s="31">
        <v>21</v>
      </c>
      <c r="C158" s="36"/>
      <c r="D158" s="36"/>
      <c r="E158" s="36"/>
      <c r="F158" s="137">
        <f>'5 жастағы балалар Ш'!BL16</f>
        <v>1</v>
      </c>
      <c r="G158" s="36"/>
    </row>
    <row r="159" ht="15" customHeight="1" spans="2:7">
      <c r="B159" s="33"/>
      <c r="C159" s="36"/>
      <c r="D159" s="36"/>
      <c r="E159" s="36"/>
      <c r="F159" s="137">
        <f>'5 жастағы балалар Ш'!BM16</f>
        <v>0</v>
      </c>
      <c r="G159" s="36"/>
    </row>
    <row r="160" spans="2:7">
      <c r="B160" s="34"/>
      <c r="C160" s="36"/>
      <c r="D160" s="36"/>
      <c r="E160" s="36"/>
      <c r="F160" s="137">
        <f>'5 жастағы балалар Ш'!BN16</f>
        <v>0</v>
      </c>
      <c r="G160" s="36"/>
    </row>
    <row r="161" spans="2:7">
      <c r="B161" s="31">
        <v>22</v>
      </c>
      <c r="C161" s="36"/>
      <c r="D161" s="36"/>
      <c r="E161" s="36"/>
      <c r="F161" s="137">
        <f>'5 жастағы балалар Ш'!BO16</f>
        <v>1</v>
      </c>
      <c r="G161" s="36"/>
    </row>
    <row r="162" spans="2:7">
      <c r="B162" s="33"/>
      <c r="C162" s="36"/>
      <c r="D162" s="36"/>
      <c r="E162" s="36"/>
      <c r="F162" s="137">
        <f>'5 жастағы балалар Ш'!BP16</f>
        <v>0</v>
      </c>
      <c r="G162" s="36"/>
    </row>
    <row r="163" spans="2:7">
      <c r="B163" s="34"/>
      <c r="C163" s="36"/>
      <c r="D163" s="36"/>
      <c r="E163" s="36"/>
      <c r="F163" s="137">
        <f>'5 жастағы балалар Ш'!BQ16</f>
        <v>0</v>
      </c>
      <c r="G163" s="36"/>
    </row>
    <row r="164" spans="2:7">
      <c r="B164" s="31">
        <v>23</v>
      </c>
      <c r="C164" s="36"/>
      <c r="D164" s="36"/>
      <c r="E164" s="36"/>
      <c r="F164" s="137">
        <f>'5 жастағы балалар Ш'!BR16</f>
        <v>1</v>
      </c>
      <c r="G164" s="36"/>
    </row>
    <row r="165" spans="2:7">
      <c r="B165" s="33"/>
      <c r="C165" s="36"/>
      <c r="D165" s="36"/>
      <c r="E165" s="36"/>
      <c r="F165" s="137">
        <f>'5 жастағы балалар Ш'!BS16</f>
        <v>0</v>
      </c>
      <c r="G165" s="36"/>
    </row>
    <row r="166" spans="2:7">
      <c r="B166" s="34"/>
      <c r="C166" s="36"/>
      <c r="D166" s="36"/>
      <c r="E166" s="36"/>
      <c r="F166" s="137">
        <f>'5 жастағы балалар Ш'!BT16</f>
        <v>0</v>
      </c>
      <c r="G166" s="36"/>
    </row>
    <row r="167" spans="2:7">
      <c r="B167" s="31">
        <v>24</v>
      </c>
      <c r="C167" s="36"/>
      <c r="D167" s="36"/>
      <c r="E167" s="36"/>
      <c r="F167" s="137">
        <f>'5 жастағы балалар Ш'!BU16</f>
        <v>1</v>
      </c>
      <c r="G167" s="36"/>
    </row>
    <row r="168" spans="2:7">
      <c r="B168" s="33"/>
      <c r="C168" s="36"/>
      <c r="D168" s="36"/>
      <c r="E168" s="36"/>
      <c r="F168" s="137">
        <f>'5 жастағы балалар Ш'!BV16</f>
        <v>0</v>
      </c>
      <c r="G168" s="36"/>
    </row>
    <row r="169" spans="2:7">
      <c r="B169" s="34"/>
      <c r="C169" s="36"/>
      <c r="D169" s="36"/>
      <c r="E169" s="36"/>
      <c r="F169" s="137">
        <f>'5 жастағы балалар Ш'!BW16</f>
        <v>0</v>
      </c>
      <c r="G169" s="36"/>
    </row>
    <row r="170" spans="2:7">
      <c r="B170" s="31">
        <v>25</v>
      </c>
      <c r="C170" s="36"/>
      <c r="D170" s="36"/>
      <c r="E170" s="36"/>
      <c r="F170" s="137">
        <f>'5 жастағы балалар Ш'!BX16</f>
        <v>0</v>
      </c>
      <c r="G170" s="36"/>
    </row>
    <row r="171" spans="2:7">
      <c r="B171" s="33"/>
      <c r="C171" s="36"/>
      <c r="D171" s="36"/>
      <c r="E171" s="36"/>
      <c r="F171" s="137">
        <f>'5 жастағы балалар Ш'!BY16</f>
        <v>1</v>
      </c>
      <c r="G171" s="36"/>
    </row>
    <row r="172" spans="2:7">
      <c r="B172" s="34"/>
      <c r="C172" s="36"/>
      <c r="D172" s="36"/>
      <c r="E172" s="36"/>
      <c r="F172" s="137">
        <f>'5 жастағы балалар Ш'!BZ16</f>
        <v>0</v>
      </c>
      <c r="G172" s="36"/>
    </row>
    <row r="173" spans="2:7">
      <c r="B173" s="31">
        <v>26</v>
      </c>
      <c r="C173" s="36"/>
      <c r="D173" s="36"/>
      <c r="E173" s="36"/>
      <c r="F173" s="137">
        <f>'5 жастағы балалар Ш'!CA16</f>
        <v>0</v>
      </c>
      <c r="G173" s="36"/>
    </row>
    <row r="174" spans="2:7">
      <c r="B174" s="33"/>
      <c r="C174" s="36"/>
      <c r="D174" s="36"/>
      <c r="E174" s="36"/>
      <c r="F174" s="137">
        <f>'5 жастағы балалар Ш'!CB16</f>
        <v>1</v>
      </c>
      <c r="G174" s="36"/>
    </row>
    <row r="175" spans="2:7">
      <c r="B175" s="34"/>
      <c r="C175" s="36"/>
      <c r="D175" s="36"/>
      <c r="E175" s="36"/>
      <c r="F175" s="137">
        <f>'5 жастағы балалар Ш'!CC16</f>
        <v>0</v>
      </c>
      <c r="G175" s="36"/>
    </row>
    <row r="176" spans="2:7">
      <c r="B176" s="31">
        <v>27</v>
      </c>
      <c r="C176" s="36"/>
      <c r="D176" s="36"/>
      <c r="E176" s="36"/>
      <c r="F176" s="137">
        <f>'5 жастағы балалар Ш'!CD16</f>
        <v>0</v>
      </c>
      <c r="G176" s="36"/>
    </row>
    <row r="177" spans="2:7">
      <c r="B177" s="33"/>
      <c r="C177" s="36"/>
      <c r="D177" s="36"/>
      <c r="E177" s="36"/>
      <c r="F177" s="137">
        <f>'5 жастағы балалар Ш'!CE16</f>
        <v>1</v>
      </c>
      <c r="G177" s="36"/>
    </row>
    <row r="178" spans="2:7">
      <c r="B178" s="34"/>
      <c r="C178" s="36"/>
      <c r="D178" s="36"/>
      <c r="E178" s="36"/>
      <c r="F178" s="137">
        <f>'5 жастағы балалар Ш'!CF16</f>
        <v>0</v>
      </c>
      <c r="G178" s="36"/>
    </row>
    <row r="179" spans="2:7">
      <c r="B179" s="31">
        <v>28</v>
      </c>
      <c r="C179" s="36"/>
      <c r="D179" s="36"/>
      <c r="E179" s="36"/>
      <c r="F179" s="137">
        <f>'5 жастағы балалар Ш'!CG16</f>
        <v>0</v>
      </c>
      <c r="G179" s="36"/>
    </row>
    <row r="180" spans="2:7">
      <c r="B180" s="33"/>
      <c r="C180" s="36"/>
      <c r="D180" s="36"/>
      <c r="E180" s="36"/>
      <c r="F180" s="137">
        <f>'5 жастағы балалар Ш'!CH16</f>
        <v>1</v>
      </c>
      <c r="G180" s="36"/>
    </row>
    <row r="181" spans="2:7">
      <c r="B181" s="34"/>
      <c r="C181" s="36"/>
      <c r="D181" s="36"/>
      <c r="E181" s="36"/>
      <c r="F181" s="137">
        <f>'5 жастағы балалар Ш'!CI16</f>
        <v>0</v>
      </c>
      <c r="G181" s="36"/>
    </row>
    <row r="182" spans="2:7">
      <c r="B182" s="31">
        <v>29</v>
      </c>
      <c r="C182" s="36"/>
      <c r="D182" s="36"/>
      <c r="E182" s="36"/>
      <c r="F182" s="137">
        <f>'5 жастағы балалар Ш'!CJ16</f>
        <v>1</v>
      </c>
      <c r="G182" s="36"/>
    </row>
    <row r="183" spans="2:7">
      <c r="B183" s="33"/>
      <c r="C183" s="36"/>
      <c r="D183" s="36"/>
      <c r="E183" s="36"/>
      <c r="F183" s="137">
        <f>'5 жастағы балалар Ш'!CK16</f>
        <v>0</v>
      </c>
      <c r="G183" s="36"/>
    </row>
    <row r="184" ht="15" customHeight="1" spans="2:7">
      <c r="B184" s="34"/>
      <c r="C184" s="36"/>
      <c r="D184" s="36"/>
      <c r="E184" s="36"/>
      <c r="F184" s="137">
        <f>'5 жастағы балалар Ш'!CL16</f>
        <v>0</v>
      </c>
      <c r="G184" s="36"/>
    </row>
    <row r="185" ht="15" customHeight="1" spans="2:7">
      <c r="B185" s="31">
        <v>30</v>
      </c>
      <c r="C185" s="36"/>
      <c r="D185" s="36"/>
      <c r="E185" s="36"/>
      <c r="F185" s="137">
        <f>'5 жастағы балалар Ш'!CM16</f>
        <v>1</v>
      </c>
      <c r="G185" s="36"/>
    </row>
    <row r="186" ht="15" customHeight="1" spans="2:7">
      <c r="B186" s="33"/>
      <c r="C186" s="36"/>
      <c r="D186" s="36"/>
      <c r="E186" s="36"/>
      <c r="F186" s="137">
        <f>'5 жастағы балалар Ш'!CN16</f>
        <v>0</v>
      </c>
      <c r="G186" s="36"/>
    </row>
    <row r="187" ht="15" customHeight="1" spans="2:7">
      <c r="B187" s="34"/>
      <c r="C187" s="38"/>
      <c r="D187" s="38"/>
      <c r="E187" s="38"/>
      <c r="F187" s="137">
        <f>'5 жастағы балалар Ш'!CO16</f>
        <v>0</v>
      </c>
      <c r="G187" s="38"/>
    </row>
    <row r="188" ht="15" customHeight="1"/>
    <row r="189" ht="15" customHeight="1" spans="2:7">
      <c r="B189" s="25" t="s">
        <v>839</v>
      </c>
      <c r="C189" s="26"/>
      <c r="D189" s="26"/>
      <c r="E189" s="26"/>
      <c r="F189" s="26"/>
      <c r="G189" s="27"/>
    </row>
    <row r="190" ht="39" customHeight="1" spans="2:7">
      <c r="B190" s="28"/>
      <c r="C190" s="29" t="s">
        <v>5</v>
      </c>
      <c r="D190" s="29" t="s">
        <v>112</v>
      </c>
      <c r="E190" s="29" t="s">
        <v>338</v>
      </c>
      <c r="F190" s="29" t="s">
        <v>405</v>
      </c>
      <c r="G190" s="30" t="s">
        <v>726</v>
      </c>
    </row>
    <row r="191" ht="15" customHeight="1" spans="2:7">
      <c r="B191" s="31">
        <v>1</v>
      </c>
      <c r="C191" s="139">
        <f>'5 жастағы балалар Ф'!D62</f>
        <v>1</v>
      </c>
      <c r="D191" s="139">
        <f>'5 жастағы балалар К'!D62</f>
        <v>1</v>
      </c>
      <c r="E191" s="139">
        <f>'5 жастағы балалар Т'!D62</f>
        <v>1</v>
      </c>
      <c r="F191" s="139">
        <f>'5 жастағы балалар Ш'!D62</f>
        <v>1</v>
      </c>
      <c r="G191" s="139">
        <f>'5 жастағы балалар Ә'!D62</f>
        <v>1</v>
      </c>
    </row>
    <row r="192" ht="15" customHeight="1" spans="2:7">
      <c r="B192" s="33"/>
      <c r="C192" s="139">
        <f>'5 жастағы балалар Ф'!E62</f>
        <v>0</v>
      </c>
      <c r="D192" s="139">
        <f>'5 жастағы балалар К'!E62</f>
        <v>0</v>
      </c>
      <c r="E192" s="139">
        <f>'5 жастағы балалар Т'!E62</f>
        <v>0</v>
      </c>
      <c r="F192" s="139">
        <f>'5 жастағы балалар Ш'!E62</f>
        <v>0</v>
      </c>
      <c r="G192" s="139">
        <f>'5 жастағы балалар Ә'!E62</f>
        <v>0</v>
      </c>
    </row>
    <row r="193" ht="15" customHeight="1" spans="2:7">
      <c r="B193" s="34"/>
      <c r="C193" s="139">
        <f>'5 жастағы балалар Ф'!F62</f>
        <v>0</v>
      </c>
      <c r="D193" s="139">
        <f>'5 жастағы балалар К'!F62</f>
        <v>0</v>
      </c>
      <c r="E193" s="139">
        <f>'5 жастағы балалар Т'!F62</f>
        <v>0</v>
      </c>
      <c r="F193" s="139">
        <f>'5 жастағы балалар Ш'!F62</f>
        <v>0</v>
      </c>
      <c r="G193" s="139">
        <f>'5 жастағы балалар Ә'!F62</f>
        <v>0</v>
      </c>
    </row>
    <row r="194" ht="15" customHeight="1" spans="2:99">
      <c r="B194" s="31">
        <v>2</v>
      </c>
      <c r="C194" s="139">
        <f>'5 жастағы балалар Ф'!G62</f>
        <v>1</v>
      </c>
      <c r="D194" s="139">
        <f>'5 жастағы балалар К'!G62</f>
        <v>1</v>
      </c>
      <c r="E194" s="139">
        <f>'5 жастағы балалар Т'!G62</f>
        <v>1</v>
      </c>
      <c r="F194" s="139">
        <f>'5 жастағы балалар Ш'!G62</f>
        <v>1</v>
      </c>
      <c r="G194" s="139">
        <f>'5 жастағы балалар Ә'!G62</f>
        <v>1</v>
      </c>
      <c r="CO194" s="140"/>
      <c r="CQ194" s="140"/>
      <c r="CS194" s="140"/>
      <c r="CU194" s="140"/>
    </row>
    <row r="195" ht="15" customHeight="1" spans="2:99">
      <c r="B195" s="33"/>
      <c r="C195" s="139">
        <f>'5 жастағы балалар Ф'!H62</f>
        <v>0</v>
      </c>
      <c r="D195" s="139">
        <f>'5 жастағы балалар К'!H62</f>
        <v>0</v>
      </c>
      <c r="E195" s="139">
        <f>'5 жастағы балалар Т'!H62</f>
        <v>0</v>
      </c>
      <c r="F195" s="139">
        <f>'5 жастағы балалар Ш'!H62</f>
        <v>0</v>
      </c>
      <c r="G195" s="139">
        <f>'5 жастағы балалар Ә'!H62</f>
        <v>0</v>
      </c>
      <c r="CO195" s="141"/>
      <c r="CQ195" s="141"/>
      <c r="CS195" s="141"/>
      <c r="CU195" s="141"/>
    </row>
    <row r="196" ht="15" customHeight="1" spans="2:99">
      <c r="B196" s="34"/>
      <c r="C196" s="139">
        <f>'5 жастағы балалар Ф'!I62</f>
        <v>0</v>
      </c>
      <c r="D196" s="139">
        <f>'5 жастағы балалар К'!I62</f>
        <v>0</v>
      </c>
      <c r="E196" s="139">
        <f>'5 жастағы балалар Т'!I62</f>
        <v>0</v>
      </c>
      <c r="F196" s="139">
        <f>'5 жастағы балалар Ш'!I62</f>
        <v>0</v>
      </c>
      <c r="G196" s="139">
        <f>'5 жастағы балалар Ә'!I62</f>
        <v>0</v>
      </c>
      <c r="CO196" s="141"/>
      <c r="CQ196" s="141"/>
      <c r="CS196" s="141"/>
      <c r="CU196" s="141"/>
    </row>
    <row r="197" ht="15" customHeight="1" spans="2:7">
      <c r="B197" s="31">
        <v>3</v>
      </c>
      <c r="C197" s="139">
        <f>'5 жастағы балалар Ф'!J62</f>
        <v>1</v>
      </c>
      <c r="D197" s="139">
        <f>'5 жастағы балалар К'!J62</f>
        <v>1</v>
      </c>
      <c r="E197" s="139">
        <f>'5 жастағы балалар Т'!J62</f>
        <v>1</v>
      </c>
      <c r="F197" s="139">
        <f>'5 жастағы балалар Ш'!J62</f>
        <v>1</v>
      </c>
      <c r="G197" s="139">
        <f>'5 жастағы балалар Ә'!J62</f>
        <v>1</v>
      </c>
    </row>
    <row r="198" ht="15" customHeight="1" spans="2:7">
      <c r="B198" s="33"/>
      <c r="C198" s="139">
        <f>'5 жастағы балалар Ф'!K62</f>
        <v>0</v>
      </c>
      <c r="D198" s="139">
        <f>'5 жастағы балалар К'!K62</f>
        <v>0</v>
      </c>
      <c r="E198" s="139">
        <f>'5 жастағы балалар Т'!K62</f>
        <v>0</v>
      </c>
      <c r="F198" s="139">
        <f>'5 жастағы балалар Ш'!K62</f>
        <v>0</v>
      </c>
      <c r="G198" s="139">
        <f>'5 жастағы балалар Ә'!K62</f>
        <v>0</v>
      </c>
    </row>
    <row r="199" ht="15" customHeight="1" spans="2:7">
      <c r="B199" s="34"/>
      <c r="C199" s="139">
        <f>'5 жастағы балалар Ф'!L62</f>
        <v>0</v>
      </c>
      <c r="D199" s="139">
        <f>'5 жастағы балалар К'!L62</f>
        <v>0</v>
      </c>
      <c r="E199" s="139">
        <f>'5 жастағы балалар Т'!L62</f>
        <v>0</v>
      </c>
      <c r="F199" s="139">
        <f>'5 жастағы балалар Ш'!L62</f>
        <v>0</v>
      </c>
      <c r="G199" s="139">
        <f>'5 жастағы балалар Ә'!L62</f>
        <v>0</v>
      </c>
    </row>
    <row r="200" ht="15" customHeight="1" spans="2:7">
      <c r="B200" s="31">
        <v>4</v>
      </c>
      <c r="C200" s="139">
        <f>'5 жастағы балалар Ф'!M62</f>
        <v>1</v>
      </c>
      <c r="D200" s="139">
        <f>'5 жастағы балалар К'!M62</f>
        <v>1</v>
      </c>
      <c r="E200" s="139">
        <f>'5 жастағы балалар Т'!M62</f>
        <v>1</v>
      </c>
      <c r="F200" s="139">
        <f>'5 жастағы балалар Ш'!M62</f>
        <v>1</v>
      </c>
      <c r="G200" s="139">
        <f>'5 жастағы балалар Ә'!M62</f>
        <v>1</v>
      </c>
    </row>
    <row r="201" ht="15" customHeight="1" spans="2:7">
      <c r="B201" s="33"/>
      <c r="C201" s="139">
        <f>'5 жастағы балалар Ф'!N62</f>
        <v>0</v>
      </c>
      <c r="D201" s="139">
        <f>'5 жастағы балалар К'!N62</f>
        <v>0</v>
      </c>
      <c r="E201" s="139">
        <f>'5 жастағы балалар Т'!N62</f>
        <v>0</v>
      </c>
      <c r="F201" s="139">
        <f>'5 жастағы балалар Ш'!N62</f>
        <v>0</v>
      </c>
      <c r="G201" s="139">
        <f>'5 жастағы балалар Ә'!N62</f>
        <v>0</v>
      </c>
    </row>
    <row r="202" ht="15" customHeight="1" spans="2:7">
      <c r="B202" s="34"/>
      <c r="C202" s="139">
        <f>'5 жастағы балалар Ф'!O62</f>
        <v>0</v>
      </c>
      <c r="D202" s="139">
        <f>'5 жастағы балалар К'!O62</f>
        <v>0</v>
      </c>
      <c r="E202" s="139">
        <f>'5 жастағы балалар Т'!O62</f>
        <v>0</v>
      </c>
      <c r="F202" s="139">
        <f>'5 жастағы балалар Ш'!O62</f>
        <v>0</v>
      </c>
      <c r="G202" s="139">
        <f>'5 жастағы балалар Ә'!O62</f>
        <v>0</v>
      </c>
    </row>
    <row r="203" ht="15" customHeight="1" spans="2:7">
      <c r="B203" s="31">
        <v>5</v>
      </c>
      <c r="C203" s="139">
        <f>'5 жастағы балалар Ф'!P62</f>
        <v>1</v>
      </c>
      <c r="D203" s="139">
        <f>'5 жастағы балалар К'!P62</f>
        <v>1</v>
      </c>
      <c r="E203" s="139">
        <f>'5 жастағы балалар Т'!P62</f>
        <v>1</v>
      </c>
      <c r="F203" s="139">
        <f>'5 жастағы балалар Ш'!P62</f>
        <v>1</v>
      </c>
      <c r="G203" s="139">
        <f>'5 жастағы балалар Ә'!P62</f>
        <v>1</v>
      </c>
    </row>
    <row r="204" ht="15" customHeight="1" spans="2:7">
      <c r="B204" s="33"/>
      <c r="C204" s="139">
        <f>'5 жастағы балалар Ф'!Q62</f>
        <v>0</v>
      </c>
      <c r="D204" s="139">
        <f>'5 жастағы балалар К'!Q62</f>
        <v>0</v>
      </c>
      <c r="E204" s="139">
        <f>'5 жастағы балалар Т'!Q62</f>
        <v>0</v>
      </c>
      <c r="F204" s="139">
        <f>'5 жастағы балалар Ш'!Q62</f>
        <v>0</v>
      </c>
      <c r="G204" s="139">
        <f>'5 жастағы балалар Ә'!Q62</f>
        <v>0</v>
      </c>
    </row>
    <row r="205" ht="15" customHeight="1" spans="2:7">
      <c r="B205" s="34"/>
      <c r="C205" s="139">
        <f>'5 жастағы балалар Ф'!R62</f>
        <v>0</v>
      </c>
      <c r="D205" s="139">
        <f>'5 жастағы балалар К'!R62</f>
        <v>0</v>
      </c>
      <c r="E205" s="139">
        <f>'5 жастағы балалар Т'!R62</f>
        <v>0</v>
      </c>
      <c r="F205" s="139">
        <f>'5 жастағы балалар Ш'!R62</f>
        <v>0</v>
      </c>
      <c r="G205" s="139">
        <f>'5 жастағы балалар Ә'!R62</f>
        <v>0</v>
      </c>
    </row>
    <row r="206" ht="15" customHeight="1" spans="2:7">
      <c r="B206" s="31">
        <v>6</v>
      </c>
      <c r="C206" s="139">
        <f>'5 жастағы балалар Ф'!S62</f>
        <v>1</v>
      </c>
      <c r="D206" s="139">
        <f>'5 жастағы балалар К'!S62</f>
        <v>1</v>
      </c>
      <c r="E206" s="139">
        <f>'5 жастағы балалар Т'!S62</f>
        <v>1</v>
      </c>
      <c r="F206" s="139">
        <f>'5 жастағы балалар Ш'!S62</f>
        <v>1</v>
      </c>
      <c r="G206" s="139">
        <f>'5 жастағы балалар Ә'!S62</f>
        <v>1</v>
      </c>
    </row>
    <row r="207" ht="15" customHeight="1" spans="2:7">
      <c r="B207" s="33"/>
      <c r="C207" s="139">
        <f>'5 жастағы балалар Ф'!T62</f>
        <v>0</v>
      </c>
      <c r="D207" s="139">
        <f>'5 жастағы балалар К'!T62</f>
        <v>0</v>
      </c>
      <c r="E207" s="139">
        <f>'5 жастағы балалар Т'!T62</f>
        <v>0</v>
      </c>
      <c r="F207" s="139">
        <f>'5 жастағы балалар Ш'!T62</f>
        <v>0</v>
      </c>
      <c r="G207" s="139">
        <f>'5 жастағы балалар Ә'!T62</f>
        <v>0</v>
      </c>
    </row>
    <row r="208" ht="15" customHeight="1" spans="2:7">
      <c r="B208" s="34"/>
      <c r="C208" s="139">
        <f>'5 жастағы балалар Ф'!U62</f>
        <v>0</v>
      </c>
      <c r="D208" s="139">
        <f>'5 жастағы балалар К'!U62</f>
        <v>0</v>
      </c>
      <c r="E208" s="139">
        <f>'5 жастағы балалар Т'!U62</f>
        <v>0</v>
      </c>
      <c r="F208" s="139">
        <f>'5 жастағы балалар Ш'!U62</f>
        <v>0</v>
      </c>
      <c r="G208" s="139">
        <f>'5 жастағы балалар Ә'!U62</f>
        <v>0</v>
      </c>
    </row>
    <row r="209" ht="15" customHeight="1" spans="2:7">
      <c r="B209" s="31">
        <v>7</v>
      </c>
      <c r="C209" s="139">
        <f>'5 жастағы балалар Ф'!V62</f>
        <v>1</v>
      </c>
      <c r="D209" s="139">
        <f>'5 жастағы балалар К'!V62</f>
        <v>1</v>
      </c>
      <c r="E209" s="139">
        <f>'5 жастағы балалар Т'!V62</f>
        <v>1</v>
      </c>
      <c r="F209" s="139">
        <f>'5 жастағы балалар Ш'!V62</f>
        <v>1</v>
      </c>
      <c r="G209" s="139">
        <f>'5 жастағы балалар Ә'!V62</f>
        <v>1</v>
      </c>
    </row>
    <row r="210" ht="15" customHeight="1" spans="2:7">
      <c r="B210" s="33"/>
      <c r="C210" s="139">
        <f>'5 жастағы балалар Ф'!W62</f>
        <v>0</v>
      </c>
      <c r="D210" s="139">
        <f>'5 жастағы балалар Ш'!W62</f>
        <v>0</v>
      </c>
      <c r="E210" s="139">
        <f>'5 жастағы балалар Т'!W62</f>
        <v>0</v>
      </c>
      <c r="F210" s="139">
        <f>'5 жастағы балалар Ш'!W62</f>
        <v>0</v>
      </c>
      <c r="G210" s="139">
        <f>'5 жастағы балалар Ә'!W62</f>
        <v>0</v>
      </c>
    </row>
    <row r="211" ht="15" customHeight="1" spans="2:7">
      <c r="B211" s="34"/>
      <c r="C211" s="139">
        <f>'5 жастағы балалар Ф'!X62</f>
        <v>0</v>
      </c>
      <c r="D211" s="139">
        <f>'5 жастағы балалар К'!X62</f>
        <v>0</v>
      </c>
      <c r="E211" s="139">
        <f>'5 жастағы балалар Т'!X62</f>
        <v>0</v>
      </c>
      <c r="F211" s="139">
        <f>'5 жастағы балалар Ш'!X62</f>
        <v>0</v>
      </c>
      <c r="G211" s="139">
        <f>'5 жастағы балалар Ә'!X62</f>
        <v>0</v>
      </c>
    </row>
    <row r="212" ht="15" customHeight="1" spans="2:7">
      <c r="B212" s="31">
        <v>8</v>
      </c>
      <c r="C212" s="41"/>
      <c r="D212" s="139">
        <f>'5 жастағы балалар К'!Y62</f>
        <v>1</v>
      </c>
      <c r="E212" s="42"/>
      <c r="F212" s="139">
        <f>'5 жастағы балалар Ш'!Y62</f>
        <v>1</v>
      </c>
      <c r="G212" s="42"/>
    </row>
    <row r="213" ht="15" customHeight="1" spans="2:7">
      <c r="B213" s="33"/>
      <c r="C213" s="43"/>
      <c r="D213" s="139">
        <f>'5 жастағы балалар К'!Z62</f>
        <v>0</v>
      </c>
      <c r="E213" s="44"/>
      <c r="F213" s="139">
        <f>'5 жастағы балалар Ш'!Z62</f>
        <v>0</v>
      </c>
      <c r="G213" s="44"/>
    </row>
    <row r="214" ht="15" customHeight="1" spans="2:7">
      <c r="B214" s="34"/>
      <c r="C214" s="43"/>
      <c r="D214" s="139">
        <f>'5 жастағы балалар К'!AA62</f>
        <v>0</v>
      </c>
      <c r="E214" s="44"/>
      <c r="F214" s="139">
        <f>'5 жастағы балалар Ш'!AA62</f>
        <v>0</v>
      </c>
      <c r="G214" s="44"/>
    </row>
    <row r="215" ht="15" customHeight="1" spans="2:7">
      <c r="B215" s="31">
        <v>9</v>
      </c>
      <c r="C215" s="43"/>
      <c r="D215" s="139">
        <f>'5 жастағы балалар К'!AB62</f>
        <v>1</v>
      </c>
      <c r="E215" s="44"/>
      <c r="F215" s="139">
        <f>'5 жастағы балалар Ш'!AB62</f>
        <v>1</v>
      </c>
      <c r="G215" s="44"/>
    </row>
    <row r="216" ht="15" customHeight="1" spans="2:7">
      <c r="B216" s="33"/>
      <c r="C216" s="43"/>
      <c r="D216" s="139">
        <f>'5 жастағы балалар К'!AC62</f>
        <v>0</v>
      </c>
      <c r="E216" s="44"/>
      <c r="F216" s="139">
        <f>'5 жастағы балалар Ш'!AC62</f>
        <v>0</v>
      </c>
      <c r="G216" s="44"/>
    </row>
    <row r="217" ht="15" customHeight="1" spans="2:7">
      <c r="B217" s="34"/>
      <c r="C217" s="43"/>
      <c r="D217" s="139">
        <f>'5 жастағы балалар К'!AD62</f>
        <v>0</v>
      </c>
      <c r="E217" s="44"/>
      <c r="F217" s="139">
        <f>'5 жастағы балалар Ш'!AD62</f>
        <v>0</v>
      </c>
      <c r="G217" s="44"/>
    </row>
    <row r="218" ht="15" customHeight="1" spans="2:7">
      <c r="B218" s="37">
        <v>10</v>
      </c>
      <c r="C218" s="43"/>
      <c r="D218" s="139">
        <f>'5 жастағы балалар К'!AE62</f>
        <v>1</v>
      </c>
      <c r="E218" s="44"/>
      <c r="F218" s="139">
        <f>'5 жастағы балалар Ш'!AE62</f>
        <v>0</v>
      </c>
      <c r="G218" s="44"/>
    </row>
    <row r="219" spans="2:7">
      <c r="B219" s="37"/>
      <c r="C219" s="43"/>
      <c r="D219" s="139">
        <f>'5 жастағы балалар К'!AF62</f>
        <v>0</v>
      </c>
      <c r="E219" s="44"/>
      <c r="F219" s="139">
        <f>'5 жастағы балалар Ш'!AF62</f>
        <v>1</v>
      </c>
      <c r="G219" s="44"/>
    </row>
    <row r="220" spans="2:7">
      <c r="B220" s="37"/>
      <c r="C220" s="43"/>
      <c r="D220" s="139">
        <f>'5 жастағы балалар К'!AG62</f>
        <v>0</v>
      </c>
      <c r="E220" s="44"/>
      <c r="F220" s="139">
        <f>'5 жастағы балалар Ш'!AG62</f>
        <v>0</v>
      </c>
      <c r="G220" s="44"/>
    </row>
    <row r="221" spans="2:7">
      <c r="B221" s="37">
        <v>11</v>
      </c>
      <c r="C221" s="43"/>
      <c r="D221" s="139">
        <f>'5 жастағы балалар К'!AH62</f>
        <v>0</v>
      </c>
      <c r="E221" s="44"/>
      <c r="F221" s="139">
        <f>'5 жастағы балалар Ш'!AH62</f>
        <v>0</v>
      </c>
      <c r="G221" s="44"/>
    </row>
    <row r="222" spans="2:7">
      <c r="B222" s="37"/>
      <c r="C222" s="43"/>
      <c r="D222" s="139">
        <f>'5 жастағы балалар К'!AI62</f>
        <v>0</v>
      </c>
      <c r="E222" s="44"/>
      <c r="F222" s="139">
        <f>'5 жастағы балалар Ш'!AI62</f>
        <v>1</v>
      </c>
      <c r="G222" s="44"/>
    </row>
    <row r="223" spans="2:7">
      <c r="B223" s="37"/>
      <c r="C223" s="43"/>
      <c r="D223" s="139">
        <f>'5 жастағы балалар К'!AJ62</f>
        <v>0</v>
      </c>
      <c r="E223" s="44"/>
      <c r="F223" s="139">
        <f>'5 жастағы балалар Ш'!AJ62</f>
        <v>0</v>
      </c>
      <c r="G223" s="44"/>
    </row>
    <row r="224" spans="2:7">
      <c r="B224" s="37">
        <v>12</v>
      </c>
      <c r="C224" s="43"/>
      <c r="D224" s="139">
        <f>'5 жастағы балалар К'!AK62</f>
        <v>0</v>
      </c>
      <c r="E224" s="44"/>
      <c r="F224" s="139">
        <f>'5 жастағы балалар Ш'!AK62</f>
        <v>1</v>
      </c>
      <c r="G224" s="44"/>
    </row>
    <row r="225" spans="2:7">
      <c r="B225" s="37"/>
      <c r="C225" s="43"/>
      <c r="D225" s="139">
        <f>'5 жастағы балалар К'!AL62</f>
        <v>1</v>
      </c>
      <c r="E225" s="44"/>
      <c r="F225" s="139">
        <f>'5 жастағы балалар Ш'!AL62</f>
        <v>0</v>
      </c>
      <c r="G225" s="44"/>
    </row>
    <row r="226" spans="2:7">
      <c r="B226" s="37"/>
      <c r="C226" s="43"/>
      <c r="D226" s="139">
        <f>'5 жастағы балалар К'!AM62</f>
        <v>0</v>
      </c>
      <c r="E226" s="44"/>
      <c r="F226" s="139">
        <f>'5 жастағы балалар Ш'!AM62</f>
        <v>0</v>
      </c>
      <c r="G226" s="44"/>
    </row>
    <row r="227" spans="2:7">
      <c r="B227" s="37">
        <v>13</v>
      </c>
      <c r="C227" s="43"/>
      <c r="D227" s="139">
        <f>'5 жастағы балалар К'!AN62</f>
        <v>0</v>
      </c>
      <c r="E227" s="44"/>
      <c r="F227" s="139">
        <f>'5 жастағы балалар Ш'!AN62</f>
        <v>1</v>
      </c>
      <c r="G227" s="44"/>
    </row>
    <row r="228" spans="2:7">
      <c r="B228" s="37"/>
      <c r="C228" s="43"/>
      <c r="D228" s="139">
        <f>'5 жастағы балалар К'!AO62</f>
        <v>1</v>
      </c>
      <c r="E228" s="44"/>
      <c r="F228" s="139">
        <f>'5 жастағы балалар Ш'!AO62</f>
        <v>0</v>
      </c>
      <c r="G228" s="44"/>
    </row>
    <row r="229" spans="2:7">
      <c r="B229" s="37"/>
      <c r="C229" s="43"/>
      <c r="D229" s="139">
        <f>'5 жастағы балалар К'!AP62</f>
        <v>0</v>
      </c>
      <c r="E229" s="44"/>
      <c r="F229" s="139">
        <f>'5 жастағы балалар Ш'!AP62</f>
        <v>0</v>
      </c>
      <c r="G229" s="44"/>
    </row>
    <row r="230" spans="2:7">
      <c r="B230" s="37">
        <v>14</v>
      </c>
      <c r="C230" s="43"/>
      <c r="D230" s="139">
        <f>'5 жастағы балалар К'!AQ62</f>
        <v>0</v>
      </c>
      <c r="E230" s="44"/>
      <c r="F230" s="139">
        <f>'5 жастағы балалар Ш'!AQ62</f>
        <v>1</v>
      </c>
      <c r="G230" s="44"/>
    </row>
    <row r="231" spans="2:7">
      <c r="B231" s="37"/>
      <c r="C231" s="43"/>
      <c r="D231" s="139">
        <f>'5 жастағы балалар К'!AR62</f>
        <v>1</v>
      </c>
      <c r="E231" s="44"/>
      <c r="F231" s="139">
        <f>'5 жастағы балалар Ш'!AR62</f>
        <v>0</v>
      </c>
      <c r="G231" s="44"/>
    </row>
    <row r="232" spans="2:7">
      <c r="B232" s="37"/>
      <c r="C232" s="43"/>
      <c r="D232" s="139">
        <f>'5 жастағы балалар К'!AS62</f>
        <v>0</v>
      </c>
      <c r="E232" s="44"/>
      <c r="F232" s="139">
        <f>'5 жастағы балалар Ш'!AS62</f>
        <v>0</v>
      </c>
      <c r="G232" s="44"/>
    </row>
    <row r="233" spans="2:7">
      <c r="B233" s="37">
        <v>15</v>
      </c>
      <c r="C233" s="43"/>
      <c r="D233" s="139">
        <f>'5 жастағы балалар К'!AT62</f>
        <v>0</v>
      </c>
      <c r="E233" s="44"/>
      <c r="F233" s="139">
        <f>'5 жастағы балалар Ш'!AT62</f>
        <v>1</v>
      </c>
      <c r="G233" s="44"/>
    </row>
    <row r="234" spans="2:7">
      <c r="B234" s="37"/>
      <c r="C234" s="43"/>
      <c r="D234" s="139">
        <f>'5 жастағы балалар К'!AU62</f>
        <v>1</v>
      </c>
      <c r="E234" s="44"/>
      <c r="F234" s="139">
        <f>'5 жастағы балалар Ш'!AU62</f>
        <v>0</v>
      </c>
      <c r="G234" s="44"/>
    </row>
    <row r="235" spans="2:7">
      <c r="B235" s="37"/>
      <c r="C235" s="43"/>
      <c r="D235" s="139">
        <f>'5 жастағы балалар К'!AV62</f>
        <v>0</v>
      </c>
      <c r="E235" s="44"/>
      <c r="F235" s="139">
        <f>'5 жастағы балалар Ш'!AV62</f>
        <v>0</v>
      </c>
      <c r="G235" s="44"/>
    </row>
    <row r="236" spans="2:7">
      <c r="B236" s="31">
        <v>16</v>
      </c>
      <c r="C236" s="43"/>
      <c r="D236" s="139">
        <f>'5 жастағы балалар К'!AW62</f>
        <v>0</v>
      </c>
      <c r="E236" s="44"/>
      <c r="F236" s="139">
        <f>'5 жастағы балалар Ш'!AW62</f>
        <v>1</v>
      </c>
      <c r="G236" s="44"/>
    </row>
    <row r="237" spans="2:7">
      <c r="B237" s="33"/>
      <c r="C237" s="43"/>
      <c r="D237" s="139">
        <f>'5 жастағы балалар К'!AX62</f>
        <v>1</v>
      </c>
      <c r="E237" s="44"/>
      <c r="F237" s="139">
        <f>'5 жастағы балалар Ш'!AX62</f>
        <v>0</v>
      </c>
      <c r="G237" s="44"/>
    </row>
    <row r="238" spans="2:7">
      <c r="B238" s="34"/>
      <c r="C238" s="43"/>
      <c r="D238" s="139">
        <f>'5 жастағы балалар К'!AY62</f>
        <v>0</v>
      </c>
      <c r="E238" s="44"/>
      <c r="F238" s="139">
        <f>'5 жастағы балалар Ш'!AY62</f>
        <v>0</v>
      </c>
      <c r="G238" s="44"/>
    </row>
    <row r="239" spans="2:7">
      <c r="B239" s="31">
        <v>17</v>
      </c>
      <c r="C239" s="43"/>
      <c r="D239" s="139">
        <f>'5 жастағы балалар К'!AZ62</f>
        <v>0</v>
      </c>
      <c r="E239" s="44"/>
      <c r="F239" s="139">
        <f>'5 жастағы балалар Ш'!AZ62</f>
        <v>1</v>
      </c>
      <c r="G239" s="44"/>
    </row>
    <row r="240" spans="2:7">
      <c r="B240" s="33"/>
      <c r="C240" s="43"/>
      <c r="D240" s="139">
        <f>'5 жастағы балалар К'!BA62</f>
        <v>1</v>
      </c>
      <c r="E240" s="44"/>
      <c r="F240" s="139">
        <f>'5 жастағы балалар Ш'!BA62</f>
        <v>0</v>
      </c>
      <c r="G240" s="44"/>
    </row>
    <row r="241" spans="2:7">
      <c r="B241" s="34"/>
      <c r="C241" s="43"/>
      <c r="D241" s="139">
        <f>'5 жастағы балалар К'!BB62</f>
        <v>0</v>
      </c>
      <c r="E241" s="44"/>
      <c r="F241" s="139">
        <f>'5 жастағы балалар Ш'!BB62</f>
        <v>0</v>
      </c>
      <c r="G241" s="44"/>
    </row>
    <row r="242" spans="2:7">
      <c r="B242" s="31">
        <v>18</v>
      </c>
      <c r="C242" s="43"/>
      <c r="D242" s="139">
        <f>'5 жастағы балалар К'!BC62</f>
        <v>1</v>
      </c>
      <c r="E242" s="44"/>
      <c r="F242" s="139">
        <f>'5 жастағы балалар Ш'!BC62</f>
        <v>1</v>
      </c>
      <c r="G242" s="44"/>
    </row>
    <row r="243" spans="2:7">
      <c r="B243" s="33"/>
      <c r="C243" s="43"/>
      <c r="D243" s="139">
        <f>'5 жастағы балалар К'!BD62</f>
        <v>0</v>
      </c>
      <c r="E243" s="44"/>
      <c r="F243" s="139">
        <f>'5 жастағы балалар Ш'!BD62</f>
        <v>0</v>
      </c>
      <c r="G243" s="44"/>
    </row>
    <row r="244" spans="2:7">
      <c r="B244" s="34"/>
      <c r="C244" s="43"/>
      <c r="D244" s="139">
        <f>'5 жастағы балалар К'!BE62</f>
        <v>0</v>
      </c>
      <c r="E244" s="44"/>
      <c r="F244" s="139">
        <f>'5 жастағы балалар Ш'!BE62</f>
        <v>0</v>
      </c>
      <c r="G244" s="44"/>
    </row>
    <row r="245" spans="2:7">
      <c r="B245" s="31">
        <v>19</v>
      </c>
      <c r="C245" s="43"/>
      <c r="D245" s="139">
        <f>'5 жастағы балалар К'!BF62</f>
        <v>1</v>
      </c>
      <c r="E245" s="44"/>
      <c r="F245" s="139">
        <f>'5 жастағы балалар Ш'!BF62</f>
        <v>1</v>
      </c>
      <c r="G245" s="44"/>
    </row>
    <row r="246" spans="2:7">
      <c r="B246" s="33"/>
      <c r="C246" s="43"/>
      <c r="D246" s="139">
        <f>'5 жастағы балалар К'!BG62</f>
        <v>0</v>
      </c>
      <c r="E246" s="44"/>
      <c r="F246" s="139">
        <f>'5 жастағы балалар Ш'!BG62</f>
        <v>0</v>
      </c>
      <c r="G246" s="44"/>
    </row>
    <row r="247" spans="2:7">
      <c r="B247" s="34"/>
      <c r="C247" s="43"/>
      <c r="D247" s="139">
        <f>'5 жастағы балалар К'!BH62</f>
        <v>0</v>
      </c>
      <c r="E247" s="44"/>
      <c r="F247" s="139">
        <f>'5 жастағы балалар Ш'!BH62</f>
        <v>0</v>
      </c>
      <c r="G247" s="44"/>
    </row>
    <row r="248" spans="2:7">
      <c r="B248" s="31">
        <v>20</v>
      </c>
      <c r="C248" s="43"/>
      <c r="D248" s="139">
        <f>'5 жастағы балалар К'!BI62</f>
        <v>1</v>
      </c>
      <c r="E248" s="44"/>
      <c r="F248" s="139">
        <f>'5 жастағы балалар Ш'!BI62</f>
        <v>1</v>
      </c>
      <c r="G248" s="44"/>
    </row>
    <row r="249" spans="2:7">
      <c r="B249" s="33"/>
      <c r="C249" s="43"/>
      <c r="D249" s="139">
        <f>'5 жастағы балалар К'!BJ62</f>
        <v>0</v>
      </c>
      <c r="E249" s="44"/>
      <c r="F249" s="139">
        <f>'5 жастағы балалар Ш'!BJ62</f>
        <v>0</v>
      </c>
      <c r="G249" s="44"/>
    </row>
    <row r="250" spans="2:7">
      <c r="B250" s="34"/>
      <c r="C250" s="43"/>
      <c r="D250" s="139">
        <f>'5 жастағы балалар К'!BK62</f>
        <v>0</v>
      </c>
      <c r="E250" s="44"/>
      <c r="F250" s="139">
        <f>'5 жастағы балалар Ш'!BK62</f>
        <v>0</v>
      </c>
      <c r="G250" s="44"/>
    </row>
    <row r="251" spans="2:7">
      <c r="B251" s="31">
        <v>21</v>
      </c>
      <c r="C251" s="43"/>
      <c r="D251" s="139">
        <f>'5 жастағы балалар К'!BL62</f>
        <v>1</v>
      </c>
      <c r="E251" s="44"/>
      <c r="F251" s="139">
        <f>'5 жастағы балалар Ш'!BL62</f>
        <v>1</v>
      </c>
      <c r="G251" s="44"/>
    </row>
    <row r="252" spans="2:7">
      <c r="B252" s="33"/>
      <c r="C252" s="43"/>
      <c r="D252" s="139">
        <f>'5 жастағы балалар К'!BM62</f>
        <v>0</v>
      </c>
      <c r="E252" s="44"/>
      <c r="F252" s="139">
        <f>'5 жастағы балалар Ш'!BM62</f>
        <v>0</v>
      </c>
      <c r="G252" s="44"/>
    </row>
    <row r="253" spans="2:7">
      <c r="B253" s="34"/>
      <c r="C253" s="43"/>
      <c r="D253" s="139">
        <f>'5 жастағы балалар К'!BN62</f>
        <v>0</v>
      </c>
      <c r="E253" s="44"/>
      <c r="F253" s="139">
        <f>'5 жастағы балалар Ш'!BN62</f>
        <v>0</v>
      </c>
      <c r="G253" s="44"/>
    </row>
    <row r="254" spans="2:7">
      <c r="B254" s="31">
        <v>22</v>
      </c>
      <c r="C254" s="43"/>
      <c r="D254" s="139">
        <f>'5 жастағы балалар К'!BO62</f>
        <v>1</v>
      </c>
      <c r="E254" s="44"/>
      <c r="F254" s="139">
        <f>'5 жастағы балалар Ш'!BO62</f>
        <v>1</v>
      </c>
      <c r="G254" s="44"/>
    </row>
    <row r="255" spans="2:7">
      <c r="B255" s="33"/>
      <c r="C255" s="43"/>
      <c r="D255" s="139">
        <f>'5 жастағы балалар К'!BP62</f>
        <v>0</v>
      </c>
      <c r="E255" s="44"/>
      <c r="F255" s="139">
        <f>'5 жастағы балалар Ш'!BP62</f>
        <v>0</v>
      </c>
      <c r="G255" s="44"/>
    </row>
    <row r="256" spans="2:7">
      <c r="B256" s="34"/>
      <c r="C256" s="43"/>
      <c r="D256" s="139">
        <f>'5 жастағы балалар К'!BQ62</f>
        <v>0</v>
      </c>
      <c r="E256" s="44"/>
      <c r="F256" s="139">
        <f>'5 жастағы балалар Ш'!BQ62</f>
        <v>0</v>
      </c>
      <c r="G256" s="44"/>
    </row>
    <row r="257" spans="2:7">
      <c r="B257" s="31">
        <v>23</v>
      </c>
      <c r="C257" s="43"/>
      <c r="D257" s="139">
        <f>'5 жастағы балалар К'!BR62</f>
        <v>1</v>
      </c>
      <c r="E257" s="44"/>
      <c r="F257" s="139">
        <f>'5 жастағы балалар Ш'!BR62</f>
        <v>0</v>
      </c>
      <c r="G257" s="44"/>
    </row>
    <row r="258" spans="2:7">
      <c r="B258" s="33"/>
      <c r="C258" s="43"/>
      <c r="D258" s="139">
        <f>'5 жастағы балалар К'!BS62</f>
        <v>0</v>
      </c>
      <c r="E258" s="44"/>
      <c r="F258" s="139">
        <f>'5 жастағы балалар Ш'!BS62</f>
        <v>1</v>
      </c>
      <c r="G258" s="44"/>
    </row>
    <row r="259" spans="2:7">
      <c r="B259" s="34"/>
      <c r="C259" s="43"/>
      <c r="D259" s="139">
        <f>'5 жастағы балалар К'!BT62</f>
        <v>0</v>
      </c>
      <c r="E259" s="44"/>
      <c r="F259" s="139">
        <f>'5 жастағы балалар Ш'!BT62</f>
        <v>0</v>
      </c>
      <c r="G259" s="44"/>
    </row>
    <row r="260" spans="2:7">
      <c r="B260" s="31">
        <v>24</v>
      </c>
      <c r="C260" s="43"/>
      <c r="D260" s="139">
        <f>'5 жастағы балалар К'!BU62</f>
        <v>1</v>
      </c>
      <c r="E260" s="44"/>
      <c r="F260" s="139">
        <f>'5 жастағы балалар Ш'!BU62</f>
        <v>1</v>
      </c>
      <c r="G260" s="44"/>
    </row>
    <row r="261" spans="2:7">
      <c r="B261" s="33"/>
      <c r="C261" s="43"/>
      <c r="D261" s="139">
        <f>'5 жастағы балалар К'!BV62</f>
        <v>0</v>
      </c>
      <c r="E261" s="44"/>
      <c r="F261" s="139">
        <f>'5 жастағы балалар Ш'!BV62</f>
        <v>0</v>
      </c>
      <c r="G261" s="44"/>
    </row>
    <row r="262" spans="2:7">
      <c r="B262" s="34"/>
      <c r="C262" s="43"/>
      <c r="D262" s="139">
        <f>'5 жастағы балалар К'!BW62</f>
        <v>0</v>
      </c>
      <c r="E262" s="44"/>
      <c r="F262" s="139">
        <f>'5 жастағы балалар Ш'!BW62</f>
        <v>0</v>
      </c>
      <c r="G262" s="44"/>
    </row>
    <row r="263" spans="2:7">
      <c r="B263" s="31">
        <v>25</v>
      </c>
      <c r="C263" s="43"/>
      <c r="D263" s="139">
        <f>'5 жастағы балалар К'!BX62</f>
        <v>1</v>
      </c>
      <c r="E263" s="44"/>
      <c r="F263" s="139">
        <f>'5 жастағы балалар Ш'!BX62</f>
        <v>1</v>
      </c>
      <c r="G263" s="44"/>
    </row>
    <row r="264" spans="2:7">
      <c r="B264" s="33"/>
      <c r="C264" s="43"/>
      <c r="D264" s="139">
        <f>'5 жастағы балалар К'!BY62</f>
        <v>0</v>
      </c>
      <c r="E264" s="44"/>
      <c r="F264" s="139">
        <f>'5 жастағы балалар Ш'!BY62</f>
        <v>0</v>
      </c>
      <c r="G264" s="44"/>
    </row>
    <row r="265" spans="2:7">
      <c r="B265" s="34"/>
      <c r="C265" s="43"/>
      <c r="D265" s="139">
        <f>'5 жастағы балалар К'!BZ62</f>
        <v>0</v>
      </c>
      <c r="E265" s="44"/>
      <c r="F265" s="139">
        <f>'5 жастағы балалар Ш'!BZ62</f>
        <v>0</v>
      </c>
      <c r="G265" s="44"/>
    </row>
    <row r="266" spans="2:7">
      <c r="B266" s="37">
        <v>26</v>
      </c>
      <c r="C266" s="43"/>
      <c r="D266" s="139">
        <f>'5 жастағы балалар К'!CA62</f>
        <v>1</v>
      </c>
      <c r="E266" s="44"/>
      <c r="F266" s="139">
        <f>'5 жастағы балалар Ш'!CA62</f>
        <v>1</v>
      </c>
      <c r="G266" s="44"/>
    </row>
    <row r="267" spans="2:7">
      <c r="B267" s="37"/>
      <c r="C267" s="43"/>
      <c r="D267" s="139">
        <f>'5 жастағы балалар К'!CB62</f>
        <v>0</v>
      </c>
      <c r="E267" s="44"/>
      <c r="F267" s="139">
        <f>'5 жастағы балалар Ш'!CB62</f>
        <v>0</v>
      </c>
      <c r="G267" s="44"/>
    </row>
    <row r="268" spans="2:7">
      <c r="B268" s="37"/>
      <c r="C268" s="43"/>
      <c r="D268" s="139">
        <f>'5 жастағы балалар К'!CC62</f>
        <v>0</v>
      </c>
      <c r="E268" s="44"/>
      <c r="F268" s="139">
        <f>'5 жастағы балалар Ш'!CC62</f>
        <v>0</v>
      </c>
      <c r="G268" s="44"/>
    </row>
    <row r="269" spans="2:7">
      <c r="B269" s="37">
        <v>27</v>
      </c>
      <c r="C269" s="43"/>
      <c r="D269" s="139">
        <f>'5 жастағы балалар К'!CD62</f>
        <v>1</v>
      </c>
      <c r="E269" s="44"/>
      <c r="F269" s="139">
        <f>'5 жастағы балалар Ш'!CD62</f>
        <v>1</v>
      </c>
      <c r="G269" s="44"/>
    </row>
    <row r="270" spans="2:7">
      <c r="B270" s="37"/>
      <c r="C270" s="43"/>
      <c r="D270" s="139">
        <f>'5 жастағы балалар К'!CE62</f>
        <v>0</v>
      </c>
      <c r="E270" s="44"/>
      <c r="F270" s="139">
        <f>'5 жастағы балалар Ш'!CE62</f>
        <v>0</v>
      </c>
      <c r="G270" s="44"/>
    </row>
    <row r="271" spans="2:7">
      <c r="B271" s="37"/>
      <c r="C271" s="43"/>
      <c r="D271" s="139">
        <f>'5 жастағы балалар К'!CF62</f>
        <v>0</v>
      </c>
      <c r="E271" s="44"/>
      <c r="F271" s="139">
        <f>'5 жастағы балалар Ш'!CF62</f>
        <v>0</v>
      </c>
      <c r="G271" s="44"/>
    </row>
    <row r="272" spans="2:7">
      <c r="B272" s="37">
        <v>28</v>
      </c>
      <c r="C272" s="43"/>
      <c r="D272" s="139">
        <f>'5 жастағы балалар К'!CG62</f>
        <v>1</v>
      </c>
      <c r="E272" s="44"/>
      <c r="F272" s="139">
        <f>'5 жастағы балалар Ш'!CG62</f>
        <v>1</v>
      </c>
      <c r="G272" s="44"/>
    </row>
    <row r="273" spans="2:7">
      <c r="B273" s="37"/>
      <c r="C273" s="43"/>
      <c r="D273" s="139">
        <f>'5 жастағы балалар К'!CH62</f>
        <v>0</v>
      </c>
      <c r="E273" s="44"/>
      <c r="F273" s="139">
        <f>'5 жастағы балалар Ш'!CH62</f>
        <v>0</v>
      </c>
      <c r="G273" s="44"/>
    </row>
    <row r="274" spans="2:7">
      <c r="B274" s="37"/>
      <c r="C274" s="43"/>
      <c r="D274" s="139">
        <f>'5 жастағы балалар К'!CI62</f>
        <v>0</v>
      </c>
      <c r="E274" s="44"/>
      <c r="F274" s="139">
        <f>'5 жастағы балалар Ш'!CI62</f>
        <v>0</v>
      </c>
      <c r="G274" s="44"/>
    </row>
    <row r="275" spans="2:7">
      <c r="B275" s="37">
        <v>29</v>
      </c>
      <c r="C275" s="43"/>
      <c r="D275" s="42"/>
      <c r="E275" s="44"/>
      <c r="F275" s="139">
        <f>'5 жастағы балалар Ш'!CJ62</f>
        <v>1</v>
      </c>
      <c r="G275" s="44"/>
    </row>
    <row r="276" spans="2:7">
      <c r="B276" s="37"/>
      <c r="C276" s="43"/>
      <c r="D276" s="44"/>
      <c r="E276" s="44"/>
      <c r="F276" s="139">
        <f>'5 жастағы балалар Ш'!CK62</f>
        <v>0</v>
      </c>
      <c r="G276" s="44"/>
    </row>
    <row r="277" spans="2:7">
      <c r="B277" s="37"/>
      <c r="C277" s="43"/>
      <c r="D277" s="44"/>
      <c r="E277" s="44"/>
      <c r="F277" s="139">
        <f>'5 жастағы балалар Ш'!CL62</f>
        <v>0</v>
      </c>
      <c r="G277" s="44"/>
    </row>
    <row r="278" spans="2:7">
      <c r="B278" s="37">
        <v>30</v>
      </c>
      <c r="C278" s="43"/>
      <c r="D278" s="44"/>
      <c r="E278" s="44"/>
      <c r="F278" s="139">
        <f>'5 жастағы балалар Ш'!CM62</f>
        <v>1</v>
      </c>
      <c r="G278" s="44"/>
    </row>
    <row r="279" spans="2:7">
      <c r="B279" s="37"/>
      <c r="C279" s="43"/>
      <c r="D279" s="44"/>
      <c r="E279" s="44"/>
      <c r="F279" s="139">
        <f>'5 жастағы балалар Ш'!CN62</f>
        <v>0</v>
      </c>
      <c r="G279" s="44"/>
    </row>
    <row r="280" spans="2:7">
      <c r="B280" s="37"/>
      <c r="C280" s="43"/>
      <c r="D280" s="44"/>
      <c r="E280" s="44"/>
      <c r="F280" s="139">
        <f>'5 жастағы балалар Ш'!CO62</f>
        <v>0</v>
      </c>
      <c r="G280" s="44"/>
    </row>
    <row r="281" spans="2:7">
      <c r="B281" s="37">
        <v>31</v>
      </c>
      <c r="C281" s="43"/>
      <c r="D281" s="44"/>
      <c r="E281" s="44"/>
      <c r="F281" s="139">
        <f>'5 жастағы балалар Ш'!CP62</f>
        <v>0</v>
      </c>
      <c r="G281" s="44"/>
    </row>
    <row r="282" spans="2:7">
      <c r="B282" s="37"/>
      <c r="C282" s="43"/>
      <c r="D282" s="44"/>
      <c r="E282" s="44"/>
      <c r="F282" s="139">
        <f>'5 жастағы балалар Ш'!CQ62</f>
        <v>1</v>
      </c>
      <c r="G282" s="44"/>
    </row>
    <row r="283" spans="2:7">
      <c r="B283" s="37"/>
      <c r="C283" s="43"/>
      <c r="D283" s="44"/>
      <c r="E283" s="44"/>
      <c r="F283" s="139">
        <f>'5 жастағы балалар Ш'!CR62</f>
        <v>0</v>
      </c>
      <c r="G283" s="44"/>
    </row>
    <row r="284" spans="2:7">
      <c r="B284" s="37">
        <v>32</v>
      </c>
      <c r="C284" s="43"/>
      <c r="D284" s="44"/>
      <c r="E284" s="44"/>
      <c r="F284" s="139">
        <f>'5 жастағы балалар Ш'!CS62</f>
        <v>0</v>
      </c>
      <c r="G284" s="44"/>
    </row>
    <row r="285" spans="2:7">
      <c r="B285" s="37"/>
      <c r="C285" s="43"/>
      <c r="D285" s="44"/>
      <c r="E285" s="44"/>
      <c r="F285" s="139">
        <f>'5 жастағы балалар Ш'!CT62</f>
        <v>1</v>
      </c>
      <c r="G285" s="44"/>
    </row>
    <row r="286" spans="2:7">
      <c r="B286" s="37"/>
      <c r="C286" s="43"/>
      <c r="D286" s="44"/>
      <c r="E286" s="44"/>
      <c r="F286" s="139">
        <f>'5 жастағы балалар Ш'!CU62</f>
        <v>0</v>
      </c>
      <c r="G286" s="44"/>
    </row>
    <row r="287" spans="2:7">
      <c r="B287" s="37">
        <v>33</v>
      </c>
      <c r="C287" s="43"/>
      <c r="D287" s="44"/>
      <c r="E287" s="44"/>
      <c r="F287" s="139">
        <f>'5 жастағы балалар Ш'!CV62</f>
        <v>0</v>
      </c>
      <c r="G287" s="44"/>
    </row>
    <row r="288" spans="2:7">
      <c r="B288" s="37"/>
      <c r="C288" s="43"/>
      <c r="D288" s="44"/>
      <c r="E288" s="44"/>
      <c r="F288" s="139">
        <f>'5 жастағы балалар Ш'!CW62</f>
        <v>0</v>
      </c>
      <c r="G288" s="44"/>
    </row>
    <row r="289" spans="2:7">
      <c r="B289" s="37"/>
      <c r="C289" s="43"/>
      <c r="D289" s="44"/>
      <c r="E289" s="44"/>
      <c r="F289" s="139">
        <f>'5 жастағы балалар Ш'!CX62</f>
        <v>1</v>
      </c>
      <c r="G289" s="44"/>
    </row>
    <row r="290" spans="2:7">
      <c r="B290" s="37">
        <v>34</v>
      </c>
      <c r="C290" s="43"/>
      <c r="D290" s="44"/>
      <c r="E290" s="44"/>
      <c r="F290" s="139">
        <f>'5 жастағы балалар Ш'!CY62</f>
        <v>0</v>
      </c>
      <c r="G290" s="44"/>
    </row>
    <row r="291" spans="2:7">
      <c r="B291" s="37"/>
      <c r="C291" s="43"/>
      <c r="D291" s="44"/>
      <c r="E291" s="44"/>
      <c r="F291" s="139">
        <f>'5 жастағы балалар Ш'!CZ62</f>
        <v>1</v>
      </c>
      <c r="G291" s="44"/>
    </row>
    <row r="292" spans="2:7">
      <c r="B292" s="37"/>
      <c r="C292" s="43"/>
      <c r="D292" s="44"/>
      <c r="E292" s="44"/>
      <c r="F292" s="139">
        <f>'5 жастағы балалар Ш'!DA62</f>
        <v>0</v>
      </c>
      <c r="G292" s="44"/>
    </row>
    <row r="293" spans="2:7">
      <c r="B293" s="37">
        <v>35</v>
      </c>
      <c r="C293" s="43"/>
      <c r="D293" s="44"/>
      <c r="E293" s="44"/>
      <c r="F293" s="139">
        <f>'5 жастағы балалар Ш'!DB62</f>
        <v>1</v>
      </c>
      <c r="G293" s="44"/>
    </row>
    <row r="294" spans="2:7">
      <c r="B294" s="37"/>
      <c r="C294" s="43"/>
      <c r="D294" s="44"/>
      <c r="E294" s="44"/>
      <c r="F294" s="139">
        <f>'5 жастағы балалар Ш'!DC62</f>
        <v>0</v>
      </c>
      <c r="G294" s="44"/>
    </row>
    <row r="295" spans="2:7">
      <c r="B295" s="37"/>
      <c r="C295" s="45"/>
      <c r="D295" s="46"/>
      <c r="E295" s="46"/>
      <c r="F295" s="139">
        <f>'5 жастағы балалар Ш'!DD62</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Ф'!D121</f>
        <v>1</v>
      </c>
      <c r="D300" s="137">
        <f>'5 жастағы балалар К'!D121</f>
        <v>1</v>
      </c>
      <c r="E300" s="137">
        <f>'5 жастағы балалар Т'!D121</f>
        <v>1</v>
      </c>
      <c r="F300" s="137">
        <f>'5 жастағы балалар Ш'!D121</f>
        <v>1</v>
      </c>
      <c r="G300" s="137">
        <f>'5 жастағы балалар Ә'!D121</f>
        <v>1</v>
      </c>
    </row>
    <row r="301" spans="2:7">
      <c r="B301" s="33"/>
      <c r="C301" s="137">
        <f>'5 жастағы балалар Ф'!E121</f>
        <v>0</v>
      </c>
      <c r="D301" s="137">
        <f>'5 жастағы балалар К'!E121</f>
        <v>0</v>
      </c>
      <c r="E301" s="137">
        <f>'5 жастағы балалар Т'!E121</f>
        <v>0</v>
      </c>
      <c r="F301" s="137">
        <f>'5 жастағы балалар Ш'!E121</f>
        <v>0</v>
      </c>
      <c r="G301" s="137">
        <f>'5 жастағы балалар Ә'!E121</f>
        <v>0</v>
      </c>
    </row>
    <row r="302" spans="2:7">
      <c r="B302" s="34"/>
      <c r="C302" s="137">
        <f>'5 жастағы балалар Ф'!F121</f>
        <v>0</v>
      </c>
      <c r="D302" s="137">
        <f>'5 жастағы балалар К'!F121</f>
        <v>0</v>
      </c>
      <c r="E302" s="137">
        <f>'5 жастағы балалар Т'!F121</f>
        <v>0</v>
      </c>
      <c r="F302" s="137">
        <f>'5 жастағы балалар Ш'!F121</f>
        <v>0</v>
      </c>
      <c r="G302" s="137">
        <f>'5 жастағы балалар Ә'!F121</f>
        <v>0</v>
      </c>
    </row>
    <row r="303" spans="2:7">
      <c r="B303" s="31">
        <v>2</v>
      </c>
      <c r="C303" s="137">
        <f>'5 жастағы балалар Ф'!G121</f>
        <v>1</v>
      </c>
      <c r="D303" s="137">
        <f>'5 жастағы балалар К'!G121</f>
        <v>1</v>
      </c>
      <c r="E303" s="137">
        <f>'5 жастағы балалар Т'!G121</f>
        <v>1</v>
      </c>
      <c r="F303" s="137">
        <f>'5 жастағы балалар Ш'!G121</f>
        <v>1</v>
      </c>
      <c r="G303" s="137">
        <f>'5 жастағы балалар Ә'!G121</f>
        <v>1</v>
      </c>
    </row>
    <row r="304" spans="2:7">
      <c r="B304" s="33"/>
      <c r="C304" s="137">
        <f>'5 жастағы балалар Ф'!H121</f>
        <v>0</v>
      </c>
      <c r="D304" s="137">
        <f>'5 жастағы балалар К'!H121</f>
        <v>0</v>
      </c>
      <c r="E304" s="137">
        <f>'5 жастағы балалар Т'!H121</f>
        <v>0</v>
      </c>
      <c r="F304" s="137">
        <f>'5 жастағы балалар Ш'!H121</f>
        <v>0</v>
      </c>
      <c r="G304" s="137">
        <f>'5 жастағы балалар Ә'!H121</f>
        <v>0</v>
      </c>
    </row>
    <row r="305" spans="2:7">
      <c r="B305" s="34"/>
      <c r="C305" s="137">
        <f>'5 жастағы балалар Ф'!I121</f>
        <v>0</v>
      </c>
      <c r="D305" s="137">
        <f>'5 жастағы балалар К'!I121</f>
        <v>0</v>
      </c>
      <c r="E305" s="137">
        <f>'5 жастағы балалар Т'!I121</f>
        <v>0</v>
      </c>
      <c r="F305" s="137">
        <f>'5 жастағы балалар Ш'!I121</f>
        <v>0</v>
      </c>
      <c r="G305" s="137">
        <f>'5 жастағы балалар Ә'!I121</f>
        <v>0</v>
      </c>
    </row>
    <row r="306" spans="2:7">
      <c r="B306" s="31">
        <v>3</v>
      </c>
      <c r="C306" s="137">
        <f>'5 жастағы балалар Ф'!J121</f>
        <v>1</v>
      </c>
      <c r="D306" s="137">
        <f>'5 жастағы балалар К'!J121</f>
        <v>1</v>
      </c>
      <c r="E306" s="137">
        <f>'5 жастағы балалар Т'!J121</f>
        <v>1</v>
      </c>
      <c r="F306" s="137">
        <f>'5 жастағы балалар Ш'!J121</f>
        <v>1</v>
      </c>
      <c r="G306" s="137">
        <f>'5 жастағы балалар Ә'!J121</f>
        <v>1</v>
      </c>
    </row>
    <row r="307" spans="2:7">
      <c r="B307" s="33"/>
      <c r="C307" s="137">
        <f>'5 жастағы балалар Ф'!K121</f>
        <v>0</v>
      </c>
      <c r="D307" s="137">
        <f>'5 жастағы балалар К'!K121</f>
        <v>0</v>
      </c>
      <c r="E307" s="137">
        <f>'5 жастағы балалар Т'!K121</f>
        <v>0</v>
      </c>
      <c r="F307" s="137">
        <f>'5 жастағы балалар Ш'!K121</f>
        <v>0</v>
      </c>
      <c r="G307" s="137">
        <f>'5 жастағы балалар Ә'!K121</f>
        <v>0</v>
      </c>
    </row>
    <row r="308" spans="2:7">
      <c r="B308" s="34"/>
      <c r="C308" s="137">
        <f>'5 жастағы балалар Ф'!L121</f>
        <v>0</v>
      </c>
      <c r="D308" s="137">
        <f>'5 жастағы балалар К'!L121</f>
        <v>0</v>
      </c>
      <c r="E308" s="137">
        <f>'5 жастағы балалар Т'!L121</f>
        <v>0</v>
      </c>
      <c r="F308" s="137">
        <f>'5 жастағы балалар Ш'!L121</f>
        <v>0</v>
      </c>
      <c r="G308" s="137">
        <f>'5 жастағы балалар Ә'!L121</f>
        <v>0</v>
      </c>
    </row>
    <row r="309" spans="2:7">
      <c r="B309" s="31">
        <v>4</v>
      </c>
      <c r="C309" s="137">
        <f>'5 жастағы балалар Ф'!M121</f>
        <v>1</v>
      </c>
      <c r="D309" s="137">
        <f>'5 жастағы балалар К'!M121</f>
        <v>1</v>
      </c>
      <c r="E309" s="137">
        <f>'5 жастағы балалар Т'!M121</f>
        <v>1</v>
      </c>
      <c r="F309" s="137">
        <f>'5 жастағы балалар Ш'!M121</f>
        <v>1</v>
      </c>
      <c r="G309" s="137">
        <f>'5 жастағы балалар Ә'!M121</f>
        <v>1</v>
      </c>
    </row>
    <row r="310" spans="2:7">
      <c r="B310" s="33"/>
      <c r="C310" s="137">
        <f>'5 жастағы балалар Ф'!N121</f>
        <v>0</v>
      </c>
      <c r="D310" s="137">
        <f>'5 жастағы балалар К'!N121</f>
        <v>0</v>
      </c>
      <c r="E310" s="137">
        <f>'5 жастағы балалар Т'!N121</f>
        <v>0</v>
      </c>
      <c r="F310" s="137">
        <f>'5 жастағы балалар Ш'!N121</f>
        <v>0</v>
      </c>
      <c r="G310" s="137">
        <f>'5 жастағы балалар Ә'!N121</f>
        <v>0</v>
      </c>
    </row>
    <row r="311" spans="2:7">
      <c r="B311" s="34"/>
      <c r="C311" s="137">
        <f>'5 жастағы балалар Ф'!O121</f>
        <v>0</v>
      </c>
      <c r="D311" s="137">
        <f>'5 жастағы балалар К'!O121</f>
        <v>0</v>
      </c>
      <c r="E311" s="137">
        <f>'5 жастағы балалар Т'!O121</f>
        <v>0</v>
      </c>
      <c r="F311" s="137">
        <f>'5 жастағы балалар Ш'!O121</f>
        <v>0</v>
      </c>
      <c r="G311" s="137">
        <f>'5 жастағы балалар Ә'!O121</f>
        <v>0</v>
      </c>
    </row>
    <row r="312" spans="2:7">
      <c r="B312" s="31">
        <v>5</v>
      </c>
      <c r="C312" s="137">
        <f>'5 жастағы балалар Ф'!P121</f>
        <v>1</v>
      </c>
      <c r="D312" s="137">
        <f>'5 жастағы балалар К'!P121</f>
        <v>1</v>
      </c>
      <c r="E312" s="137">
        <f>'5 жастағы балалар Т'!P121</f>
        <v>1</v>
      </c>
      <c r="F312" s="137">
        <f>'5 жастағы балалар Ш'!P121</f>
        <v>1</v>
      </c>
      <c r="G312" s="137">
        <f>'5 жастағы балалар Ә'!P121</f>
        <v>1</v>
      </c>
    </row>
    <row r="313" spans="2:7">
      <c r="B313" s="33"/>
      <c r="C313" s="137">
        <f>'5 жастағы балалар Ф'!Q121</f>
        <v>0</v>
      </c>
      <c r="D313" s="137">
        <f>'5 жастағы балалар К'!Q121</f>
        <v>0</v>
      </c>
      <c r="E313" s="137">
        <f>'5 жастағы балалар Т'!Q121</f>
        <v>0</v>
      </c>
      <c r="F313" s="137">
        <f>'5 жастағы балалар Ш'!Q121</f>
        <v>0</v>
      </c>
      <c r="G313" s="137">
        <f>'5 жастағы балалар Ә'!Q121</f>
        <v>0</v>
      </c>
    </row>
    <row r="314" spans="2:7">
      <c r="B314" s="34"/>
      <c r="C314" s="137">
        <f>'5 жастағы балалар Ф'!R121</f>
        <v>0</v>
      </c>
      <c r="D314" s="137">
        <f>'5 жастағы балалар К'!R121</f>
        <v>0</v>
      </c>
      <c r="E314" s="137">
        <f>'5 жастағы балалар Т'!R121</f>
        <v>0</v>
      </c>
      <c r="F314" s="137">
        <f>'5 жастағы балалар Ш'!R121</f>
        <v>0</v>
      </c>
      <c r="G314" s="137">
        <f>'5 жастағы балалар Ә'!R121</f>
        <v>0</v>
      </c>
    </row>
    <row r="315" spans="2:7">
      <c r="B315" s="31">
        <v>6</v>
      </c>
      <c r="C315" s="137">
        <f>'5 жастағы балалар Ф'!S121</f>
        <v>1</v>
      </c>
      <c r="D315" s="137">
        <f>'5 жастағы балалар К'!S121</f>
        <v>1</v>
      </c>
      <c r="E315" s="137">
        <f>'5 жастағы балалар Т'!S121</f>
        <v>1</v>
      </c>
      <c r="F315" s="137">
        <f>'5 жастағы балалар Ш'!S121</f>
        <v>1</v>
      </c>
      <c r="G315" s="137">
        <f>'5 жастағы балалар Ә'!S121</f>
        <v>1</v>
      </c>
    </row>
    <row r="316" spans="2:7">
      <c r="B316" s="33"/>
      <c r="C316" s="137">
        <f>'5 жастағы балалар Ф'!T121</f>
        <v>0</v>
      </c>
      <c r="D316" s="137">
        <f>'5 жастағы балалар К'!T121</f>
        <v>0</v>
      </c>
      <c r="E316" s="137">
        <f>'5 жастағы балалар Т'!T121</f>
        <v>0</v>
      </c>
      <c r="F316" s="137">
        <f>'5 жастағы балалар Ш'!T121</f>
        <v>0</v>
      </c>
      <c r="G316" s="137">
        <f>'5 жастағы балалар Ә'!T121</f>
        <v>0</v>
      </c>
    </row>
    <row r="317" spans="2:7">
      <c r="B317" s="34"/>
      <c r="C317" s="137">
        <f>'5 жастағы балалар Ф'!U121</f>
        <v>0</v>
      </c>
      <c r="D317" s="137">
        <f>'5 жастағы балалар К'!U121</f>
        <v>0</v>
      </c>
      <c r="E317" s="137">
        <f>'5 жастағы балалар Т'!U121</f>
        <v>0</v>
      </c>
      <c r="F317" s="137">
        <f>'5 жастағы балалар Ш'!U121</f>
        <v>0</v>
      </c>
      <c r="G317" s="137">
        <f>'5 жастағы балалар Ә'!U121</f>
        <v>0</v>
      </c>
    </row>
    <row r="318" spans="2:7">
      <c r="B318" s="31">
        <v>7</v>
      </c>
      <c r="C318" s="137">
        <f>'5 жастағы балалар Ф'!V121</f>
        <v>1</v>
      </c>
      <c r="D318" s="137">
        <f>'5 жастағы балалар К'!V121</f>
        <v>1</v>
      </c>
      <c r="E318" s="137">
        <f>'5 жастағы балалар Т'!V121</f>
        <v>1</v>
      </c>
      <c r="F318" s="137">
        <f>'5 жастағы балалар Ш'!V121</f>
        <v>1</v>
      </c>
      <c r="G318" s="137">
        <f>'5 жастағы балалар Ә'!V121</f>
        <v>1</v>
      </c>
    </row>
    <row r="319" spans="2:7">
      <c r="B319" s="33"/>
      <c r="C319" s="137">
        <f>'5 жастағы балалар Ф'!W121</f>
        <v>0</v>
      </c>
      <c r="D319" s="137">
        <f>'5 жастағы балалар Ш'!W121</f>
        <v>0</v>
      </c>
      <c r="E319" s="137">
        <f>'5 жастағы балалар Т'!W121</f>
        <v>0</v>
      </c>
      <c r="F319" s="137">
        <f>'5 жастағы балалар Ш'!W121</f>
        <v>0</v>
      </c>
      <c r="G319" s="137">
        <f>'5 жастағы балалар Ә'!W121</f>
        <v>0</v>
      </c>
    </row>
    <row r="320" spans="2:7">
      <c r="B320" s="34"/>
      <c r="C320" s="137">
        <f>'5 жастағы балалар Ф'!X121</f>
        <v>0</v>
      </c>
      <c r="D320" s="137">
        <f>'5 жастағы балалар К'!X121</f>
        <v>0</v>
      </c>
      <c r="E320" s="137">
        <f>'5 жастағы балалар Т'!X121</f>
        <v>0</v>
      </c>
      <c r="F320" s="137">
        <f>'5 жастағы балалар Ш'!X121</f>
        <v>0</v>
      </c>
      <c r="G320" s="137">
        <f>'5 жастағы балалар Ә'!X121</f>
        <v>0</v>
      </c>
    </row>
    <row r="321" spans="2:7">
      <c r="B321" s="31">
        <v>8</v>
      </c>
      <c r="C321" s="41"/>
      <c r="D321" s="137">
        <f>'5 жастағы балалар К'!Y121</f>
        <v>1</v>
      </c>
      <c r="E321" s="42"/>
      <c r="F321" s="137">
        <f>'5 жастағы балалар Ш'!Y121</f>
        <v>1</v>
      </c>
      <c r="G321" s="42"/>
    </row>
    <row r="322" spans="2:7">
      <c r="B322" s="33"/>
      <c r="C322" s="43"/>
      <c r="D322" s="137">
        <f>'5 жастағы балалар К'!Z121</f>
        <v>0</v>
      </c>
      <c r="E322" s="44"/>
      <c r="F322" s="137">
        <f>'5 жастағы балалар Ш'!Z121</f>
        <v>0</v>
      </c>
      <c r="G322" s="44"/>
    </row>
    <row r="323" spans="2:7">
      <c r="B323" s="34"/>
      <c r="C323" s="43"/>
      <c r="D323" s="137">
        <f>'5 жастағы балалар К'!AA121</f>
        <v>0</v>
      </c>
      <c r="E323" s="44"/>
      <c r="F323" s="137">
        <f>'5 жастағы балалар Ш'!AA121</f>
        <v>0</v>
      </c>
      <c r="G323" s="44"/>
    </row>
    <row r="324" spans="2:7">
      <c r="B324" s="31">
        <v>9</v>
      </c>
      <c r="C324" s="43"/>
      <c r="D324" s="137">
        <f>'5 жастағы балалар К'!AB121</f>
        <v>1</v>
      </c>
      <c r="E324" s="44"/>
      <c r="F324" s="137">
        <f>'5 жастағы балалар Ш'!AB121</f>
        <v>1</v>
      </c>
      <c r="G324" s="44"/>
    </row>
    <row r="325" spans="2:7">
      <c r="B325" s="33"/>
      <c r="C325" s="43"/>
      <c r="D325" s="137">
        <f>'5 жастағы балалар К'!AC121</f>
        <v>0</v>
      </c>
      <c r="E325" s="44"/>
      <c r="F325" s="137">
        <f>'5 жастағы балалар Ш'!AC121</f>
        <v>0</v>
      </c>
      <c r="G325" s="44"/>
    </row>
    <row r="326" spans="2:7">
      <c r="B326" s="34"/>
      <c r="C326" s="43"/>
      <c r="D326" s="137">
        <f>'5 жастағы балалар К'!AD121</f>
        <v>0</v>
      </c>
      <c r="E326" s="44"/>
      <c r="F326" s="137">
        <f>'5 жастағы балалар Ш'!AD121</f>
        <v>0</v>
      </c>
      <c r="G326" s="44"/>
    </row>
    <row r="327" spans="2:7">
      <c r="B327" s="37">
        <v>10</v>
      </c>
      <c r="C327" s="43"/>
      <c r="D327" s="137">
        <f>'5 жастағы балалар К'!AE121</f>
        <v>1</v>
      </c>
      <c r="E327" s="44"/>
      <c r="F327" s="137">
        <f>'5 жастағы балалар Ш'!AE121</f>
        <v>1</v>
      </c>
      <c r="G327" s="44"/>
    </row>
    <row r="328" spans="2:7">
      <c r="B328" s="37"/>
      <c r="C328" s="43"/>
      <c r="D328" s="137">
        <f>'5 жастағы балалар К'!AF121</f>
        <v>0</v>
      </c>
      <c r="E328" s="44"/>
      <c r="F328" s="137">
        <f>'5 жастағы балалар Ш'!AF121</f>
        <v>0</v>
      </c>
      <c r="G328" s="44"/>
    </row>
    <row r="329" spans="2:7">
      <c r="B329" s="37"/>
      <c r="C329" s="43"/>
      <c r="D329" s="137">
        <f>'5 жастағы балалар К'!AG121</f>
        <v>0</v>
      </c>
      <c r="E329" s="44"/>
      <c r="F329" s="137">
        <f>'5 жастағы балалар Ш'!AG121</f>
        <v>0</v>
      </c>
      <c r="G329" s="44"/>
    </row>
    <row r="330" spans="2:7">
      <c r="B330" s="37">
        <v>11</v>
      </c>
      <c r="C330" s="43"/>
      <c r="D330" s="137">
        <f>'5 жастағы балалар К'!AH121</f>
        <v>1</v>
      </c>
      <c r="E330" s="44"/>
      <c r="F330" s="137">
        <f>'5 жастағы балалар Ш'!AH121</f>
        <v>1</v>
      </c>
      <c r="G330" s="44"/>
    </row>
    <row r="331" spans="2:7">
      <c r="B331" s="37"/>
      <c r="C331" s="43"/>
      <c r="D331" s="137">
        <f>'5 жастағы балалар К'!AI121</f>
        <v>0</v>
      </c>
      <c r="E331" s="44"/>
      <c r="F331" s="137">
        <f>'5 жастағы балалар Ш'!AI121</f>
        <v>0</v>
      </c>
      <c r="G331" s="44"/>
    </row>
    <row r="332" spans="2:7">
      <c r="B332" s="37"/>
      <c r="C332" s="43"/>
      <c r="D332" s="137">
        <f>'5 жастағы балалар К'!AJ121</f>
        <v>0</v>
      </c>
      <c r="E332" s="44"/>
      <c r="F332" s="137">
        <f>'5 жастағы балалар Ш'!AJ121</f>
        <v>0</v>
      </c>
      <c r="G332" s="44"/>
    </row>
    <row r="333" spans="2:7">
      <c r="B333" s="37">
        <v>12</v>
      </c>
      <c r="C333" s="43"/>
      <c r="D333" s="137">
        <f>'5 жастағы балалар К'!AK121</f>
        <v>1</v>
      </c>
      <c r="E333" s="44"/>
      <c r="F333" s="137">
        <f>'5 жастағы балалар Ш'!AK121</f>
        <v>1</v>
      </c>
      <c r="G333" s="44"/>
    </row>
    <row r="334" spans="2:7">
      <c r="B334" s="37"/>
      <c r="C334" s="43"/>
      <c r="D334" s="137">
        <f>'5 жастағы балалар К'!AL121</f>
        <v>0</v>
      </c>
      <c r="E334" s="44"/>
      <c r="F334" s="137">
        <f>'5 жастағы балалар Ш'!AL121</f>
        <v>0</v>
      </c>
      <c r="G334" s="44"/>
    </row>
    <row r="335" spans="2:7">
      <c r="B335" s="37"/>
      <c r="C335" s="43"/>
      <c r="D335" s="137">
        <f>'5 жастағы балалар К'!AM121</f>
        <v>0</v>
      </c>
      <c r="E335" s="44"/>
      <c r="F335" s="137">
        <f>'5 жастағы балалар Ш'!AM121</f>
        <v>0</v>
      </c>
      <c r="G335" s="44"/>
    </row>
    <row r="336" spans="2:7">
      <c r="B336" s="37">
        <v>13</v>
      </c>
      <c r="C336" s="43"/>
      <c r="D336" s="137">
        <f>'5 жастағы балалар К'!AN121</f>
        <v>1</v>
      </c>
      <c r="E336" s="44"/>
      <c r="F336" s="137">
        <f>'5 жастағы балалар Ш'!AN121</f>
        <v>1</v>
      </c>
      <c r="G336" s="44"/>
    </row>
    <row r="337" spans="2:7">
      <c r="B337" s="37"/>
      <c r="C337" s="43"/>
      <c r="D337" s="137">
        <f>'5 жастағы балалар К'!AO121</f>
        <v>0</v>
      </c>
      <c r="E337" s="44"/>
      <c r="F337" s="137">
        <f>'5 жастағы балалар Ш'!AO121</f>
        <v>0</v>
      </c>
      <c r="G337" s="44"/>
    </row>
    <row r="338" spans="2:7">
      <c r="B338" s="37"/>
      <c r="C338" s="43"/>
      <c r="D338" s="137">
        <f>'5 жастағы балалар К'!AP121</f>
        <v>0</v>
      </c>
      <c r="E338" s="44"/>
      <c r="F338" s="137">
        <f>'5 жастағы балалар Ш'!AP121</f>
        <v>0</v>
      </c>
      <c r="G338" s="44"/>
    </row>
    <row r="339" spans="2:7">
      <c r="B339" s="37">
        <v>14</v>
      </c>
      <c r="C339" s="43"/>
      <c r="D339" s="137">
        <f>'5 жастағы балалар К'!AQ121</f>
        <v>1</v>
      </c>
      <c r="E339" s="44"/>
      <c r="F339" s="137">
        <f>'5 жастағы балалар Ш'!AQ121</f>
        <v>1</v>
      </c>
      <c r="G339" s="44"/>
    </row>
    <row r="340" spans="2:7">
      <c r="B340" s="37"/>
      <c r="C340" s="43"/>
      <c r="D340" s="137">
        <f>'5 жастағы балалар К'!AR121</f>
        <v>0</v>
      </c>
      <c r="E340" s="44"/>
      <c r="F340" s="137">
        <f>'5 жастағы балалар Ш'!AR121</f>
        <v>0</v>
      </c>
      <c r="G340" s="44"/>
    </row>
    <row r="341" spans="2:7">
      <c r="B341" s="37"/>
      <c r="C341" s="43"/>
      <c r="D341" s="137">
        <f>'5 жастағы балалар К'!AS121</f>
        <v>0</v>
      </c>
      <c r="E341" s="44"/>
      <c r="F341" s="137">
        <f>'5 жастағы балалар Ш'!AS121</f>
        <v>0</v>
      </c>
      <c r="G341" s="44"/>
    </row>
    <row r="342" spans="2:7">
      <c r="B342" s="37">
        <v>15</v>
      </c>
      <c r="C342" s="43"/>
      <c r="D342" s="137">
        <f>'5 жастағы балалар К'!AT121</f>
        <v>1</v>
      </c>
      <c r="E342" s="44"/>
      <c r="F342" s="137">
        <f>'5 жастағы балалар Ш'!AT121</f>
        <v>1</v>
      </c>
      <c r="G342" s="44"/>
    </row>
    <row r="343" spans="2:7">
      <c r="B343" s="37"/>
      <c r="C343" s="43"/>
      <c r="D343" s="137">
        <f>'5 жастағы балалар К'!AU121</f>
        <v>0</v>
      </c>
      <c r="E343" s="44"/>
      <c r="F343" s="137">
        <f>'5 жастағы балалар Ш'!AU121</f>
        <v>0</v>
      </c>
      <c r="G343" s="44"/>
    </row>
    <row r="344" spans="2:7">
      <c r="B344" s="37"/>
      <c r="C344" s="43"/>
      <c r="D344" s="137">
        <f>'5 жастағы балалар К'!AV121</f>
        <v>0</v>
      </c>
      <c r="E344" s="44"/>
      <c r="F344" s="137">
        <f>'5 жастағы балалар Ш'!AV121</f>
        <v>0</v>
      </c>
      <c r="G344" s="44"/>
    </row>
    <row r="345" spans="2:7">
      <c r="B345" s="31">
        <v>16</v>
      </c>
      <c r="C345" s="43"/>
      <c r="D345" s="137">
        <f>'5 жастағы балалар К'!AW121</f>
        <v>1</v>
      </c>
      <c r="E345" s="44"/>
      <c r="F345" s="137">
        <f>'5 жастағы балалар Ш'!AW121</f>
        <v>1</v>
      </c>
      <c r="G345" s="44"/>
    </row>
    <row r="346" spans="2:7">
      <c r="B346" s="33"/>
      <c r="C346" s="43"/>
      <c r="D346" s="137">
        <f>'5 жастағы балалар К'!AX121</f>
        <v>0</v>
      </c>
      <c r="E346" s="44"/>
      <c r="F346" s="137">
        <f>'5 жастағы балалар Ш'!AX121</f>
        <v>0</v>
      </c>
      <c r="G346" s="44"/>
    </row>
    <row r="347" spans="2:7">
      <c r="B347" s="34"/>
      <c r="C347" s="43"/>
      <c r="D347" s="137">
        <f>'5 жастағы балалар К'!AY121</f>
        <v>0</v>
      </c>
      <c r="E347" s="44"/>
      <c r="F347" s="137">
        <f>'5 жастағы балалар Ш'!AY121</f>
        <v>0</v>
      </c>
      <c r="G347" s="44"/>
    </row>
    <row r="348" spans="2:7">
      <c r="B348" s="31">
        <v>17</v>
      </c>
      <c r="C348" s="43"/>
      <c r="D348" s="137">
        <f>'5 жастағы балалар К'!AZ121</f>
        <v>1</v>
      </c>
      <c r="E348" s="44"/>
      <c r="F348" s="137">
        <f>'5 жастағы балалар Ш'!AZ121</f>
        <v>1</v>
      </c>
      <c r="G348" s="44"/>
    </row>
    <row r="349" spans="2:7">
      <c r="B349" s="33"/>
      <c r="C349" s="43"/>
      <c r="D349" s="137">
        <f>'5 жастағы балалар К'!BA121</f>
        <v>0</v>
      </c>
      <c r="E349" s="44"/>
      <c r="F349" s="137">
        <f>'5 жастағы балалар Ш'!BA121</f>
        <v>0</v>
      </c>
      <c r="G349" s="44"/>
    </row>
    <row r="350" spans="2:7">
      <c r="B350" s="34"/>
      <c r="C350" s="43"/>
      <c r="D350" s="137">
        <f>'5 жастағы балалар К'!BB121</f>
        <v>0</v>
      </c>
      <c r="E350" s="44"/>
      <c r="F350" s="137">
        <f>'5 жастағы балалар Ш'!BB121</f>
        <v>0</v>
      </c>
      <c r="G350" s="44"/>
    </row>
    <row r="351" spans="2:7">
      <c r="B351" s="31">
        <v>18</v>
      </c>
      <c r="C351" s="43"/>
      <c r="D351" s="137">
        <f>'5 жастағы балалар К'!BC121</f>
        <v>1</v>
      </c>
      <c r="E351" s="44"/>
      <c r="F351" s="137">
        <f>'5 жастағы балалар Ш'!BC121</f>
        <v>1</v>
      </c>
      <c r="G351" s="44"/>
    </row>
    <row r="352" spans="2:7">
      <c r="B352" s="33"/>
      <c r="C352" s="43"/>
      <c r="D352" s="137">
        <f>'5 жастағы балалар К'!BD121</f>
        <v>0</v>
      </c>
      <c r="E352" s="44"/>
      <c r="F352" s="137">
        <f>'5 жастағы балалар Ш'!BD121</f>
        <v>0</v>
      </c>
      <c r="G352" s="44"/>
    </row>
    <row r="353" spans="2:7">
      <c r="B353" s="34"/>
      <c r="C353" s="43"/>
      <c r="D353" s="137">
        <f>'5 жастағы балалар К'!BE121</f>
        <v>0</v>
      </c>
      <c r="E353" s="44"/>
      <c r="F353" s="137">
        <f>'5 жастағы балалар Ш'!BE121</f>
        <v>0</v>
      </c>
      <c r="G353" s="44"/>
    </row>
    <row r="354" spans="2:7">
      <c r="B354" s="31">
        <v>19</v>
      </c>
      <c r="C354" s="43"/>
      <c r="D354" s="137">
        <f>'5 жастағы балалар К'!BF121</f>
        <v>1</v>
      </c>
      <c r="E354" s="44"/>
      <c r="F354" s="137">
        <f>'5 жастағы балалар Ш'!BF121</f>
        <v>1</v>
      </c>
      <c r="G354" s="44"/>
    </row>
    <row r="355" spans="2:7">
      <c r="B355" s="33"/>
      <c r="C355" s="43"/>
      <c r="D355" s="137">
        <f>'5 жастағы балалар К'!BG121</f>
        <v>0</v>
      </c>
      <c r="E355" s="44"/>
      <c r="F355" s="137">
        <f>'5 жастағы балалар Ш'!BG121</f>
        <v>0</v>
      </c>
      <c r="G355" s="44"/>
    </row>
    <row r="356" spans="2:7">
      <c r="B356" s="34"/>
      <c r="C356" s="43"/>
      <c r="D356" s="137">
        <f>'5 жастағы балалар К'!BH121</f>
        <v>0</v>
      </c>
      <c r="E356" s="44"/>
      <c r="F356" s="137">
        <f>'5 жастағы балалар Ш'!BH121</f>
        <v>0</v>
      </c>
      <c r="G356" s="44"/>
    </row>
    <row r="357" spans="2:7">
      <c r="B357" s="31">
        <v>20</v>
      </c>
      <c r="C357" s="43"/>
      <c r="D357" s="137">
        <f>'5 жастағы балалар К'!BI121</f>
        <v>1</v>
      </c>
      <c r="E357" s="44"/>
      <c r="F357" s="137">
        <f>'5 жастағы балалар Ш'!BI121</f>
        <v>1</v>
      </c>
      <c r="G357" s="44"/>
    </row>
    <row r="358" spans="2:7">
      <c r="B358" s="33"/>
      <c r="C358" s="43"/>
      <c r="D358" s="137">
        <f>'5 жастағы балалар К'!BJ121</f>
        <v>0</v>
      </c>
      <c r="E358" s="44"/>
      <c r="F358" s="137">
        <f>'5 жастағы балалар Ш'!BJ121</f>
        <v>0</v>
      </c>
      <c r="G358" s="44"/>
    </row>
    <row r="359" spans="2:7">
      <c r="B359" s="34"/>
      <c r="C359" s="43"/>
      <c r="D359" s="137">
        <f>'5 жастағы балалар К'!BK121</f>
        <v>0</v>
      </c>
      <c r="E359" s="44"/>
      <c r="F359" s="137">
        <f>'5 жастағы балалар Ш'!BK121</f>
        <v>0</v>
      </c>
      <c r="G359" s="44"/>
    </row>
    <row r="360" spans="2:7">
      <c r="B360" s="31">
        <v>21</v>
      </c>
      <c r="C360" s="43"/>
      <c r="D360" s="137">
        <f>'5 жастағы балалар К'!BL121</f>
        <v>1</v>
      </c>
      <c r="E360" s="44"/>
      <c r="F360" s="137">
        <f>'5 жастағы балалар Ш'!BL121</f>
        <v>1</v>
      </c>
      <c r="G360" s="44"/>
    </row>
    <row r="361" spans="2:7">
      <c r="B361" s="33"/>
      <c r="C361" s="43"/>
      <c r="D361" s="137">
        <f>'5 жастағы балалар К'!BM121</f>
        <v>0</v>
      </c>
      <c r="E361" s="44"/>
      <c r="F361" s="137">
        <f>'5 жастағы балалар Ш'!BM121</f>
        <v>0</v>
      </c>
      <c r="G361" s="44"/>
    </row>
    <row r="362" spans="2:7">
      <c r="B362" s="34"/>
      <c r="C362" s="43"/>
      <c r="D362" s="137">
        <f>'5 жастағы балалар К'!BN121</f>
        <v>0</v>
      </c>
      <c r="E362" s="44"/>
      <c r="F362" s="137">
        <f>'5 жастағы балалар Ш'!BN121</f>
        <v>0</v>
      </c>
      <c r="G362" s="44"/>
    </row>
    <row r="363" spans="2:7">
      <c r="B363" s="31">
        <v>22</v>
      </c>
      <c r="C363" s="43"/>
      <c r="D363" s="137">
        <f>'5 жастағы балалар К'!BO121</f>
        <v>1</v>
      </c>
      <c r="E363" s="44"/>
      <c r="F363" s="137">
        <f>'5 жастағы балалар Ш'!BO121</f>
        <v>1</v>
      </c>
      <c r="G363" s="44"/>
    </row>
    <row r="364" spans="2:7">
      <c r="B364" s="33"/>
      <c r="C364" s="43"/>
      <c r="D364" s="137">
        <f>'5 жастағы балалар К'!BP121</f>
        <v>0</v>
      </c>
      <c r="E364" s="44"/>
      <c r="F364" s="137">
        <f>'5 жастағы балалар Ш'!BP121</f>
        <v>0</v>
      </c>
      <c r="G364" s="44"/>
    </row>
    <row r="365" spans="2:7">
      <c r="B365" s="34"/>
      <c r="C365" s="43"/>
      <c r="D365" s="137">
        <f>'5 жастағы балалар К'!BQ121</f>
        <v>0</v>
      </c>
      <c r="E365" s="44"/>
      <c r="F365" s="137">
        <f>'5 жастағы балалар Ш'!BQ121</f>
        <v>0</v>
      </c>
      <c r="G365" s="44"/>
    </row>
    <row r="366" spans="2:7">
      <c r="B366" s="31">
        <v>23</v>
      </c>
      <c r="C366" s="43"/>
      <c r="D366" s="137">
        <f>'5 жастағы балалар К'!BR121</f>
        <v>1</v>
      </c>
      <c r="E366" s="44"/>
      <c r="F366" s="137">
        <f>'5 жастағы балалар Ш'!BR121</f>
        <v>1</v>
      </c>
      <c r="G366" s="44"/>
    </row>
    <row r="367" spans="2:7">
      <c r="B367" s="33"/>
      <c r="C367" s="43"/>
      <c r="D367" s="137">
        <f>'5 жастағы балалар К'!BS121</f>
        <v>0</v>
      </c>
      <c r="E367" s="44"/>
      <c r="F367" s="137">
        <f>'5 жастағы балалар Ш'!BS121</f>
        <v>0</v>
      </c>
      <c r="G367" s="44"/>
    </row>
    <row r="368" spans="2:7">
      <c r="B368" s="34"/>
      <c r="C368" s="43"/>
      <c r="D368" s="137">
        <f>'5 жастағы балалар К'!BT121</f>
        <v>0</v>
      </c>
      <c r="E368" s="44"/>
      <c r="F368" s="137">
        <f>'5 жастағы балалар Ш'!BT121</f>
        <v>0</v>
      </c>
      <c r="G368" s="44"/>
    </row>
    <row r="369" spans="2:7">
      <c r="B369" s="31">
        <v>24</v>
      </c>
      <c r="C369" s="43"/>
      <c r="D369" s="137">
        <f>'5 жастағы балалар К'!BU121</f>
        <v>1</v>
      </c>
      <c r="E369" s="44"/>
      <c r="F369" s="137">
        <f>'5 жастағы балалар Ш'!BU121</f>
        <v>1</v>
      </c>
      <c r="G369" s="44"/>
    </row>
    <row r="370" spans="2:7">
      <c r="B370" s="33"/>
      <c r="C370" s="43"/>
      <c r="D370" s="137">
        <f>'5 жастағы балалар К'!BV121</f>
        <v>0</v>
      </c>
      <c r="E370" s="44"/>
      <c r="F370" s="137">
        <f>'5 жастағы балалар Ш'!BV121</f>
        <v>0</v>
      </c>
      <c r="G370" s="44"/>
    </row>
    <row r="371" spans="2:7">
      <c r="B371" s="34"/>
      <c r="C371" s="43"/>
      <c r="D371" s="137">
        <f>'5 жастағы балалар К'!BW121</f>
        <v>0</v>
      </c>
      <c r="E371" s="44"/>
      <c r="F371" s="137">
        <f>'5 жастағы балалар Ш'!BW121</f>
        <v>0</v>
      </c>
      <c r="G371" s="44"/>
    </row>
    <row r="372" spans="2:7">
      <c r="B372" s="31">
        <v>25</v>
      </c>
      <c r="C372" s="43"/>
      <c r="D372" s="137">
        <f>'5 жастағы балалар К'!BX121</f>
        <v>1</v>
      </c>
      <c r="E372" s="44"/>
      <c r="F372" s="137">
        <f>'5 жастағы балалар Ш'!BX121</f>
        <v>1</v>
      </c>
      <c r="G372" s="44"/>
    </row>
    <row r="373" spans="2:7">
      <c r="B373" s="33"/>
      <c r="C373" s="43"/>
      <c r="D373" s="137">
        <f>'5 жастағы балалар К'!BY121</f>
        <v>0</v>
      </c>
      <c r="E373" s="44"/>
      <c r="F373" s="137">
        <f>'5 жастағы балалар Ш'!BY121</f>
        <v>0</v>
      </c>
      <c r="G373" s="44"/>
    </row>
    <row r="374" spans="2:7">
      <c r="B374" s="34"/>
      <c r="C374" s="43"/>
      <c r="D374" s="137">
        <f>'5 жастағы балалар К'!BZ121</f>
        <v>0</v>
      </c>
      <c r="E374" s="44"/>
      <c r="F374" s="137">
        <f>'5 жастағы балалар Ш'!BZ121</f>
        <v>0</v>
      </c>
      <c r="G374" s="44"/>
    </row>
    <row r="375" spans="2:7">
      <c r="B375" s="37">
        <v>26</v>
      </c>
      <c r="C375" s="43"/>
      <c r="D375" s="137">
        <f>'5 жастағы балалар К'!CA121</f>
        <v>1</v>
      </c>
      <c r="E375" s="44"/>
      <c r="F375" s="137">
        <f>'5 жастағы балалар Ш'!CA121</f>
        <v>1</v>
      </c>
      <c r="G375" s="44"/>
    </row>
    <row r="376" spans="2:7">
      <c r="B376" s="37"/>
      <c r="C376" s="43"/>
      <c r="D376" s="137">
        <f>'5 жастағы балалар К'!CB121</f>
        <v>0</v>
      </c>
      <c r="E376" s="44"/>
      <c r="F376" s="137">
        <f>'5 жастағы балалар Ш'!CB121</f>
        <v>0</v>
      </c>
      <c r="G376" s="44"/>
    </row>
    <row r="377" spans="2:7">
      <c r="B377" s="37"/>
      <c r="C377" s="43"/>
      <c r="D377" s="137">
        <f>'5 жастағы балалар К'!CC121</f>
        <v>0</v>
      </c>
      <c r="E377" s="44"/>
      <c r="F377" s="137">
        <f>'5 жастағы балалар Ш'!CC121</f>
        <v>0</v>
      </c>
      <c r="G377" s="44"/>
    </row>
    <row r="378" spans="2:7">
      <c r="B378" s="37">
        <v>27</v>
      </c>
      <c r="C378" s="43"/>
      <c r="D378" s="137">
        <f>'5 жастағы балалар К'!CD121</f>
        <v>1</v>
      </c>
      <c r="E378" s="44"/>
      <c r="F378" s="137">
        <f>'5 жастағы балалар Ш'!CD121</f>
        <v>1</v>
      </c>
      <c r="G378" s="44"/>
    </row>
    <row r="379" spans="2:7">
      <c r="B379" s="37"/>
      <c r="C379" s="43"/>
      <c r="D379" s="137">
        <f>'5 жастағы балалар К'!CE121</f>
        <v>0</v>
      </c>
      <c r="E379" s="44"/>
      <c r="F379" s="137">
        <f>'5 жастағы балалар Ш'!CE121</f>
        <v>0</v>
      </c>
      <c r="G379" s="44"/>
    </row>
    <row r="380" spans="2:7">
      <c r="B380" s="37"/>
      <c r="C380" s="43"/>
      <c r="D380" s="137">
        <f>'5 жастағы балалар К'!CF121</f>
        <v>0</v>
      </c>
      <c r="E380" s="44"/>
      <c r="F380" s="137">
        <f>'5 жастағы балалар Ш'!CF121</f>
        <v>0</v>
      </c>
      <c r="G380" s="44"/>
    </row>
    <row r="381" spans="2:7">
      <c r="B381" s="37">
        <v>28</v>
      </c>
      <c r="C381" s="43"/>
      <c r="D381" s="137">
        <f>'5 жастағы балалар К'!CG121</f>
        <v>1</v>
      </c>
      <c r="E381" s="44"/>
      <c r="F381" s="137">
        <f>'5 жастағы балалар Ш'!CG121</f>
        <v>1</v>
      </c>
      <c r="G381" s="44"/>
    </row>
    <row r="382" spans="2:7">
      <c r="B382" s="37"/>
      <c r="C382" s="43"/>
      <c r="D382" s="137">
        <f>'5 жастағы балалар К'!CH121</f>
        <v>0</v>
      </c>
      <c r="E382" s="44"/>
      <c r="F382" s="137">
        <f>'5 жастағы балалар Ш'!CH121</f>
        <v>0</v>
      </c>
      <c r="G382" s="44"/>
    </row>
    <row r="383" spans="2:7">
      <c r="B383" s="37"/>
      <c r="C383" s="43"/>
      <c r="D383" s="137">
        <f>'5 жастағы балалар К'!CI121</f>
        <v>0</v>
      </c>
      <c r="E383" s="44"/>
      <c r="F383" s="137">
        <f>'5 жастағы балалар Ш'!CI121</f>
        <v>0</v>
      </c>
      <c r="G383" s="44"/>
    </row>
    <row r="384" spans="2:7">
      <c r="B384" s="37">
        <v>29</v>
      </c>
      <c r="C384" s="43"/>
      <c r="D384" s="42"/>
      <c r="E384" s="44"/>
      <c r="F384" s="137">
        <f>'5 жастағы балалар Ш'!CJ121</f>
        <v>1</v>
      </c>
      <c r="G384" s="44"/>
    </row>
    <row r="385" spans="2:7">
      <c r="B385" s="37"/>
      <c r="C385" s="43"/>
      <c r="D385" s="44"/>
      <c r="E385" s="44"/>
      <c r="F385" s="137">
        <f>'5 жастағы балалар Ш'!CK121</f>
        <v>0</v>
      </c>
      <c r="G385" s="44"/>
    </row>
    <row r="386" spans="2:7">
      <c r="B386" s="37"/>
      <c r="C386" s="43"/>
      <c r="D386" s="44"/>
      <c r="E386" s="44"/>
      <c r="F386" s="137">
        <f>'5 жастағы балалар Ш'!CL121</f>
        <v>0</v>
      </c>
      <c r="G386" s="44"/>
    </row>
    <row r="387" spans="2:7">
      <c r="B387" s="37">
        <v>30</v>
      </c>
      <c r="C387" s="43"/>
      <c r="D387" s="44"/>
      <c r="E387" s="44"/>
      <c r="F387" s="137">
        <f>'5 жастағы балалар Ш'!CM121</f>
        <v>1</v>
      </c>
      <c r="G387" s="44"/>
    </row>
    <row r="388" spans="2:7">
      <c r="B388" s="37"/>
      <c r="C388" s="43"/>
      <c r="D388" s="44"/>
      <c r="E388" s="44"/>
      <c r="F388" s="137">
        <f>'5 жастағы балалар Ш'!CN121</f>
        <v>0</v>
      </c>
      <c r="G388" s="44"/>
    </row>
    <row r="389" spans="2:7">
      <c r="B389" s="37"/>
      <c r="C389" s="43"/>
      <c r="D389" s="44"/>
      <c r="E389" s="44"/>
      <c r="F389" s="137">
        <f>'5 жастағы балалар Ш'!CO121</f>
        <v>0</v>
      </c>
      <c r="G389" s="44"/>
    </row>
    <row r="390" spans="2:7">
      <c r="B390" s="37">
        <v>31</v>
      </c>
      <c r="C390" s="43"/>
      <c r="D390" s="44"/>
      <c r="E390" s="44"/>
      <c r="F390" s="137">
        <f>'5 жастағы балалар Ш'!CP121</f>
        <v>1</v>
      </c>
      <c r="G390" s="44"/>
    </row>
    <row r="391" spans="2:7">
      <c r="B391" s="37"/>
      <c r="C391" s="43"/>
      <c r="D391" s="44"/>
      <c r="E391" s="44"/>
      <c r="F391" s="137">
        <f>'5 жастағы балалар Ш'!CQ121</f>
        <v>0</v>
      </c>
      <c r="G391" s="44"/>
    </row>
    <row r="392" spans="2:7">
      <c r="B392" s="37"/>
      <c r="C392" s="43"/>
      <c r="D392" s="44"/>
      <c r="E392" s="44"/>
      <c r="F392" s="137">
        <f>'5 жастағы балалар Ш'!CR121</f>
        <v>0</v>
      </c>
      <c r="G392" s="44"/>
    </row>
    <row r="393" spans="2:7">
      <c r="B393" s="37">
        <v>32</v>
      </c>
      <c r="C393" s="43"/>
      <c r="D393" s="44"/>
      <c r="E393" s="44"/>
      <c r="F393" s="137">
        <f>'5 жастағы балалар Ш'!CS121</f>
        <v>1</v>
      </c>
      <c r="G393" s="44"/>
    </row>
    <row r="394" spans="2:7">
      <c r="B394" s="37"/>
      <c r="C394" s="43"/>
      <c r="D394" s="44"/>
      <c r="E394" s="44"/>
      <c r="F394" s="137">
        <f>'5 жастағы балалар Ш'!CT121</f>
        <v>0</v>
      </c>
      <c r="G394" s="44"/>
    </row>
    <row r="395" spans="2:7">
      <c r="B395" s="37"/>
      <c r="C395" s="43"/>
      <c r="D395" s="44"/>
      <c r="E395" s="44"/>
      <c r="F395" s="137">
        <f>'5 жастағы балалар Ш'!CU121</f>
        <v>0</v>
      </c>
      <c r="G395" s="44"/>
    </row>
    <row r="396" spans="2:7">
      <c r="B396" s="37">
        <v>33</v>
      </c>
      <c r="C396" s="43"/>
      <c r="D396" s="44"/>
      <c r="E396" s="44"/>
      <c r="F396" s="137">
        <f>'5 жастағы балалар Ш'!CV121</f>
        <v>0</v>
      </c>
      <c r="G396" s="44"/>
    </row>
    <row r="397" spans="2:7">
      <c r="B397" s="37"/>
      <c r="C397" s="43"/>
      <c r="D397" s="44"/>
      <c r="E397" s="44"/>
      <c r="F397" s="137">
        <f>'5 жастағы балалар Ш'!CW121</f>
        <v>1</v>
      </c>
      <c r="G397" s="44"/>
    </row>
    <row r="398" spans="2:7">
      <c r="B398" s="37"/>
      <c r="C398" s="43"/>
      <c r="D398" s="44"/>
      <c r="E398" s="44"/>
      <c r="F398" s="137">
        <f>'5 жастағы балалар Ш'!CX121</f>
        <v>0</v>
      </c>
      <c r="G398" s="44"/>
    </row>
    <row r="399" spans="2:7">
      <c r="B399" s="37">
        <v>34</v>
      </c>
      <c r="C399" s="43"/>
      <c r="D399" s="44"/>
      <c r="E399" s="44"/>
      <c r="F399" s="137">
        <f>'5 жастағы балалар Ш'!CY121</f>
        <v>1</v>
      </c>
      <c r="G399" s="44"/>
    </row>
    <row r="400" spans="2:7">
      <c r="B400" s="37"/>
      <c r="C400" s="43"/>
      <c r="D400" s="44"/>
      <c r="E400" s="44"/>
      <c r="F400" s="137">
        <f>'5 жастағы балалар Ш'!CZ121</f>
        <v>0</v>
      </c>
      <c r="G400" s="44"/>
    </row>
    <row r="401" spans="2:7">
      <c r="B401" s="37"/>
      <c r="C401" s="43"/>
      <c r="D401" s="44"/>
      <c r="E401" s="44"/>
      <c r="F401" s="137">
        <f>'5 жастағы балалар Ш'!DA121</f>
        <v>0</v>
      </c>
      <c r="G401" s="44"/>
    </row>
    <row r="402" spans="2:7">
      <c r="B402" s="37">
        <v>35</v>
      </c>
      <c r="C402" s="43"/>
      <c r="D402" s="44"/>
      <c r="E402" s="44"/>
      <c r="F402" s="137">
        <f>'5 жастағы балалар Ш'!DB121</f>
        <v>1</v>
      </c>
      <c r="G402" s="44"/>
    </row>
    <row r="403" spans="2:7">
      <c r="B403" s="37"/>
      <c r="C403" s="43"/>
      <c r="D403" s="44"/>
      <c r="E403" s="44"/>
      <c r="F403" s="137">
        <f>'5 жастағы балалар Ш'!DC121</f>
        <v>0</v>
      </c>
      <c r="G403" s="44"/>
    </row>
    <row r="404" spans="2:7">
      <c r="B404" s="37"/>
      <c r="C404" s="45"/>
      <c r="D404" s="46"/>
      <c r="E404" s="46"/>
      <c r="F404" s="137">
        <f>'5 жастағы балалар Ш'!DD121</f>
        <v>0</v>
      </c>
      <c r="G404" s="46"/>
    </row>
    <row r="405" spans="2:2">
      <c r="B405" s="47">
        <f>СВОД3!V16</f>
        <v>3</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row r="619"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8"/>
  <sheetViews>
    <sheetView zoomScale="60" zoomScaleNormal="60"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41.25" customHeight="1" spans="2:8">
      <c r="B4" s="3" t="s">
        <v>827</v>
      </c>
      <c r="C4" s="3"/>
      <c r="D4" s="4" t="str">
        <f>'5 жастағы балалар Ф'!C17</f>
        <v>Серікбай Төрехан Дарханұлы</v>
      </c>
      <c r="E4" s="5"/>
      <c r="F4" s="5"/>
      <c r="G4" s="1"/>
      <c r="H4" s="1"/>
    </row>
    <row r="5" ht="18" spans="2:8">
      <c r="B5" s="6" t="s">
        <v>2</v>
      </c>
      <c r="C5" s="6"/>
      <c r="D5" s="7" t="str">
        <f>'5 жастағы балалар Ф'!A17</f>
        <v>17.09.2018</v>
      </c>
      <c r="E5" s="7"/>
      <c r="F5" s="7"/>
      <c r="G5" s="1"/>
      <c r="H5" s="1"/>
    </row>
    <row r="6" ht="81.7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str">
        <f>IF(C99="","",VLOOKUP(C99,$O$509:$P$511,2,TRUE))</f>
        <v>өкшемен, аяқтың сыртқы қырымен, адымдап, жүруді жүгірумен, секірумен
алмастырып, бағытты және қарқынды өзгертіп жүру дағдылардын қалыптастыру
</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str">
        <f>IF(C102="","",VLOOKUP(C102,$U$509:$V$511,2,TRUE))</f>
        <v>сызықтардың, арқанның, тақтайдың, гимнастикалық скамейканың, бөрененің
бойымен тепе-теңдікті сақтап, жүру дағдылардын қалыптастыру
</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str">
        <f>IF(C105="","",VLOOKUP(C105,$AA$509:$AB$511,2,TRUE))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дағдылардын қалыптастыру
</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str">
        <f>IF(C107="","",VLOOKUP(C107,$AE$509:$AF$511,2,TRUE))</f>
        <v>доптарды домалату, заттарды қашықтыққа лақтыруды, доптарды кедергілер
арқылы лақтыру және қағып алу қабілетін бекіту
</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str">
        <f>IF(C110="","",VLOOKUP(C110,$AK$509:$AL$511,2,TRUE))</f>
        <v>қимылды ойындарда физикалық қасиеттерді: жылдамдық, күш, шыдамдылық,
икемділік, ептілік көрсетуді :және спорттық ойындардың ережелерін сақтау қабілетін бекіту
</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str">
        <f>IF(C115="","",VLOOKUP(C115,$AU$509:$AV$511,2,TRUE))</f>
        <v>жеке гигиенаның бастапқы дағдыларын сақтау, өзінің сыртқы келбетін өз бетінше
реттеуге үйрету
</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str">
        <f>IF(D99="","",VLOOKUP(D99,$O$513:$P$515,2,TRUE))</f>
        <v>дауысты, дауыссыз дыбыстарды дұрыс айту, белгілі дыбысқа ауызша сөздерді
табу дағдылардын қалыптастыру
</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str">
        <f>IF(D103="","",VLOOKUP(D103,$W$513:$X$515,2,TRUE))</f>
        <v>сөйлегенде сөйлемдердің түрлерін (жай және күрделі), сын есімдерді, етістіктерді,
үстеулерді, қосымшаларды қолдануға үйрету
</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str">
        <f>IF(D105="","",VLOOKUP(D105,$AA$513:$AB$515,2,TRUE))</f>
        <v>өзін қоршаған ортадан тыс заттар мен құбылыстардың атауларын білу дағдылардын қалыптастыру</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str">
        <f>IF(D109="","",VLOOKUP(D109,$AI$513:$AJ$515,2,TRUE))</f>
        <v>сан есімдерді ретімен атау, оларды зат есімдермен септіктерде, жекеше және
көпше түрде байланыстырып айтуға үйрету
</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str">
        <f>IF(D111="","",VLOOKUP(D111,$AM$513:$AN$515,2,TRUE))</f>
        <v>бейнелеген суреттер мен заттар (бұйымдар) бойынша әңгімелер құрастыру дағдылардын қалыптастыру</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str">
        <f>IF(D114="","",VLOOKUP(D114,$AS$513:$AT$515,2,TRUE))</f>
        <v>шығармалардың, ертегілердің қызықты үзінділерін қайталап айту дағдылардын қалыптастыру</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str">
        <f>IF(D117="","",VLOOKUP(D117,$O$517:$P$519,2,TRUE))</f>
        <v>шығарма мазмұнын қайталап айтуға сюжет желісінің реттілігін сақтауға дағдылардын қалыптастыру</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str">
        <f>IF(D120="","",VLOOKUP(D120,$U$517:$V$519,2,TRUE))</f>
        <v>кітаптағы иллюстрацияларды өз бетінше қарап, ертегі, әңгіме құрастыруға дағдылардын қалыптастыру</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str">
        <f>IF(D123="","",VLOOKUP(D123,$AA$517:$AB$519,2,TRUE))</f>
        <v>сахналық қойылымдарға қатысуға, образды бейнелеу үшін мәнерлілік құралдарын
қолдануға дағдылардын қалыптастыру
</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str">
        <f>IF(D126="","",VLOOKUP(D126,$AG$517:$AH$519,2,TRUE))</f>
        <v>дауыс күшін өзгерте отырып, әртүрлі интонацияларды жаңғыртуға дағдылардын қалыптастыру</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str">
        <f>IF(D129="","",VLOOKUP(D129,$AM$517:$AN$519,2,TRUE))</f>
        <v>еркін ойындарда таныс кейіпкерлердің образын өздігінен сомдау дағдылардын қалыптастыру</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str">
        <f>IF(D132="","",VLOOKUP(D132,$AS$517:$AT$519,2,TRUE))</f>
        <v>рөлді, сюжетті таңдауда бастамашылық пен дербестік таныту дағдылардын қалыптастыру</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str">
        <f>IF(D135="","",VLOOKUP(D135,$O$521:$P$523,2,TRUE))</f>
        <v>қазақ тіліне тән ө, қ, ү, ұ, і, ғ дыбыстарын жеке, сөз ішінде анық айтуға дағдылардын қалыптастыру</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str">
        <f>IF(D138="","",VLOOKUP(D138,$U$521:$V$523,2,TRUE))</f>
        <v>туыстық қарым-қатынасты білдіретін сөздерді білуге, өзінің отбасы, отбасылық
мерекелер, отбасындағы қызықты оқиғалар, салт-дәстүрлер туралы айтуға дағдылардын қалыптастыру
</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str">
        <f>IF(D141="","",VLOOKUP(D141,$AA$521:$AB$523,2,TRUE))</f>
        <v>өлеңдер, санамақтар, жаңылтпаштар, тақпақтарды жатқа айтуға дағдылардын қалыптастыру</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str">
        <f>IF(D144="","",VLOOKUP(D144,$AG$521:$AH$523,2,TRUE))</f>
        <v>өз ойын жай және жайылма сөйлемдермен жеткізуге дағдылардын қалыптастыру</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str">
        <f>IF(D147="","",VLOOKUP(D147,$AM$521:$AN$523,2,TRUE))</f>
        <v>қарым-қатынас барысында балаларды қойылған сұрақтардың сипатына сәйкес
хабарлы, лепті, бұйрықты сөйлемдермен жауап беруге дағдылардын қалыптастыру
</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str">
        <f>IF(D150="","",VLOOKUP(D150,$AS$521:$AT$523,2,TRUE))</f>
        <v>өзінің тәжірибесіне сүйеніп, суреттер бойынша әңгіме құрастыруға дағдылардын қалыптастыру</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str">
        <f>IF(E99="","",VLOOKUP(E99,$O$525:$P$527,2,TRUE))</f>
        <v>5 көлемінде санай алуға, сандарды ретімен атуңа, теңдік және теңсіздік туралы
ұғымдарға ие болуға дағдылардын қалыптастыру
</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str">
        <f>IF(E103="","",VLOOKUP(E103,$W$525:$X$527,2,TRUE))</f>
        <v>екі затты ұзындығы, ені және биіктігі, жуандығы бойынша салыстыруға үйрету</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str">
        <f>IF(E105="","",VLOOKUP(E105,$AA$525:$AB$527,2,TRUE))</f>
        <v>геометриялық фигураларды және геометриялық денелерді көру және сипап сезу
арқылы зерттеуге, оларды ажыратуға және атуға дағдылардын қалыптастыру
</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str">
        <f>IF(E109="","",VLOOKUP(E109,$AI$525:$AJ$527,2,TRUE))</f>
        <v>тәулік бөліктерін ажыратуғак, олардың сипаттамалық ерекшеліктерін білуге үйрету</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str">
        <f>IF(E111="","",VLOOKUP(E111,$AM$525:$AN$527,2,TRUE))</f>
        <v>кеңістіктегі заттардың өзіне қатысты орнын анықтауға дағдылардын қалыптастыру</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str">
        <f>IF(E114="","",VLOOKUP(E114,$AS$525:$AT$527,2,TRUE))</f>
        <v>қарапайым себеп-салдарлық байланысты орнатуға дағдылардын қалыптастыру</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str">
        <f>IF(F99="","",VLOOKUP(F99,$O$529:$P$531,2,TRUE))</f>
        <v>бейнелейтін заттарды қарауға, қолмен ұстап зерттеуге дағдылардын қалыптастыру</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str">
        <f>IF(F102="","",VLOOKUP(F102,$U$529:$V$531,2,TRUE))</f>
        <v>жеке заттарды және сюжеттік композицияларды салуға дағдылардын қалыптастыру</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str">
        <f>IF(F105="","",VLOOKUP(F105,$AA$529:$AB$531,2,TRUE))</f>
        <v>әрбір затқа тән ерекшеліктерді, олардың бір-біріне арақатынасын жеткізуге дағдылардын қалыптастыру</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str">
        <f>IF(F108="","",VLOOKUP(F108,$AG$529:$AH$531,2,TRUE))</f>
        <v>қоңыр, қызғылт сары, ашық жасыл реңктерді тануға дағдылардын қалыптастыру</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str">
        <f>IF(F112="","",VLOOKUP(F112,$AO$529:$AP$531,2,TRUE))</f>
        <v>суреттерді қылқаламмен, қаламмен бояу тәсілдерін білуге үйрету</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str">
        <f>IF(F114="","",VLOOKUP(F114,$AS$529:$AT$531,2,TRUE))</f>
        <v>өзінің және басқа балалардың жұмыстарын бағалауға дағдылардын қалыптастыру</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str">
        <f>IF(F117="","",VLOOKUP(F117,$O$533:$P$535,2,TRUE))</f>
        <v>мүсіндейтін затты қолына алып, зерттеуге оның өзіне тән ерекшеліктерін беруге
тырысуға дағдылардын қалыптастыру
</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str">
        <f>IF(F120="","",VLOOKUP(F120,$U$533:$V$535,2,TRUE))</f>
        <v>ермексаз, сазбалшық, пластикалық кесектерден әртүрлі тәсілдерді қолданып,
бейнелерді мүсіндеуге дағдылардын қалыптастыру
</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str">
        <f>IF(F123="","",VLOOKUP(F123,$AA$533:$AB$535,2,TRUE))</f>
        <v>бірнеше бөліктен тұратын заттарды пішіндейді, олардың орналасуын ескере
отырып, пропорцияларды сақтай отырып, бөліктерді байланыстыруға дағдылардын қалыптастыру
</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str">
        <f>IF(F126="","",VLOOKUP(F126,$AG$533:$AH$535,2,TRUE))</f>
        <v>ертегілер мен қоршаған өмір тақырыптарына қарапайым композициялар
құрастыруға дағдылардын қалыптастыру
</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str">
        <f>IF(F129="","",VLOOKUP(F129,$AM$533:$AN$535,2,TRUE))</f>
        <v>ұжымдық жұмысқа қатысуға дағдылардын қалыптастыру</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str">
        <f>IF(F132="","",VLOOKUP(F132,$AS$533:$AT$535,2,TRUE))</f>
        <v>мүсіндеуде қауіпсіздік ережелерін сақтауға дағдылардын қалыптастыру</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str">
        <f>IF(F135="","",VLOOKUP(F135,$O$537:$P$539,2,TRUE))</f>
        <v>қайшыны дұрыс ұстауға және оны қолдана алуға дағдылардын қалыптастыру</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str">
        <f>IF(F138="","",VLOOKUP(F138,$U$537:$V$539,2,TRUE))</f>
        <v>жемістерді, көгөністерді, гүлдерді, оюларды түрлі тәсілдермен қиюға дағдылардын қалыптастыру</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str">
        <f>IF(F142="","",VLOOKUP(F142,$AC$537:$AD$539,2,TRUE))</f>
        <v>бірнеше бөліктерден тұратын заттарды орналастыруға және желімдеуге үйрету</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str">
        <f>IF(F145="","",VLOOKUP(F145,$AI$537:$AJ$539,2,TRUE))</f>
        <v>қазақ оюларының бөліктерінен, өсімдік және геометриялық пішіндерден өрнектер
жасауға, оларды кезектестіріп ретімен желімдейуге үйрету
</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str">
        <f>IF(F147="","",VLOOKUP(F147,$AM$537:$AN$539,2,TRUE))</f>
        <v>ұжымдық жұмыстарды орындауға қатысуға дағдылардын қалыптастыру</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str">
        <f>IF(F150="","",VLOOKUP(F150,$AS$537:$AT$539,2,TRUE))</f>
        <v>жапсыруда қауіпсіздік ережелерін сақтауға, жұмысты ұқыптылықпен орындауға</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str">
        <f>IF(F153="","",VLOOKUP(F153,$O$541:$P$543,2,TRUE))</f>
        <v>құрылыс бөлшектерін ажыратады және атуға, оларды құрылымдық қасиеттерін
ескере отырып пайдалануға
</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str">
        <f>IF(F156="","",VLOOKUP(F156,$U$541:$V$543,2,TRUE))</f>
        <v>өз бетінше ойдан құрастыруға</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str">
        <f>IF(F159="","",VLOOKUP(F159,$AA$541:$AB$543,2,TRUE))</f>
        <v>түрлендіреді, «оригами» үлгісі бойынша қарапайым пішіндер
құрастыруға
</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str">
        <f>IF(F162="","",VLOOKUP(F162,$AG$541:$AH$543,2,TRUE))</f>
        <v>табиғи және қалдық заттардан құрастыруға</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str">
        <f>IF(F165="","",VLOOKUP(F165,$AM$541:$AN$543,2,TRUE))</f>
        <v>таңдап, ойдан композиция құрастыруға</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str">
        <f>IF(F168="","",VLOOKUP(F168,$AS$541:$AT$543,2,TRUE))</f>
        <v>материалдардан жасалған бұйымдарымен, тұрмыстық
заттарын, олардың қандай материалдан жасалғанын білуге
</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str">
        <f>IF(F172="","",VLOOKUP(F172,$Q$545:$R$547,2,TRUE))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үйрету
</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str">
        <f>IF(F175="","",VLOOKUP(F175,$W$545:$X$547,2,TRUE))</f>
        <v>әнді созып, сөздерін анық айтуға, таныс әндерді сүйемелдеумен және
сүйемелдеусіз орындауға үйрету
</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str">
        <f>IF(F177="","",VLOOKUP(F177,$AA$545:$AB$547,2,TRUE))</f>
        <v>музыканың ырғағымен жүруге, қимылдарды музыкамен сәйкестендіруге,
қимылдарды орындауға шапшаңдық пен ептілік танытуға
</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str">
        <f>IF(F180="","",VLOOKUP(F180,$AG$545:$AH$547,2,TRUE))</f>
        <v>ұлттық би өнеріне қызығушылық танытуға, би қимылдарын орындауға</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str">
        <f>IF(F183="","",VLOOKUP(F183,$AM$545:$AN$547,2,TRUE))</f>
        <v>музыка жанрларын анықтуға</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str">
        <f>IF(F186="","",VLOOKUP(F186,$AS$545:$AT$547,2,TRUE))</f>
        <v>ағаш қасықтар, сылдырмақтар, асатаяқ, сазсырнай, домбырада қарапайым
әуендерді ойнауға
</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str">
        <f>IF(G99="","",VLOOKUP(G99,$O$549:$P$551,2,TRUE))</f>
        <v>бала өзінің «Мен» бейнесін көрсетуге, ойын ашық айтуға, өзінің пікірін
білдіруге,өзімен санасқанды, өзін құрметтегенді ұнатуға
</v>
      </c>
      <c r="E87" s="18" t="e">
        <f>IF(G100="","",VLOOKUP(G100,$Q$549:$R$551,2,TRUE))</f>
        <v>#N/A</v>
      </c>
      <c r="F87" s="18" t="e">
        <f>IF(G191="","",VLOOKUP(G191,$M$607:$N$609,2,TRUE))</f>
        <v>#N/A</v>
      </c>
      <c r="G87" s="18" t="e">
        <f>IF(G192="","",VLOOKUP(G192,$O$607:$P$609,2,TRUE))</f>
        <v>#N/A</v>
      </c>
      <c r="H87" s="18" t="e">
        <f>IF(G193="","",VLOOKUP(G193,$Q$607:$R$609,2,TRUE))</f>
        <v>#N/A</v>
      </c>
      <c r="I87" s="18" t="str">
        <f>IF(G300="","",VLOOKUP(G300,$M$607:$N$609,2,TRUE))</f>
        <v>өз күші мен мүмкіндіктеріне сену, еңбек қорлық пен жауапкершіліктің маңызын
түсіну қабілетін бекіту
</v>
      </c>
      <c r="J87" s="18" t="e">
        <f>IF(G301="","",VLOOKUP(G301,$O$607:$P$609,2,TRUE))</f>
        <v>#N/A</v>
      </c>
      <c r="K87" s="18" t="e">
        <f>IF(G302="","",VLOOKUP(G302,$Q$607:$R$609,2,TRUE))</f>
        <v>#N/A</v>
      </c>
      <c r="L87" s="20"/>
    </row>
    <row r="88" ht="90" customHeight="1" spans="2:12">
      <c r="B88" s="11"/>
      <c r="C88" s="18" t="e">
        <f>IF(G101="","",VLOOKUP(G101,$S$549:$T$551,2,TRUE))</f>
        <v>#N/A</v>
      </c>
      <c r="D88" s="18" t="str">
        <f>IF(G102="","",VLOOKUP(G102,$U$549:$V$551,2,TRUE))</f>
        <v>отбасының ересек мүшелерінің еңбегі туралы білуге, еңбек етуге қызығушылық
танытуға, тапсырманы жауапкершілікпен орындауға тырысуға
</v>
      </c>
      <c r="E88" s="18" t="e">
        <f>IF(G103="","",VLOOKUP(G103,$W$549:$X$551,2,TRUE))</f>
        <v>#N/A</v>
      </c>
      <c r="F88" s="18" t="e">
        <f>IF(G194="","",VLOOKUP(G194,$S$607:$T$609,2,TRUE))</f>
        <v>#N/A</v>
      </c>
      <c r="G88" s="18" t="e">
        <f>IF(G195="","",VLOOKUP(G195,$U$607:$V$609,2,TRUE))</f>
        <v>#N/A</v>
      </c>
      <c r="H88" s="18" t="e">
        <f>IF(G196="","",VLOOKUP(G196,$W$607:$X$609,2,TRUE))</f>
        <v>#N/A</v>
      </c>
      <c r="I88" s="18" t="str">
        <f>IF(G303="","",VLOOKUP(G303,$S$607:$T$609,2,TRUE))</f>
        <v>туыстық байланыстарды түсіну, үлкендерді сыйлау, кішіге қамқорлық
таныту қабілетін бекіту
</v>
      </c>
      <c r="J88" s="18" t="e">
        <f>IF(G304="","",VLOOKUP(G304,$U$607:$V$609,2,TRUE))</f>
        <v>#N/A</v>
      </c>
      <c r="K88" s="18" t="e">
        <f>IF(G305="","",VLOOKUP(G305,$W$607:$X$609,2,TRUE))</f>
        <v>#N/A</v>
      </c>
      <c r="L88" s="20"/>
    </row>
    <row r="89" ht="90" customHeight="1" spans="2:12">
      <c r="B89" s="11"/>
      <c r="C89" s="18" t="e">
        <f>IF(G104="","",VLOOKUP(G104,$Y$549:$Z$551,2,TRUE))</f>
        <v>#N/A</v>
      </c>
      <c r="D89" s="18" t="str">
        <f>IF(G105="","",VLOOKUP(G105,$AA$549:$AB$551,2,TRUE))</f>
        <v>айналасында болып жатқан жағдайларды ой елегінен өткізіп, өзінің әділ пікірін
білдіруге
</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str">
        <f>IF(G108="","",VLOOKUP(G108,$AG$549:$AH$551,2,TRUE))</f>
        <v>өзінің туған жерін білуге, атуға, Мемлекеттік рәміздерге (ту, елтаңба, әнұран)
құрметпен қарауға, өз Отанын – Қазақстан Республикасын мақтан тұтуға
</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str">
        <f>IF(G112="","",VLOOKUP(G112,$AO$549:$AP$551,2,TRUE))</f>
        <v>жолда жүру ережелерін, қоғамдық көліктегі мінез-құлық мәдениетінің ережелерін
білуге үйрету
</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str">
        <f>IF(G114="","",VLOOKUP(G114,$AS$549:$AT$551,2,TRUE))</f>
        <v>ауа-райындағы және табиғаттағы маусымдық өзгерістерде қарапайым байланыстар
орната алуға, қоршаған ортада, табиғатта қауіпсіздікті сақтауға
</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6" customHeight="1" spans="2:7">
      <c r="B97" s="28"/>
      <c r="C97" s="29" t="s">
        <v>5</v>
      </c>
      <c r="D97" s="29" t="s">
        <v>112</v>
      </c>
      <c r="E97" s="29" t="s">
        <v>338</v>
      </c>
      <c r="F97" s="29" t="s">
        <v>405</v>
      </c>
      <c r="G97" s="30" t="s">
        <v>726</v>
      </c>
    </row>
    <row r="98" ht="15" customHeight="1" spans="2:7">
      <c r="B98" s="31">
        <v>1</v>
      </c>
      <c r="C98" s="137">
        <f>'5 жастағы балалар Ф'!D17</f>
        <v>0</v>
      </c>
      <c r="D98" s="137">
        <f>'5 жастағы балалар К'!D17</f>
        <v>0</v>
      </c>
      <c r="E98" s="137">
        <f>'5 жастағы балалар Т'!D17</f>
        <v>0</v>
      </c>
      <c r="F98" s="137">
        <f>'5 жастағы балалар Ш'!D17</f>
        <v>0</v>
      </c>
      <c r="G98" s="137">
        <f>'5 жастағы балалар Ә'!D17</f>
        <v>0</v>
      </c>
    </row>
    <row r="99" ht="15" customHeight="1" spans="2:7">
      <c r="B99" s="33"/>
      <c r="C99" s="137">
        <f>'5 жастағы балалар Ф'!E17</f>
        <v>1</v>
      </c>
      <c r="D99" s="137">
        <f>'5 жастағы балалар К'!E17</f>
        <v>1</v>
      </c>
      <c r="E99" s="137">
        <f>'5 жастағы балалар Т'!E17</f>
        <v>1</v>
      </c>
      <c r="F99" s="137">
        <f>'5 жастағы балалар Ш'!E17</f>
        <v>1</v>
      </c>
      <c r="G99" s="137">
        <f>'5 жастағы балалар Ә'!E17</f>
        <v>1</v>
      </c>
    </row>
    <row r="100" ht="15" customHeight="1" spans="2:7">
      <c r="B100" s="34"/>
      <c r="C100" s="137">
        <f>'5 жастағы балалар Ф'!F17</f>
        <v>0</v>
      </c>
      <c r="D100" s="137">
        <f>'5 жастағы балалар К'!F17</f>
        <v>0</v>
      </c>
      <c r="E100" s="137">
        <f>'5 жастағы балалар Т'!F17</f>
        <v>0</v>
      </c>
      <c r="F100" s="137">
        <f>'5 жастағы балалар Ш'!F17</f>
        <v>0</v>
      </c>
      <c r="G100" s="137">
        <f>'5 жастағы балалар Ә'!F17</f>
        <v>0</v>
      </c>
    </row>
    <row r="101" ht="15" customHeight="1" spans="2:7">
      <c r="B101" s="31">
        <v>2</v>
      </c>
      <c r="C101" s="137">
        <f>'5 жастағы балалар Ф'!G17</f>
        <v>0</v>
      </c>
      <c r="D101" s="137">
        <f>'5 жастағы балалар К'!G17</f>
        <v>0</v>
      </c>
      <c r="E101" s="137">
        <f>'5 жастағы балалар Т'!G17</f>
        <v>0</v>
      </c>
      <c r="F101" s="137">
        <f>'5 жастағы балалар Ш'!G17</f>
        <v>0</v>
      </c>
      <c r="G101" s="137">
        <f>'5 жастағы балалар Ә'!G17</f>
        <v>0</v>
      </c>
    </row>
    <row r="102" ht="15" customHeight="1" spans="2:7">
      <c r="B102" s="33"/>
      <c r="C102" s="137">
        <f>'5 жастағы балалар Ф'!H17</f>
        <v>1</v>
      </c>
      <c r="D102" s="137">
        <f>'5 жастағы балалар К'!H17</f>
        <v>0</v>
      </c>
      <c r="E102" s="137">
        <f>'5 жастағы балалар Т'!H17</f>
        <v>0</v>
      </c>
      <c r="F102" s="137">
        <f>'5 жастағы балалар Ш'!H17</f>
        <v>1</v>
      </c>
      <c r="G102" s="137">
        <f>'5 жастағы балалар Ә'!H17</f>
        <v>1</v>
      </c>
    </row>
    <row r="103" ht="15" customHeight="1" spans="2:7">
      <c r="B103" s="34"/>
      <c r="C103" s="137">
        <f>'5 жастағы балалар Ф'!I17</f>
        <v>0</v>
      </c>
      <c r="D103" s="137">
        <f>'5 жастағы балалар К'!I17</f>
        <v>1</v>
      </c>
      <c r="E103" s="137">
        <f>'5 жастағы балалар Т'!I17</f>
        <v>1</v>
      </c>
      <c r="F103" s="137">
        <f>'5 жастағы балалар Ш'!I17</f>
        <v>0</v>
      </c>
      <c r="G103" s="137">
        <f>'5 жастағы балалар Ә'!I17</f>
        <v>0</v>
      </c>
    </row>
    <row r="104" ht="15" customHeight="1" spans="2:7">
      <c r="B104" s="31">
        <v>3</v>
      </c>
      <c r="C104" s="137">
        <f>'5 жастағы балалар Ф'!J17</f>
        <v>0</v>
      </c>
      <c r="D104" s="137">
        <f>'5 жастағы балалар К'!J17</f>
        <v>0</v>
      </c>
      <c r="E104" s="137">
        <f>'5 жастағы балалар Т'!J17</f>
        <v>0</v>
      </c>
      <c r="F104" s="137">
        <f>'5 жастағы балалар Ш'!J17</f>
        <v>0</v>
      </c>
      <c r="G104" s="137">
        <f>'5 жастағы балалар Ә'!J17</f>
        <v>0</v>
      </c>
    </row>
    <row r="105" ht="15" customHeight="1" spans="2:7">
      <c r="B105" s="33"/>
      <c r="C105" s="137">
        <f>'5 жастағы балалар Ф'!K17</f>
        <v>1</v>
      </c>
      <c r="D105" s="137">
        <f>'5 жастағы балалар К'!K17</f>
        <v>1</v>
      </c>
      <c r="E105" s="137">
        <f>'5 жастағы балалар Т'!K17</f>
        <v>1</v>
      </c>
      <c r="F105" s="137">
        <f>'5 жастағы балалар Ш'!K17</f>
        <v>1</v>
      </c>
      <c r="G105" s="137">
        <f>'5 жастағы балалар Ә'!K17</f>
        <v>1</v>
      </c>
    </row>
    <row r="106" ht="15" customHeight="1" spans="2:7">
      <c r="B106" s="34"/>
      <c r="C106" s="137">
        <f>'5 жастағы балалар Ф'!L17</f>
        <v>0</v>
      </c>
      <c r="D106" s="137">
        <f>'5 жастағы балалар К'!L17</f>
        <v>0</v>
      </c>
      <c r="E106" s="137">
        <f>'5 жастағы балалар Т'!L17</f>
        <v>0</v>
      </c>
      <c r="F106" s="137">
        <f>'5 жастағы балалар Ш'!L17</f>
        <v>0</v>
      </c>
      <c r="G106" s="137">
        <f>'5 жастағы балалар Ә'!L17</f>
        <v>0</v>
      </c>
    </row>
    <row r="107" ht="15" customHeight="1" spans="2:7">
      <c r="B107" s="31">
        <v>4</v>
      </c>
      <c r="C107" s="137">
        <f>'5 жастағы балалар Ф'!M17</f>
        <v>1</v>
      </c>
      <c r="D107" s="137">
        <f>'5 жастағы балалар К'!M17</f>
        <v>0</v>
      </c>
      <c r="E107" s="137">
        <f>'5 жастағы балалар Т'!M17</f>
        <v>0</v>
      </c>
      <c r="F107" s="137">
        <f>'5 жастағы балалар Ш'!M17</f>
        <v>0</v>
      </c>
      <c r="G107" s="137">
        <f>'5 жастағы балалар Ә'!M17</f>
        <v>0</v>
      </c>
    </row>
    <row r="108" ht="15" customHeight="1" spans="2:7">
      <c r="B108" s="33"/>
      <c r="C108" s="137">
        <f>'5 жастағы балалар Ф'!N17</f>
        <v>0</v>
      </c>
      <c r="D108" s="137">
        <f>'5 жастағы балалар К'!N17</f>
        <v>0</v>
      </c>
      <c r="E108" s="137">
        <f>'5 жастағы балалар Т'!N17</f>
        <v>0</v>
      </c>
      <c r="F108" s="137">
        <f>'5 жастағы балалар Ш'!N17</f>
        <v>1</v>
      </c>
      <c r="G108" s="137">
        <f>'5 жастағы балалар Ә'!N17</f>
        <v>1</v>
      </c>
    </row>
    <row r="109" ht="15" customHeight="1" spans="2:7">
      <c r="B109" s="34"/>
      <c r="C109" s="137">
        <f>'5 жастағы балалар Ф'!O17</f>
        <v>0</v>
      </c>
      <c r="D109" s="137">
        <f>'5 жастағы балалар К'!O17</f>
        <v>1</v>
      </c>
      <c r="E109" s="137">
        <f>'5 жастағы балалар Т'!O17</f>
        <v>1</v>
      </c>
      <c r="F109" s="137">
        <f>'5 жастағы балалар Ш'!O17</f>
        <v>0</v>
      </c>
      <c r="G109" s="137">
        <f>'5 жастағы балалар Ә'!O17</f>
        <v>0</v>
      </c>
    </row>
    <row r="110" ht="15" customHeight="1" spans="2:7">
      <c r="B110" s="31">
        <v>5</v>
      </c>
      <c r="C110" s="137">
        <f>'5 жастағы балалар Ф'!P17</f>
        <v>1</v>
      </c>
      <c r="D110" s="137">
        <f>'5 жастағы балалар К'!P17</f>
        <v>0</v>
      </c>
      <c r="E110" s="137">
        <f>'5 жастағы балалар Т'!P17</f>
        <v>0</v>
      </c>
      <c r="F110" s="137">
        <f>'5 жастағы балалар Ш'!P17</f>
        <v>0</v>
      </c>
      <c r="G110" s="137">
        <f>'5 жастағы балалар Ә'!P17</f>
        <v>0</v>
      </c>
    </row>
    <row r="111" ht="15" customHeight="1" spans="2:7">
      <c r="B111" s="33"/>
      <c r="C111" s="137">
        <f>'5 жастағы балалар Ф'!Q17</f>
        <v>0</v>
      </c>
      <c r="D111" s="137">
        <f>'5 жастағы балалар К'!Q17</f>
        <v>1</v>
      </c>
      <c r="E111" s="137">
        <f>'5 жастағы балалар Т'!Q17</f>
        <v>1</v>
      </c>
      <c r="F111" s="137">
        <f>'5 жастағы балалар Ш'!Q17</f>
        <v>0</v>
      </c>
      <c r="G111" s="137">
        <f>'5 жастағы балалар Ә'!Q17</f>
        <v>0</v>
      </c>
    </row>
    <row r="112" ht="15" customHeight="1" spans="2:7">
      <c r="B112" s="34"/>
      <c r="C112" s="137">
        <f>'5 жастағы балалар Ф'!R17</f>
        <v>0</v>
      </c>
      <c r="D112" s="137">
        <f>'5 жастағы балалар К'!R17</f>
        <v>0</v>
      </c>
      <c r="E112" s="137">
        <f>'5 жастағы балалар Т'!R17</f>
        <v>0</v>
      </c>
      <c r="F112" s="137">
        <f>'5 жастағы балалар Ш'!R17</f>
        <v>1</v>
      </c>
      <c r="G112" s="137">
        <f>'5 жастағы балалар Ә'!R17</f>
        <v>1</v>
      </c>
    </row>
    <row r="113" ht="15" customHeight="1" spans="2:7">
      <c r="B113" s="31">
        <v>6</v>
      </c>
      <c r="C113" s="137">
        <f>'5 жастағы балалар Ф'!S17</f>
        <v>0</v>
      </c>
      <c r="D113" s="137">
        <f>'5 жастағы балалар К'!S17</f>
        <v>0</v>
      </c>
      <c r="E113" s="137">
        <f>'5 жастағы балалар Т'!S17</f>
        <v>0</v>
      </c>
      <c r="F113" s="137">
        <f>'5 жастағы балалар Ш'!S17</f>
        <v>0</v>
      </c>
      <c r="G113" s="137">
        <f>'5 жастағы балалар Ә'!S17</f>
        <v>0</v>
      </c>
    </row>
    <row r="114" ht="15" customHeight="1" spans="2:7">
      <c r="B114" s="33"/>
      <c r="C114" s="137">
        <f>'5 жастағы балалар Ф'!T17</f>
        <v>0</v>
      </c>
      <c r="D114" s="137">
        <f>'5 жастағы балалар К'!T17</f>
        <v>1</v>
      </c>
      <c r="E114" s="137">
        <f>'5 жастағы балалар Т'!T17</f>
        <v>1</v>
      </c>
      <c r="F114" s="137">
        <f>'5 жастағы балалар Ш'!T17</f>
        <v>1</v>
      </c>
      <c r="G114" s="137">
        <f>'5 жастағы балалар Ә'!T17</f>
        <v>1</v>
      </c>
    </row>
    <row r="115" ht="15" customHeight="1" spans="2:7">
      <c r="B115" s="34"/>
      <c r="C115" s="137">
        <f>'5 жастағы балалар Ф'!U17</f>
        <v>1</v>
      </c>
      <c r="D115" s="137">
        <f>'5 жастағы балалар К'!U17</f>
        <v>0</v>
      </c>
      <c r="E115" s="137">
        <f>'5 жастағы балалар Т'!U17</f>
        <v>0</v>
      </c>
      <c r="F115" s="137">
        <f>'5 жастағы балалар Ш'!U17</f>
        <v>0</v>
      </c>
      <c r="G115" s="137">
        <f>'5 жастағы балалар Ә'!U17</f>
        <v>0</v>
      </c>
    </row>
    <row r="116" ht="15" customHeight="1" spans="2:7">
      <c r="B116" s="31">
        <v>7</v>
      </c>
      <c r="C116" s="35"/>
      <c r="D116" s="137">
        <f>'5 жастағы балалар К'!V17</f>
        <v>0</v>
      </c>
      <c r="E116" s="35"/>
      <c r="F116" s="137">
        <f>'5 жастағы балалар Ш'!V17</f>
        <v>0</v>
      </c>
      <c r="G116" s="35"/>
    </row>
    <row r="117" ht="15" customHeight="1" spans="2:7">
      <c r="B117" s="33"/>
      <c r="C117" s="36"/>
      <c r="D117" s="137">
        <f>'5 жастағы балалар Ш'!W17</f>
        <v>1</v>
      </c>
      <c r="E117" s="36"/>
      <c r="F117" s="137">
        <f>'5 жастағы балалар Ш'!W17</f>
        <v>1</v>
      </c>
      <c r="G117" s="36"/>
    </row>
    <row r="118" ht="15" customHeight="1" spans="2:7">
      <c r="B118" s="34"/>
      <c r="C118" s="36"/>
      <c r="D118" s="137">
        <f>'5 жастағы балалар К'!X17</f>
        <v>0</v>
      </c>
      <c r="E118" s="36"/>
      <c r="F118" s="137">
        <f>'5 жастағы балалар Ш'!X17</f>
        <v>0</v>
      </c>
      <c r="G118" s="36"/>
    </row>
    <row r="119" ht="15" customHeight="1" spans="2:7">
      <c r="B119" s="31">
        <v>8</v>
      </c>
      <c r="C119" s="36"/>
      <c r="D119" s="137">
        <f>'5 жастағы балалар К'!Y17</f>
        <v>0</v>
      </c>
      <c r="E119" s="36"/>
      <c r="F119" s="137">
        <f>'5 жастағы балалар Ш'!Y17</f>
        <v>0</v>
      </c>
      <c r="G119" s="36"/>
    </row>
    <row r="120" ht="15" customHeight="1" spans="2:7">
      <c r="B120" s="33"/>
      <c r="C120" s="36"/>
      <c r="D120" s="137">
        <f>'5 жастағы балалар К'!Z17</f>
        <v>1</v>
      </c>
      <c r="E120" s="36"/>
      <c r="F120" s="137">
        <f>'5 жастағы балалар Ш'!Z17</f>
        <v>1</v>
      </c>
      <c r="G120" s="36"/>
    </row>
    <row r="121" ht="15" customHeight="1" spans="2:7">
      <c r="B121" s="34"/>
      <c r="C121" s="36"/>
      <c r="D121" s="137">
        <f>'5 жастағы балалар К'!AA17</f>
        <v>0</v>
      </c>
      <c r="E121" s="36"/>
      <c r="F121" s="137">
        <f>'5 жастағы балалар Ш'!AA17</f>
        <v>0</v>
      </c>
      <c r="G121" s="36"/>
    </row>
    <row r="122" ht="15" customHeight="1" spans="2:7">
      <c r="B122" s="31">
        <v>9</v>
      </c>
      <c r="C122" s="36"/>
      <c r="D122" s="137">
        <f>'5 жастағы балалар К'!AB17</f>
        <v>0</v>
      </c>
      <c r="E122" s="36"/>
      <c r="F122" s="137">
        <f>'5 жастағы балалар Ш'!AB17</f>
        <v>0</v>
      </c>
      <c r="G122" s="36"/>
    </row>
    <row r="123" ht="15" customHeight="1" spans="2:7">
      <c r="B123" s="33"/>
      <c r="C123" s="36"/>
      <c r="D123" s="137">
        <f>'5 жастағы балалар К'!AC17</f>
        <v>1</v>
      </c>
      <c r="E123" s="36"/>
      <c r="F123" s="137">
        <f>'5 жастағы балалар Ш'!AC17</f>
        <v>1</v>
      </c>
      <c r="G123" s="36"/>
    </row>
    <row r="124" ht="15" customHeight="1" spans="2:7">
      <c r="B124" s="34"/>
      <c r="C124" s="36"/>
      <c r="D124" s="137">
        <f>'5 жастағы балалар К'!AD17</f>
        <v>0</v>
      </c>
      <c r="E124" s="36"/>
      <c r="F124" s="137">
        <f>'5 жастағы балалар Ш'!AD17</f>
        <v>0</v>
      </c>
      <c r="G124" s="36"/>
    </row>
    <row r="125" ht="15" customHeight="1" spans="2:7">
      <c r="B125" s="37">
        <v>10</v>
      </c>
      <c r="C125" s="36"/>
      <c r="D125" s="137">
        <f>'5 жастағы балалар К'!AE17</f>
        <v>0</v>
      </c>
      <c r="E125" s="36"/>
      <c r="F125" s="137">
        <f>'5 жастағы балалар Ш'!AE17</f>
        <v>0</v>
      </c>
      <c r="G125" s="36"/>
    </row>
    <row r="126" ht="15" customHeight="1" spans="2:7">
      <c r="B126" s="37"/>
      <c r="C126" s="36"/>
      <c r="D126" s="137">
        <f>'5 жастағы балалар К'!AF17</f>
        <v>1</v>
      </c>
      <c r="E126" s="36"/>
      <c r="F126" s="137">
        <f>'5 жастағы балалар Ш'!AF17</f>
        <v>1</v>
      </c>
      <c r="G126" s="36"/>
    </row>
    <row r="127" ht="15" customHeight="1" spans="2:7">
      <c r="B127" s="37"/>
      <c r="C127" s="36"/>
      <c r="D127" s="137">
        <f>'5 жастағы балалар К'!AG17</f>
        <v>0</v>
      </c>
      <c r="E127" s="36"/>
      <c r="F127" s="137">
        <f>'5 жастағы балалар Ш'!AG17</f>
        <v>0</v>
      </c>
      <c r="G127" s="36"/>
    </row>
    <row r="128" ht="15" customHeight="1" spans="2:7">
      <c r="B128" s="37">
        <v>11</v>
      </c>
      <c r="C128" s="36"/>
      <c r="D128" s="137">
        <f>'5 жастағы балалар К'!AH17</f>
        <v>0</v>
      </c>
      <c r="E128" s="36"/>
      <c r="F128" s="137">
        <f>'5 жастағы балалар Ш'!AH17</f>
        <v>0</v>
      </c>
      <c r="G128" s="36"/>
    </row>
    <row r="129" ht="15" customHeight="1" spans="2:7">
      <c r="B129" s="37"/>
      <c r="C129" s="36"/>
      <c r="D129" s="137">
        <f>'5 жастағы балалар К'!AI17</f>
        <v>1</v>
      </c>
      <c r="E129" s="36"/>
      <c r="F129" s="137">
        <f>'5 жастағы балалар Ш'!AI17</f>
        <v>1</v>
      </c>
      <c r="G129" s="36"/>
    </row>
    <row r="130" spans="2:7">
      <c r="B130" s="37"/>
      <c r="C130" s="36"/>
      <c r="D130" s="137">
        <f>'5 жастағы балалар К'!AJ17</f>
        <v>0</v>
      </c>
      <c r="E130" s="36"/>
      <c r="F130" s="137">
        <f>'5 жастағы балалар Ш'!AJ17</f>
        <v>0</v>
      </c>
      <c r="G130" s="36"/>
    </row>
    <row r="131" spans="2:7">
      <c r="B131" s="37">
        <v>12</v>
      </c>
      <c r="C131" s="36"/>
      <c r="D131" s="137">
        <f>'5 жастағы балалар К'!AK17</f>
        <v>0</v>
      </c>
      <c r="E131" s="36"/>
      <c r="F131" s="137">
        <f>'5 жастағы балалар Ш'!AK17</f>
        <v>0</v>
      </c>
      <c r="G131" s="36"/>
    </row>
    <row r="132" spans="2:7">
      <c r="B132" s="37"/>
      <c r="C132" s="36"/>
      <c r="D132" s="137">
        <f>'5 жастағы балалар К'!AL17</f>
        <v>1</v>
      </c>
      <c r="E132" s="36"/>
      <c r="F132" s="137">
        <f>'5 жастағы балалар Ш'!AL17</f>
        <v>1</v>
      </c>
      <c r="G132" s="36"/>
    </row>
    <row r="133" spans="2:7">
      <c r="B133" s="37"/>
      <c r="C133" s="36"/>
      <c r="D133" s="137">
        <f>'5 жастағы балалар К'!AM17</f>
        <v>0</v>
      </c>
      <c r="E133" s="36"/>
      <c r="F133" s="137">
        <f>'5 жастағы балалар Ш'!AM17</f>
        <v>0</v>
      </c>
      <c r="G133" s="36"/>
    </row>
    <row r="134" spans="2:7">
      <c r="B134" s="37">
        <v>13</v>
      </c>
      <c r="C134" s="36"/>
      <c r="D134" s="137">
        <f>'5 жастағы балалар К'!AN17</f>
        <v>0</v>
      </c>
      <c r="E134" s="36"/>
      <c r="F134" s="137">
        <f>'5 жастағы балалар Ш'!AN17</f>
        <v>0</v>
      </c>
      <c r="G134" s="36"/>
    </row>
    <row r="135" spans="2:7">
      <c r="B135" s="37"/>
      <c r="C135" s="36"/>
      <c r="D135" s="137">
        <f>'5 жастағы балалар К'!AO17</f>
        <v>1</v>
      </c>
      <c r="E135" s="36"/>
      <c r="F135" s="137">
        <f>'5 жастағы балалар Ш'!AO17</f>
        <v>1</v>
      </c>
      <c r="G135" s="36"/>
    </row>
    <row r="136" spans="2:7">
      <c r="B136" s="37"/>
      <c r="C136" s="36"/>
      <c r="D136" s="137">
        <f>'5 жастағы балалар К'!AP17</f>
        <v>0</v>
      </c>
      <c r="E136" s="36"/>
      <c r="F136" s="137">
        <f>'5 жастағы балалар Ш'!AP17</f>
        <v>0</v>
      </c>
      <c r="G136" s="36"/>
    </row>
    <row r="137" spans="2:7">
      <c r="B137" s="37">
        <v>14</v>
      </c>
      <c r="C137" s="36"/>
      <c r="D137" s="137">
        <f>'5 жастағы балалар К'!AQ17</f>
        <v>0</v>
      </c>
      <c r="E137" s="36"/>
      <c r="F137" s="137">
        <f>'5 жастағы балалар Ш'!AQ17</f>
        <v>0</v>
      </c>
      <c r="G137" s="36"/>
    </row>
    <row r="138" spans="2:7">
      <c r="B138" s="37"/>
      <c r="C138" s="36"/>
      <c r="D138" s="137">
        <f>'5 жастағы балалар К'!AR17</f>
        <v>1</v>
      </c>
      <c r="E138" s="36"/>
      <c r="F138" s="137">
        <f>'5 жастағы балалар Ш'!AR17</f>
        <v>1</v>
      </c>
      <c r="G138" s="36"/>
    </row>
    <row r="139" spans="2:7">
      <c r="B139" s="37"/>
      <c r="C139" s="36"/>
      <c r="D139" s="137">
        <f>'5 жастағы балалар К'!AS17</f>
        <v>0</v>
      </c>
      <c r="E139" s="36"/>
      <c r="F139" s="137">
        <f>'5 жастағы балалар Ш'!AS17</f>
        <v>0</v>
      </c>
      <c r="G139" s="36"/>
    </row>
    <row r="140" spans="2:7">
      <c r="B140" s="37">
        <v>15</v>
      </c>
      <c r="C140" s="36"/>
      <c r="D140" s="137">
        <f>'5 жастағы балалар К'!AT17</f>
        <v>0</v>
      </c>
      <c r="E140" s="36"/>
      <c r="F140" s="137">
        <f>'5 жастағы балалар Ш'!AT17</f>
        <v>0</v>
      </c>
      <c r="G140" s="36"/>
    </row>
    <row r="141" spans="2:7">
      <c r="B141" s="37"/>
      <c r="C141" s="36"/>
      <c r="D141" s="137">
        <f>'5 жастағы балалар К'!AU17</f>
        <v>1</v>
      </c>
      <c r="E141" s="36"/>
      <c r="F141" s="137">
        <f>'5 жастағы балалар Ш'!AU17</f>
        <v>0</v>
      </c>
      <c r="G141" s="36"/>
    </row>
    <row r="142" spans="2:7">
      <c r="B142" s="37"/>
      <c r="C142" s="36"/>
      <c r="D142" s="137">
        <f>'5 жастағы балалар К'!AV17</f>
        <v>0</v>
      </c>
      <c r="E142" s="36"/>
      <c r="F142" s="137">
        <f>'5 жастағы балалар Ш'!AV17</f>
        <v>1</v>
      </c>
      <c r="G142" s="36"/>
    </row>
    <row r="143" spans="2:7">
      <c r="B143" s="37">
        <v>16</v>
      </c>
      <c r="C143" s="36"/>
      <c r="D143" s="137">
        <f>'5 жастағы балалар К'!AW17</f>
        <v>0</v>
      </c>
      <c r="E143" s="36"/>
      <c r="F143" s="137">
        <f>'5 жастағы балалар Ш'!AW17</f>
        <v>0</v>
      </c>
      <c r="G143" s="36"/>
    </row>
    <row r="144" spans="2:7">
      <c r="B144" s="37"/>
      <c r="C144" s="36"/>
      <c r="D144" s="137">
        <f>'5 жастағы балалар К'!AX17</f>
        <v>1</v>
      </c>
      <c r="E144" s="36"/>
      <c r="F144" s="137">
        <f>'5 жастағы балалар Ш'!AX17</f>
        <v>0</v>
      </c>
      <c r="G144" s="36"/>
    </row>
    <row r="145" spans="2:7">
      <c r="B145" s="37"/>
      <c r="C145" s="36"/>
      <c r="D145" s="137">
        <f>'5 жастағы балалар К'!AY17</f>
        <v>0</v>
      </c>
      <c r="E145" s="36"/>
      <c r="F145" s="137">
        <f>'5 жастағы балалар Ш'!AY17</f>
        <v>1</v>
      </c>
      <c r="G145" s="36"/>
    </row>
    <row r="146" spans="2:7">
      <c r="B146" s="37">
        <v>17</v>
      </c>
      <c r="C146" s="36"/>
      <c r="D146" s="137">
        <f>'5 жастағы балалар К'!AZ17</f>
        <v>0</v>
      </c>
      <c r="E146" s="36"/>
      <c r="F146" s="137">
        <f>'5 жастағы балалар Ш'!AZ17</f>
        <v>0</v>
      </c>
      <c r="G146" s="36"/>
    </row>
    <row r="147" spans="2:7">
      <c r="B147" s="37"/>
      <c r="C147" s="36"/>
      <c r="D147" s="137">
        <f>'5 жастағы балалар К'!BA17</f>
        <v>1</v>
      </c>
      <c r="E147" s="36"/>
      <c r="F147" s="137">
        <f>'5 жастағы балалар Ш'!BA17</f>
        <v>1</v>
      </c>
      <c r="G147" s="36"/>
    </row>
    <row r="148" spans="2:7">
      <c r="B148" s="37"/>
      <c r="C148" s="36"/>
      <c r="D148" s="137">
        <f>'5 жастағы балалар К'!BB17</f>
        <v>0</v>
      </c>
      <c r="E148" s="36"/>
      <c r="F148" s="137">
        <f>'5 жастағы балалар Ш'!BB17</f>
        <v>0</v>
      </c>
      <c r="G148" s="36"/>
    </row>
    <row r="149" spans="2:7">
      <c r="B149" s="37">
        <v>18</v>
      </c>
      <c r="C149" s="36"/>
      <c r="D149" s="137">
        <f>'5 жастағы балалар К'!BC17</f>
        <v>0</v>
      </c>
      <c r="E149" s="36"/>
      <c r="F149" s="137">
        <f>'5 жастағы балалар Ш'!BC17</f>
        <v>0</v>
      </c>
      <c r="G149" s="36"/>
    </row>
    <row r="150" spans="2:7">
      <c r="B150" s="37"/>
      <c r="C150" s="36"/>
      <c r="D150" s="137">
        <f>'5 жастағы балалар К'!BD17</f>
        <v>1</v>
      </c>
      <c r="E150" s="36"/>
      <c r="F150" s="137">
        <f>'5 жастағы балалар Ш'!BD17</f>
        <v>1</v>
      </c>
      <c r="G150" s="36"/>
    </row>
    <row r="151" spans="2:7">
      <c r="B151" s="37"/>
      <c r="C151" s="36"/>
      <c r="D151" s="137">
        <f>'5 жастағы балалар К'!BE17</f>
        <v>0</v>
      </c>
      <c r="E151" s="36"/>
      <c r="F151" s="137">
        <f>'5 жастағы балалар Ш'!BE17</f>
        <v>0</v>
      </c>
      <c r="G151" s="36"/>
    </row>
    <row r="152" spans="2:7">
      <c r="B152" s="37">
        <v>19</v>
      </c>
      <c r="C152" s="36"/>
      <c r="D152" s="35"/>
      <c r="E152" s="36"/>
      <c r="F152" s="137">
        <f>'5 жастағы балалар Ш'!BF17</f>
        <v>0</v>
      </c>
      <c r="G152" s="36"/>
    </row>
    <row r="153" spans="2:7">
      <c r="B153" s="37"/>
      <c r="C153" s="36"/>
      <c r="D153" s="36"/>
      <c r="E153" s="36"/>
      <c r="F153" s="137">
        <f>'5 жастағы балалар Ш'!BG17</f>
        <v>1</v>
      </c>
      <c r="G153" s="36"/>
    </row>
    <row r="154" spans="2:7">
      <c r="B154" s="37"/>
      <c r="C154" s="36"/>
      <c r="D154" s="36"/>
      <c r="E154" s="36"/>
      <c r="F154" s="137">
        <f>'5 жастағы балалар Ш'!BH17</f>
        <v>0</v>
      </c>
      <c r="G154" s="36"/>
    </row>
    <row r="155" spans="2:7">
      <c r="B155" s="37">
        <v>20</v>
      </c>
      <c r="C155" s="36"/>
      <c r="D155" s="36"/>
      <c r="E155" s="36"/>
      <c r="F155" s="137">
        <f>'5 жастағы балалар Ш'!BI17</f>
        <v>0</v>
      </c>
      <c r="G155" s="36"/>
    </row>
    <row r="156" spans="2:7">
      <c r="B156" s="37"/>
      <c r="C156" s="36"/>
      <c r="D156" s="36"/>
      <c r="E156" s="36"/>
      <c r="F156" s="137">
        <f>'5 жастағы балалар Ш'!BJ17</f>
        <v>1</v>
      </c>
      <c r="G156" s="36"/>
    </row>
    <row r="157" spans="2:7">
      <c r="B157" s="37"/>
      <c r="C157" s="36"/>
      <c r="D157" s="36"/>
      <c r="E157" s="36"/>
      <c r="F157" s="137">
        <f>'5 жастағы балалар Ш'!BK17</f>
        <v>0</v>
      </c>
      <c r="G157" s="36"/>
    </row>
    <row r="158" spans="2:7">
      <c r="B158" s="31">
        <v>21</v>
      </c>
      <c r="C158" s="36"/>
      <c r="D158" s="36"/>
      <c r="E158" s="36"/>
      <c r="F158" s="137">
        <f>'5 жастағы балалар Ш'!BL17</f>
        <v>0</v>
      </c>
      <c r="G158" s="36"/>
    </row>
    <row r="159" ht="15" customHeight="1" spans="2:7">
      <c r="B159" s="33"/>
      <c r="C159" s="36"/>
      <c r="D159" s="36"/>
      <c r="E159" s="36"/>
      <c r="F159" s="137">
        <f>'5 жастағы балалар Ш'!BM17</f>
        <v>1</v>
      </c>
      <c r="G159" s="36"/>
    </row>
    <row r="160" spans="2:7">
      <c r="B160" s="34"/>
      <c r="C160" s="36"/>
      <c r="D160" s="36"/>
      <c r="E160" s="36"/>
      <c r="F160" s="137">
        <f>'5 жастағы балалар Ш'!BN17</f>
        <v>0</v>
      </c>
      <c r="G160" s="36"/>
    </row>
    <row r="161" spans="2:7">
      <c r="B161" s="31">
        <v>22</v>
      </c>
      <c r="C161" s="36"/>
      <c r="D161" s="36"/>
      <c r="E161" s="36"/>
      <c r="F161" s="137">
        <f>'5 жастағы балалар Ш'!BO17</f>
        <v>0</v>
      </c>
      <c r="G161" s="36"/>
    </row>
    <row r="162" spans="2:7">
      <c r="B162" s="33"/>
      <c r="C162" s="36"/>
      <c r="D162" s="36"/>
      <c r="E162" s="36"/>
      <c r="F162" s="137">
        <f>'5 жастағы балалар Ш'!BP17</f>
        <v>1</v>
      </c>
      <c r="G162" s="36"/>
    </row>
    <row r="163" spans="2:7">
      <c r="B163" s="34"/>
      <c r="C163" s="36"/>
      <c r="D163" s="36"/>
      <c r="E163" s="36"/>
      <c r="F163" s="137">
        <f>'5 жастағы балалар Ш'!BQ17</f>
        <v>0</v>
      </c>
      <c r="G163" s="36"/>
    </row>
    <row r="164" spans="2:7">
      <c r="B164" s="31">
        <v>23</v>
      </c>
      <c r="C164" s="36"/>
      <c r="D164" s="36"/>
      <c r="E164" s="36"/>
      <c r="F164" s="137">
        <f>'5 жастағы балалар Ш'!BR17</f>
        <v>0</v>
      </c>
      <c r="G164" s="36"/>
    </row>
    <row r="165" spans="2:7">
      <c r="B165" s="33"/>
      <c r="C165" s="36"/>
      <c r="D165" s="36"/>
      <c r="E165" s="36"/>
      <c r="F165" s="137">
        <f>'5 жастағы балалар Ш'!BS17</f>
        <v>1</v>
      </c>
      <c r="G165" s="36"/>
    </row>
    <row r="166" spans="2:7">
      <c r="B166" s="34"/>
      <c r="C166" s="36"/>
      <c r="D166" s="36"/>
      <c r="E166" s="36"/>
      <c r="F166" s="137">
        <f>'5 жастағы балалар Ш'!BT17</f>
        <v>0</v>
      </c>
      <c r="G166" s="36"/>
    </row>
    <row r="167" spans="2:7">
      <c r="B167" s="31">
        <v>24</v>
      </c>
      <c r="C167" s="36"/>
      <c r="D167" s="36"/>
      <c r="E167" s="36"/>
      <c r="F167" s="137">
        <f>'5 жастағы балалар Ш'!BU17</f>
        <v>0</v>
      </c>
      <c r="G167" s="36"/>
    </row>
    <row r="168" spans="2:7">
      <c r="B168" s="33"/>
      <c r="C168" s="36"/>
      <c r="D168" s="36"/>
      <c r="E168" s="36"/>
      <c r="F168" s="137">
        <f>'5 жастағы балалар Ш'!BV17</f>
        <v>1</v>
      </c>
      <c r="G168" s="36"/>
    </row>
    <row r="169" spans="2:7">
      <c r="B169" s="34"/>
      <c r="C169" s="36"/>
      <c r="D169" s="36"/>
      <c r="E169" s="36"/>
      <c r="F169" s="137">
        <f>'5 жастағы балалар Ш'!BW17</f>
        <v>0</v>
      </c>
      <c r="G169" s="36"/>
    </row>
    <row r="170" spans="2:7">
      <c r="B170" s="31">
        <v>25</v>
      </c>
      <c r="C170" s="36"/>
      <c r="D170" s="36"/>
      <c r="E170" s="36"/>
      <c r="F170" s="137">
        <f>'5 жастағы балалар Ш'!BX17</f>
        <v>0</v>
      </c>
      <c r="G170" s="36"/>
    </row>
    <row r="171" spans="2:7">
      <c r="B171" s="33"/>
      <c r="C171" s="36"/>
      <c r="D171" s="36"/>
      <c r="E171" s="36"/>
      <c r="F171" s="137">
        <f>'5 жастағы балалар Ш'!BY17</f>
        <v>0</v>
      </c>
      <c r="G171" s="36"/>
    </row>
    <row r="172" spans="2:7">
      <c r="B172" s="34"/>
      <c r="C172" s="36"/>
      <c r="D172" s="36"/>
      <c r="E172" s="36"/>
      <c r="F172" s="137">
        <f>'5 жастағы балалар Ш'!BZ17</f>
        <v>1</v>
      </c>
      <c r="G172" s="36"/>
    </row>
    <row r="173" spans="2:7">
      <c r="B173" s="31">
        <v>26</v>
      </c>
      <c r="C173" s="36"/>
      <c r="D173" s="36"/>
      <c r="E173" s="36"/>
      <c r="F173" s="137">
        <f>'5 жастағы балалар Ш'!CA17</f>
        <v>0</v>
      </c>
      <c r="G173" s="36"/>
    </row>
    <row r="174" spans="2:7">
      <c r="B174" s="33"/>
      <c r="C174" s="36"/>
      <c r="D174" s="36"/>
      <c r="E174" s="36"/>
      <c r="F174" s="137">
        <f>'5 жастағы балалар Ш'!CB17</f>
        <v>0</v>
      </c>
      <c r="G174" s="36"/>
    </row>
    <row r="175" spans="2:7">
      <c r="B175" s="34"/>
      <c r="C175" s="36"/>
      <c r="D175" s="36"/>
      <c r="E175" s="36"/>
      <c r="F175" s="137">
        <f>'5 жастағы балалар Ш'!CC17</f>
        <v>1</v>
      </c>
      <c r="G175" s="36"/>
    </row>
    <row r="176" spans="2:7">
      <c r="B176" s="31">
        <v>27</v>
      </c>
      <c r="C176" s="36"/>
      <c r="D176" s="36"/>
      <c r="E176" s="36"/>
      <c r="F176" s="137">
        <f>'5 жастағы балалар Ш'!CD17</f>
        <v>0</v>
      </c>
      <c r="G176" s="36"/>
    </row>
    <row r="177" spans="2:7">
      <c r="B177" s="33"/>
      <c r="C177" s="36"/>
      <c r="D177" s="36"/>
      <c r="E177" s="36"/>
      <c r="F177" s="137">
        <f>'5 жастағы балалар Ш'!CE17</f>
        <v>1</v>
      </c>
      <c r="G177" s="36"/>
    </row>
    <row r="178" spans="2:7">
      <c r="B178" s="34"/>
      <c r="C178" s="36"/>
      <c r="D178" s="36"/>
      <c r="E178" s="36"/>
      <c r="F178" s="137">
        <f>'5 жастағы балалар Ш'!CF17</f>
        <v>0</v>
      </c>
      <c r="G178" s="36"/>
    </row>
    <row r="179" spans="2:7">
      <c r="B179" s="31">
        <v>28</v>
      </c>
      <c r="C179" s="36"/>
      <c r="D179" s="36"/>
      <c r="E179" s="36"/>
      <c r="F179" s="137">
        <f>'5 жастағы балалар Ш'!CG17</f>
        <v>0</v>
      </c>
      <c r="G179" s="36"/>
    </row>
    <row r="180" spans="2:7">
      <c r="B180" s="33"/>
      <c r="C180" s="36"/>
      <c r="D180" s="36"/>
      <c r="E180" s="36"/>
      <c r="F180" s="137">
        <f>'5 жастағы балалар Ш'!CH17</f>
        <v>1</v>
      </c>
      <c r="G180" s="36"/>
    </row>
    <row r="181" spans="2:7">
      <c r="B181" s="34"/>
      <c r="C181" s="36"/>
      <c r="D181" s="36"/>
      <c r="E181" s="36"/>
      <c r="F181" s="137">
        <f>'5 жастағы балалар Ш'!CI17</f>
        <v>0</v>
      </c>
      <c r="G181" s="36"/>
    </row>
    <row r="182" spans="2:7">
      <c r="B182" s="31">
        <v>29</v>
      </c>
      <c r="C182" s="36"/>
      <c r="D182" s="36"/>
      <c r="E182" s="36"/>
      <c r="F182" s="137">
        <f>'5 жастағы балалар Ш'!CJ17</f>
        <v>0</v>
      </c>
      <c r="G182" s="36"/>
    </row>
    <row r="183" spans="2:7">
      <c r="B183" s="33"/>
      <c r="C183" s="36"/>
      <c r="D183" s="36"/>
      <c r="E183" s="36"/>
      <c r="F183" s="137">
        <f>'5 жастағы балалар Ш'!CK17</f>
        <v>1</v>
      </c>
      <c r="G183" s="36"/>
    </row>
    <row r="184" ht="15" customHeight="1" spans="2:7">
      <c r="B184" s="34"/>
      <c r="C184" s="36"/>
      <c r="D184" s="36"/>
      <c r="E184" s="36"/>
      <c r="F184" s="137">
        <f>'5 жастағы балалар Ш'!CL17</f>
        <v>0</v>
      </c>
      <c r="G184" s="36"/>
    </row>
    <row r="185" ht="15" customHeight="1" spans="2:7">
      <c r="B185" s="31">
        <v>30</v>
      </c>
      <c r="C185" s="36"/>
      <c r="D185" s="36"/>
      <c r="E185" s="36"/>
      <c r="F185" s="137">
        <f>'5 жастағы балалар Ш'!CM17</f>
        <v>0</v>
      </c>
      <c r="G185" s="36"/>
    </row>
    <row r="186" ht="15" customHeight="1" spans="2:7">
      <c r="B186" s="33"/>
      <c r="C186" s="36"/>
      <c r="D186" s="36"/>
      <c r="E186" s="36"/>
      <c r="F186" s="137">
        <f>'5 жастағы балалар Ш'!CN17</f>
        <v>1</v>
      </c>
      <c r="G186" s="36"/>
    </row>
    <row r="187" spans="2:7">
      <c r="B187" s="34"/>
      <c r="C187" s="38"/>
      <c r="D187" s="38"/>
      <c r="E187" s="38"/>
      <c r="F187" s="137">
        <f>'5 жастағы балалар Ш'!CO17</f>
        <v>0</v>
      </c>
      <c r="G187" s="38"/>
    </row>
    <row r="188" ht="15" customHeight="1"/>
    <row r="189" ht="15" customHeight="1" spans="2:7">
      <c r="B189" s="25" t="s">
        <v>839</v>
      </c>
      <c r="C189" s="26"/>
      <c r="D189" s="26"/>
      <c r="E189" s="26"/>
      <c r="F189" s="26"/>
      <c r="G189" s="27"/>
    </row>
    <row r="190" ht="30" customHeight="1" spans="2:7">
      <c r="B190" s="28"/>
      <c r="C190" s="29" t="s">
        <v>5</v>
      </c>
      <c r="D190" s="29" t="s">
        <v>112</v>
      </c>
      <c r="E190" s="29" t="s">
        <v>338</v>
      </c>
      <c r="F190" s="29" t="s">
        <v>405</v>
      </c>
      <c r="G190" s="30" t="s">
        <v>726</v>
      </c>
    </row>
    <row r="191" spans="2:7">
      <c r="B191" s="31">
        <v>1</v>
      </c>
      <c r="C191" s="139">
        <f>'5 жастағы балалар Ф'!D63</f>
        <v>0</v>
      </c>
      <c r="D191" s="139">
        <f>'5 жастағы балалар К'!D63</f>
        <v>0</v>
      </c>
      <c r="E191" s="139">
        <f>'5 жастағы балалар Т'!D63</f>
        <v>0</v>
      </c>
      <c r="F191" s="139">
        <f>'5 жастағы балалар Ш'!D63</f>
        <v>0</v>
      </c>
      <c r="G191" s="139">
        <f>'5 жастағы балалар Ә'!D63</f>
        <v>0</v>
      </c>
    </row>
    <row r="192" ht="15" customHeight="1" spans="2:7">
      <c r="B192" s="33"/>
      <c r="C192" s="139">
        <f>'5 жастағы балалар Ф'!E63</f>
        <v>0</v>
      </c>
      <c r="D192" s="139">
        <f>'5 жастағы балалар К'!E63</f>
        <v>0</v>
      </c>
      <c r="E192" s="139">
        <f>'5 жастағы балалар Т'!E63</f>
        <v>0</v>
      </c>
      <c r="F192" s="139">
        <f>'5 жастағы балалар Ш'!E63</f>
        <v>0</v>
      </c>
      <c r="G192" s="139">
        <f>'5 жастағы балалар Ә'!E63</f>
        <v>0</v>
      </c>
    </row>
    <row r="193" ht="15" customHeight="1" spans="2:7">
      <c r="B193" s="34"/>
      <c r="C193" s="139">
        <f>'5 жастағы балалар Ф'!F63</f>
        <v>0</v>
      </c>
      <c r="D193" s="139">
        <f>'5 жастағы балалар К'!F63</f>
        <v>0</v>
      </c>
      <c r="E193" s="139">
        <f>'5 жастағы балалар Т'!F63</f>
        <v>0</v>
      </c>
      <c r="F193" s="139">
        <f>'5 жастағы балалар Ш'!F63</f>
        <v>0</v>
      </c>
      <c r="G193" s="139">
        <f>'5 жастағы балалар Ә'!F63</f>
        <v>0</v>
      </c>
    </row>
    <row r="194" ht="15" customHeight="1" spans="2:99">
      <c r="B194" s="31">
        <v>2</v>
      </c>
      <c r="C194" s="139">
        <f>'5 жастағы балалар Ф'!G63</f>
        <v>0</v>
      </c>
      <c r="D194" s="139">
        <f>'5 жастағы балалар К'!G63</f>
        <v>0</v>
      </c>
      <c r="E194" s="139">
        <f>'5 жастағы балалар Т'!G63</f>
        <v>0</v>
      </c>
      <c r="F194" s="139">
        <f>'5 жастағы балалар Ш'!G63</f>
        <v>0</v>
      </c>
      <c r="G194" s="139">
        <f>'5 жастағы балалар Ә'!G63</f>
        <v>0</v>
      </c>
      <c r="CO194" s="140"/>
      <c r="CQ194" s="140"/>
      <c r="CS194" s="140"/>
      <c r="CU194" s="140"/>
    </row>
    <row r="195" spans="2:99">
      <c r="B195" s="33"/>
      <c r="C195" s="139">
        <f>'5 жастағы балалар Ф'!H63</f>
        <v>0</v>
      </c>
      <c r="D195" s="139">
        <f>'5 жастағы балалар К'!H63</f>
        <v>0</v>
      </c>
      <c r="E195" s="139">
        <f>'5 жастағы балалар Т'!H63</f>
        <v>0</v>
      </c>
      <c r="F195" s="139">
        <f>'5 жастағы балалар Ш'!H63</f>
        <v>0</v>
      </c>
      <c r="G195" s="139">
        <f>'5 жастағы балалар Ә'!H63</f>
        <v>0</v>
      </c>
      <c r="CO195" s="141"/>
      <c r="CQ195" s="141"/>
      <c r="CS195" s="141"/>
      <c r="CU195" s="141"/>
    </row>
    <row r="196" ht="15" customHeight="1" spans="2:99">
      <c r="B196" s="34"/>
      <c r="C196" s="139">
        <f>'5 жастағы балалар Ф'!I63</f>
        <v>0</v>
      </c>
      <c r="D196" s="139">
        <f>'5 жастағы балалар К'!I63</f>
        <v>0</v>
      </c>
      <c r="E196" s="139">
        <f>'5 жастағы балалар Т'!I63</f>
        <v>0</v>
      </c>
      <c r="F196" s="139">
        <f>'5 жастағы балалар Ш'!I63</f>
        <v>0</v>
      </c>
      <c r="G196" s="139">
        <f>'5 жастағы балалар Ә'!I63</f>
        <v>0</v>
      </c>
      <c r="CO196" s="141"/>
      <c r="CQ196" s="141"/>
      <c r="CS196" s="141"/>
      <c r="CU196" s="141"/>
    </row>
    <row r="197" ht="15" customHeight="1" spans="2:7">
      <c r="B197" s="31">
        <v>3</v>
      </c>
      <c r="C197" s="139">
        <f>'5 жастағы балалар Ф'!J63</f>
        <v>0</v>
      </c>
      <c r="D197" s="139">
        <f>'5 жастағы балалар К'!J63</f>
        <v>0</v>
      </c>
      <c r="E197" s="139">
        <f>'5 жастағы балалар Т'!J63</f>
        <v>0</v>
      </c>
      <c r="F197" s="139">
        <f>'5 жастағы балалар Ш'!J63</f>
        <v>0</v>
      </c>
      <c r="G197" s="139">
        <f>'5 жастағы балалар Ә'!J63</f>
        <v>0</v>
      </c>
    </row>
    <row r="198" ht="15" customHeight="1" spans="2:7">
      <c r="B198" s="33"/>
      <c r="C198" s="139">
        <f>'5 жастағы балалар Ф'!K63</f>
        <v>0</v>
      </c>
      <c r="D198" s="139">
        <f>'5 жастағы балалар К'!K63</f>
        <v>0</v>
      </c>
      <c r="E198" s="139">
        <f>'5 жастағы балалар Т'!K63</f>
        <v>0</v>
      </c>
      <c r="F198" s="139">
        <f>'5 жастағы балалар Ш'!K63</f>
        <v>0</v>
      </c>
      <c r="G198" s="139">
        <f>'5 жастағы балалар Ә'!K63</f>
        <v>0</v>
      </c>
    </row>
    <row r="199" spans="2:7">
      <c r="B199" s="34"/>
      <c r="C199" s="139">
        <f>'5 жастағы балалар Ф'!L63</f>
        <v>0</v>
      </c>
      <c r="D199" s="139">
        <f>'5 жастағы балалар К'!L63</f>
        <v>0</v>
      </c>
      <c r="E199" s="139">
        <f>'5 жастағы балалар Т'!L63</f>
        <v>0</v>
      </c>
      <c r="F199" s="139">
        <f>'5 жастағы балалар Ш'!L63</f>
        <v>0</v>
      </c>
      <c r="G199" s="139">
        <f>'5 жастағы балалар Ә'!L63</f>
        <v>0</v>
      </c>
    </row>
    <row r="200" ht="15" customHeight="1" spans="2:7">
      <c r="B200" s="31">
        <v>4</v>
      </c>
      <c r="C200" s="139">
        <f>'5 жастағы балалар Ф'!M63</f>
        <v>0</v>
      </c>
      <c r="D200" s="139">
        <f>'5 жастағы балалар К'!M63</f>
        <v>0</v>
      </c>
      <c r="E200" s="139">
        <f>'5 жастағы балалар Т'!M63</f>
        <v>0</v>
      </c>
      <c r="F200" s="139">
        <f>'5 жастағы балалар Ш'!M63</f>
        <v>0</v>
      </c>
      <c r="G200" s="139">
        <f>'5 жастағы балалар Ә'!M63</f>
        <v>0</v>
      </c>
    </row>
    <row r="201" ht="15" customHeight="1" spans="2:7">
      <c r="B201" s="33"/>
      <c r="C201" s="139">
        <f>'5 жастағы балалар Ф'!N63</f>
        <v>0</v>
      </c>
      <c r="D201" s="139">
        <f>'5 жастағы балалар К'!N63</f>
        <v>0</v>
      </c>
      <c r="E201" s="139">
        <f>'5 жастағы балалар Т'!N63</f>
        <v>0</v>
      </c>
      <c r="F201" s="139">
        <f>'5 жастағы балалар Ш'!N63</f>
        <v>0</v>
      </c>
      <c r="G201" s="139">
        <f>'5 жастағы балалар Ә'!N63</f>
        <v>0</v>
      </c>
    </row>
    <row r="202" ht="15" customHeight="1" spans="2:7">
      <c r="B202" s="34"/>
      <c r="C202" s="139">
        <f>'5 жастағы балалар Ф'!O63</f>
        <v>0</v>
      </c>
      <c r="D202" s="139">
        <f>'5 жастағы балалар К'!O63</f>
        <v>0</v>
      </c>
      <c r="E202" s="139">
        <f>'5 жастағы балалар Т'!O63</f>
        <v>0</v>
      </c>
      <c r="F202" s="139">
        <f>'5 жастағы балалар Ш'!O63</f>
        <v>0</v>
      </c>
      <c r="G202" s="139">
        <f>'5 жастағы балалар Ә'!O63</f>
        <v>0</v>
      </c>
    </row>
    <row r="203" spans="2:7">
      <c r="B203" s="31">
        <v>5</v>
      </c>
      <c r="C203" s="139">
        <f>'5 жастағы балалар Ф'!P63</f>
        <v>0</v>
      </c>
      <c r="D203" s="139">
        <f>'5 жастағы балалар К'!P63</f>
        <v>0</v>
      </c>
      <c r="E203" s="139">
        <f>'5 жастағы балалар Т'!P63</f>
        <v>0</v>
      </c>
      <c r="F203" s="139">
        <f>'5 жастағы балалар Ш'!P63</f>
        <v>0</v>
      </c>
      <c r="G203" s="139">
        <f>'5 жастағы балалар Ә'!P63</f>
        <v>0</v>
      </c>
    </row>
    <row r="204" ht="15" customHeight="1" spans="2:7">
      <c r="B204" s="33"/>
      <c r="C204" s="139">
        <f>'5 жастағы балалар Ф'!Q63</f>
        <v>0</v>
      </c>
      <c r="D204" s="139">
        <f>'5 жастағы балалар К'!Q63</f>
        <v>0</v>
      </c>
      <c r="E204" s="139">
        <f>'5 жастағы балалар Т'!Q63</f>
        <v>0</v>
      </c>
      <c r="F204" s="139">
        <f>'5 жастағы балалар Ш'!Q63</f>
        <v>0</v>
      </c>
      <c r="G204" s="139">
        <f>'5 жастағы балалар Ә'!Q63</f>
        <v>0</v>
      </c>
    </row>
    <row r="205" ht="15" customHeight="1" spans="2:7">
      <c r="B205" s="34"/>
      <c r="C205" s="139">
        <f>'5 жастағы балалар Ф'!R63</f>
        <v>0</v>
      </c>
      <c r="D205" s="139">
        <f>'5 жастағы балалар К'!R63</f>
        <v>0</v>
      </c>
      <c r="E205" s="139">
        <f>'5 жастағы балалар Т'!R63</f>
        <v>0</v>
      </c>
      <c r="F205" s="139">
        <f>'5 жастағы балалар Ш'!R63</f>
        <v>0</v>
      </c>
      <c r="G205" s="139">
        <f>'5 жастағы балалар Ә'!R63</f>
        <v>0</v>
      </c>
    </row>
    <row r="206" ht="15" customHeight="1" spans="2:7">
      <c r="B206" s="31">
        <v>6</v>
      </c>
      <c r="C206" s="139">
        <f>'5 жастағы балалар Ф'!S63</f>
        <v>0</v>
      </c>
      <c r="D206" s="139">
        <f>'5 жастағы балалар К'!S63</f>
        <v>0</v>
      </c>
      <c r="E206" s="139">
        <f>'5 жастағы балалар Т'!S63</f>
        <v>0</v>
      </c>
      <c r="F206" s="139">
        <f>'5 жастағы балалар Ш'!S63</f>
        <v>0</v>
      </c>
      <c r="G206" s="139">
        <f>'5 жастағы балалар Ә'!S63</f>
        <v>0</v>
      </c>
    </row>
    <row r="207" spans="2:7">
      <c r="B207" s="33"/>
      <c r="C207" s="139">
        <f>'5 жастағы балалар Ф'!T63</f>
        <v>0</v>
      </c>
      <c r="D207" s="139">
        <f>'5 жастағы балалар К'!T63</f>
        <v>0</v>
      </c>
      <c r="E207" s="139">
        <f>'5 жастағы балалар Т'!T63</f>
        <v>0</v>
      </c>
      <c r="F207" s="139">
        <f>'5 жастағы балалар Ш'!T63</f>
        <v>0</v>
      </c>
      <c r="G207" s="139">
        <f>'5 жастағы балалар Ә'!T63</f>
        <v>0</v>
      </c>
    </row>
    <row r="208" ht="15" customHeight="1" spans="2:7">
      <c r="B208" s="34"/>
      <c r="C208" s="139">
        <f>'5 жастағы балалар Ф'!U63</f>
        <v>0</v>
      </c>
      <c r="D208" s="139">
        <f>'5 жастағы балалар К'!U63</f>
        <v>0</v>
      </c>
      <c r="E208" s="139">
        <f>'5 жастағы балалар Т'!U63</f>
        <v>0</v>
      </c>
      <c r="F208" s="139">
        <f>'5 жастағы балалар Ш'!U63</f>
        <v>0</v>
      </c>
      <c r="G208" s="139">
        <f>'5 жастағы балалар Ә'!U63</f>
        <v>0</v>
      </c>
    </row>
    <row r="209" ht="15" customHeight="1" spans="2:7">
      <c r="B209" s="31">
        <v>7</v>
      </c>
      <c r="C209" s="139">
        <f>'5 жастағы балалар Ф'!V63</f>
        <v>0</v>
      </c>
      <c r="D209" s="139">
        <f>'5 жастағы балалар К'!V63</f>
        <v>0</v>
      </c>
      <c r="E209" s="139">
        <f>'5 жастағы балалар Т'!V63</f>
        <v>0</v>
      </c>
      <c r="F209" s="139">
        <f>'5 жастағы балалар Ш'!V63</f>
        <v>0</v>
      </c>
      <c r="G209" s="139">
        <f>'5 жастағы балалар Ә'!V63</f>
        <v>0</v>
      </c>
    </row>
    <row r="210" ht="15" customHeight="1" spans="2:7">
      <c r="B210" s="33"/>
      <c r="C210" s="139">
        <f>'5 жастағы балалар Ф'!W63</f>
        <v>0</v>
      </c>
      <c r="D210" s="139">
        <f>'5 жастағы балалар Ш'!W63</f>
        <v>0</v>
      </c>
      <c r="E210" s="139">
        <f>'5 жастағы балалар Т'!W63</f>
        <v>0</v>
      </c>
      <c r="F210" s="139">
        <f>'5 жастағы балалар Ш'!W63</f>
        <v>0</v>
      </c>
      <c r="G210" s="139">
        <f>'5 жастағы балалар Ә'!W63</f>
        <v>0</v>
      </c>
    </row>
    <row r="211" spans="2:7">
      <c r="B211" s="34"/>
      <c r="C211" s="139">
        <f>'5 жастағы балалар Ф'!X63</f>
        <v>0</v>
      </c>
      <c r="D211" s="139">
        <f>'5 жастағы балалар К'!X63</f>
        <v>0</v>
      </c>
      <c r="E211" s="139">
        <f>'5 жастағы балалар Т'!X63</f>
        <v>0</v>
      </c>
      <c r="F211" s="139">
        <f>'5 жастағы балалар Ш'!X63</f>
        <v>0</v>
      </c>
      <c r="G211" s="139">
        <f>'5 жастағы балалар Ә'!X63</f>
        <v>0</v>
      </c>
    </row>
    <row r="212" ht="15" customHeight="1" spans="2:7">
      <c r="B212" s="31">
        <v>8</v>
      </c>
      <c r="C212" s="41"/>
      <c r="D212" s="139">
        <f>'5 жастағы балалар К'!Y63</f>
        <v>0</v>
      </c>
      <c r="E212" s="42"/>
      <c r="F212" s="139">
        <f>'5 жастағы балалар Ш'!Y63</f>
        <v>0</v>
      </c>
      <c r="G212" s="42"/>
    </row>
    <row r="213" ht="15" customHeight="1" spans="2:7">
      <c r="B213" s="33"/>
      <c r="C213" s="43"/>
      <c r="D213" s="139">
        <f>'5 жастағы балалар К'!Z63</f>
        <v>0</v>
      </c>
      <c r="E213" s="44"/>
      <c r="F213" s="139">
        <f>'5 жастағы балалар Ш'!Z63</f>
        <v>0</v>
      </c>
      <c r="G213" s="44"/>
    </row>
    <row r="214" ht="15" customHeight="1" spans="2:7">
      <c r="B214" s="34"/>
      <c r="C214" s="43"/>
      <c r="D214" s="139">
        <f>'5 жастағы балалар К'!AA63</f>
        <v>0</v>
      </c>
      <c r="E214" s="44"/>
      <c r="F214" s="139">
        <f>'5 жастағы балалар Ш'!AA63</f>
        <v>0</v>
      </c>
      <c r="G214" s="44"/>
    </row>
    <row r="215" spans="2:7">
      <c r="B215" s="31">
        <v>9</v>
      </c>
      <c r="C215" s="43"/>
      <c r="D215" s="139">
        <f>'5 жастағы балалар К'!AB63</f>
        <v>0</v>
      </c>
      <c r="E215" s="44"/>
      <c r="F215" s="139">
        <f>'5 жастағы балалар Ш'!AB63</f>
        <v>0</v>
      </c>
      <c r="G215" s="44"/>
    </row>
    <row r="216" ht="15" customHeight="1" spans="2:7">
      <c r="B216" s="33"/>
      <c r="C216" s="43"/>
      <c r="D216" s="139">
        <f>'5 жастағы балалар К'!AC63</f>
        <v>0</v>
      </c>
      <c r="E216" s="44"/>
      <c r="F216" s="139">
        <f>'5 жастағы балалар Ш'!AC63</f>
        <v>0</v>
      </c>
      <c r="G216" s="44"/>
    </row>
    <row r="217" ht="15" customHeight="1" spans="2:7">
      <c r="B217" s="34"/>
      <c r="C217" s="43"/>
      <c r="D217" s="139">
        <f>'5 жастағы балалар К'!AD63</f>
        <v>0</v>
      </c>
      <c r="E217" s="44"/>
      <c r="F217" s="139">
        <f>'5 жастағы балалар Ш'!AD63</f>
        <v>0</v>
      </c>
      <c r="G217" s="44"/>
    </row>
    <row r="218" ht="15" customHeight="1" spans="2:7">
      <c r="B218" s="37">
        <v>10</v>
      </c>
      <c r="C218" s="43"/>
      <c r="D218" s="139">
        <f>'5 жастағы балалар К'!AE63</f>
        <v>0</v>
      </c>
      <c r="E218" s="44"/>
      <c r="F218" s="139">
        <f>'5 жастағы балалар Ш'!AE63</f>
        <v>0</v>
      </c>
      <c r="G218" s="44"/>
    </row>
    <row r="219" spans="2:7">
      <c r="B219" s="37"/>
      <c r="C219" s="43"/>
      <c r="D219" s="139">
        <f>'5 жастағы балалар К'!AF63</f>
        <v>0</v>
      </c>
      <c r="E219" s="44"/>
      <c r="F219" s="139">
        <f>'5 жастағы балалар Ш'!AF63</f>
        <v>0</v>
      </c>
      <c r="G219" s="44"/>
    </row>
    <row r="220" spans="2:7">
      <c r="B220" s="37"/>
      <c r="C220" s="43"/>
      <c r="D220" s="139">
        <f>'5 жастағы балалар К'!AG63</f>
        <v>0</v>
      </c>
      <c r="E220" s="44"/>
      <c r="F220" s="139">
        <f>'5 жастағы балалар Ш'!AG63</f>
        <v>0</v>
      </c>
      <c r="G220" s="44"/>
    </row>
    <row r="221" spans="2:7">
      <c r="B221" s="37">
        <v>11</v>
      </c>
      <c r="C221" s="43"/>
      <c r="D221" s="139">
        <f>'5 жастағы балалар К'!AH63</f>
        <v>0</v>
      </c>
      <c r="E221" s="44"/>
      <c r="F221" s="139">
        <f>'5 жастағы балалар Ш'!AH63</f>
        <v>0</v>
      </c>
      <c r="G221" s="44"/>
    </row>
    <row r="222" spans="2:7">
      <c r="B222" s="37"/>
      <c r="C222" s="43"/>
      <c r="D222" s="139">
        <f>'5 жастағы балалар К'!AI63</f>
        <v>0</v>
      </c>
      <c r="E222" s="44"/>
      <c r="F222" s="139">
        <f>'5 жастағы балалар Ш'!AI63</f>
        <v>0</v>
      </c>
      <c r="G222" s="44"/>
    </row>
    <row r="223" spans="2:7">
      <c r="B223" s="37"/>
      <c r="C223" s="43"/>
      <c r="D223" s="139">
        <f>'5 жастағы балалар К'!AJ63</f>
        <v>0</v>
      </c>
      <c r="E223" s="44"/>
      <c r="F223" s="139">
        <f>'5 жастағы балалар Ш'!AJ63</f>
        <v>0</v>
      </c>
      <c r="G223" s="44"/>
    </row>
    <row r="224" spans="2:7">
      <c r="B224" s="37">
        <v>12</v>
      </c>
      <c r="C224" s="43"/>
      <c r="D224" s="139">
        <f>'5 жастағы балалар К'!AK63</f>
        <v>0</v>
      </c>
      <c r="E224" s="44"/>
      <c r="F224" s="139">
        <f>'5 жастағы балалар Ш'!AK63</f>
        <v>0</v>
      </c>
      <c r="G224" s="44"/>
    </row>
    <row r="225" spans="2:7">
      <c r="B225" s="37"/>
      <c r="C225" s="43"/>
      <c r="D225" s="139">
        <f>'5 жастағы балалар К'!AL63</f>
        <v>0</v>
      </c>
      <c r="E225" s="44"/>
      <c r="F225" s="139">
        <f>'5 жастағы балалар Ш'!AL63</f>
        <v>0</v>
      </c>
      <c r="G225" s="44"/>
    </row>
    <row r="226" spans="2:7">
      <c r="B226" s="37"/>
      <c r="C226" s="43"/>
      <c r="D226" s="139">
        <f>'5 жастағы балалар К'!AM63</f>
        <v>0</v>
      </c>
      <c r="E226" s="44"/>
      <c r="F226" s="139">
        <f>'5 жастағы балалар Ш'!AM63</f>
        <v>0</v>
      </c>
      <c r="G226" s="44"/>
    </row>
    <row r="227" spans="2:7">
      <c r="B227" s="37">
        <v>13</v>
      </c>
      <c r="C227" s="43"/>
      <c r="D227" s="139">
        <f>'5 жастағы балалар К'!AN63</f>
        <v>0</v>
      </c>
      <c r="E227" s="44"/>
      <c r="F227" s="139">
        <f>'5 жастағы балалар Ш'!AN63</f>
        <v>0</v>
      </c>
      <c r="G227" s="44"/>
    </row>
    <row r="228" spans="2:7">
      <c r="B228" s="37"/>
      <c r="C228" s="43"/>
      <c r="D228" s="139">
        <f>'5 жастағы балалар К'!AO63</f>
        <v>0</v>
      </c>
      <c r="E228" s="44"/>
      <c r="F228" s="139">
        <f>'5 жастағы балалар Ш'!AO63</f>
        <v>0</v>
      </c>
      <c r="G228" s="44"/>
    </row>
    <row r="229" spans="2:7">
      <c r="B229" s="37"/>
      <c r="C229" s="43"/>
      <c r="D229" s="139">
        <f>'5 жастағы балалар К'!AP63</f>
        <v>0</v>
      </c>
      <c r="E229" s="44"/>
      <c r="F229" s="139">
        <f>'5 жастағы балалар Ш'!AP63</f>
        <v>0</v>
      </c>
      <c r="G229" s="44"/>
    </row>
    <row r="230" spans="2:7">
      <c r="B230" s="37">
        <v>14</v>
      </c>
      <c r="C230" s="43"/>
      <c r="D230" s="139">
        <f>'5 жастағы балалар К'!AQ63</f>
        <v>0</v>
      </c>
      <c r="E230" s="44"/>
      <c r="F230" s="139">
        <f>'5 жастағы балалар Ш'!AQ63</f>
        <v>0</v>
      </c>
      <c r="G230" s="44"/>
    </row>
    <row r="231" spans="2:7">
      <c r="B231" s="37"/>
      <c r="C231" s="43"/>
      <c r="D231" s="139">
        <f>'5 жастағы балалар К'!AR63</f>
        <v>0</v>
      </c>
      <c r="E231" s="44"/>
      <c r="F231" s="139">
        <f>'5 жастағы балалар Ш'!AR63</f>
        <v>0</v>
      </c>
      <c r="G231" s="44"/>
    </row>
    <row r="232" spans="2:7">
      <c r="B232" s="37"/>
      <c r="C232" s="43"/>
      <c r="D232" s="139">
        <f>'5 жастағы балалар К'!AS63</f>
        <v>0</v>
      </c>
      <c r="E232" s="44"/>
      <c r="F232" s="139">
        <f>'5 жастағы балалар Ш'!AS63</f>
        <v>0</v>
      </c>
      <c r="G232" s="44"/>
    </row>
    <row r="233" spans="2:7">
      <c r="B233" s="37">
        <v>15</v>
      </c>
      <c r="C233" s="43"/>
      <c r="D233" s="139">
        <f>'5 жастағы балалар К'!AT63</f>
        <v>0</v>
      </c>
      <c r="E233" s="44"/>
      <c r="F233" s="139">
        <f>'5 жастағы балалар Ш'!AT63</f>
        <v>0</v>
      </c>
      <c r="G233" s="44"/>
    </row>
    <row r="234" spans="2:7">
      <c r="B234" s="37"/>
      <c r="C234" s="43"/>
      <c r="D234" s="139">
        <f>'5 жастағы балалар К'!AU63</f>
        <v>0</v>
      </c>
      <c r="E234" s="44"/>
      <c r="F234" s="139">
        <f>'5 жастағы балалар Ш'!AU63</f>
        <v>0</v>
      </c>
      <c r="G234" s="44"/>
    </row>
    <row r="235" spans="2:7">
      <c r="B235" s="37"/>
      <c r="C235" s="43"/>
      <c r="D235" s="139">
        <f>'5 жастағы балалар К'!AV63</f>
        <v>0</v>
      </c>
      <c r="E235" s="44"/>
      <c r="F235" s="139">
        <f>'5 жастағы балалар Ш'!AV63</f>
        <v>0</v>
      </c>
      <c r="G235" s="44"/>
    </row>
    <row r="236" spans="2:7">
      <c r="B236" s="31">
        <v>16</v>
      </c>
      <c r="C236" s="43"/>
      <c r="D236" s="139">
        <f>'5 жастағы балалар К'!AW63</f>
        <v>0</v>
      </c>
      <c r="E236" s="44"/>
      <c r="F236" s="139">
        <f>'5 жастағы балалар Ш'!AW63</f>
        <v>0</v>
      </c>
      <c r="G236" s="44"/>
    </row>
    <row r="237" spans="2:7">
      <c r="B237" s="33"/>
      <c r="C237" s="43"/>
      <c r="D237" s="139">
        <f>'5 жастағы балалар К'!AX63</f>
        <v>0</v>
      </c>
      <c r="E237" s="44"/>
      <c r="F237" s="139">
        <f>'5 жастағы балалар Ш'!AX63</f>
        <v>0</v>
      </c>
      <c r="G237" s="44"/>
    </row>
    <row r="238" spans="2:7">
      <c r="B238" s="34"/>
      <c r="C238" s="43"/>
      <c r="D238" s="139">
        <f>'5 жастағы балалар К'!AY63</f>
        <v>0</v>
      </c>
      <c r="E238" s="44"/>
      <c r="F238" s="139">
        <f>'5 жастағы балалар Ш'!AY63</f>
        <v>0</v>
      </c>
      <c r="G238" s="44"/>
    </row>
    <row r="239" spans="2:7">
      <c r="B239" s="31">
        <v>17</v>
      </c>
      <c r="C239" s="43"/>
      <c r="D239" s="139">
        <f>'5 жастағы балалар К'!AZ63</f>
        <v>0</v>
      </c>
      <c r="E239" s="44"/>
      <c r="F239" s="139">
        <f>'5 жастағы балалар Ш'!AZ63</f>
        <v>0</v>
      </c>
      <c r="G239" s="44"/>
    </row>
    <row r="240" spans="2:7">
      <c r="B240" s="33"/>
      <c r="C240" s="43"/>
      <c r="D240" s="139">
        <f>'5 жастағы балалар К'!BA63</f>
        <v>0</v>
      </c>
      <c r="E240" s="44"/>
      <c r="F240" s="139">
        <f>'5 жастағы балалар Ш'!BA63</f>
        <v>0</v>
      </c>
      <c r="G240" s="44"/>
    </row>
    <row r="241" spans="2:7">
      <c r="B241" s="34"/>
      <c r="C241" s="43"/>
      <c r="D241" s="139">
        <f>'5 жастағы балалар К'!BB63</f>
        <v>0</v>
      </c>
      <c r="E241" s="44"/>
      <c r="F241" s="139">
        <f>'5 жастағы балалар Ш'!BB63</f>
        <v>0</v>
      </c>
      <c r="G241" s="44"/>
    </row>
    <row r="242" spans="2:7">
      <c r="B242" s="31">
        <v>18</v>
      </c>
      <c r="C242" s="43"/>
      <c r="D242" s="139">
        <f>'5 жастағы балалар К'!BC63</f>
        <v>0</v>
      </c>
      <c r="E242" s="44"/>
      <c r="F242" s="139">
        <f>'5 жастағы балалар Ш'!BC63</f>
        <v>0</v>
      </c>
      <c r="G242" s="44"/>
    </row>
    <row r="243" spans="2:7">
      <c r="B243" s="33"/>
      <c r="C243" s="43"/>
      <c r="D243" s="139">
        <f>'5 жастағы балалар К'!BD63</f>
        <v>0</v>
      </c>
      <c r="E243" s="44"/>
      <c r="F243" s="139">
        <f>'5 жастағы балалар Ш'!BD63</f>
        <v>0</v>
      </c>
      <c r="G243" s="44"/>
    </row>
    <row r="244" spans="2:7">
      <c r="B244" s="34"/>
      <c r="C244" s="43"/>
      <c r="D244" s="139">
        <f>'5 жастағы балалар К'!BE63</f>
        <v>0</v>
      </c>
      <c r="E244" s="44"/>
      <c r="F244" s="139">
        <f>'5 жастағы балалар Ш'!BE63</f>
        <v>0</v>
      </c>
      <c r="G244" s="44"/>
    </row>
    <row r="245" spans="2:7">
      <c r="B245" s="31">
        <v>19</v>
      </c>
      <c r="C245" s="43"/>
      <c r="D245" s="139">
        <f>'5 жастағы балалар К'!BF63</f>
        <v>0</v>
      </c>
      <c r="E245" s="44"/>
      <c r="F245" s="139">
        <f>'5 жастағы балалар Ш'!BF63</f>
        <v>0</v>
      </c>
      <c r="G245" s="44"/>
    </row>
    <row r="246" spans="2:7">
      <c r="B246" s="33"/>
      <c r="C246" s="43"/>
      <c r="D246" s="139">
        <f>'5 жастағы балалар К'!BG63</f>
        <v>0</v>
      </c>
      <c r="E246" s="44"/>
      <c r="F246" s="139">
        <f>'5 жастағы балалар Ш'!BG63</f>
        <v>0</v>
      </c>
      <c r="G246" s="44"/>
    </row>
    <row r="247" spans="2:7">
      <c r="B247" s="34"/>
      <c r="C247" s="43"/>
      <c r="D247" s="139">
        <f>'5 жастағы балалар К'!BH63</f>
        <v>0</v>
      </c>
      <c r="E247" s="44"/>
      <c r="F247" s="139">
        <f>'5 жастағы балалар Ш'!BH63</f>
        <v>0</v>
      </c>
      <c r="G247" s="44"/>
    </row>
    <row r="248" spans="2:7">
      <c r="B248" s="31">
        <v>20</v>
      </c>
      <c r="C248" s="43"/>
      <c r="D248" s="139">
        <f>'5 жастағы балалар К'!BI63</f>
        <v>0</v>
      </c>
      <c r="E248" s="44"/>
      <c r="F248" s="139">
        <f>'5 жастағы балалар Ш'!BI63</f>
        <v>0</v>
      </c>
      <c r="G248" s="44"/>
    </row>
    <row r="249" spans="2:7">
      <c r="B249" s="33"/>
      <c r="C249" s="43"/>
      <c r="D249" s="139">
        <f>'5 жастағы балалар К'!BJ63</f>
        <v>0</v>
      </c>
      <c r="E249" s="44"/>
      <c r="F249" s="139">
        <f>'5 жастағы балалар Ш'!BJ63</f>
        <v>0</v>
      </c>
      <c r="G249" s="44"/>
    </row>
    <row r="250" spans="2:7">
      <c r="B250" s="34"/>
      <c r="C250" s="43"/>
      <c r="D250" s="139">
        <f>'5 жастағы балалар К'!BK63</f>
        <v>0</v>
      </c>
      <c r="E250" s="44"/>
      <c r="F250" s="139">
        <f>'5 жастағы балалар Ш'!BK63</f>
        <v>0</v>
      </c>
      <c r="G250" s="44"/>
    </row>
    <row r="251" spans="2:7">
      <c r="B251" s="31">
        <v>21</v>
      </c>
      <c r="C251" s="43"/>
      <c r="D251" s="139">
        <f>'5 жастағы балалар К'!BL63</f>
        <v>0</v>
      </c>
      <c r="E251" s="44"/>
      <c r="F251" s="139">
        <f>'5 жастағы балалар Ш'!BL63</f>
        <v>0</v>
      </c>
      <c r="G251" s="44"/>
    </row>
    <row r="252" spans="2:7">
      <c r="B252" s="33"/>
      <c r="C252" s="43"/>
      <c r="D252" s="139">
        <f>'5 жастағы балалар К'!BM63</f>
        <v>0</v>
      </c>
      <c r="E252" s="44"/>
      <c r="F252" s="139">
        <f>'5 жастағы балалар Ш'!BM63</f>
        <v>0</v>
      </c>
      <c r="G252" s="44"/>
    </row>
    <row r="253" spans="2:7">
      <c r="B253" s="34"/>
      <c r="C253" s="43"/>
      <c r="D253" s="139">
        <f>'5 жастағы балалар К'!BN63</f>
        <v>0</v>
      </c>
      <c r="E253" s="44"/>
      <c r="F253" s="139">
        <f>'5 жастағы балалар Ш'!BN63</f>
        <v>0</v>
      </c>
      <c r="G253" s="44"/>
    </row>
    <row r="254" spans="2:7">
      <c r="B254" s="31">
        <v>22</v>
      </c>
      <c r="C254" s="43"/>
      <c r="D254" s="139">
        <f>'5 жастағы балалар К'!BO63</f>
        <v>0</v>
      </c>
      <c r="E254" s="44"/>
      <c r="F254" s="139">
        <f>'5 жастағы балалар Ш'!BO63</f>
        <v>0</v>
      </c>
      <c r="G254" s="44"/>
    </row>
    <row r="255" spans="2:7">
      <c r="B255" s="33"/>
      <c r="C255" s="43"/>
      <c r="D255" s="139">
        <f>'5 жастағы балалар К'!BP63</f>
        <v>0</v>
      </c>
      <c r="E255" s="44"/>
      <c r="F255" s="139">
        <f>'5 жастағы балалар Ш'!BP63</f>
        <v>0</v>
      </c>
      <c r="G255" s="44"/>
    </row>
    <row r="256" spans="2:7">
      <c r="B256" s="34"/>
      <c r="C256" s="43"/>
      <c r="D256" s="139">
        <f>'5 жастағы балалар К'!BQ63</f>
        <v>0</v>
      </c>
      <c r="E256" s="44"/>
      <c r="F256" s="139">
        <f>'5 жастағы балалар Ш'!BQ63</f>
        <v>0</v>
      </c>
      <c r="G256" s="44"/>
    </row>
    <row r="257" spans="2:7">
      <c r="B257" s="31">
        <v>23</v>
      </c>
      <c r="C257" s="43"/>
      <c r="D257" s="139">
        <f>'5 жастағы балалар К'!BR63</f>
        <v>0</v>
      </c>
      <c r="E257" s="44"/>
      <c r="F257" s="139">
        <f>'5 жастағы балалар Ш'!BR63</f>
        <v>0</v>
      </c>
      <c r="G257" s="44"/>
    </row>
    <row r="258" spans="2:7">
      <c r="B258" s="33"/>
      <c r="C258" s="43"/>
      <c r="D258" s="139">
        <f>'5 жастағы балалар К'!BS63</f>
        <v>0</v>
      </c>
      <c r="E258" s="44"/>
      <c r="F258" s="139">
        <f>'5 жастағы балалар Ш'!BS63</f>
        <v>0</v>
      </c>
      <c r="G258" s="44"/>
    </row>
    <row r="259" spans="2:7">
      <c r="B259" s="34"/>
      <c r="C259" s="43"/>
      <c r="D259" s="139">
        <f>'5 жастағы балалар К'!BT63</f>
        <v>0</v>
      </c>
      <c r="E259" s="44"/>
      <c r="F259" s="139">
        <f>'5 жастағы балалар Ш'!BT63</f>
        <v>0</v>
      </c>
      <c r="G259" s="44"/>
    </row>
    <row r="260" spans="2:7">
      <c r="B260" s="31">
        <v>24</v>
      </c>
      <c r="C260" s="43"/>
      <c r="D260" s="139">
        <f>'5 жастағы балалар К'!BU63</f>
        <v>0</v>
      </c>
      <c r="E260" s="44"/>
      <c r="F260" s="139">
        <f>'5 жастағы балалар Ш'!BU63</f>
        <v>0</v>
      </c>
      <c r="G260" s="44"/>
    </row>
    <row r="261" spans="2:7">
      <c r="B261" s="33"/>
      <c r="C261" s="43"/>
      <c r="D261" s="139">
        <f>'5 жастағы балалар К'!BV63</f>
        <v>0</v>
      </c>
      <c r="E261" s="44"/>
      <c r="F261" s="139">
        <f>'5 жастағы балалар Ш'!BV63</f>
        <v>0</v>
      </c>
      <c r="G261" s="44"/>
    </row>
    <row r="262" spans="2:7">
      <c r="B262" s="34"/>
      <c r="C262" s="43"/>
      <c r="D262" s="139">
        <f>'5 жастағы балалар К'!BW63</f>
        <v>0</v>
      </c>
      <c r="E262" s="44"/>
      <c r="F262" s="139">
        <f>'5 жастағы балалар Ш'!BW63</f>
        <v>0</v>
      </c>
      <c r="G262" s="44"/>
    </row>
    <row r="263" spans="2:7">
      <c r="B263" s="31">
        <v>25</v>
      </c>
      <c r="C263" s="43"/>
      <c r="D263" s="139">
        <f>'5 жастағы балалар К'!BX63</f>
        <v>0</v>
      </c>
      <c r="E263" s="44"/>
      <c r="F263" s="139">
        <f>'5 жастағы балалар Ш'!BX63</f>
        <v>0</v>
      </c>
      <c r="G263" s="44"/>
    </row>
    <row r="264" spans="2:7">
      <c r="B264" s="33"/>
      <c r="C264" s="43"/>
      <c r="D264" s="139">
        <f>'5 жастағы балалар К'!BY63</f>
        <v>0</v>
      </c>
      <c r="E264" s="44"/>
      <c r="F264" s="139">
        <f>'5 жастағы балалар Ш'!BY63</f>
        <v>0</v>
      </c>
      <c r="G264" s="44"/>
    </row>
    <row r="265" spans="2:7">
      <c r="B265" s="34"/>
      <c r="C265" s="43"/>
      <c r="D265" s="139">
        <f>'5 жастағы балалар К'!BZ63</f>
        <v>0</v>
      </c>
      <c r="E265" s="44"/>
      <c r="F265" s="139">
        <f>'5 жастағы балалар Ш'!BZ63</f>
        <v>0</v>
      </c>
      <c r="G265" s="44"/>
    </row>
    <row r="266" spans="2:7">
      <c r="B266" s="37">
        <v>26</v>
      </c>
      <c r="C266" s="43"/>
      <c r="D266" s="139">
        <f>'5 жастағы балалар К'!CA63</f>
        <v>0</v>
      </c>
      <c r="E266" s="44"/>
      <c r="F266" s="139">
        <f>'5 жастағы балалар Ш'!CA63</f>
        <v>0</v>
      </c>
      <c r="G266" s="44"/>
    </row>
    <row r="267" spans="2:7">
      <c r="B267" s="37"/>
      <c r="C267" s="43"/>
      <c r="D267" s="139">
        <f>'5 жастағы балалар К'!CB63</f>
        <v>0</v>
      </c>
      <c r="E267" s="44"/>
      <c r="F267" s="139">
        <f>'5 жастағы балалар Ш'!CB63</f>
        <v>0</v>
      </c>
      <c r="G267" s="44"/>
    </row>
    <row r="268" spans="2:7">
      <c r="B268" s="37"/>
      <c r="C268" s="43"/>
      <c r="D268" s="139">
        <f>'5 жастағы балалар К'!CC63</f>
        <v>0</v>
      </c>
      <c r="E268" s="44"/>
      <c r="F268" s="139">
        <f>'5 жастағы балалар Ш'!CC63</f>
        <v>0</v>
      </c>
      <c r="G268" s="44"/>
    </row>
    <row r="269" spans="2:7">
      <c r="B269" s="37">
        <v>27</v>
      </c>
      <c r="C269" s="43"/>
      <c r="D269" s="139">
        <f>'5 жастағы балалар К'!CD63</f>
        <v>0</v>
      </c>
      <c r="E269" s="44"/>
      <c r="F269" s="139">
        <f>'5 жастағы балалар Ш'!CD63</f>
        <v>0</v>
      </c>
      <c r="G269" s="44"/>
    </row>
    <row r="270" spans="2:7">
      <c r="B270" s="37"/>
      <c r="C270" s="43"/>
      <c r="D270" s="139">
        <f>'5 жастағы балалар К'!CE63</f>
        <v>0</v>
      </c>
      <c r="E270" s="44"/>
      <c r="F270" s="139">
        <f>'5 жастағы балалар Ш'!CE63</f>
        <v>0</v>
      </c>
      <c r="G270" s="44"/>
    </row>
    <row r="271" spans="2:7">
      <c r="B271" s="37"/>
      <c r="C271" s="43"/>
      <c r="D271" s="139">
        <f>'5 жастағы балалар К'!CF63</f>
        <v>0</v>
      </c>
      <c r="E271" s="44"/>
      <c r="F271" s="139">
        <f>'5 жастағы балалар Ш'!CF63</f>
        <v>0</v>
      </c>
      <c r="G271" s="44"/>
    </row>
    <row r="272" spans="2:7">
      <c r="B272" s="37">
        <v>28</v>
      </c>
      <c r="C272" s="43"/>
      <c r="D272" s="139">
        <f>'5 жастағы балалар К'!CG63</f>
        <v>0</v>
      </c>
      <c r="E272" s="44"/>
      <c r="F272" s="139">
        <f>'5 жастағы балалар Ш'!CG63</f>
        <v>0</v>
      </c>
      <c r="G272" s="44"/>
    </row>
    <row r="273" spans="2:7">
      <c r="B273" s="37"/>
      <c r="C273" s="43"/>
      <c r="D273" s="139">
        <f>'5 жастағы балалар К'!CH63</f>
        <v>0</v>
      </c>
      <c r="E273" s="44"/>
      <c r="F273" s="139">
        <f>'5 жастағы балалар Ш'!CH63</f>
        <v>0</v>
      </c>
      <c r="G273" s="44"/>
    </row>
    <row r="274" spans="2:7">
      <c r="B274" s="37"/>
      <c r="C274" s="43"/>
      <c r="D274" s="139">
        <f>'5 жастағы балалар К'!CI63</f>
        <v>0</v>
      </c>
      <c r="E274" s="44"/>
      <c r="F274" s="139">
        <f>'5 жастағы балалар Ш'!CI63</f>
        <v>0</v>
      </c>
      <c r="G274" s="44"/>
    </row>
    <row r="275" spans="2:7">
      <c r="B275" s="37">
        <v>29</v>
      </c>
      <c r="C275" s="43"/>
      <c r="D275" s="42"/>
      <c r="E275" s="44"/>
      <c r="F275" s="139">
        <f>'5 жастағы балалар Ш'!CJ63</f>
        <v>0</v>
      </c>
      <c r="G275" s="44"/>
    </row>
    <row r="276" spans="2:7">
      <c r="B276" s="37"/>
      <c r="C276" s="43"/>
      <c r="D276" s="44"/>
      <c r="E276" s="44"/>
      <c r="F276" s="139">
        <f>'5 жастағы балалар Ш'!CK63</f>
        <v>0</v>
      </c>
      <c r="G276" s="44"/>
    </row>
    <row r="277" spans="2:7">
      <c r="B277" s="37"/>
      <c r="C277" s="43"/>
      <c r="D277" s="44"/>
      <c r="E277" s="44"/>
      <c r="F277" s="139">
        <f>'5 жастағы балалар Ш'!CL63</f>
        <v>0</v>
      </c>
      <c r="G277" s="44"/>
    </row>
    <row r="278" spans="2:7">
      <c r="B278" s="37">
        <v>30</v>
      </c>
      <c r="C278" s="43"/>
      <c r="D278" s="44"/>
      <c r="E278" s="44"/>
      <c r="F278" s="139">
        <f>'5 жастағы балалар Ш'!CM63</f>
        <v>0</v>
      </c>
      <c r="G278" s="44"/>
    </row>
    <row r="279" spans="2:7">
      <c r="B279" s="37"/>
      <c r="C279" s="43"/>
      <c r="D279" s="44"/>
      <c r="E279" s="44"/>
      <c r="F279" s="139">
        <f>'5 жастағы балалар Ш'!CN63</f>
        <v>0</v>
      </c>
      <c r="G279" s="44"/>
    </row>
    <row r="280" spans="2:7">
      <c r="B280" s="37"/>
      <c r="C280" s="43"/>
      <c r="D280" s="44"/>
      <c r="E280" s="44"/>
      <c r="F280" s="139">
        <f>'5 жастағы балалар Ш'!CO63</f>
        <v>0</v>
      </c>
      <c r="G280" s="44"/>
    </row>
    <row r="281" spans="2:7">
      <c r="B281" s="37">
        <v>31</v>
      </c>
      <c r="C281" s="43"/>
      <c r="D281" s="44"/>
      <c r="E281" s="44"/>
      <c r="F281" s="139">
        <f>'5 жастағы балалар Ш'!CP63</f>
        <v>0</v>
      </c>
      <c r="G281" s="44"/>
    </row>
    <row r="282" spans="2:7">
      <c r="B282" s="37"/>
      <c r="C282" s="43"/>
      <c r="D282" s="44"/>
      <c r="E282" s="44"/>
      <c r="F282" s="139">
        <f>'5 жастағы балалар Ш'!CQ63</f>
        <v>0</v>
      </c>
      <c r="G282" s="44"/>
    </row>
    <row r="283" spans="2:7">
      <c r="B283" s="37"/>
      <c r="C283" s="43"/>
      <c r="D283" s="44"/>
      <c r="E283" s="44"/>
      <c r="F283" s="139">
        <f>'5 жастағы балалар Ш'!CR63</f>
        <v>0</v>
      </c>
      <c r="G283" s="44"/>
    </row>
    <row r="284" spans="2:7">
      <c r="B284" s="37">
        <v>32</v>
      </c>
      <c r="C284" s="43"/>
      <c r="D284" s="44"/>
      <c r="E284" s="44"/>
      <c r="F284" s="139">
        <f>'5 жастағы балалар Ш'!CS63</f>
        <v>0</v>
      </c>
      <c r="G284" s="44"/>
    </row>
    <row r="285" spans="2:7">
      <c r="B285" s="37"/>
      <c r="C285" s="43"/>
      <c r="D285" s="44"/>
      <c r="E285" s="44"/>
      <c r="F285" s="139">
        <f>'5 жастағы балалар Ш'!CT63</f>
        <v>0</v>
      </c>
      <c r="G285" s="44"/>
    </row>
    <row r="286" spans="2:7">
      <c r="B286" s="37"/>
      <c r="C286" s="43"/>
      <c r="D286" s="44"/>
      <c r="E286" s="44"/>
      <c r="F286" s="139">
        <f>'5 жастағы балалар Ш'!CU63</f>
        <v>0</v>
      </c>
      <c r="G286" s="44"/>
    </row>
    <row r="287" spans="2:7">
      <c r="B287" s="37">
        <v>33</v>
      </c>
      <c r="C287" s="43"/>
      <c r="D287" s="44"/>
      <c r="E287" s="44"/>
      <c r="F287" s="139">
        <f>'5 жастағы балалар Ш'!CV63</f>
        <v>0</v>
      </c>
      <c r="G287" s="44"/>
    </row>
    <row r="288" spans="2:7">
      <c r="B288" s="37"/>
      <c r="C288" s="43"/>
      <c r="D288" s="44"/>
      <c r="E288" s="44"/>
      <c r="F288" s="139">
        <f>'5 жастағы балалар Ш'!CW63</f>
        <v>0</v>
      </c>
      <c r="G288" s="44"/>
    </row>
    <row r="289" spans="2:7">
      <c r="B289" s="37"/>
      <c r="C289" s="43"/>
      <c r="D289" s="44"/>
      <c r="E289" s="44"/>
      <c r="F289" s="139">
        <f>'5 жастағы балалар Ш'!CX63</f>
        <v>0</v>
      </c>
      <c r="G289" s="44"/>
    </row>
    <row r="290" spans="2:7">
      <c r="B290" s="37">
        <v>34</v>
      </c>
      <c r="C290" s="43"/>
      <c r="D290" s="44"/>
      <c r="E290" s="44"/>
      <c r="F290" s="139">
        <f>'5 жастағы балалар Ш'!CY63</f>
        <v>0</v>
      </c>
      <c r="G290" s="44"/>
    </row>
    <row r="291" spans="2:7">
      <c r="B291" s="37"/>
      <c r="C291" s="43"/>
      <c r="D291" s="44"/>
      <c r="E291" s="44"/>
      <c r="F291" s="139">
        <f>'5 жастағы балалар Ш'!CZ63</f>
        <v>0</v>
      </c>
      <c r="G291" s="44"/>
    </row>
    <row r="292" spans="2:7">
      <c r="B292" s="37"/>
      <c r="C292" s="43"/>
      <c r="D292" s="44"/>
      <c r="E292" s="44"/>
      <c r="F292" s="139">
        <f>'5 жастағы балалар Ш'!DA63</f>
        <v>0</v>
      </c>
      <c r="G292" s="44"/>
    </row>
    <row r="293" spans="2:7">
      <c r="B293" s="37">
        <v>35</v>
      </c>
      <c r="C293" s="43"/>
      <c r="D293" s="44"/>
      <c r="E293" s="44"/>
      <c r="F293" s="139">
        <f>'5 жастағы балалар Ш'!DB63</f>
        <v>0</v>
      </c>
      <c r="G293" s="44"/>
    </row>
    <row r="294" spans="2:7">
      <c r="B294" s="37"/>
      <c r="C294" s="43"/>
      <c r="D294" s="44"/>
      <c r="E294" s="44"/>
      <c r="F294" s="139">
        <f>'5 жастағы балалар Ш'!DC63</f>
        <v>0</v>
      </c>
      <c r="G294" s="44"/>
    </row>
    <row r="295" spans="2:7">
      <c r="B295" s="37"/>
      <c r="C295" s="45"/>
      <c r="D295" s="46"/>
      <c r="E295" s="46"/>
      <c r="F295" s="139">
        <f>'5 жастағы балалар Ш'!DD63</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Ф'!D122</f>
        <v>0</v>
      </c>
      <c r="D300" s="137">
        <f>'5 жастағы балалар К'!D122</f>
        <v>0</v>
      </c>
      <c r="E300" s="137">
        <f>'5 жастағы балалар Т'!D122</f>
        <v>0</v>
      </c>
      <c r="F300" s="137">
        <f>'5 жастағы балалар Ш'!D122</f>
        <v>0</v>
      </c>
      <c r="G300" s="137">
        <f>'5 жастағы балалар Ә'!D122</f>
        <v>1</v>
      </c>
    </row>
    <row r="301" spans="2:7">
      <c r="B301" s="33"/>
      <c r="C301" s="137">
        <f>'5 жастағы балалар Ф'!E122</f>
        <v>0</v>
      </c>
      <c r="D301" s="137">
        <f>'5 жастағы балалар К'!E122</f>
        <v>0</v>
      </c>
      <c r="E301" s="137">
        <f>'5 жастағы балалар Т'!E122</f>
        <v>0</v>
      </c>
      <c r="F301" s="137">
        <f>'5 жастағы балалар Ш'!E122</f>
        <v>0</v>
      </c>
      <c r="G301" s="137">
        <f>'5 жастағы балалар Ә'!E122</f>
        <v>0</v>
      </c>
    </row>
    <row r="302" spans="2:7">
      <c r="B302" s="34"/>
      <c r="C302" s="137">
        <f>'5 жастағы балалар Ф'!F122</f>
        <v>0</v>
      </c>
      <c r="D302" s="137">
        <f>'5 жастағы балалар К'!F122</f>
        <v>0</v>
      </c>
      <c r="E302" s="137">
        <f>'5 жастағы балалар Т'!F122</f>
        <v>0</v>
      </c>
      <c r="F302" s="137">
        <f>'5 жастағы балалар Ш'!F122</f>
        <v>0</v>
      </c>
      <c r="G302" s="137">
        <f>'5 жастағы балалар Ә'!F122</f>
        <v>0</v>
      </c>
    </row>
    <row r="303" spans="2:7">
      <c r="B303" s="31">
        <v>2</v>
      </c>
      <c r="C303" s="137">
        <f>'5 жастағы балалар Ф'!G122</f>
        <v>0</v>
      </c>
      <c r="D303" s="137">
        <f>'5 жастағы балалар К'!G122</f>
        <v>0</v>
      </c>
      <c r="E303" s="137">
        <f>'5 жастағы балалар Т'!G122</f>
        <v>0</v>
      </c>
      <c r="F303" s="137">
        <f>'5 жастағы балалар Ш'!G122</f>
        <v>0</v>
      </c>
      <c r="G303" s="137">
        <f>'5 жастағы балалар Ә'!G122</f>
        <v>1</v>
      </c>
    </row>
    <row r="304" spans="2:7">
      <c r="B304" s="33"/>
      <c r="C304" s="137">
        <f>'5 жастағы балалар Ф'!H122</f>
        <v>0</v>
      </c>
      <c r="D304" s="137">
        <f>'5 жастағы балалар К'!H122</f>
        <v>0</v>
      </c>
      <c r="E304" s="137">
        <f>'5 жастағы балалар Т'!H122</f>
        <v>0</v>
      </c>
      <c r="F304" s="137">
        <f>'5 жастағы балалар Ш'!H122</f>
        <v>0</v>
      </c>
      <c r="G304" s="137">
        <f>'5 жастағы балалар Ә'!H122</f>
        <v>0</v>
      </c>
    </row>
    <row r="305" spans="2:7">
      <c r="B305" s="34"/>
      <c r="C305" s="137">
        <f>'5 жастағы балалар Ф'!I122</f>
        <v>0</v>
      </c>
      <c r="D305" s="137">
        <f>'5 жастағы балалар К'!I122</f>
        <v>0</v>
      </c>
      <c r="E305" s="137">
        <f>'5 жастағы балалар Т'!I122</f>
        <v>0</v>
      </c>
      <c r="F305" s="137">
        <f>'5 жастағы балалар Ш'!I122</f>
        <v>0</v>
      </c>
      <c r="G305" s="137">
        <f>'5 жастағы балалар Ә'!I122</f>
        <v>0</v>
      </c>
    </row>
    <row r="306" spans="2:7">
      <c r="B306" s="31">
        <v>3</v>
      </c>
      <c r="C306" s="137">
        <f>'5 жастағы балалар Ф'!J122</f>
        <v>0</v>
      </c>
      <c r="D306" s="137">
        <f>'5 жастағы балалар К'!J122</f>
        <v>0</v>
      </c>
      <c r="E306" s="137">
        <f>'5 жастағы балалар Т'!J122</f>
        <v>0</v>
      </c>
      <c r="F306" s="137">
        <f>'5 жастағы балалар Ш'!J122</f>
        <v>0</v>
      </c>
      <c r="G306" s="137">
        <f>'5 жастағы балалар Ә'!J122</f>
        <v>0</v>
      </c>
    </row>
    <row r="307" spans="2:7">
      <c r="B307" s="33"/>
      <c r="C307" s="137">
        <f>'5 жастағы балалар Ф'!K122</f>
        <v>0</v>
      </c>
      <c r="D307" s="137">
        <f>'5 жастағы балалар К'!K122</f>
        <v>0</v>
      </c>
      <c r="E307" s="137">
        <f>'5 жастағы балалар Т'!K122</f>
        <v>0</v>
      </c>
      <c r="F307" s="137">
        <f>'5 жастағы балалар Ш'!K122</f>
        <v>0</v>
      </c>
      <c r="G307" s="137">
        <f>'5 жастағы балалар Ә'!K122</f>
        <v>0</v>
      </c>
    </row>
    <row r="308" spans="2:7">
      <c r="B308" s="34"/>
      <c r="C308" s="137">
        <f>'5 жастағы балалар Ф'!L122</f>
        <v>0</v>
      </c>
      <c r="D308" s="137">
        <f>'5 жастағы балалар К'!L122</f>
        <v>0</v>
      </c>
      <c r="E308" s="137">
        <f>'5 жастағы балалар Т'!L122</f>
        <v>0</v>
      </c>
      <c r="F308" s="137">
        <f>'5 жастағы балалар Ш'!L122</f>
        <v>0</v>
      </c>
      <c r="G308" s="137">
        <f>'5 жастағы балалар Ә'!L122</f>
        <v>0</v>
      </c>
    </row>
    <row r="309" spans="2:7">
      <c r="B309" s="31">
        <v>4</v>
      </c>
      <c r="C309" s="137">
        <f>'5 жастағы балалар Ф'!M122</f>
        <v>0</v>
      </c>
      <c r="D309" s="137">
        <f>'5 жастағы балалар К'!M122</f>
        <v>0</v>
      </c>
      <c r="E309" s="137">
        <f>'5 жастағы балалар Т'!M122</f>
        <v>0</v>
      </c>
      <c r="F309" s="137">
        <f>'5 жастағы балалар Ш'!M122</f>
        <v>0</v>
      </c>
      <c r="G309" s="137">
        <f>'5 жастағы балалар Ә'!M122</f>
        <v>0</v>
      </c>
    </row>
    <row r="310" spans="2:7">
      <c r="B310" s="33"/>
      <c r="C310" s="137">
        <f>'5 жастағы балалар Ф'!N122</f>
        <v>0</v>
      </c>
      <c r="D310" s="137">
        <f>'5 жастағы балалар К'!N122</f>
        <v>0</v>
      </c>
      <c r="E310" s="137">
        <f>'5 жастағы балалар Т'!N122</f>
        <v>0</v>
      </c>
      <c r="F310" s="137">
        <f>'5 жастағы балалар Ш'!N122</f>
        <v>0</v>
      </c>
      <c r="G310" s="137">
        <f>'5 жастағы балалар Ә'!N122</f>
        <v>0</v>
      </c>
    </row>
    <row r="311" spans="2:7">
      <c r="B311" s="34"/>
      <c r="C311" s="137">
        <f>'5 жастағы балалар Ф'!O122</f>
        <v>0</v>
      </c>
      <c r="D311" s="137">
        <f>'5 жастағы балалар К'!O122</f>
        <v>0</v>
      </c>
      <c r="E311" s="137">
        <f>'5 жастағы балалар Т'!O122</f>
        <v>0</v>
      </c>
      <c r="F311" s="137">
        <f>'5 жастағы балалар Ш'!O122</f>
        <v>0</v>
      </c>
      <c r="G311" s="137">
        <f>'5 жастағы балалар Ә'!O122</f>
        <v>0</v>
      </c>
    </row>
    <row r="312" spans="2:7">
      <c r="B312" s="31">
        <v>5</v>
      </c>
      <c r="C312" s="137">
        <f>'5 жастағы балалар Ф'!P122</f>
        <v>0</v>
      </c>
      <c r="D312" s="137">
        <f>'5 жастағы балалар К'!P122</f>
        <v>0</v>
      </c>
      <c r="E312" s="137">
        <f>'5 жастағы балалар Т'!P122</f>
        <v>0</v>
      </c>
      <c r="F312" s="137">
        <f>'5 жастағы балалар Ш'!P122</f>
        <v>0</v>
      </c>
      <c r="G312" s="137">
        <f>'5 жастағы балалар Ә'!P122</f>
        <v>0</v>
      </c>
    </row>
    <row r="313" spans="2:7">
      <c r="B313" s="33"/>
      <c r="C313" s="137">
        <f>'5 жастағы балалар Ф'!Q122</f>
        <v>0</v>
      </c>
      <c r="D313" s="137">
        <f>'5 жастағы балалар К'!Q122</f>
        <v>0</v>
      </c>
      <c r="E313" s="137">
        <f>'5 жастағы балалар Т'!Q122</f>
        <v>0</v>
      </c>
      <c r="F313" s="137">
        <f>'5 жастағы балалар Ш'!Q122</f>
        <v>0</v>
      </c>
      <c r="G313" s="137">
        <f>'5 жастағы балалар Ә'!Q122</f>
        <v>0</v>
      </c>
    </row>
    <row r="314" spans="2:7">
      <c r="B314" s="34"/>
      <c r="C314" s="137">
        <f>'5 жастағы балалар Ф'!R122</f>
        <v>0</v>
      </c>
      <c r="D314" s="137">
        <f>'5 жастағы балалар К'!R122</f>
        <v>0</v>
      </c>
      <c r="E314" s="137">
        <f>'5 жастағы балалар Т'!R122</f>
        <v>0</v>
      </c>
      <c r="F314" s="137">
        <f>'5 жастағы балалар Ш'!R122</f>
        <v>0</v>
      </c>
      <c r="G314" s="137">
        <f>'5 жастағы балалар Ә'!R122</f>
        <v>0</v>
      </c>
    </row>
    <row r="315" spans="2:7">
      <c r="B315" s="31">
        <v>6</v>
      </c>
      <c r="C315" s="137">
        <f>'5 жастағы балалар Ф'!S122</f>
        <v>0</v>
      </c>
      <c r="D315" s="137">
        <f>'5 жастағы балалар К'!S122</f>
        <v>0</v>
      </c>
      <c r="E315" s="137">
        <f>'5 жастағы балалар Т'!S122</f>
        <v>0</v>
      </c>
      <c r="F315" s="137">
        <f>'5 жастағы балалар Ш'!S122</f>
        <v>0</v>
      </c>
      <c r="G315" s="137">
        <f>'5 жастағы балалар Ә'!S122</f>
        <v>0</v>
      </c>
    </row>
    <row r="316" spans="2:7">
      <c r="B316" s="33"/>
      <c r="C316" s="137">
        <f>'5 жастағы балалар Ф'!T122</f>
        <v>0</v>
      </c>
      <c r="D316" s="137">
        <f>'5 жастағы балалар К'!T122</f>
        <v>0</v>
      </c>
      <c r="E316" s="137">
        <f>'5 жастағы балалар Т'!T122</f>
        <v>0</v>
      </c>
      <c r="F316" s="137">
        <f>'5 жастағы балалар Ш'!T122</f>
        <v>0</v>
      </c>
      <c r="G316" s="137">
        <f>'5 жастағы балалар Ә'!T122</f>
        <v>0</v>
      </c>
    </row>
    <row r="317" spans="2:7">
      <c r="B317" s="34"/>
      <c r="C317" s="137">
        <f>'5 жастағы балалар Ф'!U122</f>
        <v>0</v>
      </c>
      <c r="D317" s="137">
        <f>'5 жастағы балалар К'!U122</f>
        <v>0</v>
      </c>
      <c r="E317" s="137">
        <f>'5 жастағы балалар Т'!U122</f>
        <v>0</v>
      </c>
      <c r="F317" s="137">
        <f>'5 жастағы балалар Ш'!U122</f>
        <v>0</v>
      </c>
      <c r="G317" s="137">
        <f>'5 жастағы балалар Ә'!U122</f>
        <v>0</v>
      </c>
    </row>
    <row r="318" spans="2:7">
      <c r="B318" s="31">
        <v>7</v>
      </c>
      <c r="C318" s="137">
        <f>'5 жастағы балалар Ф'!V122</f>
        <v>0</v>
      </c>
      <c r="D318" s="137">
        <f>'5 жастағы балалар К'!V122</f>
        <v>0</v>
      </c>
      <c r="E318" s="137">
        <f>'5 жастағы балалар Т'!V122</f>
        <v>0</v>
      </c>
      <c r="F318" s="137">
        <f>'5 жастағы балалар Ш'!V122</f>
        <v>0</v>
      </c>
      <c r="G318" s="137">
        <f>'5 жастағы балалар Ә'!V122</f>
        <v>0</v>
      </c>
    </row>
    <row r="319" spans="2:7">
      <c r="B319" s="33"/>
      <c r="C319" s="137">
        <f>'5 жастағы балалар Ф'!W122</f>
        <v>0</v>
      </c>
      <c r="D319" s="137">
        <f>'5 жастағы балалар Ш'!W122</f>
        <v>0</v>
      </c>
      <c r="E319" s="137">
        <f>'5 жастағы балалар Т'!W122</f>
        <v>0</v>
      </c>
      <c r="F319" s="137">
        <f>'5 жастағы балалар Ш'!W122</f>
        <v>0</v>
      </c>
      <c r="G319" s="137">
        <f>'5 жастағы балалар Ә'!W122</f>
        <v>0</v>
      </c>
    </row>
    <row r="320" spans="2:7">
      <c r="B320" s="34"/>
      <c r="C320" s="137">
        <f>'5 жастағы балалар Ф'!X122</f>
        <v>0</v>
      </c>
      <c r="D320" s="137">
        <f>'5 жастағы балалар К'!X122</f>
        <v>0</v>
      </c>
      <c r="E320" s="137">
        <f>'5 жастағы балалар Т'!X122</f>
        <v>0</v>
      </c>
      <c r="F320" s="137">
        <f>'5 жастағы балалар Ш'!X122</f>
        <v>0</v>
      </c>
      <c r="G320" s="137">
        <f>'5 жастағы балалар Ә'!X122</f>
        <v>0</v>
      </c>
    </row>
    <row r="321" spans="2:7">
      <c r="B321" s="31">
        <v>8</v>
      </c>
      <c r="C321" s="41"/>
      <c r="D321" s="137">
        <f>'5 жастағы балалар К'!Y122</f>
        <v>0</v>
      </c>
      <c r="E321" s="42"/>
      <c r="F321" s="137">
        <f>'5 жастағы балалар Ш'!Y122</f>
        <v>0</v>
      </c>
      <c r="G321" s="42"/>
    </row>
    <row r="322" spans="2:7">
      <c r="B322" s="33"/>
      <c r="C322" s="43"/>
      <c r="D322" s="137">
        <f>'5 жастағы балалар К'!Z122</f>
        <v>0</v>
      </c>
      <c r="E322" s="44"/>
      <c r="F322" s="137">
        <f>'5 жастағы балалар Ш'!Z122</f>
        <v>0</v>
      </c>
      <c r="G322" s="44"/>
    </row>
    <row r="323" spans="2:7">
      <c r="B323" s="34"/>
      <c r="C323" s="43"/>
      <c r="D323" s="137">
        <f>'5 жастағы балалар К'!AA122</f>
        <v>0</v>
      </c>
      <c r="E323" s="44"/>
      <c r="F323" s="137">
        <f>'5 жастағы балалар Ш'!AA122</f>
        <v>0</v>
      </c>
      <c r="G323" s="44"/>
    </row>
    <row r="324" spans="2:7">
      <c r="B324" s="31">
        <v>9</v>
      </c>
      <c r="C324" s="43"/>
      <c r="D324" s="137">
        <f>'5 жастағы балалар К'!AB122</f>
        <v>0</v>
      </c>
      <c r="E324" s="44"/>
      <c r="F324" s="137">
        <f>'5 жастағы балалар Ш'!AB122</f>
        <v>0</v>
      </c>
      <c r="G324" s="44"/>
    </row>
    <row r="325" spans="2:7">
      <c r="B325" s="33"/>
      <c r="C325" s="43"/>
      <c r="D325" s="137">
        <f>'5 жастағы балалар К'!AC122</f>
        <v>0</v>
      </c>
      <c r="E325" s="44"/>
      <c r="F325" s="137">
        <f>'5 жастағы балалар Ш'!AC122</f>
        <v>0</v>
      </c>
      <c r="G325" s="44"/>
    </row>
    <row r="326" spans="2:7">
      <c r="B326" s="34"/>
      <c r="C326" s="43"/>
      <c r="D326" s="137">
        <f>'5 жастағы балалар К'!AD122</f>
        <v>0</v>
      </c>
      <c r="E326" s="44"/>
      <c r="F326" s="137">
        <f>'5 жастағы балалар Ш'!AD122</f>
        <v>0</v>
      </c>
      <c r="G326" s="44"/>
    </row>
    <row r="327" spans="2:7">
      <c r="B327" s="37">
        <v>10</v>
      </c>
      <c r="C327" s="43"/>
      <c r="D327" s="137">
        <f>'5 жастағы балалар К'!AE122</f>
        <v>0</v>
      </c>
      <c r="E327" s="44"/>
      <c r="F327" s="137">
        <f>'5 жастағы балалар Ш'!AE122</f>
        <v>0</v>
      </c>
      <c r="G327" s="44"/>
    </row>
    <row r="328" spans="2:7">
      <c r="B328" s="37"/>
      <c r="C328" s="43"/>
      <c r="D328" s="137">
        <f>'5 жастағы балалар К'!AF122</f>
        <v>0</v>
      </c>
      <c r="E328" s="44"/>
      <c r="F328" s="137">
        <f>'5 жастағы балалар Ш'!AF122</f>
        <v>0</v>
      </c>
      <c r="G328" s="44"/>
    </row>
    <row r="329" spans="2:7">
      <c r="B329" s="37"/>
      <c r="C329" s="43"/>
      <c r="D329" s="137">
        <f>'5 жастағы балалар К'!AG122</f>
        <v>0</v>
      </c>
      <c r="E329" s="44"/>
      <c r="F329" s="137">
        <f>'5 жастағы балалар Ш'!AG122</f>
        <v>0</v>
      </c>
      <c r="G329" s="44"/>
    </row>
    <row r="330" spans="2:7">
      <c r="B330" s="37">
        <v>11</v>
      </c>
      <c r="C330" s="43"/>
      <c r="D330" s="137">
        <f>'5 жастағы балалар К'!AH122</f>
        <v>0</v>
      </c>
      <c r="E330" s="44"/>
      <c r="F330" s="137">
        <f>'5 жастағы балалар Ш'!AH122</f>
        <v>0</v>
      </c>
      <c r="G330" s="44"/>
    </row>
    <row r="331" spans="2:7">
      <c r="B331" s="37"/>
      <c r="C331" s="43"/>
      <c r="D331" s="137">
        <f>'5 жастағы балалар К'!AI122</f>
        <v>0</v>
      </c>
      <c r="E331" s="44"/>
      <c r="F331" s="137">
        <f>'5 жастағы балалар Ш'!AI122</f>
        <v>0</v>
      </c>
      <c r="G331" s="44"/>
    </row>
    <row r="332" spans="2:7">
      <c r="B332" s="37"/>
      <c r="C332" s="43"/>
      <c r="D332" s="137">
        <f>'5 жастағы балалар К'!AJ122</f>
        <v>0</v>
      </c>
      <c r="E332" s="44"/>
      <c r="F332" s="137">
        <f>'5 жастағы балалар Ш'!AJ122</f>
        <v>0</v>
      </c>
      <c r="G332" s="44"/>
    </row>
    <row r="333" spans="2:7">
      <c r="B333" s="37">
        <v>12</v>
      </c>
      <c r="C333" s="43"/>
      <c r="D333" s="137">
        <f>'5 жастағы балалар К'!AK122</f>
        <v>0</v>
      </c>
      <c r="E333" s="44"/>
      <c r="F333" s="137">
        <f>'5 жастағы балалар Ш'!AK122</f>
        <v>0</v>
      </c>
      <c r="G333" s="44"/>
    </row>
    <row r="334" spans="2:7">
      <c r="B334" s="37"/>
      <c r="C334" s="43"/>
      <c r="D334" s="137">
        <f>'5 жастағы балалар К'!AL122</f>
        <v>0</v>
      </c>
      <c r="E334" s="44"/>
      <c r="F334" s="137">
        <f>'5 жастағы балалар Ш'!AL122</f>
        <v>0</v>
      </c>
      <c r="G334" s="44"/>
    </row>
    <row r="335" spans="2:7">
      <c r="B335" s="37"/>
      <c r="C335" s="43"/>
      <c r="D335" s="137">
        <f>'5 жастағы балалар К'!AM122</f>
        <v>0</v>
      </c>
      <c r="E335" s="44"/>
      <c r="F335" s="137">
        <f>'5 жастағы балалар Ш'!AM122</f>
        <v>0</v>
      </c>
      <c r="G335" s="44"/>
    </row>
    <row r="336" spans="2:7">
      <c r="B336" s="37">
        <v>13</v>
      </c>
      <c r="C336" s="43"/>
      <c r="D336" s="137">
        <f>'5 жастағы балалар К'!AN122</f>
        <v>0</v>
      </c>
      <c r="E336" s="44"/>
      <c r="F336" s="137">
        <f>'5 жастағы балалар Ш'!AN122</f>
        <v>0</v>
      </c>
      <c r="G336" s="44"/>
    </row>
    <row r="337" spans="2:7">
      <c r="B337" s="37"/>
      <c r="C337" s="43"/>
      <c r="D337" s="137">
        <f>'5 жастағы балалар К'!AO122</f>
        <v>0</v>
      </c>
      <c r="E337" s="44"/>
      <c r="F337" s="137">
        <f>'5 жастағы балалар Ш'!AO122</f>
        <v>0</v>
      </c>
      <c r="G337" s="44"/>
    </row>
    <row r="338" spans="2:7">
      <c r="B338" s="37"/>
      <c r="C338" s="43"/>
      <c r="D338" s="137">
        <f>'5 жастағы балалар К'!AP122</f>
        <v>0</v>
      </c>
      <c r="E338" s="44"/>
      <c r="F338" s="137">
        <f>'5 жастағы балалар Ш'!AP122</f>
        <v>0</v>
      </c>
      <c r="G338" s="44"/>
    </row>
    <row r="339" spans="2:7">
      <c r="B339" s="37">
        <v>14</v>
      </c>
      <c r="C339" s="43"/>
      <c r="D339" s="137">
        <f>'5 жастағы балалар К'!AQ122</f>
        <v>0</v>
      </c>
      <c r="E339" s="44"/>
      <c r="F339" s="137">
        <f>'5 жастағы балалар Ш'!AQ122</f>
        <v>0</v>
      </c>
      <c r="G339" s="44"/>
    </row>
    <row r="340" spans="2:7">
      <c r="B340" s="37"/>
      <c r="C340" s="43"/>
      <c r="D340" s="137">
        <f>'5 жастағы балалар К'!AR122</f>
        <v>0</v>
      </c>
      <c r="E340" s="44"/>
      <c r="F340" s="137">
        <f>'5 жастағы балалар Ш'!AR122</f>
        <v>0</v>
      </c>
      <c r="G340" s="44"/>
    </row>
    <row r="341" spans="2:7">
      <c r="B341" s="37"/>
      <c r="C341" s="43"/>
      <c r="D341" s="137">
        <f>'5 жастағы балалар К'!AS122</f>
        <v>0</v>
      </c>
      <c r="E341" s="44"/>
      <c r="F341" s="137">
        <f>'5 жастағы балалар Ш'!AS122</f>
        <v>0</v>
      </c>
      <c r="G341" s="44"/>
    </row>
    <row r="342" spans="2:7">
      <c r="B342" s="37">
        <v>15</v>
      </c>
      <c r="C342" s="43"/>
      <c r="D342" s="137">
        <f>'5 жастағы балалар К'!AT122</f>
        <v>0</v>
      </c>
      <c r="E342" s="44"/>
      <c r="F342" s="137">
        <f>'5 жастағы балалар Ш'!AT122</f>
        <v>0</v>
      </c>
      <c r="G342" s="44"/>
    </row>
    <row r="343" spans="2:7">
      <c r="B343" s="37"/>
      <c r="C343" s="43"/>
      <c r="D343" s="137">
        <f>'5 жастағы балалар К'!AU122</f>
        <v>0</v>
      </c>
      <c r="E343" s="44"/>
      <c r="F343" s="137">
        <f>'5 жастағы балалар Ш'!AU122</f>
        <v>0</v>
      </c>
      <c r="G343" s="44"/>
    </row>
    <row r="344" spans="2:7">
      <c r="B344" s="37"/>
      <c r="C344" s="43"/>
      <c r="D344" s="137">
        <f>'5 жастағы балалар К'!AV122</f>
        <v>0</v>
      </c>
      <c r="E344" s="44"/>
      <c r="F344" s="137">
        <f>'5 жастағы балалар Ш'!AV122</f>
        <v>0</v>
      </c>
      <c r="G344" s="44"/>
    </row>
    <row r="345" spans="2:7">
      <c r="B345" s="31">
        <v>16</v>
      </c>
      <c r="C345" s="43"/>
      <c r="D345" s="137">
        <f>'5 жастағы балалар К'!AW122</f>
        <v>0</v>
      </c>
      <c r="E345" s="44"/>
      <c r="F345" s="137">
        <f>'5 жастағы балалар Ш'!AW122</f>
        <v>0</v>
      </c>
      <c r="G345" s="44"/>
    </row>
    <row r="346" spans="2:7">
      <c r="B346" s="33"/>
      <c r="C346" s="43"/>
      <c r="D346" s="137">
        <f>'5 жастағы балалар К'!AX122</f>
        <v>0</v>
      </c>
      <c r="E346" s="44"/>
      <c r="F346" s="137">
        <f>'5 жастағы балалар Ш'!AX122</f>
        <v>0</v>
      </c>
      <c r="G346" s="44"/>
    </row>
    <row r="347" spans="2:7">
      <c r="B347" s="34"/>
      <c r="C347" s="43"/>
      <c r="D347" s="137">
        <f>'5 жастағы балалар К'!AY122</f>
        <v>0</v>
      </c>
      <c r="E347" s="44"/>
      <c r="F347" s="137">
        <f>'5 жастағы балалар Ш'!AY122</f>
        <v>0</v>
      </c>
      <c r="G347" s="44"/>
    </row>
    <row r="348" spans="2:7">
      <c r="B348" s="31">
        <v>17</v>
      </c>
      <c r="C348" s="43"/>
      <c r="D348" s="137">
        <f>'5 жастағы балалар К'!AZ122</f>
        <v>0</v>
      </c>
      <c r="E348" s="44"/>
      <c r="F348" s="137">
        <f>'5 жастағы балалар Ш'!AZ122</f>
        <v>0</v>
      </c>
      <c r="G348" s="44"/>
    </row>
    <row r="349" spans="2:7">
      <c r="B349" s="33"/>
      <c r="C349" s="43"/>
      <c r="D349" s="137">
        <f>'5 жастағы балалар К'!BA122</f>
        <v>0</v>
      </c>
      <c r="E349" s="44"/>
      <c r="F349" s="137">
        <f>'5 жастағы балалар Ш'!BA122</f>
        <v>0</v>
      </c>
      <c r="G349" s="44"/>
    </row>
    <row r="350" spans="2:7">
      <c r="B350" s="34"/>
      <c r="C350" s="43"/>
      <c r="D350" s="137">
        <f>'5 жастағы балалар К'!BB122</f>
        <v>0</v>
      </c>
      <c r="E350" s="44"/>
      <c r="F350" s="137">
        <f>'5 жастағы балалар Ш'!BB122</f>
        <v>0</v>
      </c>
      <c r="G350" s="44"/>
    </row>
    <row r="351" spans="2:7">
      <c r="B351" s="31">
        <v>18</v>
      </c>
      <c r="C351" s="43"/>
      <c r="D351" s="137">
        <f>'5 жастағы балалар К'!BC122</f>
        <v>0</v>
      </c>
      <c r="E351" s="44"/>
      <c r="F351" s="137">
        <f>'5 жастағы балалар Ш'!BC122</f>
        <v>0</v>
      </c>
      <c r="G351" s="44"/>
    </row>
    <row r="352" spans="2:7">
      <c r="B352" s="33"/>
      <c r="C352" s="43"/>
      <c r="D352" s="137">
        <f>'5 жастағы балалар К'!BD122</f>
        <v>0</v>
      </c>
      <c r="E352" s="44"/>
      <c r="F352" s="137">
        <f>'5 жастағы балалар Ш'!BD122</f>
        <v>0</v>
      </c>
      <c r="G352" s="44"/>
    </row>
    <row r="353" spans="2:7">
      <c r="B353" s="34"/>
      <c r="C353" s="43"/>
      <c r="D353" s="137">
        <f>'5 жастағы балалар К'!BE122</f>
        <v>0</v>
      </c>
      <c r="E353" s="44"/>
      <c r="F353" s="137">
        <f>'5 жастағы балалар Ш'!BE122</f>
        <v>0</v>
      </c>
      <c r="G353" s="44"/>
    </row>
    <row r="354" spans="2:7">
      <c r="B354" s="31">
        <v>19</v>
      </c>
      <c r="C354" s="43"/>
      <c r="D354" s="137">
        <f>'5 жастағы балалар К'!BF122</f>
        <v>0</v>
      </c>
      <c r="E354" s="44"/>
      <c r="F354" s="137">
        <f>'5 жастағы балалар Ш'!BF122</f>
        <v>0</v>
      </c>
      <c r="G354" s="44"/>
    </row>
    <row r="355" spans="2:7">
      <c r="B355" s="33"/>
      <c r="C355" s="43"/>
      <c r="D355" s="137">
        <f>'5 жастағы балалар К'!BG122</f>
        <v>0</v>
      </c>
      <c r="E355" s="44"/>
      <c r="F355" s="137">
        <f>'5 жастағы балалар Ш'!BG122</f>
        <v>0</v>
      </c>
      <c r="G355" s="44"/>
    </row>
    <row r="356" spans="2:7">
      <c r="B356" s="34"/>
      <c r="C356" s="43"/>
      <c r="D356" s="137">
        <f>'5 жастағы балалар К'!BH122</f>
        <v>0</v>
      </c>
      <c r="E356" s="44"/>
      <c r="F356" s="137">
        <f>'5 жастағы балалар Ш'!BH122</f>
        <v>0</v>
      </c>
      <c r="G356" s="44"/>
    </row>
    <row r="357" spans="2:7">
      <c r="B357" s="31">
        <v>20</v>
      </c>
      <c r="C357" s="43"/>
      <c r="D357" s="137">
        <f>'5 жастағы балалар К'!BI122</f>
        <v>0</v>
      </c>
      <c r="E357" s="44"/>
      <c r="F357" s="137">
        <f>'5 жастағы балалар Ш'!BI122</f>
        <v>0</v>
      </c>
      <c r="G357" s="44"/>
    </row>
    <row r="358" spans="2:7">
      <c r="B358" s="33"/>
      <c r="C358" s="43"/>
      <c r="D358" s="137">
        <f>'5 жастағы балалар К'!BJ122</f>
        <v>0</v>
      </c>
      <c r="E358" s="44"/>
      <c r="F358" s="137">
        <f>'5 жастағы балалар Ш'!BJ122</f>
        <v>0</v>
      </c>
      <c r="G358" s="44"/>
    </row>
    <row r="359" spans="2:7">
      <c r="B359" s="34"/>
      <c r="C359" s="43"/>
      <c r="D359" s="137">
        <f>'5 жастағы балалар К'!BK122</f>
        <v>0</v>
      </c>
      <c r="E359" s="44"/>
      <c r="F359" s="137">
        <f>'5 жастағы балалар Ш'!BK122</f>
        <v>0</v>
      </c>
      <c r="G359" s="44"/>
    </row>
    <row r="360" spans="2:7">
      <c r="B360" s="31">
        <v>21</v>
      </c>
      <c r="C360" s="43"/>
      <c r="D360" s="137">
        <f>'5 жастағы балалар К'!BL122</f>
        <v>0</v>
      </c>
      <c r="E360" s="44"/>
      <c r="F360" s="137">
        <f>'5 жастағы балалар Ш'!BL122</f>
        <v>0</v>
      </c>
      <c r="G360" s="44"/>
    </row>
    <row r="361" spans="2:7">
      <c r="B361" s="33"/>
      <c r="C361" s="43"/>
      <c r="D361" s="137">
        <f>'5 жастағы балалар К'!BM122</f>
        <v>0</v>
      </c>
      <c r="E361" s="44"/>
      <c r="F361" s="137">
        <f>'5 жастағы балалар Ш'!BM122</f>
        <v>0</v>
      </c>
      <c r="G361" s="44"/>
    </row>
    <row r="362" spans="2:7">
      <c r="B362" s="34"/>
      <c r="C362" s="43"/>
      <c r="D362" s="137">
        <f>'5 жастағы балалар К'!BN122</f>
        <v>0</v>
      </c>
      <c r="E362" s="44"/>
      <c r="F362" s="137">
        <f>'5 жастағы балалар Ш'!BN122</f>
        <v>0</v>
      </c>
      <c r="G362" s="44"/>
    </row>
    <row r="363" spans="2:7">
      <c r="B363" s="31">
        <v>22</v>
      </c>
      <c r="C363" s="43"/>
      <c r="D363" s="137">
        <f>'5 жастағы балалар К'!BO122</f>
        <v>0</v>
      </c>
      <c r="E363" s="44"/>
      <c r="F363" s="137">
        <f>'5 жастағы балалар Ш'!BO122</f>
        <v>0</v>
      </c>
      <c r="G363" s="44"/>
    </row>
    <row r="364" spans="2:7">
      <c r="B364" s="33"/>
      <c r="C364" s="43"/>
      <c r="D364" s="137">
        <f>'5 жастағы балалар К'!BP122</f>
        <v>0</v>
      </c>
      <c r="E364" s="44"/>
      <c r="F364" s="137">
        <f>'5 жастағы балалар Ш'!BP122</f>
        <v>0</v>
      </c>
      <c r="G364" s="44"/>
    </row>
    <row r="365" spans="2:7">
      <c r="B365" s="34"/>
      <c r="C365" s="43"/>
      <c r="D365" s="137">
        <f>'5 жастағы балалар К'!BQ122</f>
        <v>0</v>
      </c>
      <c r="E365" s="44"/>
      <c r="F365" s="137">
        <f>'5 жастағы балалар Ш'!BQ122</f>
        <v>0</v>
      </c>
      <c r="G365" s="44"/>
    </row>
    <row r="366" spans="2:7">
      <c r="B366" s="31">
        <v>23</v>
      </c>
      <c r="C366" s="43"/>
      <c r="D366" s="137">
        <f>'5 жастағы балалар К'!BR122</f>
        <v>0</v>
      </c>
      <c r="E366" s="44"/>
      <c r="F366" s="137">
        <f>'5 жастағы балалар Ш'!BR122</f>
        <v>0</v>
      </c>
      <c r="G366" s="44"/>
    </row>
    <row r="367" spans="2:7">
      <c r="B367" s="33"/>
      <c r="C367" s="43"/>
      <c r="D367" s="137">
        <f>'5 жастағы балалар К'!BS122</f>
        <v>0</v>
      </c>
      <c r="E367" s="44"/>
      <c r="F367" s="137">
        <f>'5 жастағы балалар Ш'!BS122</f>
        <v>0</v>
      </c>
      <c r="G367" s="44"/>
    </row>
    <row r="368" spans="2:7">
      <c r="B368" s="34"/>
      <c r="C368" s="43"/>
      <c r="D368" s="137">
        <f>'5 жастағы балалар К'!BT122</f>
        <v>0</v>
      </c>
      <c r="E368" s="44"/>
      <c r="F368" s="137">
        <f>'5 жастағы балалар Ш'!BT122</f>
        <v>0</v>
      </c>
      <c r="G368" s="44"/>
    </row>
    <row r="369" spans="2:7">
      <c r="B369" s="31">
        <v>24</v>
      </c>
      <c r="C369" s="43"/>
      <c r="D369" s="137">
        <f>'5 жастағы балалар К'!BU122</f>
        <v>0</v>
      </c>
      <c r="E369" s="44"/>
      <c r="F369" s="137">
        <f>'5 жастағы балалар Ш'!BU122</f>
        <v>0</v>
      </c>
      <c r="G369" s="44"/>
    </row>
    <row r="370" spans="2:7">
      <c r="B370" s="33"/>
      <c r="C370" s="43"/>
      <c r="D370" s="137">
        <f>'5 жастағы балалар К'!BV122</f>
        <v>0</v>
      </c>
      <c r="E370" s="44"/>
      <c r="F370" s="137">
        <f>'5 жастағы балалар Ш'!BV122</f>
        <v>0</v>
      </c>
      <c r="G370" s="44"/>
    </row>
    <row r="371" spans="2:7">
      <c r="B371" s="34"/>
      <c r="C371" s="43"/>
      <c r="D371" s="137">
        <f>'5 жастағы балалар К'!BW122</f>
        <v>0</v>
      </c>
      <c r="E371" s="44"/>
      <c r="F371" s="137">
        <f>'5 жастағы балалар Ш'!BW122</f>
        <v>0</v>
      </c>
      <c r="G371" s="44"/>
    </row>
    <row r="372" spans="2:7">
      <c r="B372" s="31">
        <v>25</v>
      </c>
      <c r="C372" s="43"/>
      <c r="D372" s="137">
        <f>'5 жастағы балалар К'!BX122</f>
        <v>0</v>
      </c>
      <c r="E372" s="44"/>
      <c r="F372" s="137">
        <f>'5 жастағы балалар Ш'!BX122</f>
        <v>0</v>
      </c>
      <c r="G372" s="44"/>
    </row>
    <row r="373" spans="2:7">
      <c r="B373" s="33"/>
      <c r="C373" s="43"/>
      <c r="D373" s="137">
        <f>'5 жастағы балалар К'!BY122</f>
        <v>0</v>
      </c>
      <c r="E373" s="44"/>
      <c r="F373" s="137">
        <f>'5 жастағы балалар Ш'!BY122</f>
        <v>0</v>
      </c>
      <c r="G373" s="44"/>
    </row>
    <row r="374" spans="2:7">
      <c r="B374" s="34"/>
      <c r="C374" s="43"/>
      <c r="D374" s="137">
        <f>'5 жастағы балалар К'!BZ122</f>
        <v>0</v>
      </c>
      <c r="E374" s="44"/>
      <c r="F374" s="137">
        <f>'5 жастағы балалар Ш'!BZ122</f>
        <v>0</v>
      </c>
      <c r="G374" s="44"/>
    </row>
    <row r="375" spans="2:7">
      <c r="B375" s="37">
        <v>26</v>
      </c>
      <c r="C375" s="43"/>
      <c r="D375" s="137">
        <f>'5 жастағы балалар К'!CA122</f>
        <v>0</v>
      </c>
      <c r="E375" s="44"/>
      <c r="F375" s="137">
        <f>'5 жастағы балалар Ш'!CA122</f>
        <v>0</v>
      </c>
      <c r="G375" s="44"/>
    </row>
    <row r="376" spans="2:7">
      <c r="B376" s="37"/>
      <c r="C376" s="43"/>
      <c r="D376" s="137">
        <f>'5 жастағы балалар К'!CB122</f>
        <v>0</v>
      </c>
      <c r="E376" s="44"/>
      <c r="F376" s="137">
        <f>'5 жастағы балалар Ш'!CB122</f>
        <v>0</v>
      </c>
      <c r="G376" s="44"/>
    </row>
    <row r="377" spans="2:7">
      <c r="B377" s="37"/>
      <c r="C377" s="43"/>
      <c r="D377" s="137">
        <f>'5 жастағы балалар К'!CC122</f>
        <v>0</v>
      </c>
      <c r="E377" s="44"/>
      <c r="F377" s="137">
        <f>'5 жастағы балалар Ш'!CC122</f>
        <v>0</v>
      </c>
      <c r="G377" s="44"/>
    </row>
    <row r="378" spans="2:7">
      <c r="B378" s="37">
        <v>27</v>
      </c>
      <c r="C378" s="43"/>
      <c r="D378" s="137">
        <f>'5 жастағы балалар К'!CD122</f>
        <v>0</v>
      </c>
      <c r="E378" s="44"/>
      <c r="F378" s="137">
        <f>'5 жастағы балалар Ш'!CD122</f>
        <v>0</v>
      </c>
      <c r="G378" s="44"/>
    </row>
    <row r="379" spans="2:7">
      <c r="B379" s="37"/>
      <c r="C379" s="43"/>
      <c r="D379" s="137">
        <f>'5 жастағы балалар К'!CE122</f>
        <v>0</v>
      </c>
      <c r="E379" s="44"/>
      <c r="F379" s="137">
        <f>'5 жастағы балалар Ш'!CE122</f>
        <v>0</v>
      </c>
      <c r="G379" s="44"/>
    </row>
    <row r="380" spans="2:7">
      <c r="B380" s="37"/>
      <c r="C380" s="43"/>
      <c r="D380" s="137">
        <f>'5 жастағы балалар К'!CF122</f>
        <v>0</v>
      </c>
      <c r="E380" s="44"/>
      <c r="F380" s="137">
        <f>'5 жастағы балалар Ш'!CF122</f>
        <v>0</v>
      </c>
      <c r="G380" s="44"/>
    </row>
    <row r="381" spans="2:7">
      <c r="B381" s="37">
        <v>28</v>
      </c>
      <c r="C381" s="43"/>
      <c r="D381" s="137">
        <f>'5 жастағы балалар К'!CG122</f>
        <v>0</v>
      </c>
      <c r="E381" s="44"/>
      <c r="F381" s="137">
        <f>'5 жастағы балалар Ш'!CG122</f>
        <v>0</v>
      </c>
      <c r="G381" s="44"/>
    </row>
    <row r="382" spans="2:7">
      <c r="B382" s="37"/>
      <c r="C382" s="43"/>
      <c r="D382" s="137">
        <f>'5 жастағы балалар К'!CH122</f>
        <v>0</v>
      </c>
      <c r="E382" s="44"/>
      <c r="F382" s="137">
        <f>'5 жастағы балалар Ш'!CH122</f>
        <v>0</v>
      </c>
      <c r="G382" s="44"/>
    </row>
    <row r="383" spans="2:7">
      <c r="B383" s="37"/>
      <c r="C383" s="43"/>
      <c r="D383" s="137">
        <f>'5 жастағы балалар К'!CI122</f>
        <v>0</v>
      </c>
      <c r="E383" s="44"/>
      <c r="F383" s="137">
        <f>'5 жастағы балалар Ш'!CI122</f>
        <v>0</v>
      </c>
      <c r="G383" s="44"/>
    </row>
    <row r="384" spans="2:7">
      <c r="B384" s="37">
        <v>29</v>
      </c>
      <c r="C384" s="43"/>
      <c r="D384" s="42"/>
      <c r="E384" s="44"/>
      <c r="F384" s="137">
        <f>'5 жастағы балалар Ш'!CJ122</f>
        <v>0</v>
      </c>
      <c r="G384" s="44"/>
    </row>
    <row r="385" spans="2:7">
      <c r="B385" s="37"/>
      <c r="C385" s="43"/>
      <c r="D385" s="44"/>
      <c r="E385" s="44"/>
      <c r="F385" s="137">
        <f>'5 жастағы балалар Ш'!CK122</f>
        <v>0</v>
      </c>
      <c r="G385" s="44"/>
    </row>
    <row r="386" spans="2:7">
      <c r="B386" s="37"/>
      <c r="C386" s="43"/>
      <c r="D386" s="44"/>
      <c r="E386" s="44"/>
      <c r="F386" s="137">
        <f>'5 жастағы балалар Ш'!CL122</f>
        <v>0</v>
      </c>
      <c r="G386" s="44"/>
    </row>
    <row r="387" spans="2:7">
      <c r="B387" s="37">
        <v>30</v>
      </c>
      <c r="C387" s="43"/>
      <c r="D387" s="44"/>
      <c r="E387" s="44"/>
      <c r="F387" s="137">
        <f>'5 жастағы балалар Ш'!CM122</f>
        <v>0</v>
      </c>
      <c r="G387" s="44"/>
    </row>
    <row r="388" spans="2:7">
      <c r="B388" s="37"/>
      <c r="C388" s="43"/>
      <c r="D388" s="44"/>
      <c r="E388" s="44"/>
      <c r="F388" s="137">
        <f>'5 жастағы балалар Ш'!CN122</f>
        <v>0</v>
      </c>
      <c r="G388" s="44"/>
    </row>
    <row r="389" spans="2:7">
      <c r="B389" s="37"/>
      <c r="C389" s="43"/>
      <c r="D389" s="44"/>
      <c r="E389" s="44"/>
      <c r="F389" s="137">
        <f>'5 жастағы балалар Ш'!CO122</f>
        <v>0</v>
      </c>
      <c r="G389" s="44"/>
    </row>
    <row r="390" spans="2:7">
      <c r="B390" s="37">
        <v>31</v>
      </c>
      <c r="C390" s="43"/>
      <c r="D390" s="44"/>
      <c r="E390" s="44"/>
      <c r="F390" s="137">
        <f>'5 жастағы балалар Ш'!CP122</f>
        <v>0</v>
      </c>
      <c r="G390" s="44"/>
    </row>
    <row r="391" spans="2:7">
      <c r="B391" s="37"/>
      <c r="C391" s="43"/>
      <c r="D391" s="44"/>
      <c r="E391" s="44"/>
      <c r="F391" s="137">
        <f>'5 жастағы балалар Ш'!CQ122</f>
        <v>0</v>
      </c>
      <c r="G391" s="44"/>
    </row>
    <row r="392" spans="2:7">
      <c r="B392" s="37"/>
      <c r="C392" s="43"/>
      <c r="D392" s="44"/>
      <c r="E392" s="44"/>
      <c r="F392" s="137">
        <f>'5 жастағы балалар Ш'!CR122</f>
        <v>0</v>
      </c>
      <c r="G392" s="44"/>
    </row>
    <row r="393" spans="2:7">
      <c r="B393" s="37">
        <v>32</v>
      </c>
      <c r="C393" s="43"/>
      <c r="D393" s="44"/>
      <c r="E393" s="44"/>
      <c r="F393" s="137">
        <f>'5 жастағы балалар Ш'!CS122</f>
        <v>0</v>
      </c>
      <c r="G393" s="44"/>
    </row>
    <row r="394" spans="2:7">
      <c r="B394" s="37"/>
      <c r="C394" s="43"/>
      <c r="D394" s="44"/>
      <c r="E394" s="44"/>
      <c r="F394" s="137">
        <f>'5 жастағы балалар Ш'!CT122</f>
        <v>0</v>
      </c>
      <c r="G394" s="44"/>
    </row>
    <row r="395" spans="2:7">
      <c r="B395" s="37"/>
      <c r="C395" s="43"/>
      <c r="D395" s="44"/>
      <c r="E395" s="44"/>
      <c r="F395" s="137">
        <f>'5 жастағы балалар Ш'!CU122</f>
        <v>0</v>
      </c>
      <c r="G395" s="44"/>
    </row>
    <row r="396" spans="2:7">
      <c r="B396" s="37">
        <v>33</v>
      </c>
      <c r="C396" s="43"/>
      <c r="D396" s="44"/>
      <c r="E396" s="44"/>
      <c r="F396" s="137">
        <f>'5 жастағы балалар Ш'!CV122</f>
        <v>0</v>
      </c>
      <c r="G396" s="44"/>
    </row>
    <row r="397" spans="2:7">
      <c r="B397" s="37"/>
      <c r="C397" s="43"/>
      <c r="D397" s="44"/>
      <c r="E397" s="44"/>
      <c r="F397" s="137">
        <f>'5 жастағы балалар Ш'!CW122</f>
        <v>0</v>
      </c>
      <c r="G397" s="44"/>
    </row>
    <row r="398" spans="2:7">
      <c r="B398" s="37"/>
      <c r="C398" s="43"/>
      <c r="D398" s="44"/>
      <c r="E398" s="44"/>
      <c r="F398" s="137">
        <f>'5 жастағы балалар Ш'!CX122</f>
        <v>0</v>
      </c>
      <c r="G398" s="44"/>
    </row>
    <row r="399" spans="2:7">
      <c r="B399" s="37">
        <v>34</v>
      </c>
      <c r="C399" s="43"/>
      <c r="D399" s="44"/>
      <c r="E399" s="44"/>
      <c r="F399" s="137">
        <f>'5 жастағы балалар Ш'!CY122</f>
        <v>0</v>
      </c>
      <c r="G399" s="44"/>
    </row>
    <row r="400" spans="2:7">
      <c r="B400" s="37"/>
      <c r="C400" s="43"/>
      <c r="D400" s="44"/>
      <c r="E400" s="44"/>
      <c r="F400" s="137">
        <f>'5 жастағы балалар Ш'!CZ122</f>
        <v>0</v>
      </c>
      <c r="G400" s="44"/>
    </row>
    <row r="401" spans="2:7">
      <c r="B401" s="37"/>
      <c r="C401" s="43"/>
      <c r="D401" s="44"/>
      <c r="E401" s="44"/>
      <c r="F401" s="137">
        <f>'5 жастағы балалар Ш'!DA122</f>
        <v>0</v>
      </c>
      <c r="G401" s="44"/>
    </row>
    <row r="402" spans="2:7">
      <c r="B402" s="37">
        <v>35</v>
      </c>
      <c r="C402" s="43"/>
      <c r="D402" s="44"/>
      <c r="E402" s="44"/>
      <c r="F402" s="137">
        <f>'5 жастағы балалар Ш'!DB122</f>
        <v>0</v>
      </c>
      <c r="G402" s="44"/>
    </row>
    <row r="403" spans="2:7">
      <c r="B403" s="37"/>
      <c r="C403" s="43"/>
      <c r="D403" s="44"/>
      <c r="E403" s="44"/>
      <c r="F403" s="137">
        <f>'5 жастағы балалар Ш'!DC122</f>
        <v>0</v>
      </c>
      <c r="G403" s="44"/>
    </row>
    <row r="404" spans="2:7">
      <c r="B404" s="37"/>
      <c r="C404" s="45"/>
      <c r="D404" s="46"/>
      <c r="E404" s="46"/>
      <c r="F404" s="137">
        <f>'5 жастағы балалар Ш'!DD122</f>
        <v>0</v>
      </c>
      <c r="G404" s="46"/>
    </row>
    <row r="405" spans="2:2">
      <c r="B405" s="47">
        <f>СВОД3!V17</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20"/>
  <sheetViews>
    <sheetView zoomScale="60" zoomScaleNormal="60"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t="str">
        <f>'5 жастағы балалар Ф'!C18</f>
        <v>Төлеужан Малика Талантқызы</v>
      </c>
      <c r="E4" s="5"/>
      <c r="F4" s="5"/>
      <c r="G4" s="1"/>
      <c r="H4" s="1"/>
    </row>
    <row r="5" ht="18" spans="2:8">
      <c r="B5" s="6" t="s">
        <v>2</v>
      </c>
      <c r="C5" s="6"/>
      <c r="D5" s="7" t="str">
        <f>'5 жастағы балалар Ф'!A18</f>
        <v>19.11.2017</v>
      </c>
      <c r="E5" s="7"/>
      <c r="F5" s="7"/>
      <c r="G5" s="1"/>
      <c r="H5" s="1"/>
    </row>
    <row r="6" ht="85.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str">
        <f>IF(C98="","",VLOOKUP(C98,$M$509:$N$511,2,TRUE))</f>
        <v>өкшемен, аяқтың сыртқы қырымен, адымдап, жүруді жүгірумен, секірумен
алмастырып, бағытты және қарқынды өзгертіп жүру қабілетін бекіту
</v>
      </c>
      <c r="D10" s="18" t="e">
        <f>IF(C99="","",VLOOKUP(C99,$O$509:$P$511,2,TRUE))</f>
        <v>#N/A</v>
      </c>
      <c r="E10" s="18" t="e">
        <f>IF(C100="","",VLOOKUP(C100,$Q$509:$R$511,2,TRUE))</f>
        <v>#N/A</v>
      </c>
      <c r="F10" s="18" t="str">
        <f>IF(C191="","",VLOOKUP(C191,$M$563:$N$565,2,TRUE))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G10" s="18" t="e">
        <f>IF(C192="","",VLOOKUP(C192,$O$563:$P$565,2,TRUE))</f>
        <v>#N/A</v>
      </c>
      <c r="H10" s="18" t="e">
        <f>IF(C193="","",VLOOKUP(C193,$Q$563:$R$565,2,TRUE))</f>
        <v>#N/A</v>
      </c>
      <c r="I10" s="18" t="str">
        <f>IF(C300="","",VLOOKUP(C300,$M$563:$N$565,2,TRUE))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J10" s="18" t="e">
        <f>IF(C301="","",VLOOKUP(C301,$O$563:$P$565,2,TRUE))</f>
        <v>#N/A</v>
      </c>
      <c r="K10" s="18" t="e">
        <f>IF(C302="","",VLOOKUP(C302,$Q$563:$R$565,2,TRUE))</f>
        <v>#N/A</v>
      </c>
      <c r="L10" s="19" t="str">
        <f>IF(B405="","",VLOOKUP(B405,$M$612:$N$614,2,TRUE))</f>
        <v>Гигиеналық процедураларды өз бетінше орындайды; қатайту процедураларының маңыздылығы мен қажеттілігін біледі. Жаңа қозғалыс түрлерін біледі. Ойын  ұйымдастыруда бастамашылық жасайды, ойын ережелерін сақтайды
Шынықтыру процедураларының маңыздылығы мен қажеттілігін біледі; және салауатты өмір салты туралы алғашқы идеялары бар.
Дұрыс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біледі;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дұрыс жасайды және қолданады, сөйлеу этикеті формаларын қолданбайды; жай сөйлемдерді қолданады. негізгі ойды тұжырымдайды, өз пікірін білдіреді; оқиғаны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өзі және отбасы туралы айтады;
пайдаланады
басқалармен және адамдармен қарым-қатынасқа қажетті сөздер; ойыншықтар туралы шағын әңгіме құрастырады, суреттерді жасайды; 
мақал-мәтелдерді жатқа айтады.
Сөздерді буынға бөледі, олардың санын, ретін анықтайды;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пайдаланады, палитрадағы акварельді сумен араластырады, түрлі баспаларда қарындашпен бояйды, қанық түстерді алады.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біледі; табиғаттан және қиялдан әр түрлі пішіндегі және өлшемдегі таныс заттарды мүсіндеу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біледі; ;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v>
      </c>
    </row>
    <row r="11" ht="90" customHeight="1" spans="2:12">
      <c r="B11" s="11"/>
      <c r="C11" s="18" t="str">
        <f>IF(C101="","",VLOOKUP(C101,$S$509:$T$511,2,TRUE))</f>
        <v>сызықтардың, арқанның, тақтайдың, гимнастикалық скамейканың, бөрененің
бойымен тепе-теңдікті сақтап, жүру қабілетін бекіту
</v>
      </c>
      <c r="D11" s="18" t="e">
        <f>IF(C102="","",VLOOKUP(C102,$U$509:$V$511,2,TRUE))</f>
        <v>#N/A</v>
      </c>
      <c r="E11" s="18" t="e">
        <f>IF(C103="","",VLOOKUP(C103,$W$509:$X$511,2,TRUE))</f>
        <v>#N/A</v>
      </c>
      <c r="F11" s="18" t="str">
        <f>IF(C194="","",VLOOKUP(C194,$S$563:$T$565,2,TRUE))</f>
        <v>әртүрлі жылдамдықпен – баяу, жылдам, орташа қарқынмен тоқтамай жүгіру қабілетін бекіту</v>
      </c>
      <c r="G11" s="18" t="e">
        <f>IF(C195="","",VLOOKUP(C195,$U$563:$V$565,2,TRUE))</f>
        <v>#N/A</v>
      </c>
      <c r="H11" s="18" t="e">
        <f>IF(C196="","",VLOOKUP(C196,$W$563:$X$565,2,TRUE))</f>
        <v>#N/A</v>
      </c>
      <c r="I11" s="18" t="str">
        <f>IF(C303="","",VLOOKUP(C303,$S$563:$T$565,2,TRUE))</f>
        <v>әртүрлі жылдамдықпен – баяу, жылдам, орташа қарқынмен тоқтамай жүгіру қабілетін бекіту</v>
      </c>
      <c r="J11" s="18" t="e">
        <f>IF(C304="","",VLOOKUP(C304,$U$563:$V$565,2,TRUE))</f>
        <v>#N/A</v>
      </c>
      <c r="K11" s="18" t="e">
        <f>IF(C305="","",VLOOKUP(C305,$W$563:$X$565,2,TRUE))</f>
        <v>#N/A</v>
      </c>
      <c r="L11" s="20"/>
    </row>
    <row r="12" ht="90" customHeight="1" spans="2:12">
      <c r="B12" s="11"/>
      <c r="C12" s="18" t="str">
        <f>IF(C104="","",VLOOKUP(C104,$Y$509:$Z$511,2,TRUE))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қабілетін бекіту
</v>
      </c>
      <c r="D12" s="18" t="e">
        <f>IF(C105="","",VLOOKUP(C105,$AA$509:$AB$511,2,TRUE))</f>
        <v>#N/A</v>
      </c>
      <c r="E12" s="18" t="e">
        <f>IF(C106="","",VLOOKUP(C106,$AC$509:$AD$511,2,TRUE))</f>
        <v>#N/A</v>
      </c>
      <c r="F12" s="18" t="str">
        <f>IF(C197="","",VLOOKUP(C197,$Y$563:$Z$565,2,TRUE))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G12" s="18" t="e">
        <f>IF(C198="","",VLOOKUP(C198,$AA$563:$AB$565,2,TRUE))</f>
        <v>#N/A</v>
      </c>
      <c r="H12" s="18" t="e">
        <f>IF(C199="","",VLOOKUP(C199,$AC$563:$AD$565,2,TRUE))</f>
        <v>#N/A</v>
      </c>
      <c r="I12" s="18" t="str">
        <f>IF(C306="","",VLOOKUP(C306,$Y$563:$Z$565,2,TRUE))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J12" s="18" t="e">
        <f>IF(C307="","",VLOOKUP(C307,$AA$563:$AB$565,2,TRUE))</f>
        <v>#N/A</v>
      </c>
      <c r="K12" s="18" t="e">
        <f>IF(C308="","",VLOOKUP(C308,$AC$563:$AD$565,2,TRUE))</f>
        <v>#N/A</v>
      </c>
      <c r="L12" s="20"/>
    </row>
    <row r="13" ht="90" customHeight="1" spans="2:12">
      <c r="B13" s="11"/>
      <c r="C13" s="18" t="str">
        <f>IF(C107="","",VLOOKUP(C107,$AE$509:$AF$511,2,TRUE))</f>
        <v>доптарды домалату, заттарды қашықтыққа лақтыруды, доптарды кедергілер
арқылы лақтыру және қағып алу қабілетін бекіту
</v>
      </c>
      <c r="D13" s="18" t="e">
        <f>IF(C108="","",VLOOKUP(C108,$AG$509:$AH$511,2,TRUE))</f>
        <v>#N/A</v>
      </c>
      <c r="E13" s="18" t="e">
        <f>IF(C109="","",VLOOKUP(C109,$AI$509:$AJ$511,2,TRUE))</f>
        <v>#N/A</v>
      </c>
      <c r="F13" s="18" t="str">
        <f>IF(C200="","",VLOOKUP(C200,$AE$563:$AF$565,2,TRUE))</f>
        <v>спорттық ойындар мен жаттығуларда белсенділік таныту қабілетін бекіту</v>
      </c>
      <c r="G13" s="18" t="e">
        <f>IF(C201="","",VLOOKUP(C201,$AG$563:$AH$565,2,TRUE))</f>
        <v>#N/A</v>
      </c>
      <c r="H13" s="18" t="e">
        <f>IF(C202="","",VLOOKUP(C202,$AI$563:$AJ$565,2,TRUE))</f>
        <v>#N/A</v>
      </c>
      <c r="I13" s="18" t="str">
        <f>IF(C309="","",VLOOKUP(C309,$AE$563:$AF$565,2,TRUE))</f>
        <v>спорттық ойындар мен жаттығуларда белсенділік таныту қабілетін бекіту</v>
      </c>
      <c r="J13" s="18" t="e">
        <f>IF(C310="","",VLOOKUP(C310,$AG$563:$AH$565,2,TRUE))</f>
        <v>#N/A</v>
      </c>
      <c r="K13" s="18" t="e">
        <f>IF(C311="","",VLOOKUP(C311,$AI$563:$AJ$565,2,TRUE))</f>
        <v>#N/A</v>
      </c>
      <c r="L13" s="20"/>
    </row>
    <row r="14" ht="90" customHeight="1" spans="2:12">
      <c r="B14" s="11"/>
      <c r="C14" s="18" t="str">
        <f>IF(C110="","",VLOOKUP(C110,$AK$509:$AL$511,2,TRUE))</f>
        <v>қимылды ойындарда физикалық қасиеттерді: жылдамдық, күш, шыдамдылық,
икемділік, ептілік көрсетуді :және спорттық ойындардың ережелерін сақтау қабілетін бекіту
</v>
      </c>
      <c r="D14" s="18" t="e">
        <f>IF(C111="","",VLOOKUP(C111,$AM$509:$AN$511,2,TRUE))</f>
        <v>#N/A</v>
      </c>
      <c r="E14" s="18" t="e">
        <f>IF(C112="","",VLOOKUP(C112,$AO$509:$AP$511,2,TRUE))</f>
        <v>#N/A</v>
      </c>
      <c r="F14" s="18" t="str">
        <f>IF(C203="","",VLOOKUP(C203,$AK$563:$AL$565,2,TRUE))</f>
        <v>гигиеналық шараларды өз бетінше орындау қабілетін бекіту</v>
      </c>
      <c r="G14" s="18" t="e">
        <f>IF(C204="","",VLOOKUP(C204,$AM$563:$AN$565,2,TRUE))</f>
        <v>#N/A</v>
      </c>
      <c r="H14" s="18" t="e">
        <f>IF(C205="","",VLOOKUP(C205,$AO$563:$AP$565,2,TRUE))</f>
        <v>#N/A</v>
      </c>
      <c r="I14" s="18" t="str">
        <f>IF(C312="","",VLOOKUP(C312,$AK$563:$AL$565,2,TRUE))</f>
        <v>гигиеналық шараларды өз бетінше орындау қабілетін бекіту</v>
      </c>
      <c r="J14" s="18" t="e">
        <f>IF(C313="","",VLOOKUP(C313,$AM$563:$AN$565,2,TRUE))</f>
        <v>#N/A</v>
      </c>
      <c r="K14" s="18" t="e">
        <f>IF(C314="","",VLOOKUP(C314,$AO$563:$AP$565,2,TRUE))</f>
        <v>#N/A</v>
      </c>
      <c r="L14" s="20"/>
    </row>
    <row r="15" ht="90" customHeight="1" spans="2:12">
      <c r="B15" s="11"/>
      <c r="C15" s="18" t="str">
        <f>IF(C113="","",VLOOKUP(C113,$AQ$509:$AR$511,2,TRUE))</f>
        <v>жеке гигиенаның бастапқы дағдыларын сақтау, өзінің сыртқы келбетін өз бетінше
реттеу қабілетін бекіту
</v>
      </c>
      <c r="D15" s="18" t="e">
        <f>IF(C114="","",VLOOKUP(C114,$AS$509:$AT$511,2,TRUE))</f>
        <v>#N/A</v>
      </c>
      <c r="E15" s="18" t="e">
        <f>IF(C115="","",VLOOKUP(C115,$AU$509:$AV$511,2,TRUE))</f>
        <v>#N/A</v>
      </c>
      <c r="F15" s="18" t="str">
        <f>IF(C206="","",VLOOKUP(C206,$AQ$563:$AR$565,2,TRUE))</f>
        <v>өзіне – өзі қызмет көрсету және киіміне күтім жасау дағдыларын білу қабілетін бекіту</v>
      </c>
      <c r="G15" s="18" t="e">
        <f>IF(C207="","",VLOOKUP(C207,$AS$563:$AT$565,2,TRUE))</f>
        <v>#N/A</v>
      </c>
      <c r="H15" s="18" t="e">
        <f>IF(C208="","",VLOOKUP(C208,$AU$563:$AV$565,2,TRUE))</f>
        <v>#N/A</v>
      </c>
      <c r="I15" s="18" t="str">
        <f>IF(C315="","",VLOOKUP(C315,$AQ$563:$AR$565,2,TRUE))</f>
        <v>өзіне – өзі қызмет көрсету және киіміне күтім жасау дағдыларын білу қабілетін бекіту</v>
      </c>
      <c r="J15" s="18" t="e">
        <f>IF(C316="","",VLOOKUP(C316,$AS$563:$AT$565,2,TRUE))</f>
        <v>#N/A</v>
      </c>
      <c r="K15" s="18" t="e">
        <f>IF(C317="","",VLOOKUP(C317,$AU$563:$AV$565,2,TRUE))</f>
        <v>#N/A</v>
      </c>
      <c r="L15" s="20"/>
    </row>
    <row r="16" ht="90" customHeight="1" spans="2:12">
      <c r="B16" s="11"/>
      <c r="C16" s="151"/>
      <c r="D16" s="152"/>
      <c r="E16" s="152"/>
      <c r="F16" s="18" t="str">
        <f>IF(C209="","",VLOOKUP(C209,$AW$563:$AX$565,2,TRUE))</f>
        <v>салауатты өмір салтының құндылығын түсуну қабілетін бекіту</v>
      </c>
      <c r="G16" s="18" t="e">
        <f>IF(C210="","",VLOOKUP(C210,$AY$563:$AZ$565,2,TRUE))</f>
        <v>#N/A</v>
      </c>
      <c r="H16" s="18" t="e">
        <f>IF(C211="","",VLOOKUP(C211,$BA$563:$BB$565,2,TRUE))</f>
        <v>#N/A</v>
      </c>
      <c r="I16" s="18" t="str">
        <f>IF(C318="","",VLOOKUP(C318,$AW$563:$AX$565,2,TRUE))</f>
        <v>салауатты өмір салтының құндылығын түсуну қабілетін бекіту</v>
      </c>
      <c r="J16" s="18" t="e">
        <f>IF(C319="","",VLOOKUP(C319,$AY$563:$AZ$565,2,TRUE))</f>
        <v>#N/A</v>
      </c>
      <c r="K16" s="18" t="e">
        <f>IF(C320="","",VLOOKUP(C320,$BA$563:$BB$565,2,TRUE))</f>
        <v>#N/A</v>
      </c>
      <c r="L16" s="20"/>
    </row>
    <row r="17" ht="90" customHeight="1" spans="2:12">
      <c r="B17" s="11" t="s">
        <v>112</v>
      </c>
      <c r="C17" s="18" t="str">
        <f>IF(D98="","",VLOOKUP(D98,$M$513:$N$515,2,TRUE))</f>
        <v>дауысты, дауыссыз дыбыстарды дұрыс айту, белгілі дыбысқа ауызша сөздерді
табу қабілетін бекіту
</v>
      </c>
      <c r="D17" s="18" t="e">
        <f>IF(D99="","",VLOOKUP(D99,$O$513:$P$515,2,TRUE))</f>
        <v>#N/A</v>
      </c>
      <c r="E17" s="18" t="e">
        <f>IF(D100="","",VLOOKUP(D100,$Q$513:$R$515,2,TRUE))</f>
        <v>#N/A</v>
      </c>
      <c r="F17" s="18" t="e">
        <f>IF(D191="","",VLOOKUP(D191,$M$567:$N$569,2,TRUE))</f>
        <v>#N/A</v>
      </c>
      <c r="G17" s="18" t="str">
        <f>IF(D192="","",VLOOKUP(D192,$O$567:$P$569,2,TRUE))</f>
        <v>сөздерге дыбыстық талдау жасай алу дағдылардын қалыптастыру</v>
      </c>
      <c r="H17" s="18" t="e">
        <f>IF(D193="","",VLOOKUP(D193,$Q$567:$R$569,2,TRUE))</f>
        <v>#N/A</v>
      </c>
      <c r="I17" s="18" t="str">
        <f>IF(D300="","",VLOOKUP(D300,$M$567:$N$569,2,TRUE))</f>
        <v>сөздерге дыбыстық талдау жасай алу қабілетін бекіту</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str">
        <f>IF(D103="","",VLOOKUP(D103,$W$513:$X$515,2,TRUE))</f>
        <v>сөйлегенде сөйлемдердің түрлерін (жай және күрделі), сын есімдерді, етістіктерді,
үстеулерді, қосымшаларды қолдануға үйрету
</v>
      </c>
      <c r="F18" s="18" t="e">
        <f>IF(D194="","",VLOOKUP(D194,$S$567:$T$569,2,TRUE))</f>
        <v>#N/A</v>
      </c>
      <c r="G18" s="18" t="str">
        <f>IF(D195="","",VLOOKUP(D195,$U$567:$V$569,2,TRUE))</f>
        <v>сөйлегенде зат есімдерді, сын есімдерді, үстеулерді, көп мағыналы сөздерді,
синонимдер мен антонимдерді қолдану дағдылардын қалыптастыру
</v>
      </c>
      <c r="H18" s="18" t="e">
        <f>IF(D196="","",VLOOKUP(D196,$W$567:$X$569,2,TRUE))</f>
        <v>#N/A</v>
      </c>
      <c r="I18" s="18" t="str">
        <f>IF(D303="","",VLOOKUP(D303,$S$567:$T$569,2,TRUE))</f>
        <v>сөйлегенде зат есімдерді, сын есімдерді, үстеулерді, көп мағыналы сөздерді,
синонимдер мен антонимдерді қолдану қабілетін бекіту
</v>
      </c>
      <c r="J18" s="18" t="e">
        <f>IF(D304="","",VLOOKUP(D304,$U$567:$V$569,2,TRUE))</f>
        <v>#N/A</v>
      </c>
      <c r="K18" s="18" t="e">
        <f>IF(D305="","",VLOOKUP(D305,$W$567:$X$569,2,TRUE))</f>
        <v>#N/A</v>
      </c>
      <c r="L18" s="20"/>
    </row>
    <row r="19" ht="90" customHeight="1" spans="2:12">
      <c r="B19" s="11"/>
      <c r="C19" s="18" t="e">
        <f>IF(D104="","",VLOOKUP(D104,$Y$513:$Z$515,2,TRUE))</f>
        <v>#N/A</v>
      </c>
      <c r="D19" s="18" t="str">
        <f>IF(D105="","",VLOOKUP(D105,$AA$513:$AB$515,2,TRUE))</f>
        <v>өзін қоршаған ортадан тыс заттар мен құбылыстардың атауларын білу дағдылардын қалыптастыру</v>
      </c>
      <c r="E19" s="18" t="e">
        <f>IF(D106="","",VLOOKUP(D106,$AC$513:$AD$515,2,TRUE))</f>
        <v>#N/A</v>
      </c>
      <c r="F19" s="18" t="e">
        <f>IF(D197="","",VLOOKUP(D197,$Y$567:$Z$569,2,TRUE))</f>
        <v>#N/A</v>
      </c>
      <c r="G19" s="18" t="str">
        <f>IF(D198="","",VLOOKUP(D198,$AA$567:$AB$569,2,TRUE))</f>
        <v>зат есімдерді сан есімдермен және сын есімдерді зат есімдермен байланыстырып
айту дағдылардын қалыптастыру
</v>
      </c>
      <c r="H19" s="18" t="e">
        <f>IF(D199="","",VLOOKUP(D199,$AC$567:$AD$569,2,TRUE))</f>
        <v>#N/A</v>
      </c>
      <c r="I19" s="18" t="str">
        <f>IF(D306="","",VLOOKUP(D306,$Y$567:$Z$569,2,TRUE))</f>
        <v>зат есімдерді сан есімдермен және сын есімдерді зат есімдермен байланыстырып
айту қабілетін бекіту
</v>
      </c>
      <c r="J19" s="18" t="e">
        <f>IF(D307="","",VLOOKUP(D307,$AA$567:$AB$569,2,TRUE))</f>
        <v>#N/A</v>
      </c>
      <c r="K19" s="18" t="e">
        <f>IF(D308="","",VLOOKUP(D308,$AC$567:$AD$569,2,TRUE))</f>
        <v>#N/A</v>
      </c>
      <c r="L19" s="20"/>
    </row>
    <row r="20" ht="90" customHeight="1" spans="2:12">
      <c r="B20" s="11"/>
      <c r="C20" s="18" t="str">
        <f>IF(D107="","",VLOOKUP(D107,$AE$513:$AF$515,2,TRUE))</f>
        <v>сан есімдерді ретімен атау, оларды зат есімдермен септіктерде, жекеше және
көпше түрде байланыстырып айтуға қабілетін бекіту
</v>
      </c>
      <c r="D20" s="18" t="e">
        <f>IF(D108="","",VLOOKUP(D108,$AG$513:$AH$515,2,TRUE))</f>
        <v>#N/A</v>
      </c>
      <c r="E20" s="18" t="e">
        <f>IF(D109="","",VLOOKUP(D109,$AI$513:$AJ$515,2,TRUE))</f>
        <v>#N/A</v>
      </c>
      <c r="F20" s="18" t="e">
        <f>IF(D200="","",VLOOKUP(D200,$AE$567:$AF$569,2,TRUE))</f>
        <v>#N/A</v>
      </c>
      <c r="G20" s="18" t="str">
        <f>IF(D201="","",VLOOKUP(D201,$AG$567:$AH$569,2,TRUE))</f>
        <v>әңгімелесушіні мұқият тыңдап, сұрақтарды дұрыс қояды және қойылған сұрақтарға
қысқаша немесе толық жауап беру дағдылардын қалыптастыру
</v>
      </c>
      <c r="H20" s="18" t="e">
        <f>IF(D202="","",VLOOKUP(D202,$AI$567:$AJ$569,2,TRUE))</f>
        <v>#N/A</v>
      </c>
      <c r="I20" s="18" t="str">
        <f>IF(D309="","",VLOOKUP(D309,$AE$567:$AF$569,2,TRUE))</f>
        <v>әңгімелесушіні мұқият тыңдап, сұрақтарды дұрыс қояды және қойылған сұрақтарға
қысқаша немесе толық жауап беру қабілетін бекіту
</v>
      </c>
      <c r="J20" s="18" t="e">
        <f>IF(D310="","",VLOOKUP(D310,$AG$567:$AH$569,2,TRUE))</f>
        <v>#N/A</v>
      </c>
      <c r="K20" s="18" t="e">
        <f>IF(D311="","",VLOOKUP(D311,$AI$567:$AJ$569,2,TRUE))</f>
        <v>#N/A</v>
      </c>
      <c r="L20" s="20"/>
    </row>
    <row r="21" ht="90" customHeight="1" spans="2:12">
      <c r="B21" s="11"/>
      <c r="C21" s="18" t="e">
        <f>IF(D110="","",VLOOKUP(D110,$AK$513:$AL$515,2,TRUE))</f>
        <v>#N/A</v>
      </c>
      <c r="D21" s="18" t="str">
        <f>IF(D111="","",VLOOKUP(D111,$AM$513:$AN$515,2,TRUE))</f>
        <v>бейнелеген суреттер мен заттар (бұйымдар) бойынша әңгімелер құрастыру дағдылардын қалыптастыру</v>
      </c>
      <c r="E21" s="18" t="e">
        <f>IF(D112="","",VLOOKUP(D112,$AO$513:$AP$515,2,TRUE))</f>
        <v>#N/A</v>
      </c>
      <c r="F21" s="18" t="e">
        <f>IF(D203="","",VLOOKUP(D203,$AK$567:$AL$569,2,TRUE))</f>
        <v>#N/A</v>
      </c>
      <c r="G21" s="18" t="str">
        <f>IF(D204="","",VLOOKUP(D204,$AM$567:$AN$569,2,TRUE))</f>
        <v>бақылаулар мен сюжеттік суреттер бойынша әңгімелер құрастыру дағдылардын қалыптастыру</v>
      </c>
      <c r="H21" s="18" t="e">
        <f>IF(D205="","",VLOOKUP(D205,$AO$567:$AP$569,2,TRUE))</f>
        <v>#N/A</v>
      </c>
      <c r="I21" s="18" t="str">
        <f>IF(D312="","",VLOOKUP(D312,$AK$567:$AL$569,2,TRUE))</f>
        <v>бақылаулар мен сюжеттік суреттер бойынша әңгімелер құрастыру қабілетін бекіту</v>
      </c>
      <c r="J21" s="18" t="e">
        <f>IF(D313="","",VLOOKUP(D313,$AM$567:$AN$569,2,TRUE))</f>
        <v>#N/A</v>
      </c>
      <c r="K21" s="18" t="e">
        <f>IF(D314="","",VLOOKUP(D314,$AO$567:$AP$569,2,TRUE))</f>
        <v>#N/A</v>
      </c>
      <c r="L21" s="20"/>
    </row>
    <row r="22" ht="90" customHeight="1" spans="2:12">
      <c r="B22" s="11"/>
      <c r="C22" s="18" t="str">
        <f>IF(D113="","",VLOOKUP(D113,$AQ$513:$AR$515,2,TRUE))</f>
        <v>шығармалардың, ертегілердің қызықты үзінділерін қайталап айту қабілетін бекіту</v>
      </c>
      <c r="D22" s="18" t="e">
        <f>IF(D114="","",VLOOKUP(D114,$AS$513:$AT$515,2,TRUE))</f>
        <v>#N/A</v>
      </c>
      <c r="E22" s="18" t="e">
        <f>IF(D115="","",VLOOKUP(D115,$AU$513:$AV$515,2,TRUE))</f>
        <v>#N/A</v>
      </c>
      <c r="F22" s="18" t="e">
        <f>IF(D206="","",VLOOKUP(D206,$AQ$567:$AR$569,2,TRUE))</f>
        <v>#N/A</v>
      </c>
      <c r="G22" s="18" t="str">
        <f>IF(D207="","",VLOOKUP(D207,$AS$567:$AT$569,2,TRUE))</f>
        <v>әңгімелерді бірізді айтып беру дағдылардын қалыптастыру</v>
      </c>
      <c r="H22" s="18" t="e">
        <f>IF(D208="","",VLOOKUP(D208,$AU$567:$AV$569,2,TRUE))</f>
        <v>#N/A</v>
      </c>
      <c r="I22" s="18" t="str">
        <f>IF(D315="","",VLOOKUP(D315,$AQ$567:$AR$569,2,TRUE))</f>
        <v>әңгімелерді бірізді айтып беру қабілетін бекіту</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str">
        <f>IF(D209="","",VLOOKUP(D209,$AW$567:$AX$569,2,TRUE))</f>
        <v>әңгімелесу кезінде өзін мәдениетті, әдепті ұстау қабілетін бекіту</v>
      </c>
      <c r="G23" s="18" t="str">
        <f>IF(D210="","",VLOOKUP(D210,$AY$567:$AZ$569,2,TRUE))</f>
        <v>әңгімелесу кезінде өзін мәдениетті, әдепті ұстау дағдылардын қалыптастыру</v>
      </c>
      <c r="H23" s="18" t="e">
        <f>IF(D211="","",VLOOKUP(D211,$BA$567:$BB$569,2,TRUE))</f>
        <v>#N/A</v>
      </c>
      <c r="I23" s="18" t="str">
        <f>IF(D318="","",VLOOKUP(D318,$AW$567:$AX$569,2,TRUE))</f>
        <v>әңгімелесу кезінде өзін мәдениетті, әдепті ұстау қабілетін бекіту</v>
      </c>
      <c r="J23" s="18" t="e">
        <f>IF(D319="","",VLOOKUP(D319,$AY$567:$AZ$569,2,TRUE))</f>
        <v>#N/A</v>
      </c>
      <c r="K23" s="18" t="e">
        <f>IF(D320="","",VLOOKUP(D320,$BA$567:$BB$569,2,TRUE))</f>
        <v>#N/A</v>
      </c>
      <c r="L23" s="20"/>
    </row>
    <row r="24" ht="90" customHeight="1" spans="2:12">
      <c r="B24" s="11"/>
      <c r="C24" s="18" t="e">
        <f>IF(D119="","",VLOOKUP(D119,$S$517:$T$519,2,TRUE))</f>
        <v>#N/A</v>
      </c>
      <c r="D24" s="18" t="str">
        <f>IF(D120="","",VLOOKUP(D120,$U$517:$V$519,2,TRUE))</f>
        <v>кітаптағы иллюстрацияларды өз бетінше қарап, ертегі, әңгіме құрастыруға дағдылардын қалыптастыру</v>
      </c>
      <c r="E24" s="18" t="e">
        <f>IF(D121="","",VLOOKUP(D121,$W$517:$X$519,2,TRUE))</f>
        <v>#N/A</v>
      </c>
      <c r="F24" s="18" t="str">
        <f>IF(D212="","",VLOOKUP(D212,$M$571:$N$573,2,TRUE))</f>
        <v>себеп-салдарлық байланыстыру, әдеби жанрларды ажырату қабілетін бекіту</v>
      </c>
      <c r="G24" s="18" t="e">
        <f>IF(D213="","",VLOOKUP(D213,$O$571:$P$573,2,TRUE))</f>
        <v>#N/A</v>
      </c>
      <c r="H24" s="18" t="e">
        <f>IF(D214="","",VLOOKUP(D214,$Q$571:$R$573,2,TRUE))</f>
        <v>#N/A</v>
      </c>
      <c r="I24" s="18" t="str">
        <f>IF(D321="","",VLOOKUP(D321,$M$571:$N$573,2,TRUE))</f>
        <v>себеп-салдарлық байланыстыру, әдеби жанрларды ажырату қабілетін бекіту</v>
      </c>
      <c r="J24" s="18" t="e">
        <f>IF(D322="","",VLOOKUP(D322,$O$571:$P$573,2,TRUE))</f>
        <v>#N/A</v>
      </c>
      <c r="K24" s="18" t="e">
        <f>IF(D323="","",VLOOKUP(D323,$Q$571:$R$573,2,TRUE))</f>
        <v>#N/A</v>
      </c>
      <c r="L24" s="20"/>
    </row>
    <row r="25" ht="90" customHeight="1" spans="2:12">
      <c r="B25" s="11"/>
      <c r="C25" s="18" t="e">
        <f>IF(D122="","",VLOOKUP(D122,$Y$517:$Z$519,2,TRUE))</f>
        <v>#N/A</v>
      </c>
      <c r="D25" s="18" t="str">
        <f>IF(D123="","",VLOOKUP(D123,$AA$517:$AB$519,2,TRUE))</f>
        <v>сахналық қойылымдарға қатысуға, образды бейнелеу үшін мәнерлілік құралдарын
қолдануға дағдылардын қалыптастыру
</v>
      </c>
      <c r="E25" s="18" t="e">
        <f>IF(D124="","",VLOOKUP(D124,$AC$517:$AD$519,2,TRUE))</f>
        <v>#N/A</v>
      </c>
      <c r="F25" s="18" t="str">
        <f>IF(D215="","",VLOOKUP(D215,$S$571:$T$573,2,TRUE))</f>
        <v>өлеңдерді мәнерлеп, интонациямен оқу қабілетін бекіту</v>
      </c>
      <c r="G25" s="18" t="e">
        <f>IF(D216="","",VLOOKUP(D216,$U$571:$V$573,2,TRUE))</f>
        <v>#N/A</v>
      </c>
      <c r="H25" s="18" t="e">
        <f>IF(D217="","",VLOOKUP(D217,$W$571:$X$573,2,TRUE))</f>
        <v>#N/A</v>
      </c>
      <c r="I25" s="18" t="str">
        <f>IF(D324="","",VLOOKUP(D324,$S$571:$T$573,2,TRUE))</f>
        <v>өлеңдерді мәнерлеп, интонациямен оқу қабілетін бекіту</v>
      </c>
      <c r="J25" s="18" t="e">
        <f>IF(D325="","",VLOOKUP(D325,$U$571:$V$573,2,TRUE))</f>
        <v>#N/A</v>
      </c>
      <c r="K25" s="18" t="e">
        <f>IF(D326="","",VLOOKUP(D326,$W$571:$X$573,2,TRUE))</f>
        <v>#N/A</v>
      </c>
      <c r="L25" s="20"/>
    </row>
    <row r="26" ht="90" customHeight="1" spans="2:12">
      <c r="B26" s="11"/>
      <c r="C26" s="18" t="e">
        <f>IF(D125="","",VLOOKUP(D125,$AE$517:$AF$519,2,TRUE))</f>
        <v>#N/A</v>
      </c>
      <c r="D26" s="18" t="str">
        <f>IF(D126="","",VLOOKUP(D126,$AG$517:$AH$519,2,TRUE))</f>
        <v>дауыс күшін өзгерте отырып, әртүрлі интонацияларды жаңғыртуға дағдылардын қалыптастыру</v>
      </c>
      <c r="E26" s="18" t="e">
        <f>IF(D127="","",VLOOKUP(D127,$AI$517:$AJ$519,2,TRUE))</f>
        <v>#N/A</v>
      </c>
      <c r="F26" s="18" t="e">
        <f>IF(D218="","",VLOOKUP(D218,$Y$571:$Z$573,2,TRUE))</f>
        <v>#N/A</v>
      </c>
      <c r="G26" s="18" t="str">
        <f>IF(D219="","",VLOOKUP(D219,$AA$571:$AB$573,2,TRUE))</f>
        <v>мазмұнның бірізділігін сақтай отырып, шығарма мазмұнын қайталап айту дағдылардын қалыптастыру</v>
      </c>
      <c r="H26" s="18" t="e">
        <f>IF(D220="","",VLOOKUP(D220,$AC$571:$AD$573,2,TRUE))</f>
        <v>#N/A</v>
      </c>
      <c r="I26" s="18" t="str">
        <f>IF(D327="","",VLOOKUP(D327,$Y$571:$Z$573,2,TRUE))</f>
        <v>мазмұнның бірізділігін сақтай отырып, шығарма мазмұнын қайталап айту қабілетін бекіту</v>
      </c>
      <c r="J26" s="18" t="e">
        <f>IF(D328="","",VLOOKUP(D328,$AA$571:$AB$573,2,TRUE))</f>
        <v>#N/A</v>
      </c>
      <c r="K26" s="18" t="e">
        <f>IF(D329="","",VLOOKUP(D329,$AC$571:$AD$573,2,TRUE))</f>
        <v>#N/A</v>
      </c>
      <c r="L26" s="20"/>
    </row>
    <row r="27" ht="90" customHeight="1" spans="2:12">
      <c r="B27" s="11"/>
      <c r="C27" s="18" t="e">
        <f>IF(D128="","",VLOOKUP(D128,$AK$517:$AL$519,2,TRUE))</f>
        <v>#N/A</v>
      </c>
      <c r="D27" s="18" t="str">
        <f>IF(D129="","",VLOOKUP(D129,$AM$517:$AN$519,2,TRUE))</f>
        <v>еркін ойындарда таныс кейіпкерлердің образын өздігінен сомдау дағдылардын қалыптастыру</v>
      </c>
      <c r="E27" s="18" t="e">
        <f>IF(D130="","",VLOOKUP(D130,$AO$517:$AP$519,2,TRUE))</f>
        <v>#N/A</v>
      </c>
      <c r="F27" s="18" t="e">
        <f>IF(D221="","",VLOOKUP(D221,$AE$571:$AF$573,2,TRUE))</f>
        <v>#N/A</v>
      </c>
      <c r="G27" s="18" t="str">
        <f>IF(D222="","",VLOOKUP(D222,$AG$571:$AH$573,2,TRUE))</f>
        <v>рөлдерде кейіпкердің көңіл күйі мен мінезін, бейненің қимылын,интонациясы мен
мимикасын беру дағдылардын қалыптастыру
</v>
      </c>
      <c r="H27" s="18" t="e">
        <f>IF(D223="","",VLOOKUP(D223,$AI$571:$AJ$573,2,TRUE))</f>
        <v>#N/A</v>
      </c>
      <c r="I27" s="18" t="str">
        <f>IF(D330="","",VLOOKUP(D330,$AE$571:$AF$573,2,TRUE))</f>
        <v>рөлдерде кейіпкердің көңіл күйі мен мінезін, бейненің қимылын,интонациясы мен
мимикасын беру қабілетін бекіту
</v>
      </c>
      <c r="J27" s="18" t="e">
        <f>IF(D331="","",VLOOKUP(D341,$AG$571:$AH$573,2,TRUE))</f>
        <v>#N/A</v>
      </c>
      <c r="K27" s="18" t="str">
        <f>IF(D332="","",VLOOKUP(D342,$AI$571:$AJ$573,2,TRUE))</f>
        <v>рөлдерде кейіпкердің көңіл күйі мен мінезін, бейненің қимылын,интонациясы мен
мимикасын беруге үйрету
</v>
      </c>
      <c r="L27" s="20"/>
    </row>
    <row r="28" ht="90" customHeight="1" spans="2:12">
      <c r="B28" s="11"/>
      <c r="C28" s="18" t="e">
        <f>IF(D131="","",VLOOKUP(D131,$AQ$517:$AR$519,2,TRUE))</f>
        <v>#N/A</v>
      </c>
      <c r="D28" s="18" t="str">
        <f>IF(D132="","",VLOOKUP(D132,$AS$517:$AT$519,2,TRUE))</f>
        <v>рөлді, сюжетті таңдауда бастамашылық пен дербестік таныту дағдылардын қалыптастыру</v>
      </c>
      <c r="E28" s="18" t="e">
        <f>IF(D133="","",VLOOKUP(D133,$AU$517:$AV$519,2,TRUE))</f>
        <v>#N/A</v>
      </c>
      <c r="F28" s="18" t="e">
        <f>IF(D224="","",VLOOKUP(D224,$AK$571:$AL$573,2,TRUE))</f>
        <v>#N/A</v>
      </c>
      <c r="G28" s="18" t="str">
        <f>IF(D225="","",VLOOKUP(D225,$AM$571:$AN$573,2,TRUE))</f>
        <v>қойылымдағы өзінің рөлін мәнерлі, дербес орындау дағдылардын қалыптастыру</v>
      </c>
      <c r="H28" s="18" t="e">
        <f>IF(D226="","",VLOOKUP(D226,$AO$571:$AP$573,2,TRUE))</f>
        <v>#N/A</v>
      </c>
      <c r="I28" s="18" t="str">
        <f>IF(D333="","",VLOOKUP(D333,$AK$571:$AL$573,2,TRUE))</f>
        <v>қойылымдағы өзінің рөлін мәнерлі, дербес орындау қабілетін бекіту</v>
      </c>
      <c r="J28" s="18" t="e">
        <f>IF(D334="","",VLOOKUP(D334,$AM$571:$AN$573,2,TRUE))</f>
        <v>#N/A</v>
      </c>
      <c r="K28" s="18" t="e">
        <f>IF(D335="","",VLOOKUP(D335,$AO$571:$AP$573,2,TRUE))</f>
        <v>#N/A</v>
      </c>
      <c r="L28" s="20"/>
    </row>
    <row r="29" ht="90" customHeight="1" spans="2:12">
      <c r="B29" s="11"/>
      <c r="C29" s="18" t="e">
        <f>IF(D134="","",VLOOKUP(D134,$M$521:$N$523,2,TRUE))</f>
        <v>#N/A</v>
      </c>
      <c r="D29" s="18" t="str">
        <f>IF(D135="","",VLOOKUP(D135,$O$521:$P$523,2,TRUE))</f>
        <v>қазақ тіліне тән ө, қ, ү, ұ, і, ғ дыбыстарын жеке, сөз ішінде анық айтуға дағдылардын қалыптастыру</v>
      </c>
      <c r="E29" s="18" t="e">
        <f>IF(D136="","",VLOOKUP(D136,$Q$521:$R$523,2,TRUE))</f>
        <v>#N/A</v>
      </c>
      <c r="F29" s="18" t="e">
        <f>IF(D227="","",VLOOKUP(D227,$AQ$571:$AR$573,2,TRUE))</f>
        <v>#N/A</v>
      </c>
      <c r="G29" s="18" t="str">
        <f>IF(D228="","",VLOOKUP(D228,$AS$571:$AT$573,2,TRUE))</f>
        <v>түрлі дереккөздерден алған ақпараттарымен, әсерлерімен бөлісу дағдылардын қалыптастыру</v>
      </c>
      <c r="H29" s="18" t="e">
        <f>IF(D229="","",VLOOKUP(D229,$AU$571:$AV$573,2,TRUE))</f>
        <v>#N/A</v>
      </c>
      <c r="I29" s="18" t="str">
        <f>IF(D336="","",VLOOKUP(D336,$AQ$571:$AR$573,2,TRUE))</f>
        <v>түрлі дереккөздерден алған ақпараттарымен, әсерлерімен бөлісу қабілетін бекіту</v>
      </c>
      <c r="J29" s="18" t="e">
        <f>IF(D337="","",VLOOKUP(D337,$AS$571:$AT$573,2,TRUE))</f>
        <v>#N/A</v>
      </c>
      <c r="K29" s="18" t="e">
        <f>IF(D338="","",VLOOKUP(D338,$AU$571:$AV$573,2,TRUE))</f>
        <v>#N/A</v>
      </c>
      <c r="L29" s="20"/>
    </row>
    <row r="30" ht="90" customHeight="1" spans="2:12">
      <c r="B30" s="11"/>
      <c r="C30" s="18" t="str">
        <f>IF(D137="","",VLOOKUP(D137,$S$521:$T$523,2,TRUE))</f>
        <v>туыстық қарым-қатынасты білдіретін сөздерді білуге, өзінің отбасы, отбасылық
мерекелер, отбасындағы қызықты оқиғалар, салт-дәстүрлер туралы айтуға қабілетін бекіту
</v>
      </c>
      <c r="D30" s="18" t="e">
        <f>IF(D138="","",VLOOKUP(D138,$U$521:$V$523,2,TRUE))</f>
        <v>#N/A</v>
      </c>
      <c r="E30" s="18" t="e">
        <f>IF(D139="","",VLOOKUP(D139,$W$521:$X$523,2,TRUE))</f>
        <v>#N/A</v>
      </c>
      <c r="F30" s="18" t="e">
        <f>IF(D230="","",VLOOKUP(D230,$AW$571:$AX$573,2,TRUE))</f>
        <v>#N/A</v>
      </c>
      <c r="G30" s="18" t="str">
        <f>IF(D231="","",VLOOKUP(D231,$AY$571:$AZ$573,2,TRUE))</f>
        <v>айналасында болып жатқан оқиғаларға өзінің көзқарасын білдіру дағдылардын қалыптастыру</v>
      </c>
      <c r="H30" s="18" t="e">
        <f>IF(D232="","",VLOOKUP(D232,$BA$571:$BB$573,2,TRUE))</f>
        <v>#N/A</v>
      </c>
      <c r="I30" s="18" t="str">
        <f>IF(D339="","",VLOOKUP(D339,$AW$571:$AX$573,2,TRUE))</f>
        <v>айналасында болып жатқан оқиғаларға өзінің көзқарасын білдіру қабілетін бекіту</v>
      </c>
      <c r="J30" s="18" t="e">
        <f>IF(D340="","",VLOOKUP(D340,$AY$571:$AZ$573,2,TRUE))</f>
        <v>#N/A</v>
      </c>
      <c r="K30" s="18" t="e">
        <f>IF(D341="","",VLOOKUP(D341,$BA$571:$BB$573,2,TRUE))</f>
        <v>#N/A</v>
      </c>
      <c r="L30" s="20"/>
    </row>
    <row r="31" ht="90" customHeight="1" spans="2:12">
      <c r="B31" s="11"/>
      <c r="C31" s="18" t="e">
        <f>IF(D140="","",VLOOKUP(D140,$Y$521:$Z$523,2,TRUE))</f>
        <v>#N/A</v>
      </c>
      <c r="D31" s="18" t="str">
        <f>IF(D141="","",VLOOKUP(D141,$AA$521:$AB$523,2,TRUE))</f>
        <v>өлеңдер, санамақтар, жаңылтпаштар, тақпақтарды жатқа айтуға дағдылардын қалыптастыру</v>
      </c>
      <c r="E31" s="18" t="e">
        <f>IF(D142="","",VLOOKUP(D142,$AC$521:$AD$523,2,TRUE))</f>
        <v>#N/A</v>
      </c>
      <c r="F31" s="18" t="e">
        <f>IF(D233="","",VLOOKUP(D233,$M$575:$N$577,2,TRUE))</f>
        <v>#N/A</v>
      </c>
      <c r="G31" s="18" t="str">
        <f>IF(D234="","",VLOOKUP(D234,$O$575:$P$577,2,TRUE))</f>
        <v>сөздерге дыбыстық талдау жасайды, сөздегі дыбыстардың ретін, дауысты және
дауыссыз дыбыстарды анықтау дағдылардын қалыптастыру
</v>
      </c>
      <c r="H31" s="18" t="e">
        <f>IF(D235="","",VLOOKUP(D235,$Q$575:$R$577,2,TRUE))</f>
        <v>#N/A</v>
      </c>
      <c r="I31" s="18" t="str">
        <f>IF(D342="","",VLOOKUP(D342,$M$575:$N$577,2,TRUE))</f>
        <v>сөздерге дыбыстық талдау жасайды, сөздегі дыбыстардың ретін, дауысты және
дауыссыз дыбыстарды анықтау қабілетін бекіту
</v>
      </c>
      <c r="J31" s="18" t="e">
        <f>IF(D343="","",VLOOKUP(D343,$O$575:$P$577,2,TRUE))</f>
        <v>#N/A</v>
      </c>
      <c r="K31" s="18" t="e">
        <f>IF(D344="","",VLOOKUP(D344,$Q$575:$R$577,2,TRUE))</f>
        <v>#N/A</v>
      </c>
      <c r="L31" s="20"/>
    </row>
    <row r="32" ht="90" customHeight="1" spans="2:12">
      <c r="B32" s="11"/>
      <c r="C32" s="18" t="e">
        <f>IF(D143="","",VLOOKUP(D143,$AE$521:$AF$523,2,TRUE))</f>
        <v>#N/A</v>
      </c>
      <c r="D32" s="18" t="str">
        <f>IF(D144="","",VLOOKUP(D144,$AG$521:$AH$523,2,TRUE))</f>
        <v>өз ойын жай және жайылма сөйлемдермен жеткізуге дағдылардын қалыптастыру</v>
      </c>
      <c r="E32" s="18" t="e">
        <f>IF(D145="","",VLOOKUP(D145,$AI$521:$AJ$523,2,TRUE))</f>
        <v>#N/A</v>
      </c>
      <c r="F32" s="18" t="e">
        <f>IF(D236="","",VLOOKUP(D236,$S$575:$T$577,2,TRUE))</f>
        <v>#N/A</v>
      </c>
      <c r="G32" s="18" t="str">
        <f>IF(D237="","",VLOOKUP(D237,$U$575:$V$577,2,TRUE))</f>
        <v>барлық дыбыстарды анық айту,  дауысты және дауыссыз дыбыстарды
ажырату дағдылардын қалыптастыру
</v>
      </c>
      <c r="H32" s="18" t="e">
        <f>IF(D238="","",VLOOKUP(D238,$W$575:$X$577,2,TRUE))</f>
        <v>#N/A</v>
      </c>
      <c r="I32" s="18" t="str">
        <f>IF(D345="","",VLOOKUP(D345,$S$575:$T$577,2,TRUE))</f>
        <v>барлық дыбыстарды анық айту,  дауысты және дауыссыз дыбыстарды
ажырату қабілетін бекіту
</v>
      </c>
      <c r="J32" s="18" t="e">
        <f>IF(D346="","",VLOOKUP(D346,$U$575:$V$577,2,TRUE))</f>
        <v>#N/A</v>
      </c>
      <c r="K32" s="18" t="e">
        <f>IF(D347="","",VLOOKUP(D347,$W$575:$X$577,2,TRUE))</f>
        <v>#N/A</v>
      </c>
      <c r="L32" s="20"/>
    </row>
    <row r="33" ht="90" customHeight="1" spans="2:12">
      <c r="B33" s="11"/>
      <c r="C33" s="18" t="e">
        <f>IF(D146="","",VLOOKUP(D146,$AK$521:$AL$523,2,TRUE))</f>
        <v>#N/A</v>
      </c>
      <c r="D33" s="18" t="str">
        <f>IF(D147="","",VLOOKUP(D147,$AM$521:$AN$523,2,TRUE))</f>
        <v>қарым-қатынас барысында балаларды қойылған сұрақтардың сипатына сәйкес
хабарлы, лепті, бұйрықты сөйлемдермен жауап беруге дағдылардын қалыптастыру
</v>
      </c>
      <c r="E33" s="18" t="e">
        <f>IF(D148="","",VLOOKUP(D148,$AO$521:$AP$523,2,TRUE))</f>
        <v>#N/A</v>
      </c>
      <c r="F33" s="18" t="e">
        <f>IF(D239="","",VLOOKUP(D239,$Y$575:$Z$577,2,TRUE))</f>
        <v>#N/A</v>
      </c>
      <c r="G33" s="18" t="str">
        <f>IF(D240="","",VLOOKUP(D240,$AA$575:$AB$577,2,TRUE))</f>
        <v>берілген буынға сөз құрастыру дағдылардын қалыптастыру</v>
      </c>
      <c r="H33" s="18" t="e">
        <f>IF(D241="","",VLOOKUP(D241,$AC$575:$AD$577,2,TRUE))</f>
        <v>#N/A</v>
      </c>
      <c r="I33" s="18" t="str">
        <f>IF(D348="","",VLOOKUP(D348,$Y$575:$Z$577,2,TRUE))</f>
        <v>берілген буынға сөз құрастыру қабілетін бекіту</v>
      </c>
      <c r="J33" s="18" t="e">
        <f>IF(D349="","",VLOOKUP(D349,$AA$575:$AB$577,2,TRUE))</f>
        <v>#N/A</v>
      </c>
      <c r="K33" s="18" t="e">
        <f>IF(D350="","",VLOOKUP(D350,$AC$575:$AD$577,2,TRUE))</f>
        <v>#N/A</v>
      </c>
      <c r="L33" s="20"/>
    </row>
    <row r="34" ht="90" customHeight="1" spans="2:12">
      <c r="B34" s="11"/>
      <c r="C34" s="18" t="e">
        <f>IF(D149="","",VLOOKUP(D149,$AQ$521:$AR$523,2,TRUE))</f>
        <v>#N/A</v>
      </c>
      <c r="D34" s="18" t="str">
        <f>IF(D150="","",VLOOKUP(D150,$AS$521:$AT$523,2,TRUE))</f>
        <v>өзінің тәжірибесіне сүйеніп, суреттер бойынша әңгіме құрастыруға дағдылардын қалыптастыру</v>
      </c>
      <c r="E34" s="18" t="e">
        <f>IF(D151="","",VLOOKUP(D151,$AU$521:$AV$523,2,TRUE))</f>
        <v>#N/A</v>
      </c>
      <c r="F34" s="18" t="e">
        <f>IF(D242="","",VLOOKUP(D242,$AE$575:$AF$577,2,TRUE))</f>
        <v>#N/A</v>
      </c>
      <c r="G34" s="18" t="str">
        <f>IF(D243="","",VLOOKUP(D243,$AG$575:$AH$577,2,TRUE))</f>
        <v>берілген сөздерден жай сөйлемдер құрастыру дағдылардын қалыптастыру</v>
      </c>
      <c r="H34" s="18" t="e">
        <f>IF(D244="","",VLOOKUP(D244,$AI$575:$AJ$577,2,TRUE))</f>
        <v>#N/A</v>
      </c>
      <c r="I34" s="18" t="str">
        <f>IF(D351="","",VLOOKUP(D351,$AE$575:$AF$577,2,TRUE))</f>
        <v>берілген сөздерден жай сөйлемдер құрастыру қабілетін бекіту</v>
      </c>
      <c r="J34" s="18" t="e">
        <f>IF(D352="","",VLOOKUP(D352,$AG$575:$AH$577,2,TRUE))</f>
        <v>#N/A</v>
      </c>
      <c r="K34" s="18" t="e">
        <f>IF(D353="","",VLOOKUP(D353,$AI$575:$AJ$577,2,TRUE))</f>
        <v>#N/A</v>
      </c>
      <c r="L34" s="20"/>
    </row>
    <row r="35" ht="90" customHeight="1" spans="2:12">
      <c r="B35" s="11"/>
      <c r="C35" s="153"/>
      <c r="D35" s="154"/>
      <c r="E35" s="155"/>
      <c r="F35" s="18" t="str">
        <f>IF(D245="","",VLOOKUP(D245,$AK$575:$AL$577,2,TRUE))</f>
        <v>қаламды дұрыс ұстай алу қабілетін бекіту</v>
      </c>
      <c r="G35" s="18" t="e">
        <f>IF(D246="","",VLOOKUP(D246,$AM$575:$AN$577,2,TRUE))</f>
        <v>#N/A</v>
      </c>
      <c r="H35" s="18" t="e">
        <f>IF(D247="","",VLOOKUP(D247,$AO$575:$AP$577,2,TRUE))</f>
        <v>#N/A</v>
      </c>
      <c r="I35" s="18" t="str">
        <f>IF(D354="","",VLOOKUP(D354,$AK$575:$AL$577,2,TRUE))</f>
        <v>қаламды дұрыс ұстай алу қабілетін бекіту</v>
      </c>
      <c r="J35" s="18" t="e">
        <f>IF(D355="","",VLOOKUP(D355,$AM$575:$AN$577,2,TRUE))</f>
        <v>#N/A</v>
      </c>
      <c r="K35" s="18" t="e">
        <f>IF(D356="","",VLOOKUP(D356,$AO$575:$AP$577,2,TRUE))</f>
        <v>#N/A</v>
      </c>
      <c r="L35" s="20"/>
    </row>
    <row r="36" ht="90" customHeight="1" spans="2:12">
      <c r="B36" s="11"/>
      <c r="C36" s="156"/>
      <c r="D36" s="157"/>
      <c r="E36" s="158"/>
      <c r="F36" s="18" t="str">
        <f>IF(D248="","",VLOOKUP(D248,$AQ$575:$AR$577,2,TRUE))</f>
        <v>түрлі сызықтарды салу қабілетін бекіту</v>
      </c>
      <c r="G36" s="18" t="e">
        <f>IF(D249="","",VLOOKUP(D249,$AS$575:$AT$577,2,TRUE))</f>
        <v>#N/A</v>
      </c>
      <c r="H36" s="18" t="e">
        <f>IF(D250="","",VLOOKUP(D250,$AU$575:$AV$577,2,TRUE))</f>
        <v>#N/A</v>
      </c>
      <c r="I36" s="18" t="str">
        <f>IF(D357="","",VLOOKUP(D357,$AQ$575:$AR$577,2,TRUE))</f>
        <v>түрлі сызықтарды салу қабілетін бекіту</v>
      </c>
      <c r="J36" s="18" t="e">
        <f>IF(D358="","",VLOOKUP(D358,$AS$575:$AT$577,2,TRUE))</f>
        <v>#N/A</v>
      </c>
      <c r="K36" s="18" t="e">
        <f>IF(D359="","",VLOOKUP(D359,$AU$575:$AV$577,2,TRUE))</f>
        <v>#N/A</v>
      </c>
      <c r="L36" s="20"/>
    </row>
    <row r="37" ht="90" customHeight="1" spans="2:12">
      <c r="B37" s="11"/>
      <c r="C37" s="156"/>
      <c r="D37" s="157"/>
      <c r="E37" s="158"/>
      <c r="F37" s="18" t="str">
        <f>IF(D251="","",VLOOKUP(D251,$AW$575:$AX$577,2,TRUE))</f>
        <v>жазу парағында бағдарлай білу, жазу жолы мен жоларалық кеңістікті ажырату қабілетін бекіту</v>
      </c>
      <c r="G37" s="18" t="e">
        <f>IF(D252="","",VLOOKUP(D252,$AY$575:$AZ$577,2,TRUE))</f>
        <v>#N/A</v>
      </c>
      <c r="H37" s="18" t="e">
        <f>IF(D253="","",VLOOKUP(D253,$BA$575:$BB$577,2,TRUE))</f>
        <v>#N/A</v>
      </c>
      <c r="I37" s="18" t="str">
        <f>IF(D360="","",VLOOKUP(D360,$AW$575:$AX$577,2,TRUE))</f>
        <v>жазу парағында бағдарлай білу, жазу жолы мен жоларалық кеңістікті ажырату қабілетін бекіту</v>
      </c>
      <c r="J37" s="18" t="e">
        <f>IF(D361="","",VLOOKUP(D361,$AY$575:$AZ$577,2,TRUE))</f>
        <v>#N/A</v>
      </c>
      <c r="K37" s="18" t="e">
        <f>IF(D362="","",VLOOKUP(D362,$BA$575:$BB$577,2,TRUE))</f>
        <v>#N/A</v>
      </c>
      <c r="L37" s="20"/>
    </row>
    <row r="38" ht="90" customHeight="1" spans="2:12">
      <c r="B38" s="11"/>
      <c r="C38" s="156"/>
      <c r="D38" s="157"/>
      <c r="E38" s="158"/>
      <c r="F38" s="18" t="str">
        <f>IF(D254="","",VLOOKUP(D254,$M$579:$N$581,2,TRUE))</f>
        <v>қазақ тіліне тән ә, ө, қ, ү, ұ, і, ғ, ң, һ дыбыстарын, осы дыбыстардан тұратын сөздерді
анық айту қабілетін бекіту
</v>
      </c>
      <c r="G38" s="18" t="e">
        <f>IF(D255="","",VLOOKUP(D255,$O$579:$P$581,2,TRUE))</f>
        <v>#N/A</v>
      </c>
      <c r="H38" s="18" t="e">
        <f>IF(D256="","",VLOOKUP(D256,$Q$579:$R$581,2,TRUE))</f>
        <v>#N/A</v>
      </c>
      <c r="I38" s="18" t="str">
        <f>IF(D363="","",VLOOKUP(D363,$M$579:$N$581,2,TRUE))</f>
        <v>қазақ тіліне тән ә, ө, қ, ү, ұ, і, ғ, ң, һ дыбыстарын, осы дыбыстардан тұратын сөздерді
анық айту қабілетін бекіту
</v>
      </c>
      <c r="J38" s="18" t="e">
        <f>IF(D364="","",VLOOKUP(D364,$O$579:$P$581,2,TRUE))</f>
        <v>#N/A</v>
      </c>
      <c r="K38" s="18" t="e">
        <f>IF(D365="","",VLOOKUP(D365,$Q$579:$R$581,2,TRUE))</f>
        <v>#N/A</v>
      </c>
      <c r="L38" s="20"/>
    </row>
    <row r="39" ht="90" customHeight="1" spans="2:12">
      <c r="B39" s="11"/>
      <c r="C39" s="156"/>
      <c r="D39" s="157"/>
      <c r="E39" s="158"/>
      <c r="F39" s="18" t="str">
        <f>IF(D257="","",VLOOKUP(D257,$S$579:$T$581,2,TRUE))</f>
        <v>өлеңдер, санамақтар, жаңылтпаштар, тақпақтарды жатқа айту қабілетін бекіту</v>
      </c>
      <c r="G39" s="18" t="e">
        <f>IF(D258="","",VLOOKUP(D258,$U$579:$V$581,2,TRUE))</f>
        <v>#N/A</v>
      </c>
      <c r="H39" s="18" t="e">
        <f>IF(D259="","",VLOOKUP(D259,$W$579:$X$581,2,TRUE))</f>
        <v>#N/A</v>
      </c>
      <c r="I39" s="18" t="str">
        <f>IF(D366="","",VLOOKUP(D366,$S$579:$T$581,2,TRUE))</f>
        <v>өлеңдер, санамақтар, жаңылтпаштар, тақпақтарды жатқа айту қабілетін бекіту</v>
      </c>
      <c r="J39" s="18" t="e">
        <f>IF(D367="","",VLOOKUP(D367,$U$579:$V$581,2,TRUE))</f>
        <v>#N/A</v>
      </c>
      <c r="K39" s="18" t="e">
        <f>IF(D368="","",VLOOKUP(D368,$W$579:$X$581,2,TRUE))</f>
        <v>#N/A</v>
      </c>
      <c r="L39" s="20"/>
    </row>
    <row r="40" ht="90" customHeight="1" spans="2:12">
      <c r="B40" s="11"/>
      <c r="C40" s="156"/>
      <c r="D40" s="157"/>
      <c r="E40" s="158"/>
      <c r="F40" s="18" t="e">
        <f>IF(D260="","",VLOOKUP(D260,$Y$579:$Z$581,2,TRUE))</f>
        <v>#N/A</v>
      </c>
      <c r="G40" s="18" t="str">
        <f>IF(D261="","",VLOOKUP(D261,$AA$579:$AB$581,2,TRUE))</f>
        <v>әңгімелесушіге сұрақтарды дұрыс қояю, оған қысқа және толық нақты жауап
беру дағдылардын қалыптастыру
</v>
      </c>
      <c r="H40" s="18" t="e">
        <f>IF(D262="","",VLOOKUP(D262,$AC$579:$AD$581,2,TRUE))</f>
        <v>#N/A</v>
      </c>
      <c r="I40" s="18" t="str">
        <f>IF(D369="","",VLOOKUP(D369,$Y$579:$Z$581,2,TRUE))</f>
        <v>әңгімелесушіге сұрақтарды дұрыс қояю, оған қысқа және толық нақты жауап
беру қабілетін бекіту
</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str">
        <f>IF(D264="","",VLOOKUP(D264,$AG$579:$AH$581,2,TRUE))</f>
        <v>тыңдалған көркем шығарма мазмұнын ретімен, жүйелі түрде жеткізу дағдылардын қалыптастыру</v>
      </c>
      <c r="H41" s="18" t="e">
        <f>IF(D265="","",VLOOKUP(D265,$AI$579:$AJ$581,2,TRUE))</f>
        <v>#N/A</v>
      </c>
      <c r="I41" s="18" t="e">
        <f>IF(D372="","",VLOOKUP(D372,$AE$579:$AF$581,2,TRUE))</f>
        <v>#N/A</v>
      </c>
      <c r="J41" s="18" t="str">
        <f>IF(D373="","",VLOOKUP(D373,$AG$579:$AH$581,2,TRUE))</f>
        <v>тыңдалған көркем шығарма мазмұнын ретімен, жүйелі түрде жеткізу дағдылардын қалыптастыру</v>
      </c>
      <c r="K41" s="18" t="e">
        <f>IF(D374="","",VLOOKUP(D374,$AI$579:$AJ$581,2,TRUE))</f>
        <v>#N/A</v>
      </c>
      <c r="L41" s="20"/>
    </row>
    <row r="42" ht="90" customHeight="1" spans="2:12">
      <c r="B42" s="11"/>
      <c r="C42" s="156"/>
      <c r="D42" s="157"/>
      <c r="E42" s="158"/>
      <c r="F42" s="18" t="str">
        <f>IF(D266="","",VLOOKUP(D266,$AK$579:$AL$581,2,TRUE))</f>
        <v>бір-бірімен еркін диалог құру қабілетін бекіту</v>
      </c>
      <c r="G42" s="18" t="e">
        <f>IF(D267="","",VLOOKUP(D267,$AM$579:$AN$581,2,TRUE))</f>
        <v>#N/A</v>
      </c>
      <c r="H42" s="18" t="e">
        <f>IF(D268="","",VLOOKUP(D268,$AO$579:$AP$581,2,TRUE))</f>
        <v>#N/A</v>
      </c>
      <c r="I42" s="18" t="str">
        <f>IF(D375="","",VLOOKUP(D375,$AK$579:$AL$581,2,TRUE))</f>
        <v>бір-бірімен еркін диалог құру қабілетін бекіту</v>
      </c>
      <c r="J42" s="18" t="e">
        <f>IF(D376="","",VLOOKUP(D376,$AM$579:$AN$581,2,TRUE))</f>
        <v>#N/A</v>
      </c>
      <c r="K42" s="18" t="e">
        <f>IF(D377="","",VLOOKUP(D377,$AO$579:$AP$581,2,TRUE))</f>
        <v>#N/A</v>
      </c>
      <c r="L42" s="20"/>
    </row>
    <row r="43" ht="90" customHeight="1" spans="2:12">
      <c r="B43" s="11"/>
      <c r="C43" s="156"/>
      <c r="D43" s="157"/>
      <c r="E43" s="158"/>
      <c r="F43" s="18" t="str">
        <f>IF(D269="","",VLOOKUP(D269,$AQ$579:$AR$581,2,TRUE))</f>
        <v>өзінің тәжірибесіне сүйеніп, суреттер бойынша әңгіме құрастыру қабілетін бекіту</v>
      </c>
      <c r="G43" s="18" t="e">
        <f>IF(D270="","",VLOOKUP(D270,$AS$579:$AT$581,2,TRUE))</f>
        <v>#N/A</v>
      </c>
      <c r="H43" s="18" t="e">
        <f>IF(D271="","",VLOOKUP(D271,$AU$579:$AV$581,2,TRUE))</f>
        <v>#N/A</v>
      </c>
      <c r="I43" s="18" t="str">
        <f>IF(D378="","",VLOOKUP(D378,$AQ$579:$AR$581,2,TRUE))</f>
        <v>өзінің тәжірибесіне сүйеніп, суреттер бойынша әңгіме құрастыру қабілетін бекіту</v>
      </c>
      <c r="J43" s="18" t="e">
        <f>IF(D379="","",VLOOKUP(D379,$AS$579:$AT$581,2,TRUE))</f>
        <v>#N/A</v>
      </c>
      <c r="K43" s="18" t="e">
        <f>IF(D380="","",VLOOKUP(D380,$AU$579:$AV$581,2,TRUE))</f>
        <v>#N/A</v>
      </c>
      <c r="L43" s="20"/>
    </row>
    <row r="44" ht="90" customHeight="1" spans="2:12">
      <c r="B44" s="11"/>
      <c r="C44" s="159"/>
      <c r="D44" s="160"/>
      <c r="E44" s="161"/>
      <c r="F44" s="18" t="str">
        <f>IF(D272="","",VLOOKUP(D272,$AW$579:$AX$581,2,TRUE))</f>
        <v>ойыншықтар мен заттарды 5-6 сөйлеммен сипаттау қабілетін бекіту</v>
      </c>
      <c r="G44" s="18" t="e">
        <f>IF(D273="","",VLOOKUP(D273,$AY$579:$AZ$581,2,TRUE))</f>
        <v>#N/A</v>
      </c>
      <c r="H44" s="18" t="e">
        <f>IF(D274="","",VLOOKUP(D274,$BA$579:$BB$581,2,TRUE))</f>
        <v>#N/A</v>
      </c>
      <c r="I44" s="18" t="str">
        <f>IF(D381="","",VLOOKUP(D381,$AW$579:$AX$581,2,TRUE))</f>
        <v>ойыншықтар мен заттарды 5-6 сөйлеммен сипаттау қабілетін бекіту</v>
      </c>
      <c r="J44" s="18" t="e">
        <f>IF(D382="","",VLOOKUP(D382,$AY$579:$AZ$581,2,TRUE))</f>
        <v>#N/A</v>
      </c>
      <c r="K44" s="18" t="e">
        <f>IF(D383="","",VLOOKUP(D383,$BA$579:$BB$581,2,TRUE))</f>
        <v>#N/A</v>
      </c>
      <c r="L44" s="20"/>
    </row>
    <row r="45" ht="90" customHeight="1" spans="2:12">
      <c r="B45" s="11" t="s">
        <v>338</v>
      </c>
      <c r="C45" s="18" t="str">
        <f>IF(E98="","",VLOOKUP(E98,$M$525:$N$527,2,TRUE))</f>
        <v>5 көлемінде санай алуға, сандарды ретімен атуңа, теңдік және теңсіздік туралы
ұғымдарға ие болуға қабілетін бекіту
</v>
      </c>
      <c r="D45" s="18" t="e">
        <f>IF(E99="","",VLOOKUP(E99,$O$525:$P$527,2,TRUE))</f>
        <v>#N/A</v>
      </c>
      <c r="E45" s="18" t="e">
        <f>IF(E100="","",VLOOKUP(E100,$Q$525:$R$527,2,TRUE))</f>
        <v>#N/A</v>
      </c>
      <c r="F45" s="18" t="e">
        <f>IF(E191="","",VLOOKUP(E191,$M$583:$N$585,2,TRUE))</f>
        <v>#N/A</v>
      </c>
      <c r="G45" s="18" t="str">
        <f>IF(E192="","",VLOOKUP(E192,$O$583:$P$585,2,TRUE))</f>
        <v>жиындарды бөліктерге бөледі және оларды қайта біріктіру дағдылардын қалыптастыру</v>
      </c>
      <c r="H45" s="18" t="e">
        <f>IF(E193="","",VLOOKUP(E193,$Q$583:$R$585,2,TRUE))</f>
        <v>#N/A</v>
      </c>
      <c r="I45" s="18" t="str">
        <f>IF(E300="","",VLOOKUP(E300,$M$583:$N$585,2,TRUE))</f>
        <v>жиындарды бөліктерге бөледі және оларды қайта біріктіру қабілетін бекіту</v>
      </c>
      <c r="J45" s="18" t="e">
        <f>IF(E301="","",VLOOKUP(E301,$O$583:$P$585,2,TRUE))</f>
        <v>#N/A</v>
      </c>
      <c r="K45" s="18" t="e">
        <f>IF(E302="","",VLOOKUP(E302,$Q$583:$R$585,2,TRUE))</f>
        <v>#N/A</v>
      </c>
      <c r="L45" s="20"/>
    </row>
    <row r="46" ht="90" customHeight="1" spans="2:12">
      <c r="B46" s="11"/>
      <c r="C46" s="18" t="e">
        <f>IF(E101="","",VLOOKUP(E101,$S$525:$T$527,2,TRUE))</f>
        <v>#N/A</v>
      </c>
      <c r="D46" s="18" t="str">
        <f>IF(E102="","",VLOOKUP(E102,$U$525:$V$527,2,TRUE))</f>
        <v>екі затты ұзындығы, ені және биіктігі, жуандығы бойынша салыстыруға дағдылардын қалыптастыру</v>
      </c>
      <c r="E46" s="18" t="e">
        <f>IF(E103="","",VLOOKUP(E103,$W$525:$X$527,2,TRUE))</f>
        <v>#N/A</v>
      </c>
      <c r="F46" s="18" t="str">
        <f>IF(E194="","",VLOOKUP(E194,$S$583:$T$585,2,TRUE))</f>
        <v>10 көлеміндегі сандарды тура және кері санауды білу, «Қанша?», «нешінші?»
сұрақтарын ажырату, оларға дұрыс жауап беру қабілетін бекіту
</v>
      </c>
      <c r="G46" s="18" t="e">
        <f>IF(E195="","",VLOOKUP(E195,$U$583:$V$585,2,TRUE))</f>
        <v>#N/A</v>
      </c>
      <c r="H46" s="18" t="e">
        <f>IF(E196="","",VLOOKUP(E196,$W$583:$X$585,2,TRUE))</f>
        <v>#N/A</v>
      </c>
      <c r="I46" s="18" t="str">
        <f>IF(E303="","",VLOOKUP(E303,$S$583:$T$585,2,TRUE))</f>
        <v>10 көлеміндегі сандарды тура және кері санауды білу, «Қанша?», «нешінші?»
сұрақтарын ажырату, оларға дұрыс жауап беру қабілетін бекіту
</v>
      </c>
      <c r="J46" s="18" t="e">
        <f>IF(E304="","",VLOOKUP(E304,$U$583:$V$585,2,TRUE))</f>
        <v>#N/A</v>
      </c>
      <c r="K46" s="18" t="e">
        <f>IF(E305="","",VLOOKUP(E305,$W$583:$X$585,2,TRUE))</f>
        <v>#N/A</v>
      </c>
      <c r="L46" s="20"/>
    </row>
    <row r="47" ht="90" customHeight="1" spans="2:12">
      <c r="B47" s="11"/>
      <c r="C47" s="18" t="str">
        <f>IF(E104="","",VLOOKUP(E104,$Y$525:$Z$527,2,TRUE))</f>
        <v>геометриялық фигураларды және геометриялық денелерді көру және сипап сезу
арқылы зерттеуге, оларды ажыратуға және атуға қабілетін бекіту
</v>
      </c>
      <c r="D47" s="18" t="e">
        <f>IF(E105="","",VLOOKUP(E105,$AA$525:$AB$527,2,TRUE))</f>
        <v>#N/A</v>
      </c>
      <c r="E47" s="18" t="e">
        <f>IF(E106="","",VLOOKUP(E106,$AC$525:$AD$527,2,TRUE))</f>
        <v>#N/A</v>
      </c>
      <c r="F47" s="18" t="str">
        <f>IF(E197="","",VLOOKUP(E197,$Y$583:$Z$585,2,TRUE))</f>
        <v>әртүрлі белгілері бойынша заттарды салыстыра алу (түсі, пішіні, өлшемі,
материалы, қолданылуы) қабілетін бекіту
</v>
      </c>
      <c r="G47" s="18" t="e">
        <f>IF(E198="","",VLOOKUP(E198,$AA$583:$AB$585,2,TRUE))</f>
        <v>#N/A</v>
      </c>
      <c r="H47" s="18" t="e">
        <f>IF(E199="","",VLOOKUP(E199,$AC$583:$AD$585,2,TRUE))</f>
        <v>#N/A</v>
      </c>
      <c r="I47" s="18" t="str">
        <f>IF(E306="","",VLOOKUP(E306,$Y$583:$Z$585,2,TRUE))</f>
        <v>әртүрлі белгілері бойынша заттарды салыстыра алу (түсі, пішіні, өлшемі,
материалы, қолданылуы) қабілетін бекіту
</v>
      </c>
      <c r="J47" s="18" t="e">
        <f>IF(E307="","",VLOOKUP(E307,$AA$583:$AB$585,2,TRUE))</f>
        <v>#N/A</v>
      </c>
      <c r="K47" s="18" t="e">
        <f>IF(E308="","",VLOOKUP(E308,$AC$583:$AD$585,2,TRUE))</f>
        <v>#N/A</v>
      </c>
      <c r="L47" s="20"/>
    </row>
    <row r="48" ht="90" customHeight="1" spans="2:12">
      <c r="B48" s="11"/>
      <c r="C48" s="18" t="e">
        <f>IF(E107="","",VLOOKUP(E107,$AE$525:$AF$527,2,TRUE))</f>
        <v>#N/A</v>
      </c>
      <c r="D48" s="18" t="str">
        <f>IF(E108="","",VLOOKUP(E108,$AG$525:$AH$527,2,TRUE))</f>
        <v>тәулік бөліктерін ажыратуғак, олардың сипаттамалық ерекшеліктерін білуге дағдылардын қалыптастыру</v>
      </c>
      <c r="E48" s="18" t="e">
        <f>IF(E109="","",VLOOKUP(E109,$AI$525:$AJ$527,2,TRUE))</f>
        <v>#N/A</v>
      </c>
      <c r="F48" s="18" t="str">
        <f>IF(E200="","",VLOOKUP(E200,$AE$583:$AF$585,2,TRUE))</f>
        <v>заттарды шамасына қарай өсу және кему ретімен орналастыру қабілетін бекіту</v>
      </c>
      <c r="G48" s="18" t="e">
        <f>IF(E201="","",VLOOKUP(E201,$AG$583:$AH$585,2,TRUE))</f>
        <v>#N/A</v>
      </c>
      <c r="H48" s="18" t="e">
        <f>IF(E202="","",VLOOKUP(E202,$AI$583:$AJ$585,2,TRUE))</f>
        <v>#N/A</v>
      </c>
      <c r="I48" s="18" t="str">
        <f>IF(E309="","",VLOOKUP(E309,$AE$583:$AF$585,2,TRUE))</f>
        <v>заттарды шамасына қарай өсу және кему ретімен орналастыру қабілетін бекіту</v>
      </c>
      <c r="J48" s="18" t="e">
        <f>IF(E310="","",VLOOKUP(E310,$AG$583:$AH$585,2,TRUE))</f>
        <v>#N/A</v>
      </c>
      <c r="K48" s="18" t="e">
        <f>IF(E311="","",VLOOKUP(E311,$AI$583:$AJ$585,2,TRUE))</f>
        <v>#N/A</v>
      </c>
      <c r="L48" s="20"/>
    </row>
    <row r="49" ht="90" customHeight="1" spans="2:12">
      <c r="B49" s="11"/>
      <c r="C49" s="18" t="e">
        <f>IF(E110="","",VLOOKUP(E110,$AK$525:$AL$527,2,TRUE))</f>
        <v>#N/A</v>
      </c>
      <c r="D49" s="18" t="str">
        <f>IF(E111="","",VLOOKUP(E111,$AM$525:$AN$527,2,TRUE))</f>
        <v>кеңістіктегі заттардың өзіне қатысты орнын анықтауға дағдылардын қалыптастыру</v>
      </c>
      <c r="E49" s="18" t="e">
        <f>IF(E112="","",VLOOKUP(E112,$AO$525:$AP$527,2,TRUE))</f>
        <v>#N/A</v>
      </c>
      <c r="F49" s="18" t="str">
        <f>IF(E203="","",VLOOKUP(E203,$AK$583:$AL$585,2,TRUE))</f>
        <v>қағаз бетінде бағдарлай білу, апта күндерін, жыл мезгілдері бойынша айларды
ретімен атау қабілетін бекіту
</v>
      </c>
      <c r="G49" s="18" t="e">
        <f>IF(E204="","",VLOOKUP(E204,$AM$583:$AN$585,2,TRUE))</f>
        <v>#N/A</v>
      </c>
      <c r="H49" s="18" t="e">
        <f>IF(E205="","",VLOOKUP(E205,$AO$583:$AP$585,2,TRUE))</f>
        <v>#N/A</v>
      </c>
      <c r="I49" s="18" t="str">
        <f>IF(E312="","",VLOOKUP(E312,$AK$583:$AL$585,2,TRUE))</f>
        <v>қағаз бетінде бағдарлай білу, апта күндерін, жыл мезгілдері бойынша айларды
ретімен атау қабілетін бекіту
</v>
      </c>
      <c r="J49" s="18" t="e">
        <f>IF(E313="","",VLOOKUP(E313,$AM$583:$AN$585,2,TRUE))</f>
        <v>#N/A</v>
      </c>
      <c r="K49" s="18" t="e">
        <f>IF(E314="","",VLOOKUP(E314,$AO$583:$AP$585,2,TRUE))</f>
        <v>#N/A</v>
      </c>
      <c r="L49" s="20"/>
    </row>
    <row r="50" ht="90" customHeight="1" spans="2:12">
      <c r="B50" s="11"/>
      <c r="C50" s="18" t="e">
        <f>IF(E113="","",VLOOKUP(E113,$AQ$525:$AR$527,2,TRUE))</f>
        <v>#N/A</v>
      </c>
      <c r="D50" s="18" t="str">
        <f>IF(E114="","",VLOOKUP(E114,$AS$525:$AT$527,2,TRUE))</f>
        <v>қарапайым себеп-салдарлық байланысты орнатуға дағдылардын қалыптастыру</v>
      </c>
      <c r="E50" s="18" t="e">
        <f>IF(E115="","",VLOOKUP(E115,$AU$525:$AV$527,2,TRUE))</f>
        <v>#N/A</v>
      </c>
      <c r="F50" s="18" t="str">
        <f>IF(E206="","",VLOOKUP(E206,$AQ$583:$AR$585,2,TRUE))</f>
        <v>геометриялық пішіндерді (дөңгелек, сопақша, үшбұрыш, шаршы, тіктөртбұрыш)
ажырату  және атау қабілетін бекіту
</v>
      </c>
      <c r="G50" s="18" t="e">
        <f>IF(E207="","",VLOOKUP(E207,$AS$583:$AT$585,2,TRUE))</f>
        <v>#N/A</v>
      </c>
      <c r="H50" s="18" t="e">
        <f>IF(E208="","",VLOOKUP(E208,$AU$583:$AV$585,2,TRUE))</f>
        <v>#N/A</v>
      </c>
      <c r="I50" s="18" t="str">
        <f>IF(E315="","",VLOOKUP(E315,$AQ$583:$AR$585,2,TRUE))</f>
        <v>геометриялық пішіндерді (дөңгелек, сопақша, үшбұрыш, шаршы, тіктөртбұрыш)
ажырату  және атау қабілетін бекіту
</v>
      </c>
      <c r="J50" s="18" t="e">
        <f>IF(E316="","",VLOOKUP(E316,$AS$583:$AT$585,2,TRUE))</f>
        <v>#N/A</v>
      </c>
      <c r="K50" s="18" t="e">
        <f>IF(E317="","",VLOOKUP(E317,$AU$583:$AV$585,2,TRUE))</f>
        <v>#N/A</v>
      </c>
      <c r="L50" s="20"/>
    </row>
    <row r="51" ht="90" customHeight="1" spans="2:12">
      <c r="B51" s="11"/>
      <c r="C51" s="151"/>
      <c r="D51" s="152"/>
      <c r="E51" s="152"/>
      <c r="F51" s="18" t="str">
        <f>IF(E209="","",VLOOKUP(E209,$AW$583:$AX$585,2,TRUE))</f>
        <v>түрлі сызықтарды салу қабілетін бекіту</v>
      </c>
      <c r="G51" s="18" t="e">
        <f>IF(E210="","",VLOOKUP(E210,$AY$583:$AZ$585,2,TRUE))</f>
        <v>#N/A</v>
      </c>
      <c r="H51" s="18" t="e">
        <f>IF(E211="","",VLOOKUP(E211,$BA$583:$BB$585,2,TRUE))</f>
        <v>#N/A</v>
      </c>
      <c r="I51" s="18" t="str">
        <f>IF(E318="","",VLOOKUP(E318,$AW$583:$AX$585,2,TRUE))</f>
        <v>түрлі сызықтарды салу қабілетін бекіту</v>
      </c>
      <c r="J51" s="18" t="e">
        <f>IF(E319="","",VLOOKUP(E319,$AY$583:$AZ$585,2,TRUE))</f>
        <v>#N/A</v>
      </c>
      <c r="K51" s="18" t="e">
        <f>IF(E320="","",VLOOKUP(E320,$BA$583:$BB$585,2,TRUE))</f>
        <v>#N/A</v>
      </c>
      <c r="L51" s="20"/>
    </row>
    <row r="52" ht="90" customHeight="1" spans="2:12">
      <c r="B52" s="11" t="s">
        <v>405</v>
      </c>
      <c r="C52" s="18" t="str">
        <f>IF(F98="","",VLOOKUP(F98,$M$529:$N$531,2,TRUE))</f>
        <v>бейнелейтін заттарды қарауға, қолмен ұстап зерттеуге қабілетін бекіту</v>
      </c>
      <c r="D52" s="18" t="e">
        <f>IF(F99="","",VLOOKUP(F99,$O$529:$P$531,2,TRUE))</f>
        <v>#N/A</v>
      </c>
      <c r="E52" s="18" t="e">
        <f>IF(F100="","",VLOOKUP(F100,$Q$529:$R$531,2,TRUE))</f>
        <v>#N/A</v>
      </c>
      <c r="F52" s="21" t="e">
        <f>IF(F191="","",VLOOKUP(F191,$M$587:$N$589,2,TRUE))</f>
        <v>#N/A</v>
      </c>
      <c r="G52" s="18" t="str">
        <f>IF(F192="","",VLOOKUP(F192,$O$587:$P$589,2,TRUE))</f>
        <v>тірі табиғат заттарының бейнелерін күрделі емес қимылдар мен қалыптар арқылы
жеткізу дағдылардын қалыптастыру
</v>
      </c>
      <c r="H52" s="18" t="e">
        <f>IF(F193="","",VLOOKUP(F193,$Q$587:$R$589,2,TRUE))</f>
        <v>#N/A</v>
      </c>
      <c r="I52" s="21" t="str">
        <f>IF(F300="","",VLOOKUP(F300,$M$587:$N$589,2,TRUE))</f>
        <v>тірі табиғат заттарының бейнелерін күрделі емес қимылдар мен қалыптар арқылы
жеткізу қабілетін бекіту
</v>
      </c>
      <c r="J52" s="18" t="e">
        <f>IF(F301="","",VLOOKUP(F301,$O$587:$P$589,2,TRUE))</f>
        <v>#N/A</v>
      </c>
      <c r="K52" s="18" t="e">
        <f>IF(F302="","",VLOOKUP(F302,$Q$587:$R$589,2,TRUE))</f>
        <v>#N/A</v>
      </c>
      <c r="L52" s="20"/>
    </row>
    <row r="53" ht="90" customHeight="1" spans="2:12">
      <c r="B53" s="11"/>
      <c r="C53" s="18" t="str">
        <f>IF(F101="","",VLOOKUP(F101,$S$529:$T$531,2,TRUE))</f>
        <v>жеке заттарды және сюжеттік композицияларды салуға қабілетін бекіту</v>
      </c>
      <c r="D53" s="18" t="e">
        <f>IF(F102="","",VLOOKUP(F102,$U$529:$V$531,2,TRUE))</f>
        <v>#N/A</v>
      </c>
      <c r="E53" s="18" t="e">
        <f>IF(F103="","",VLOOKUP(F103,$W$529:$X$531,2,TRUE))</f>
        <v>#N/A</v>
      </c>
      <c r="F53" s="18" t="str">
        <f>IF(F194="","",VLOOKUP(F194,$S$587:$T$589,2,TRUE))</f>
        <v>бояуларды қолдану, бояғышта акварельді сумен араластыру, қанықтүстер алу
үшін қарындашты түрліше басып бояуды білу қабілетін бекіту
</v>
      </c>
      <c r="G53" s="18" t="e">
        <f>IF(F195="","",VLOOKUP(F195,$U$587:$V$589,2,TRUE))</f>
        <v>#N/A</v>
      </c>
      <c r="H53" s="18" t="e">
        <f>IF(F196="","",VLOOKUP(F196,$W$587:$X$589,2,TRUE))</f>
        <v>#N/A</v>
      </c>
      <c r="I53" s="18" t="str">
        <f>IF(F303="","",VLOOKUP(F303,$S$587:$T$589,2,TRUE))</f>
        <v>бояуларды қолдану, бояғышта акварельді сумен араластыру, қанықтүстер алу
үшін қарындашты түрліше басып бояуды білу қабілетін бекіту
</v>
      </c>
      <c r="J53" s="18" t="e">
        <f>IF(F304="","",VLOOKUP(F304,$U$587:$V$589,2,TRUE))</f>
        <v>#N/A</v>
      </c>
      <c r="K53" s="18" t="e">
        <f>IF(F305="","",VLOOKUP(F305,$W$587:$X$589,2,TRUE))</f>
        <v>#N/A</v>
      </c>
      <c r="L53" s="20"/>
    </row>
    <row r="54" ht="90" customHeight="1" spans="2:12">
      <c r="B54" s="11"/>
      <c r="C54" s="18" t="str">
        <f>IF(F104="","",VLOOKUP(F104,$Y$529:$Z$531,2,TRUE))</f>
        <v>әрбір затқа тән ерекшеліктерді, олардың бір-біріне арақатынасын жеткізуге қабілетін бекіту</v>
      </c>
      <c r="D54" s="18" t="e">
        <f>IF(F105="","",VLOOKUP(F105,$AA$529:$AB$531,2,TRUE))</f>
        <v>#N/A</v>
      </c>
      <c r="E54" s="18" t="e">
        <f>IF(F106="","",VLOOKUP(F106,$AC$529:$AD$531,2,TRUE))</f>
        <v>#N/A</v>
      </c>
      <c r="F54" s="18" t="str">
        <f>IF(F197="","",VLOOKUP(F197,$Y$587:$Z$589,2,TRUE))</f>
        <v>жаңа түстер (күлгін) және реңктерді (көк, қызғылт, қою жасыл) бояуды араластыру
арқылы шығару қабілетін бекіту
</v>
      </c>
      <c r="G54" s="18" t="e">
        <f>IF(F198="","",VLOOKUP(F198,$AA$587:$AB$589,2,TRUE))</f>
        <v>#N/A</v>
      </c>
      <c r="H54" s="18" t="e">
        <f>IF(F199="","",VLOOKUP(F199,$AC$587:$AD$589,2,TRUE))</f>
        <v>#N/A</v>
      </c>
      <c r="I54" s="18" t="str">
        <f>IF(F306="","",VLOOKUP(F306,$Y$587:$Z$589,2,TRUE))</f>
        <v>жаңа түстер (күлгін) және реңктерді (көк, қызғылт, қою жасыл) бояуды араластыру
арқылы шығару қабілетін бекіту
</v>
      </c>
      <c r="J54" s="18" t="e">
        <f>IF(F307="","",VLOOKUP(F307,$AA$587:$AB$589,2,TRUE))</f>
        <v>#N/A</v>
      </c>
      <c r="K54" s="18" t="e">
        <f>IF(F308="","",VLOOKUP(F308,$AC$587:$AD$589,2,TRUE))</f>
        <v>#N/A</v>
      </c>
      <c r="L54" s="20"/>
    </row>
    <row r="55" ht="90" customHeight="1" spans="2:12">
      <c r="B55" s="11"/>
      <c r="C55" s="18" t="e">
        <f>IF(F107="","",VLOOKUP(F107,$AE$529:$AF$531,2,TRUE))</f>
        <v>#N/A</v>
      </c>
      <c r="D55" s="18" t="str">
        <f>IF(F108="","",VLOOKUP(F108,$AG$529:$AH$531,2,TRUE))</f>
        <v>қоңыр, қызғылт сары, ашық жасыл реңктерді тануға дағдылардын қалыптастыру</v>
      </c>
      <c r="E55" s="18" t="e">
        <f>IF(F109="","",VLOOKUP(F109,$AI$529:$AJ$531,2,TRUE))</f>
        <v>#N/A</v>
      </c>
      <c r="F55" s="18" t="str">
        <f>IF(F200="","",VLOOKUP(F200,$AE$587:$AF$589,2,TRUE))</f>
        <v>ұжыммен бірге жұмыс істеу, міндеттерді өзара келісіп орындау қабілетін бекіту</v>
      </c>
      <c r="G55" s="18" t="e">
        <f>IF(F201="","",VLOOKUP(F201,$AG$587:$AH$589,2,TRUE))</f>
        <v>#N/A</v>
      </c>
      <c r="H55" s="18" t="e">
        <f>IF(F202="","",VLOOKUP(F202,$AI$587:$AJ$589,2,TRUE))</f>
        <v>#N/A</v>
      </c>
      <c r="I55" s="18" t="str">
        <f>IF(F309="","",VLOOKUP(F309,$AE$587:$AF$589,2,TRUE))</f>
        <v>ұжыммен бірге жұмыс істеу, міндеттерді өзара келісіп орындау қабілетін бекіту</v>
      </c>
      <c r="J55" s="18" t="e">
        <f>IF(F310="","",VLOOKUP(F310,$AG$587:$AH$589,2,TRUE))</f>
        <v>#N/A</v>
      </c>
      <c r="K55" s="18" t="e">
        <f>IF(F311="","",VLOOKUP(F311,$AI$587:$AJ$589,2,TRUE))</f>
        <v>#N/A</v>
      </c>
      <c r="L55" s="20"/>
    </row>
    <row r="56" ht="90" customHeight="1" spans="2:12">
      <c r="B56" s="11"/>
      <c r="C56" s="18" t="str">
        <f>IF(F110="","",VLOOKUP(F110,$AK$529:$AL$531,2,TRUE))</f>
        <v>суреттерді қылқаламмен, қаламмен бояу тәсілдерін білуге қабілетін бекіту</v>
      </c>
      <c r="D56" s="18" t="e">
        <f>IF(F111="","",VLOOKUP(F111,$AM$529:$AN$531,2,TRUE))</f>
        <v>#N/A</v>
      </c>
      <c r="E56" s="18" t="e">
        <f>IF(F112="","",VLOOKUP(F112,$AO$529:$AP$531,2,TRUE))</f>
        <v>#N/A</v>
      </c>
      <c r="F56" s="18" t="e">
        <f>IF(F203="","",VLOOKUP(F203,$AK$587:$AL$589,2,TRUE))</f>
        <v>#N/A</v>
      </c>
      <c r="G56" s="18" t="str">
        <f>IF(F204="","",VLOOKUP(F204,$AM$587:$AN$589,2,TRUE))</f>
        <v>қазақ оюларының элементтерін салу және олармен киімдерді, тұрмыстық
заттарды безендіру дағдылардын қалыптастыру
</v>
      </c>
      <c r="H56" s="18" t="e">
        <f>IF(F205="","",VLOOKUP(F205,$AO$587:$AP$589,2,TRUE))</f>
        <v>#N/A</v>
      </c>
      <c r="I56" s="18" t="str">
        <f>IF(F312="","",VLOOKUP(F312,$AK$587:$AL$589,2,TRUE))</f>
        <v>қазақ оюларының элементтерін салу және олармен киімдерді, тұрмыстық
заттарды безендіру қабілетін бекіту
</v>
      </c>
      <c r="J56" s="18" t="e">
        <f>IF(F313="","",VLOOKUP(F313,$AM$587:$AN$589,2,TRUE))</f>
        <v>#N/A</v>
      </c>
      <c r="K56" s="18" t="e">
        <f>IF(F314="","",VLOOKUP(F314,$AO$587:$AP$589,2,TRUE))</f>
        <v>#N/A</v>
      </c>
      <c r="L56" s="20"/>
    </row>
    <row r="57" ht="90" customHeight="1" spans="2:12">
      <c r="B57" s="11"/>
      <c r="C57" s="18" t="str">
        <f>IF(F113="","",VLOOKUP(F113,$AQ$529:$AR$531,2,TRUE))</f>
        <v>өзінің және басқа балалардың жұмыстарын бағалауға қабілетін бекіту</v>
      </c>
      <c r="D57" s="18" t="e">
        <f>IF(F114="","",VLOOKUP(F114,$AS$529:$AT$531,2,TRUE))</f>
        <v>#N/A</v>
      </c>
      <c r="E57" s="18" t="e">
        <f>IF(F115="","",VLOOKUP(F115,$AU$529:$AV$531,2,TRUE))</f>
        <v>#N/A</v>
      </c>
      <c r="F57" s="21" t="e">
        <f>IF(F206="","",VLOOKUP(F206,$AQ$587:$AR$589,2,TRUE))</f>
        <v>#N/A</v>
      </c>
      <c r="G57" s="18" t="str">
        <f>IF(F207="","",VLOOKUP(F207,$AS$587:$AT$589,2,TRUE))</f>
        <v>сюжеттік суреттерді салу дағдылардын қалыптастыру</v>
      </c>
      <c r="H57" s="18" t="e">
        <f>IF(F208="","",VLOOKUP(F208,$AU$587:$AV$589,2,TRUE))</f>
        <v>#N/A</v>
      </c>
      <c r="I57" s="21" t="str">
        <f>IF(F315="","",VLOOKUP(F315,$AQ$587:$AR$589,2,TRUE))</f>
        <v>сюжеттік суреттерді салу қабілетін бекіту</v>
      </c>
      <c r="J57" s="18" t="e">
        <f>IF(F316="","",VLOOKUP(F316,$AS$587:$AT$589,2,TRUE))</f>
        <v>#N/A</v>
      </c>
      <c r="K57" s="18" t="e">
        <f>IF(F317="","",VLOOKUP(F317,$AU$587:$AV$589,2,TRUE))</f>
        <v>#N/A</v>
      </c>
      <c r="L57" s="20"/>
    </row>
    <row r="58" ht="90" customHeight="1" spans="2:12">
      <c r="B58" s="11"/>
      <c r="C58" s="18" t="str">
        <f>IF(F116="","",VLOOKUP(F116,$M$533:$N$535,2,TRUE))</f>
        <v>мүсіндейтін затты қолына алып, зерттеуге оның өзіне тән ерекшеліктерін беруге
тырысуға қабілетін бекіту
</v>
      </c>
      <c r="D58" s="18" t="e">
        <f>IF(F117="","",VLOOKUP(F117,$O$533:$P$535,2,TRUE))</f>
        <v>#N/A</v>
      </c>
      <c r="E58" s="18" t="e">
        <f>IF(F118="","",VLOOKUP(F118,$Q$533:$R$535,2,TRUE))</f>
        <v>#N/A</v>
      </c>
      <c r="F58" s="18" t="e">
        <f>IF(F209="","",VLOOKUP(F209,$AW$587:$AX$589,2,TRUE))</f>
        <v>#N/A</v>
      </c>
      <c r="G58" s="18" t="str">
        <f>IF(F210="","",VLOOKUP(F210,$AY$587:$AZ$589,2,TRUE))</f>
        <v>сурет салуда ұқыптылықты, қауіпсіздікті сақтау дағдылардын қалыптастыру</v>
      </c>
      <c r="H58" s="18" t="e">
        <f>IF(F211="","",VLOOKUP(F211,$BA$587:$BB$589,2,TRUE))</f>
        <v>#N/A</v>
      </c>
      <c r="I58" s="18" t="str">
        <f>IF(F318="","",VLOOKUP(F318,$AW$587:$AX$589,2,TRUE))</f>
        <v>сурет салуда ұқыптылықты, қауіпсіздікті сақтау қабілетін бекіту</v>
      </c>
      <c r="J58" s="18" t="e">
        <f>IF(F319="","",VLOOKUP(F319,$AY$587:$AZ$589,2,TRUE))</f>
        <v>#N/A</v>
      </c>
      <c r="K58" s="18" t="e">
        <f>IF(F320="","",VLOOKUP(F320,$BA$587:$BB$589,2,TRUE))</f>
        <v>#N/A</v>
      </c>
      <c r="L58" s="20"/>
    </row>
    <row r="59" ht="90" customHeight="1" spans="2:12">
      <c r="B59" s="11"/>
      <c r="C59" s="18" t="str">
        <f>IF(F119="","",VLOOKUP(F119,$S$533:$T$535,2,TRUE))</f>
        <v>ермексаз, сазбалшық, пластикалық кесектерден әртүрлі тәсілдерді қолданып,
бейнелерді мүсіндеуге қабілетін бекіту
</v>
      </c>
      <c r="D59" s="18" t="e">
        <f>IF(F120="","",VLOOKUP(F120,$U$533:$V$535,2,TRUE))</f>
        <v>#N/A</v>
      </c>
      <c r="E59" s="18" t="e">
        <f>IF(F121="","",VLOOKUP(F121,$W$533:$X$535,2,TRUE))</f>
        <v>#N/A</v>
      </c>
      <c r="F59" s="21" t="e">
        <f>IF(F212="","",VLOOKUP(F212,$M$591:$N$593,2,TRUE))</f>
        <v>#N/A</v>
      </c>
      <c r="G59" s="18" t="str">
        <f>IF(F213="","",VLOOKUP(F213,$O$591:$P$593,2,TRUE))</f>
        <v>шынайы бейнесіне қарап және ойдан пішіндері мен өлшемі әртүрлі таныс
заттарды мүсіндеу дағдылардын қалыптастыру
</v>
      </c>
      <c r="H59" s="18" t="e">
        <f>IF(F214="","",VLOOKUP(F214,$Q$591:$R$593,2,TRUE))</f>
        <v>#N/A</v>
      </c>
      <c r="I59" s="21" t="str">
        <f>IF(F321="","",VLOOKUP(F321,$M$591:$N$593,2,TRUE))</f>
        <v>шынайы бейнесіне қарап және ойдан пішіндері мен өлшемі әртүрлі таныс
заттарды мүсіндеу қабілетін бекіту
</v>
      </c>
      <c r="J59" s="18" t="e">
        <f>IF(F322="","",VLOOKUP(F322,$O$591:$P$593,2,TRUE))</f>
        <v>#N/A</v>
      </c>
      <c r="K59" s="18" t="e">
        <f>IF(F323="","",VLOOKUP(F323,$Q$591:$R$593,2,TRUE))</f>
        <v>#N/A</v>
      </c>
      <c r="L59" s="20"/>
    </row>
    <row r="60" ht="90" customHeight="1" spans="2:12">
      <c r="B60" s="11"/>
      <c r="C60" s="18" t="str">
        <f>IF(F122="","",VLOOKUP(F122,$Y$533:$Z$535,2,TRUE))</f>
        <v>бірнеше бөліктен тұратын заттарды пішіндейді, олардың орналасуын ескере
отырып, пропорцияларды сақтай отырып, бөліктерді байланыстыруға қабілетін бекіту
</v>
      </c>
      <c r="D60" s="18" t="e">
        <f>IF(F123="","",VLOOKUP(F123,$AA$533:$AB$535,2,TRUE))</f>
        <v>#N/A</v>
      </c>
      <c r="E60" s="18" t="e">
        <f>IF(F124="","",VLOOKUP(F124,$AC$533:$AD$535,2,TRUE))</f>
        <v>#N/A</v>
      </c>
      <c r="F60" s="18" t="str">
        <f>IF(F215="","",VLOOKUP(F215,$S$591:$T$593,2,TRUE))</f>
        <v>қарапайым пропорцияларды сақтай отырып, адам мен жануардың пішіндерін
мүсіндеу қабілетін бекіту
</v>
      </c>
      <c r="G60" s="18" t="e">
        <f>IF(F216="","",VLOOKUP(F216,$U$591:$V$593,2,TRUE))</f>
        <v>#N/A</v>
      </c>
      <c r="H60" s="18" t="e">
        <f>IF(F217="","",VLOOKUP(F217,$W$591:$X$593,2,TRUE))</f>
        <v>#N/A</v>
      </c>
      <c r="I60" s="18" t="str">
        <f>IF(F324="","",VLOOKUP(F324,$S$591:$T$593,2,TRUE))</f>
        <v>қарапайым пропорцияларды сақтай отырып, адам мен жануардың пішіндерін
мүсіндеу қабілетін бекіту
</v>
      </c>
      <c r="J60" s="18" t="e">
        <f>IF(F325="","",VLOOKUP(F325,$U$591:$V$593,2,TRUE))</f>
        <v>#N/A</v>
      </c>
      <c r="K60" s="18" t="e">
        <f>IF(F326="","",VLOOKUP(F326,$W$591:$X$593,2,TRUE))</f>
        <v>#N/A</v>
      </c>
      <c r="L60" s="20"/>
    </row>
    <row r="61" ht="90" customHeight="1" spans="2:12">
      <c r="B61" s="11"/>
      <c r="C61" s="18" t="e">
        <f>IF(F125="","",VLOOKUP(F125,$AE$533:$AF$535,2,TRUE))</f>
        <v>#N/A</v>
      </c>
      <c r="D61" s="18" t="str">
        <f>IF(F126="","",VLOOKUP(F126,$AG$533:$AH$535,2,TRUE))</f>
        <v>ертегілер мен қоршаған өмір тақырыптарына қарапайым композициялар
құрастыруға дағдылардын қалыптастыру
</v>
      </c>
      <c r="E61" s="18" t="e">
        <f>IF(F127="","",VLOOKUP(F127,$AI$533:$AJ$535,2,TRUE))</f>
        <v>#N/A</v>
      </c>
      <c r="F61" s="18" t="e">
        <f>IF(F218="","",VLOOKUP(F218,$Y$591:$Z$593,2,TRUE))</f>
        <v>#N/A</v>
      </c>
      <c r="G61" s="18" t="str">
        <f>IF(F219="","",VLOOKUP(F219,$AA$591:$AB$593,2,TRUE))</f>
        <v>мүсіндеудің әртүрлі әдістерін қолдану дағдылардын қалыптастыру</v>
      </c>
      <c r="H61" s="18" t="e">
        <f>IF(F220="","",VLOOKUP(F220,$AC$591:$AD$593,2,TRUE))</f>
        <v>#N/A</v>
      </c>
      <c r="I61" s="18" t="str">
        <f>IF(F327="","",VLOOKUP(F327,$Y$591:$Z$593,2,TRUE))</f>
        <v>мүсіндеудің әртүрлі әдістерін қолдану қабілетін бекіту</v>
      </c>
      <c r="J61" s="18" t="e">
        <f>IF(F328="","",VLOOKUP(F328,$AA$591:$AB$593,2,TRUE))</f>
        <v>#N/A</v>
      </c>
      <c r="K61" s="18" t="e">
        <f>IF(F329="","",VLOOKUP(F329,$AC$591:$AD$593,2,TRUE))</f>
        <v>#N/A</v>
      </c>
      <c r="L61" s="20"/>
    </row>
    <row r="62" ht="90" customHeight="1" spans="2:12">
      <c r="B62" s="11"/>
      <c r="C62" s="18" t="str">
        <f>IF(F128="","",VLOOKUP(F128,$AK$533:$AL$535,2,TRUE))</f>
        <v>ұжымдық жұмысқа қатысуға қабілетін бекіту</v>
      </c>
      <c r="D62" s="18" t="e">
        <f>IF(F129="","",VLOOKUP(F129,$AM$533:$AN$535,2,TRUE))</f>
        <v>#N/A</v>
      </c>
      <c r="E62" s="18" t="e">
        <f>IF(F130="","",VLOOKUP(F130,$AO$533:$AP$535,2,TRUE))</f>
        <v>#N/A</v>
      </c>
      <c r="F62" s="18" t="e">
        <f>IF(F221="","",VLOOKUP(F221,$AE$591:$AF$593,2,TRUE))</f>
        <v>#N/A</v>
      </c>
      <c r="G62" s="18" t="str">
        <f>IF(F222="","",VLOOKUP(F222,$AG$591:$AH$593,2,TRUE))</f>
        <v>ертегілер мен әңгімелердің мазмұны бойынша сюжеттік композицияларды
құру дағдылардын қалыптастыру
</v>
      </c>
      <c r="H62" s="18" t="e">
        <f>IF(F223="","",VLOOKUP(F223,$AI$591:$AJ$593,2,TRUE))</f>
        <v>#N/A</v>
      </c>
      <c r="I62" s="18" t="str">
        <f>IF(F330="","",VLOOKUP(F330,$AE$591:$AF$593,2,TRUE))</f>
        <v>ертегілер мен әңгімелердің мазмұны бойынша сюжеттік композицияларды
құру қабілетін бекіту
</v>
      </c>
      <c r="J62" s="18" t="e">
        <f>IF(F331="","",VLOOKUP(F331,$AG$591:$AH$593,2,TRUE))</f>
        <v>#N/A</v>
      </c>
      <c r="K62" s="18" t="e">
        <f>IF(F332="","",VLOOKUP(F332,$AI$591:$AJ$593,2,TRUE))</f>
        <v>#N/A</v>
      </c>
      <c r="L62" s="20"/>
    </row>
    <row r="63" ht="90" customHeight="1" spans="2:12">
      <c r="B63" s="11"/>
      <c r="C63" s="18" t="str">
        <f>IF(F131="","",VLOOKUP(F131,$AQ$533:$AR$535,2,TRUE))</f>
        <v>мүсіндеуде қауіпсіздік ережелерін сақтауға қабілетін бекіту</v>
      </c>
      <c r="D63" s="18" t="e">
        <f>IF(F132="","",VLOOKUP(F132,$AS$533:$AT$535,2,TRUE))</f>
        <v>#N/A</v>
      </c>
      <c r="E63" s="18" t="e">
        <f>IF(F133="","",VLOOKUP(F133,$AU$533:$AV$535,2,TRUE))</f>
        <v>#N/A</v>
      </c>
      <c r="F63" s="18" t="str">
        <f>IF(F224="","",VLOOKUP(F224,$AK$591:$AL$593,2,TRUE))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G63" s="18" t="e">
        <f>IF(F225="","",VLOOKUP(F225,$AM$591:$AN$593,2,TRUE))</f>
        <v>#N/A</v>
      </c>
      <c r="H63" s="18" t="e">
        <f>IF(F226="","",VLOOKUP(F226,$AO$591:$AP$593,2,TRUE))</f>
        <v>#N/A</v>
      </c>
      <c r="I63" s="18" t="str">
        <f>IF(F333="","",VLOOKUP(F333,$AK$591:$AL$593,2,TRUE))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J63" s="18" t="e">
        <f>IF(F334="","",VLOOKUP(F334,$AM$591:$AN$593,2,TRUE))</f>
        <v>#N/A</v>
      </c>
      <c r="K63" s="18" t="e">
        <f>IF(F335="","",VLOOKUP(F335,$AO$591:$AP$593,2,TRUE))</f>
        <v>#N/A</v>
      </c>
      <c r="L63" s="20"/>
    </row>
    <row r="64" ht="90" customHeight="1" spans="2:12">
      <c r="B64" s="11"/>
      <c r="C64" s="18" t="str">
        <f>IF(F134="","",VLOOKUP(F134,$M$537:$N$539,2,TRUE))</f>
        <v>қайшыны дұрыс ұстауға және оны қолдана алуға қабілетін бекіту</v>
      </c>
      <c r="D64" s="18" t="e">
        <f>IF(F135="","",VLOOKUP(F135,$O$537:$P$539,2,TRUE))</f>
        <v>#N/A</v>
      </c>
      <c r="E64" s="18" t="e">
        <f>IF(F136="","",VLOOKUP(F136,$Q$537:$R$539,2,TRUE))</f>
        <v>#N/A</v>
      </c>
      <c r="F64" s="21" t="str">
        <f>IF(F227="","",VLOOKUP(F227,$AQ$591:$AR$593,2,TRUE))</f>
        <v>ортақ композиция құру үшін ұжыммен мүсіндеу дағдыларын меңгеру қабілетін бекіту</v>
      </c>
      <c r="G64" s="18" t="e">
        <f>IF(F228="","",VLOOKUP(F228,$AS$591:$AT$593,2,TRUE))</f>
        <v>#N/A</v>
      </c>
      <c r="H64" s="18" t="e">
        <f>IF(F229="","",VLOOKUP(F229,$AU$591:$AV$593,2,TRUE))</f>
        <v>#N/A</v>
      </c>
      <c r="I64" s="21" t="str">
        <f>IF(F336="","",VLOOKUP(F336,$AQ$591:$AR$593,2,TRUE))</f>
        <v>ортақ композиция құру үшін ұжыммен мүсіндеу дағдыларын меңгеру қабілетін бекіту</v>
      </c>
      <c r="J64" s="18" t="e">
        <f>IF(F337="","",VLOOKUP(F337,$AS$591:$AT$593,2,TRUE))</f>
        <v>#N/A</v>
      </c>
      <c r="K64" s="18" t="e">
        <f>IF(F338="","",VLOOKUP(F338,$AU$591:$AV$593,2,TRUE))</f>
        <v>#N/A</v>
      </c>
      <c r="L64" s="20"/>
    </row>
    <row r="65" ht="90" customHeight="1" spans="2:12">
      <c r="B65" s="11"/>
      <c r="C65" s="18" t="str">
        <f>IF(F137="","",VLOOKUP(F137,$S$537:$T$539,2,TRUE))</f>
        <v>жемістерді, көгөністерді, гүлдерді, оюларды түрлі тәсілдермен қиюға қабілетін бекіту</v>
      </c>
      <c r="D65" s="18" t="e">
        <f>IF(F138="","",VLOOKUP(F138,$U$537:$V$539,2,TRUE))</f>
        <v>#N/A</v>
      </c>
      <c r="E65" s="18" t="e">
        <f>IF(F139="","",VLOOKUP(F139,$W$537:$X$539,2,TRUE))</f>
        <v>#N/A</v>
      </c>
      <c r="F65" s="18" t="str">
        <f>IF(F230="","",VLOOKUP(F230,$AW$591:$AX$593,2,TRUE))</f>
        <v>жұмысты ұқыпты орындау, қауіпсіздік ережелерін сақтау қабілетін бекіту</v>
      </c>
      <c r="G65" s="18" t="e">
        <f>IF(F231="","",VLOOKUP(F231,$AY$591:$AZ$593,2,TRUE))</f>
        <v>#N/A</v>
      </c>
      <c r="H65" s="18" t="e">
        <f>IF(F232="","",VLOOKUP(F232,$BA$591:$BB$593,2,TRUE))</f>
        <v>#N/A</v>
      </c>
      <c r="I65" s="18" t="str">
        <f>IF(F339="","",VLOOKUP(F339,$AW$591:$AX$593,2,TRUE))</f>
        <v>жұмысты ұқыпты орындау, қауіпсіздік ережелерін сақтау қабілетін бекіту</v>
      </c>
      <c r="J65" s="18" t="e">
        <f>IF(F340="","",VLOOKUP(F340,$AY$591:$AZ$593,2,TRUE))</f>
        <v>#N/A</v>
      </c>
      <c r="K65" s="18" t="e">
        <f>IF(F341="","",VLOOKUP(F341,$BA$591:$BB$593,2,TRUE))</f>
        <v>#N/A</v>
      </c>
      <c r="L65" s="20"/>
    </row>
    <row r="66" ht="90" customHeight="1" spans="2:12">
      <c r="B66" s="11"/>
      <c r="C66" s="18" t="str">
        <f>IF(F140="","",VLOOKUP(F140,$Y$537:$Z$539,2,TRUE))</f>
        <v>бірнеше бөліктерден тұратын заттарды орналастыруға және желімдеуге қабілетін бекіту</v>
      </c>
      <c r="D66" s="18" t="e">
        <f>IF(F141="","",VLOOKUP(F141,$AA$537:$AB$539,2,TRUE))</f>
        <v>#N/A</v>
      </c>
      <c r="E66" s="18" t="e">
        <f>IF(F142="","",VLOOKUP(F142,$AC$537:$AD$539,2,TRUE))</f>
        <v>#N/A</v>
      </c>
      <c r="F66" s="21" t="str">
        <f>IF(F233="","",VLOOKUP(F233,$M$595:$N$597,2,TRUE))</f>
        <v>қайшымен түрлі геометриялық пішіндерді қию, қайшы мен желімді дұрыс
қолдану қабілетін бекіту
</v>
      </c>
      <c r="G66" s="18" t="e">
        <f>IF(F234="","",VLOOKUP(F234,$O$595:$P$597,2,TRUE))</f>
        <v>#N/A</v>
      </c>
      <c r="H66" s="18" t="e">
        <f>IF(F235="","",VLOOKUP(F235,$Q$595:$R$597,2,TRUE))</f>
        <v>#N/A</v>
      </c>
      <c r="I66" s="21" t="str">
        <f>IF(F342="","",VLOOKUP(F342,$M$595:$N$597,2,TRUE))</f>
        <v>қайшымен түрлі геометриялық пішіндерді қию, қайшы мен желімді дұрыс
қолдану қабілетін бекіту
</v>
      </c>
      <c r="J66" s="18" t="e">
        <f>IF(F343="","",VLOOKUP(F343,$O$595:$P$597,2,TRUE))</f>
        <v>#N/A</v>
      </c>
      <c r="K66" s="18" t="e">
        <f>IF(F344="","",VLOOKUP(F344,$Q$595:$R$597,2,TRUE))</f>
        <v>#N/A</v>
      </c>
      <c r="L66" s="20"/>
    </row>
    <row r="67" ht="90" customHeight="1" spans="2:12">
      <c r="B67" s="11"/>
      <c r="C67" s="18" t="str">
        <f>IF(F143="","",VLOOKUP(F143,$AE$537:$AF$539,2,TRUE))</f>
        <v>қазақ оюларының бөліктерінен, өсімдік және геометриялық пішіндерден өрнектер
жасауға, оларды кезектестіріп ретімен желімдейуге қабілетін бекіту
</v>
      </c>
      <c r="D67" s="18" t="e">
        <f>IF(F144="","",VLOOKUP(F144,$AG$537:$AH$539,2,TRUE))</f>
        <v>#N/A</v>
      </c>
      <c r="E67" s="18" t="e">
        <f>IF(F145="","",VLOOKUP(F145,$AI$537:$AJ$539,2,TRUE))</f>
        <v>#N/A</v>
      </c>
      <c r="F67" s="18" t="str">
        <f>IF(F236="","",VLOOKUP(F236,$S$595:$T$597,2,TRUE))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G67" s="18" t="e">
        <f>IF(F237="","",VLOOKUP(F237,$U$595:$V$597,2,TRUE))</f>
        <v>#N/A</v>
      </c>
      <c r="H67" s="18" t="e">
        <f>IF(F238="","",VLOOKUP(F238,$W$595:$X$597,2,TRUE))</f>
        <v>#N/A</v>
      </c>
      <c r="I67" s="18" t="str">
        <f>IF(F345="","",VLOOKUP(F345,$S$595:$T$597,2,TRUE))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J67" s="18" t="e">
        <f>IF(F346="","",VLOOKUP(F346,$U$595:$V$597,2,TRUE))</f>
        <v>#N/A</v>
      </c>
      <c r="K67" s="18" t="e">
        <f>IF(F347="","",VLOOKUP(F347,$W$595:$X$597,2,TRUE))</f>
        <v>#N/A</v>
      </c>
      <c r="L67" s="20"/>
    </row>
    <row r="68" ht="90" customHeight="1" spans="2:12">
      <c r="B68" s="11"/>
      <c r="C68" s="18" t="str">
        <f>IF(F146="","",VLOOKUP(F146,$AK$537:$AL$539,2,TRUE))</f>
        <v>ұжымдық жұмыстарды орындауға қатысуға қабілетін бекіту</v>
      </c>
      <c r="D68" s="18" t="e">
        <f>IF(F147="","",VLOOKUP(F147,$AM$537:$AN$539,2,TRUE))</f>
        <v>#N/A</v>
      </c>
      <c r="E68" s="18" t="e">
        <f>IF(F148="","",VLOOKUP(F148,$AO$537:$AP$539,2,TRUE))</f>
        <v>#N/A</v>
      </c>
      <c r="F68" s="18" t="str">
        <f>IF(F239="","",VLOOKUP(F239,$Y$595:$Z$597,2,TRUE))</f>
        <v>жұмыс тәсілдерін таңдау және түсіндіру қабілетін бекіту</v>
      </c>
      <c r="G68" s="18" t="e">
        <f>IF(F240="","",VLOOKUP(F240,$AA$595:$AB$597,2,TRUE))</f>
        <v>#N/A</v>
      </c>
      <c r="H68" s="18" t="e">
        <f>IF(F241="","",VLOOKUP(F241,$AC$595:$AD$597,2,TRUE))</f>
        <v>#N/A</v>
      </c>
      <c r="I68" s="18" t="str">
        <f>IF(F348="","",VLOOKUP(F348,$Y$595:$Z$597,2,TRUE))</f>
        <v>жұмыс тәсілдерін таңдау және түсіндіру қабілетін бекіту</v>
      </c>
      <c r="J68" s="18" t="e">
        <f>IF(F349="","",VLOOKUP(F349,$AA$595:$AB$597,2,TRUE))</f>
        <v>#N/A</v>
      </c>
      <c r="K68" s="18" t="e">
        <f>IF(F350="","",VLOOKUP(F350,$AC$595:$AD$597,2,TRUE))</f>
        <v>#N/A</v>
      </c>
      <c r="L68" s="20"/>
    </row>
    <row r="69" ht="90" customHeight="1" spans="2:12">
      <c r="B69" s="11"/>
      <c r="C69" s="18" t="str">
        <f>IF(F149="","",VLOOKUP(F149,$AQ$537:$AR$539,2,TRUE))</f>
        <v>жапсыруда қауіпсіздік ережелерін сақтауға, жұмысты ұқыптылықпен орындауға</v>
      </c>
      <c r="D69" s="18" t="e">
        <f>IF(F150="","",VLOOKUP(F150,$AS$537:$AT$539,2,TRUE))</f>
        <v>#N/A</v>
      </c>
      <c r="E69" s="18" t="e">
        <f>IF(F151="","",VLOOKUP(F151,$AU$537:$AV$539,2,TRUE))</f>
        <v>#N/A</v>
      </c>
      <c r="F69" s="18" t="str">
        <f>IF(F242="","",VLOOKUP(F242,$AE$595:$AF$597,2,TRUE))</f>
        <v>бірнеше бөліктерден бейнелерді құрастыру қабілетін бекіту</v>
      </c>
      <c r="G69" s="18" t="e">
        <f>IF(F243="","",VLOOKUP(F243,$AG$595:$AH$597,2,TRUE))</f>
        <v>#N/A</v>
      </c>
      <c r="H69" s="18" t="e">
        <f>IF(F244="","",VLOOKUP(F244,$AI$595:$AJ$597,2,TRUE))</f>
        <v>#N/A</v>
      </c>
      <c r="I69" s="18" t="str">
        <f>IF(F351="","",VLOOKUP(F351,$AE$595:$AF$597,2,TRUE))</f>
        <v>бірнеше бөліктерден бейнелерді құрастыру қабілетін бекіту</v>
      </c>
      <c r="J69" s="18" t="e">
        <f>IF(F352="","",VLOOKUP(F352,$AG$595:$AH$597,2,TRUE))</f>
        <v>#N/A</v>
      </c>
      <c r="K69" s="18" t="e">
        <f>IF(F353="","",VLOOKUP(F353,$AI$595:$AJ$597,2,TRUE))</f>
        <v>#N/A</v>
      </c>
      <c r="L69" s="20"/>
    </row>
    <row r="70" ht="90" customHeight="1" spans="2:12">
      <c r="B70" s="11"/>
      <c r="C70" s="18" t="e">
        <f>IF(F152="","",VLOOKUP(F152,$M$541:$N$543,2,TRUE))</f>
        <v>#N/A</v>
      </c>
      <c r="D70" s="18" t="str">
        <f>IF(F153="","",VLOOKUP(F153,$O$541:$P$543,2,TRUE))</f>
        <v>құрылыс бөлшектерін ажыратады және атуға, оларды құрылымдық қасиеттерін
ескере отырып пайдалануға
</v>
      </c>
      <c r="E70" s="18" t="e">
        <f>IF(F154="","",VLOOKUP(F154,$Q$541:$R$543,2,TRUE))</f>
        <v>#N/A</v>
      </c>
      <c r="F70" s="18" t="str">
        <f>IF(F245="","",VLOOKUP(F245,$AK$595:$AL$597,2,TRUE))</f>
        <v>жұмысты жеке және топпен бірлесіп жасау, топтық жұмыста міндеттерді келісіп
атқару қабілетін бекіту
</v>
      </c>
      <c r="G70" s="18" t="e">
        <f>IF(F246="","",VLOOKUP(F246,$AM$595:$AN$597,2,TRUE))</f>
        <v>#N/A</v>
      </c>
      <c r="H70" s="18" t="e">
        <f>IF(F247="","",VLOOKUP(F247,$AO$595:$AP$597,2,TRUE))</f>
        <v>#N/A</v>
      </c>
      <c r="I70" s="18" t="str">
        <f>IF(F354="","",VLOOKUP(F354,$AK$595:$AL$597,2,TRUE))</f>
        <v>жұмысты жеке және топпен бірлесіп жасау, топтық жұмыста міндеттерді келісіп
атқару қабілетін бекіту
</v>
      </c>
      <c r="J70" s="18" t="e">
        <f>IF(F355="","",VLOOKUP(F355,$AM$595:$AN$597,2,TRUE))</f>
        <v>#N/A</v>
      </c>
      <c r="K70" s="18" t="e">
        <f>IF(F356="","",VLOOKUP(F356,$AO$595:$AP$597,2,TRUE))</f>
        <v>#N/A</v>
      </c>
      <c r="L70" s="20"/>
    </row>
    <row r="71" ht="90" customHeight="1" spans="2:12">
      <c r="B71" s="11"/>
      <c r="C71" s="18" t="e">
        <f>IF(F155="","",VLOOKUP(F155,$S$541:$T$543,2,TRUE))</f>
        <v>#N/A</v>
      </c>
      <c r="D71" s="18" t="str">
        <f>IF(F156="","",VLOOKUP(F156,$U$541:$V$543,2,TRUE))</f>
        <v>өз бетінше ойдан құрастыруға</v>
      </c>
      <c r="E71" s="18" t="e">
        <f>IF(F157="","",VLOOKUP(F157,$W$541:$X$543,2,TRUE))</f>
        <v>#N/A</v>
      </c>
      <c r="F71" s="21" t="str">
        <f>IF(F248="","",VLOOKUP(F248,$AQ$595:$AR$597,2,TRUE))</f>
        <v>сюжеттік композициялар жасау, оларды сәнді бөлшектермен толықтыру қабілетін бекіту</v>
      </c>
      <c r="G71" s="18" t="e">
        <f>IF(F249="","",VLOOKUP(F249,$AS$595:$AT$597,2,TRUE))</f>
        <v>#N/A</v>
      </c>
      <c r="H71" s="18" t="e">
        <f>IF(F250="","",VLOOKUP(F250,$AU$595:$AV$597,2,TRUE))</f>
        <v>#N/A</v>
      </c>
      <c r="I71" s="21" t="str">
        <f>IF(F357="","",VLOOKUP(F357,$AQ$595:$AR$597,2,TRUE))</f>
        <v>сюжеттік композициялар жасау, оларды сәнді бөлшектермен толықтыру қабілетін бекіту</v>
      </c>
      <c r="J71" s="18" t="e">
        <f>IF(F358="","",VLOOKUP(F358,$AS$595:$AT$597,2,TRUE))</f>
        <v>#N/A</v>
      </c>
      <c r="K71" s="18" t="e">
        <f>IF(F359="","",VLOOKUP(F359,$AU$595:$AV$597,2,TRUE))</f>
        <v>#N/A</v>
      </c>
      <c r="L71" s="20"/>
    </row>
    <row r="72" ht="90" customHeight="1" spans="2:12">
      <c r="B72" s="11"/>
      <c r="C72" s="18" t="str">
        <f>IF(F158="","",VLOOKUP(F158,$Y$541:$Z$543,2,TRUE))</f>
        <v>қағаз парағын түрлендіреді, «оригами» үлгісі бойынша қарапайым пішіндер
құрастыруға
</v>
      </c>
      <c r="D72" s="18" t="e">
        <f>IF(F159="","",VLOOKUP(F159,$AA$541:$AB$543,2,TRUE))</f>
        <v>#N/A</v>
      </c>
      <c r="E72" s="18" t="e">
        <f>IF(F160="","",VLOOKUP(F160,$AC$541:$AD$543,2,TRUE))</f>
        <v>#N/A</v>
      </c>
      <c r="F72" s="18" t="str">
        <f>IF(F251="","",VLOOKUP(F251,$AW$595:$AX$597,2,TRUE))</f>
        <v>еңбек қауіпсіздігі мен жеке гигиена ережелерін сақтау қабілетін бекіту</v>
      </c>
      <c r="G72" s="18" t="e">
        <f>IF(F252="","",VLOOKUP(F252,$AY$595:$AZ$597,2,TRUE))</f>
        <v>#N/A</v>
      </c>
      <c r="H72" s="18" t="e">
        <f>IF(F253="","",VLOOKUP(F253,$BA$595:$BB$597,2,TRUE))</f>
        <v>#N/A</v>
      </c>
      <c r="I72" s="18" t="str">
        <f>IF(F360="","",VLOOKUP(F360,$AW$595:$AX$597,2,TRUE))</f>
        <v>еңбек қауіпсіздігі мен жеке гигиена ережелерін сақтау қабілетін бекіту</v>
      </c>
      <c r="J72" s="18" t="e">
        <f>IF(F361="","",VLOOKUP(F361,$AY$595:$AZ$597,2,TRUE))</f>
        <v>#N/A</v>
      </c>
      <c r="K72" s="18" t="e">
        <f>IF(F362="","",VLOOKUP(F362,$BA$595:$BB$597,2,TRUE))</f>
        <v>#N/A</v>
      </c>
      <c r="L72" s="20"/>
    </row>
    <row r="73" ht="90" customHeight="1" spans="2:12">
      <c r="B73" s="11"/>
      <c r="C73" s="18" t="str">
        <f>IF(F161="","",VLOOKUP(F161,$AE$541:$AF$543,2,TRUE))</f>
        <v>табиғи және қалдық заттардан құрастыруға</v>
      </c>
      <c r="D73" s="18" t="e">
        <f>IF(F162="","",VLOOKUP(F162,$AG$541:$AH$543,2,TRUE))</f>
        <v>#N/A</v>
      </c>
      <c r="E73" s="18" t="e">
        <f>IF(F163="","",VLOOKUP(F163,$AI$541:$AJ$543,2,TRUE))</f>
        <v>#N/A</v>
      </c>
      <c r="F73" s="21" t="str">
        <f>IF(F254="","",VLOOKUP(F254,$M$599:$N$601,2,TRUE))</f>
        <v>ұсынылған тақырыпқа, өз бетінше ойдан құрастыру қабілетін бекіту</v>
      </c>
      <c r="G73" s="18" t="e">
        <f>IF(F255="","",VLOOKUP(F255,$O$599:$P$601,2,TRUE))</f>
        <v>#N/A</v>
      </c>
      <c r="H73" s="18" t="e">
        <f>IF(F256="","",VLOOKUP(F256,$Q$599:$R$601,2,TRUE))</f>
        <v>#N/A</v>
      </c>
      <c r="I73" s="21" t="str">
        <f>IF(F363="","",VLOOKUP(F363,$M$599:$N$601,2,TRUE))</f>
        <v>ұсынылған тақырыпқа, өз бетінше ойдан құрастыру қабілетін бекіту</v>
      </c>
      <c r="J73" s="18" t="e">
        <f>IF(F364="","",VLOOKUP(F364,$O$599:$P$601,2,TRUE))</f>
        <v>#N/A</v>
      </c>
      <c r="K73" s="18" t="e">
        <f>IF(F365="","",VLOOKUP(F365,$Q$599:$R$601,2,TRUE))</f>
        <v>#N/A</v>
      </c>
      <c r="L73" s="20"/>
    </row>
    <row r="74" ht="90" customHeight="1" spans="2:12">
      <c r="B74" s="11"/>
      <c r="C74" s="18" t="str">
        <f>IF(F164="","",VLOOKUP(F164,$AK$541:$AL$543,2,TRUE))</f>
        <v>заттарды өз бетінше таңдап, ойдан композиция құрастыруға</v>
      </c>
      <c r="D74" s="18" t="e">
        <f>IF(F165="","",VLOOKUP(F165,$AM$541:$AN$543,2,TRUE))</f>
        <v>#N/A</v>
      </c>
      <c r="E74" s="18" t="e">
        <f>IF(F166="","",VLOOKUP(F166,$AO$541:$AP$543,2,TRUE))</f>
        <v>#N/A</v>
      </c>
      <c r="F74" s="18" t="e">
        <f>IF(F257="","",VLOOKUP(F257,$S$599:$T$601,2,TRUE))</f>
        <v>#N/A</v>
      </c>
      <c r="G74" s="18" t="str">
        <f>IF(F258="","",VLOOKUP(F258,$U$599:$V$601,2,TRUE))</f>
        <v>қалдық және табиғи материалдан құрастыру дағдылардын қалыптастыру</v>
      </c>
      <c r="H74" s="18" t="e">
        <f>IF(F259="","",VLOOKUP(F259,$W$599:$X$601,2,TRUE))</f>
        <v>#N/A</v>
      </c>
      <c r="I74" s="18" t="str">
        <f>IF(F366="","",VLOOKUP(F366,$S$599:$T$601,2,TRUE))</f>
        <v>қалдық және табиғи материалдан құрастыру қабілетін бекіту</v>
      </c>
      <c r="J74" s="18" t="e">
        <f>IF(F367="","",VLOOKUP(F367,$U$599:$V$601,2,TRUE))</f>
        <v>#N/A</v>
      </c>
      <c r="K74" s="18" t="e">
        <f>IF(F368="","",VLOOKUP(F368,$W$599:$X$601,2,TRUE))</f>
        <v>#N/A</v>
      </c>
      <c r="L74" s="20"/>
    </row>
    <row r="75" ht="90" customHeight="1" spans="2:12">
      <c r="B75" s="11"/>
      <c r="C75" s="18" t="str">
        <f>IF(F167="","",VLOOKUP(F167,$AQ$541:$AR$543,2,TRUE))</f>
        <v>қазақ халқының табиғи материалдардан жасалған бұйымдарымен, тұрмыстық
заттарын, олардың қандай материалдан жасалғанын білуге
</v>
      </c>
      <c r="D75" s="18" t="e">
        <f>IF(F168="","",VLOOKUP(F168,$AS$541:$AT$543,2,TRUE))</f>
        <v>#N/A</v>
      </c>
      <c r="E75" s="18" t="e">
        <f>IF(F169="","",VLOOKUP(F169,$AU$541:$AV$543,2,TRUE))</f>
        <v>#N/A</v>
      </c>
      <c r="F75" s="18" t="str">
        <f>IF(F260="","",VLOOKUP(F260,$Y$599:$Z$601,2,TRUE))</f>
        <v>өзінің құрастырған құрылысын талдау арқылы тиімді конструктивті шешімдерді
табу, оларды құрастыруда қолдану қабілетін бекіту
</v>
      </c>
      <c r="G75" s="18" t="e">
        <f>IF(F261="","",VLOOKUP(F261,$AA$599:$AB$601,2,TRUE))</f>
        <v>#N/A</v>
      </c>
      <c r="H75" s="18" t="e">
        <f>IF(F262="","",VLOOKUP(F262,$AC$599:$AD$601,2,TRUE))</f>
        <v>#N/A</v>
      </c>
      <c r="I75" s="18" t="str">
        <f>IF(F369="","",VLOOKUP(F369,$Y$599:$Z$601,2,TRUE))</f>
        <v>өзінің құрастырған құрылысын талдау арқылы тиімді конструктивті шешімдерді
табу, оларды құрастыруда қолдану қабілетін бекіту
</v>
      </c>
      <c r="J75" s="18" t="e">
        <f>IF(F370="","",VLOOKUP(F370,$AA$599:$AB$601,2,TRUE))</f>
        <v>#N/A</v>
      </c>
      <c r="K75" s="18" t="e">
        <f>IF(F371="","",VLOOKUP(F371,$AC$599:$AD$601,2,TRUE))</f>
        <v>#N/A</v>
      </c>
      <c r="L75" s="20"/>
    </row>
    <row r="76" ht="90" customHeight="1" spans="2:12">
      <c r="B76" s="11"/>
      <c r="C76" s="18" t="e">
        <f>IF(F170="","",VLOOKUP(F170,$M$545:$N$547,2,TRUE))</f>
        <v>#N/A</v>
      </c>
      <c r="D76" s="18" t="str">
        <f>IF(F171="","",VLOOKUP(F171,$O$545:$P$547,2,TRUE))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v>
      </c>
      <c r="E76" s="18" t="e">
        <f>IF(F172="","",VLOOKUP(F172,$Q$545:$R$547,2,TRUE))</f>
        <v>#N/A</v>
      </c>
      <c r="F76" s="18" t="str">
        <f>IF(F263="","",VLOOKUP(F263,$AE$599:$AF$601,2,TRUE))</f>
        <v>ойынға қажетті құрылысты бірлесіп ойдан құрастыру, жұмысты бірге келісіп
орындау, дайын құрылыспен ойнау қабілетін бекіту
</v>
      </c>
      <c r="G76" s="18" t="e">
        <f>IF(F264="","",VLOOKUP(F264,$AG$599:$AH$601,2,TRUE))</f>
        <v>#N/A</v>
      </c>
      <c r="H76" s="18" t="e">
        <f>IF(F265="","",VLOOKUP(F265,$AI$599:$AJ$601,2,TRUE))</f>
        <v>#N/A</v>
      </c>
      <c r="I76" s="18" t="str">
        <f>IF(F372="","",VLOOKUP(F372,$AE$599:$AF$601,2,TRUE))</f>
        <v>ойынға қажетті құрылысты бірлесіп ойдан құрастыру, жұмысты бірге келісіп
орындау, дайын құрылыспен ойнау қабілетін бекіту
</v>
      </c>
      <c r="J76" s="18" t="e">
        <f>IF(F373="","",VLOOKUP(F373,$AG$599:$AH$601,2,TRUE))</f>
        <v>#N/A</v>
      </c>
      <c r="K76" s="18" t="e">
        <f>IF(F374="","",VLOOKUP(F374,$AI$599:$AJ$601,2,TRUE))</f>
        <v>#N/A</v>
      </c>
      <c r="L76" s="20"/>
    </row>
    <row r="77" ht="90" customHeight="1" spans="2:12">
      <c r="B77" s="11"/>
      <c r="C77" s="18" t="e">
        <f>IF(F173="","",VLOOKUP(F173,$S$545:$T$547,2,TRUE))</f>
        <v>#N/A</v>
      </c>
      <c r="D77" s="18" t="str">
        <f>IF(F174="","",VLOOKUP(F174,$U$545:$V$547,2,TRUE))</f>
        <v>әнді созып, сөздерін анық айтуға, таныс әндерді сүйемелдеумен және
сүйемелдеусіз орындауға
</v>
      </c>
      <c r="E77" s="18" t="e">
        <f>IF(F175="","",VLOOKUP(F175,$W$545:$X$547,2,TRUE))</f>
        <v>#N/A</v>
      </c>
      <c r="F77" s="18" t="str">
        <f>IF(F266="","",VLOOKUP(F266,$AK$599:$AL$601,2,TRUE))</f>
        <v>ұжыммен бірге жұмыс істеу қабілетін бекіту</v>
      </c>
      <c r="G77" s="18" t="e">
        <f>IF(F267="","",VLOOKUP(F267,$AM$599:$AN$601,2,TRUE))</f>
        <v>#N/A</v>
      </c>
      <c r="H77" s="18" t="e">
        <f>IF(F268="","",VLOOKUP(F268,$AO$599:$AP$601,2,TRUE))</f>
        <v>#N/A</v>
      </c>
      <c r="I77" s="18" t="str">
        <f>IF(F375="","",VLOOKUP(F375,$AK$599:$AL$601,2,TRUE))</f>
        <v>ұжыммен бірге жұмыс істеу қабілетін бекіту</v>
      </c>
      <c r="J77" s="18" t="e">
        <f>IF(F376="","",VLOOKUP(F376,$AM$599:$AN$601,2,TRUE))</f>
        <v>#N/A</v>
      </c>
      <c r="K77" s="18" t="e">
        <f>IF(F377="","",VLOOKUP(F377,$AO$599:$AP$601,2,TRUE))</f>
        <v>#N/A</v>
      </c>
      <c r="L77" s="20"/>
    </row>
    <row r="78" ht="90" customHeight="1" spans="2:12">
      <c r="B78" s="11"/>
      <c r="C78" s="18" t="e">
        <f>IF(F176="","",VLOOKUP(F176,$Y$545:$Z$547,2,TRUE))</f>
        <v>#N/A</v>
      </c>
      <c r="D78" s="18" t="str">
        <f>IF(F177="","",VLOOKUP(F177,$AA$545:$AB$547,2,TRUE))</f>
        <v>музыканың ырғағымен жүруге, қимылдарды музыкамен сәйкестендіруге,
қимылдарды орындауға шапшаңдық пен ептілік танытуға
</v>
      </c>
      <c r="E78" s="18" t="e">
        <f>IF(F178="","",VLOOKUP(F178,$AC$545:$AD$547,2,TRUE))</f>
        <v>#N/A</v>
      </c>
      <c r="F78" s="21" t="e">
        <f>IF(F269="","",VLOOKUP(F269,$AQ$599:$AR$601,2,TRUE))</f>
        <v>#N/A</v>
      </c>
      <c r="G78" s="18" t="str">
        <f>IF(F270="","",VLOOKUP(F270,$AS$599:$AT$601,2,TRUE))</f>
        <v>жазық қағаз пішіндерді көлемді пішіндерге өзгерту дағдылардын қалыптастыру</v>
      </c>
      <c r="H78" s="18" t="e">
        <f>IF(F271="","",VLOOKUP(F271,$AU$599:$AV$601,2,TRUE))</f>
        <v>#N/A</v>
      </c>
      <c r="I78" s="21" t="str">
        <f>IF(F378="","",VLOOKUP(F378,$AQ$599:$AR$601,2,TRUE))</f>
        <v>жазық қағаз пішіндерді көлемді пішіндерге өзгерту қабілетін бекіту</v>
      </c>
      <c r="J78" s="18" t="e">
        <f>IF(F379="","",VLOOKUP(F379,$AS$599:$AT$601,2,TRUE))</f>
        <v>#N/A</v>
      </c>
      <c r="K78" s="18" t="e">
        <f>IF(F380="","",VLOOKUP(F380,$AU$599:$AV$601,2,TRUE))</f>
        <v>#N/A</v>
      </c>
      <c r="L78" s="20"/>
    </row>
    <row r="79" ht="90" customHeight="1" spans="2:12">
      <c r="B79" s="11"/>
      <c r="C79" s="18" t="e">
        <f>IF(F179="","",VLOOKUP(F179,$AE$545:$AF$547,2,TRUE))</f>
        <v>#N/A</v>
      </c>
      <c r="D79" s="18" t="str">
        <f>IF(F180="","",VLOOKUP(F180,$AG$545:$AH$547,2,TRUE))</f>
        <v>ұлттық би өнеріне қызығушылық танытуға, би қимылдарын орындауға</v>
      </c>
      <c r="E79" s="18" t="e">
        <f>IF(F181="","",VLOOKUP(F181,$AI$545:$AJ$547,2,TRUE))</f>
        <v>#N/A</v>
      </c>
      <c r="F79" s="18" t="str">
        <f>IF(F272="","",VLOOKUP(F272,$AW$599:$AX$601,2,TRUE))</f>
        <v>жұмыс орнында қауіпсіздік ережелерін сақтау қабілетін бекіту</v>
      </c>
      <c r="G79" s="18" t="e">
        <f>IF(F273="","",VLOOKUP(F273,$AY$599:$AZ$601,2,TRUE))</f>
        <v>#N/A</v>
      </c>
      <c r="H79" s="18" t="e">
        <f>IF(F274="","",VLOOKUP(F274,$BA$599:$BB$601,2,TRUE))</f>
        <v>#N/A</v>
      </c>
      <c r="I79" s="18" t="str">
        <f>IF(F381="","",VLOOKUP(F381,$AW$599:$AX$601,2,TRUE))</f>
        <v>жұмыс орнында қауіпсіздік ережелерін сақтау қабілетін бекіту</v>
      </c>
      <c r="J79" s="18" t="e">
        <f>IF(F382="","",VLOOKUP(F382,$AY$599:$AZ$601,2,TRUE))</f>
        <v>#N/A</v>
      </c>
      <c r="K79" s="18" t="e">
        <f>IF(F383="","",VLOOKUP(F383,$BA$599:$BB$601,2,TRUE))</f>
        <v>#N/A</v>
      </c>
      <c r="L79" s="20"/>
    </row>
    <row r="80" ht="90" customHeight="1" spans="2:12">
      <c r="B80" s="11"/>
      <c r="C80" s="18" t="e">
        <f>IF(F182="","",VLOOKUP(F182,$AK$545:$AL$547,2,TRUE))</f>
        <v>#N/A</v>
      </c>
      <c r="D80" s="18" t="str">
        <f>IF(F183="","",VLOOKUP(F183,$AM$545:$AN$547,2,TRUE))</f>
        <v>музыка жанрларын анықтуға</v>
      </c>
      <c r="E80" s="18" t="e">
        <f>IF(F184="","",VLOOKUP(F184,$AO$545:$AP$547,2,TRUE))</f>
        <v>#N/A</v>
      </c>
      <c r="F80" s="21" t="str">
        <f>IF(F275="","",VLOOKUP(F275,$M$603:$N$605,2,TRUE))</f>
        <v>қарапайым музыкалық жанрларды ажыру (күй, ән, би, марш) қабілетін бекіту</v>
      </c>
      <c r="G80" s="18" t="str">
        <f>IF(F276="","",VLOOKUP(F276,$O$603:$P$605,2,TRUE))</f>
        <v>қарапайым музыкалық жанрларды ажыру (күй, ән, би, марш) дағдылардын қалыптастыру</v>
      </c>
      <c r="H80" s="18" t="e">
        <f>IF(F277="","",VLOOKUP(F277,$Q$603:$R$605,2,TRUE))</f>
        <v>#N/A</v>
      </c>
      <c r="I80" s="21" t="str">
        <f>IF(F384="","",VLOOKUP(F384,$M$603:$N$605,2,TRUE))</f>
        <v>қарапайым музыкалық жанрларды ажыру (күй, ән, би, марш) қабілетін бекіту</v>
      </c>
      <c r="J80" s="18" t="e">
        <f>IF(F385="","",VLOOKUP(F385,$O$603:$P$605,2,TRUE))</f>
        <v>#N/A</v>
      </c>
      <c r="K80" s="18" t="e">
        <f>IF(F386="","",VLOOKUP(F386,$Q$603:$R$605,2,TRUE))</f>
        <v>#N/A</v>
      </c>
      <c r="L80" s="20"/>
    </row>
    <row r="81" ht="90" customHeight="1" spans="2:12">
      <c r="B81" s="11"/>
      <c r="C81" s="18" t="str">
        <f>IF(F185="","",VLOOKUP(F185,$AQ$545:$AR$547,2,TRUE))</f>
        <v>ағаш қасықтар, сылдырмақтар, асатаяқ, сазсырнай, домбырада қарапайым
әуендерді ойнауға
</v>
      </c>
      <c r="D81" s="18" t="e">
        <f>IF(F186="","",VLOOKUP(F186,$AS$545:$AT$547,2,TRUE))</f>
        <v>#N/A</v>
      </c>
      <c r="E81" s="18" t="e">
        <f>IF(F187="","",VLOOKUP(F187,$AU$545:$AV$547,2,TRUE))</f>
        <v>#N/A</v>
      </c>
      <c r="F81" s="18" t="e">
        <f>IF(F278="","",VLOOKUP(F278,$S$603:$T$605,2,TRUE))</f>
        <v>#N/A</v>
      </c>
      <c r="G81" s="18" t="str">
        <f>IF(F279="","",VLOOKUP(F279,$U$603:$V$605,2,TRUE))</f>
        <v>таныс әндерді өз бетінше музыкалық сүйемелдеумен және сүйемелдеусіз
орындау дағдылардын қалыптастыру
</v>
      </c>
      <c r="H81" s="18" t="e">
        <f>IF(F280="","",VLOOKUP(F280,$W$603:$X$605,2,TRUE))</f>
        <v>#N/A</v>
      </c>
      <c r="I81" s="18" t="str">
        <f>IF(F387="","",VLOOKUP(F387,$S$603:$T$605,2,TRUE))</f>
        <v>таныс әндерді өз бетінше музыкалық сүйемелдеумен және сүйемелдеусіз
орындау қабілетін бекіту
</v>
      </c>
      <c r="J81" s="18" t="e">
        <f>IF(F388="","",VLOOKUP(F388,$U$603:$V$605,2,TRUE))</f>
        <v>#N/A</v>
      </c>
      <c r="K81" s="18" t="e">
        <f>IF(F389="","",VLOOKUP(F389,$W$603:$X$605,2,TRUE))</f>
        <v>#N/A</v>
      </c>
      <c r="L81" s="20"/>
    </row>
    <row r="82" ht="90" customHeight="1" spans="2:12">
      <c r="B82" s="11"/>
      <c r="C82" s="153"/>
      <c r="D82" s="154"/>
      <c r="E82" s="155"/>
      <c r="F82" s="18" t="e">
        <f>IF(F281="","",VLOOKUP(F281,$Y$603:$Z$605,2,TRUE))</f>
        <v>#N/A</v>
      </c>
      <c r="G82" s="18" t="str">
        <f>IF(F282="","",VLOOKUP(F282,$AA$603:$AB$605,2,TRUE))</f>
        <v>әннің сөзін анық айту, музыка сипатын қабылдау және жеткізу дағдылардын қалыптастыру</v>
      </c>
      <c r="H82" s="18" t="e">
        <f>IF(F283="","",VLOOKUP(F283,$AC$603:$AD$605,2,TRUE))</f>
        <v>#N/A</v>
      </c>
      <c r="I82" s="18" t="str">
        <f>IF(F390="","",VLOOKUP(F390,$Y$603:$Z$605,2,TRUE))</f>
        <v>әннің сөзін анық айту, музыка сипатын қабылдау және жеткізу қабілетін бекіту</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str">
        <f>IF(F285="","",VLOOKUP(F285,$AG$603:$AH$605,2,TRUE))</f>
        <v>шығарманың жеке фрагменттерін (кіріспе, қайырмасы, соңы) ажырата алу дағдылардын қалыптастыру</v>
      </c>
      <c r="H83" s="18" t="e">
        <f>IF(F286="","",VLOOKUP(F286,$AI$603:$AJ$605,2,TRUE))</f>
        <v>#N/A</v>
      </c>
      <c r="I83" s="18" t="str">
        <f>IF(F393="","",VLOOKUP(F393,$AE$603:$AF$605,2,TRUE))</f>
        <v>шығарманың жеке фрагменттерін (кіріспе, қайырмасы, соңы) ажырата алу қабілетін бекіту</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str">
        <f>IF(F289="","",VLOOKUP(F289,$AO$603:$AP$605,2,TRUE))</f>
        <v>музыкалық аспаптарда қарапайым әуендерді ойнауға үйрету</v>
      </c>
      <c r="I84" s="18" t="e">
        <f>IF(F396="","",VLOOKUP(F396,$AK$603:$AL$605,2,TRUE))</f>
        <v>#N/A</v>
      </c>
      <c r="J84" s="18" t="str">
        <f>IF(F397="","",VLOOKUP(F397,$AM$603:$AN$605,2,TRUE))</f>
        <v>музыкалық аспаптарда қарапайым әуендерді ойнау дағдылардын қалыптастыру</v>
      </c>
      <c r="K84" s="18" t="e">
        <f>IF(F398="","",VLOOKUP(F398,$AO$603:$AP$605,2,TRUE))</f>
        <v>#N/A</v>
      </c>
      <c r="L84" s="20"/>
    </row>
    <row r="85" ht="90" customHeight="1" spans="2:12">
      <c r="B85" s="11"/>
      <c r="C85" s="156"/>
      <c r="D85" s="157"/>
      <c r="E85" s="158"/>
      <c r="F85" s="21" t="e">
        <f>IF(F290="","",VLOOKUP(F290,$AQ$603:$AR$605,2,TRUE))</f>
        <v>#N/A</v>
      </c>
      <c r="G85" s="18" t="str">
        <f>IF(F291="","",VLOOKUP(F291,$AS$603:$AT$605,2,TRUE))</f>
        <v>әртүрлі сипаттағы әндерді өз бетінше және шығармашылықпен орындау дағдылардын қалыптастыру</v>
      </c>
      <c r="H85" s="18" t="e">
        <f>IF(F292="","",VLOOKUP(F292,$AU$603:$AV$605,2,TRUE))</f>
        <v>#N/A</v>
      </c>
      <c r="I85" s="21" t="str">
        <f>IF(F399="","",VLOOKUP(F399,$AQ$603:$AR$605,2,TRUE))</f>
        <v>әртүрлі сипаттағы әндерді өз бетінше және шығармашылықпен орындау қабілетін бекіту</v>
      </c>
      <c r="J85" s="18" t="e">
        <f>IF(F400="","",VLOOKUP(F400,$AS$603:$AT$605,2,TRUE))</f>
        <v>#N/A</v>
      </c>
      <c r="K85" s="18" t="e">
        <f>IF(F401="","",VLOOKUP(F401,$AU$603:$AV$605,2,TRUE))</f>
        <v>#N/A</v>
      </c>
      <c r="L85" s="20"/>
    </row>
    <row r="86" ht="90" customHeight="1" spans="2:12">
      <c r="B86" s="11"/>
      <c r="C86" s="159"/>
      <c r="D86" s="160"/>
      <c r="E86" s="161"/>
      <c r="F86" s="18" t="str">
        <f>IF(F293="","",VLOOKUP(F293,$AW$603:$AX$605,2,TRUE))</f>
        <v>музыканың сипатына сәйкес қимылдарды орындау қабілетін бекіту</v>
      </c>
      <c r="G86" s="18" t="e">
        <f>IF(F294="","",VLOOKUP(F294,$AY$603:$AZ$605,2,TRUE))</f>
        <v>#N/A</v>
      </c>
      <c r="H86" s="18" t="e">
        <f>IF(F295="","",VLOOKUP(F295,$BA$603:$BB$605,2,TRUE))</f>
        <v>#N/A</v>
      </c>
      <c r="I86" s="18" t="str">
        <f>IF(F402="","",VLOOKUP(F402,$AW$603:$AX$605,2,TRUE))</f>
        <v>музыканың сипатына сәйкес қимылдарды орындау қабілетін бекіту</v>
      </c>
      <c r="J86" s="18" t="e">
        <f>IF(F403="","",VLOOKUP(F403,$AY$603:$AZ$605,2,TRUE))</f>
        <v>#N/A</v>
      </c>
      <c r="K86" s="18" t="e">
        <f>IF(F404="","",VLOOKUP(F404,$BA$603:$BB$605,2,TRUE))</f>
        <v>#N/A</v>
      </c>
      <c r="L86" s="20"/>
    </row>
    <row r="87" ht="90" customHeight="1" spans="2:12">
      <c r="B87" s="11" t="s">
        <v>726</v>
      </c>
      <c r="C87" s="18" t="e">
        <f>IF(G98="","",VLOOKUP(G98,$M$549:$N$551,2,TRUE))</f>
        <v>#N/A</v>
      </c>
      <c r="D87" s="18" t="str">
        <f>IF(G99="","",VLOOKUP(G99,$O$549:$P$551,2,TRUE))</f>
        <v>бала өзінің «Мен» бейнесін көрсетуге, ойын ашық айтуға, өзінің пікірін
білдіруге,өзімен санасқанды, өзін құрметтегенді ұнатуға
</v>
      </c>
      <c r="E87" s="18" t="e">
        <f>IF(G100="","",VLOOKUP(G100,$Q$549:$R$551,2,TRUE))</f>
        <v>#N/A</v>
      </c>
      <c r="F87" s="18" t="str">
        <f>IF(G191="","",VLOOKUP(G191,$M$607:$N$609,2,TRUE))</f>
        <v>өз күші мен мүмкіндіктеріне сену, еңбек қорлық пен жауапкершіліктің маңызын
түсіну қабілетін бекіту
</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str">
        <f>IF(G102="","",VLOOKUP(G102,$U$549:$V$551,2,TRUE))</f>
        <v>отбасының ересек мүшелерінің еңбегі туралы білуге, еңбек етуге қызығушылық
танытуға, тапсырманы жауапкершілікпен орындауға тырысуға
</v>
      </c>
      <c r="E88" s="18" t="e">
        <f>IF(G103="","",VLOOKUP(G103,$W$549:$X$551,2,TRUE))</f>
        <v>#N/A</v>
      </c>
      <c r="F88" s="18" t="str">
        <f>IF(G194="","",VLOOKUP(G194,$S$607:$T$609,2,TRUE))</f>
        <v>туыстық байланыстарды түсіну, үлкендерді сыйлау, кішіге қамқорлық
таныту қабілетін бекіту
</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str">
        <f>IF(G105="","",VLOOKUP(G105,$AA$549:$AB$551,2,TRUE))</f>
        <v>айналасында болып жатқан жағдайларды ой елегінен өткізіп, өзінің әділ пікірін
білдіруге
</v>
      </c>
      <c r="E89" s="18" t="e">
        <f>IF(G106="","",VLOOKUP(G106,$AC$549:$AD$551,2,TRUE))</f>
        <v>#N/A</v>
      </c>
      <c r="F89" s="18" t="str">
        <f>IF(G197="","",VLOOKUP(G197,$Y$607:$Z$609,2,TRUE))</f>
        <v>өз ойын түсінікті жеткізу, өзінің пікірін айту қабілетін бекіту</v>
      </c>
      <c r="G89" s="18" t="e">
        <f>IF(G198="","",VLOOKUP(G198,$AA$607:$AB$609,2,TRUE))</f>
        <v>#N/A</v>
      </c>
      <c r="H89" s="18" t="e">
        <f>IF(G199="","",VLOOKUP(G199,$AC$607:$AD$609,2,TRUE))</f>
        <v>#N/A</v>
      </c>
      <c r="I89" s="18" t="str">
        <f>IF(G306="","",VLOOKUP(G306,$Y$607:$Z$609,2,TRUE))</f>
        <v>өз ойын түсінікті жеткізу, өзінің пікірін айту қабілетін бекіту</v>
      </c>
      <c r="J89" s="18" t="e">
        <f>IF(G307="","",VLOOKUP(G307,$AA$607:$AB$609,2,TRUE))</f>
        <v>#N/A</v>
      </c>
      <c r="K89" s="18" t="e">
        <f>IF(G308="","",VLOOKUP(G308,$AC$607:$AD$609,2,TRUE))</f>
        <v>#N/A</v>
      </c>
      <c r="L89" s="20"/>
    </row>
    <row r="90" ht="90" customHeight="1" spans="2:12">
      <c r="B90" s="11"/>
      <c r="C90" s="18" t="e">
        <f>IF(G107="","",VLOOKUP(G107,$AE$549:$AF$551,2,TRUE))</f>
        <v>#N/A</v>
      </c>
      <c r="D90" s="18" t="str">
        <f>IF(G108="","",VLOOKUP(G108,$AG$549:$AH$551,2,TRUE))</f>
        <v>өзінің туған жерін білуге, атуға, Мемлекеттік рәміздерге (ту, елтаңба, әнұран)
құрметпен қарауға, өз Отанын – Қазақстан Республикасын мақтан тұтуға
</v>
      </c>
      <c r="E90" s="18" t="e">
        <f>IF(G109="","",VLOOKUP(G109,$AI$549:$AJ$551,2,TRUE))</f>
        <v>#N/A</v>
      </c>
      <c r="F90" s="18" t="str">
        <f>IF(G200="","",VLOOKUP(G200,$AE$607:$AF$609,2,TRUE))</f>
        <v>арнайы көлік құралдарының қолданылу, жол қозғалысының қарапайым
ережелерін білу қабілетін бекіту
</v>
      </c>
      <c r="G90" s="18" t="e">
        <f>IF(G201="","",VLOOKUP(G201,$AG$607:$AH$609,2,TRUE))</f>
        <v>#N/A</v>
      </c>
      <c r="H90" s="18" t="e">
        <f>IF(G202="","",VLOOKUP(G202,$AI$607:$AJ$609,2,TRUE))</f>
        <v>#N/A</v>
      </c>
      <c r="I90" s="18" t="str">
        <f>IF(G309="","",VLOOKUP(G309,$AE$607:$AF$609,2,TRUE))</f>
        <v>арнайы көлік құралдарының қолданылу, жол қозғалысының қарапайым
ережелерін білу қабілетін бекіту
</v>
      </c>
      <c r="J90" s="18" t="e">
        <f>IF(G310="","",VLOOKUP(G310,$AG$607:$AH$609,2,TRUE))</f>
        <v>#N/A</v>
      </c>
      <c r="K90" s="18" t="e">
        <f>IF(G311="","",VLOOKUP(G311,$AI$607:$AJ$609,2,TRUE))</f>
        <v>#N/A</v>
      </c>
      <c r="L90" s="20"/>
    </row>
    <row r="91" ht="90" customHeight="1" spans="2:12">
      <c r="B91" s="11"/>
      <c r="C91" s="18" t="e">
        <f>IF(G110="","",VLOOKUP(G110,$AK$549:$AL$551,2,TRUE))</f>
        <v>#N/A</v>
      </c>
      <c r="D91" s="18" t="str">
        <f>IF(G111="","",VLOOKUP(G111,$AM$549:$AN$551,2,TRUE))</f>
        <v>жолда жүру ережелерін, қоғамдық көліктегі мінез-құлық мәдениетінің ережелерін
білуге
</v>
      </c>
      <c r="E91" s="18" t="e">
        <f>IF(G112="","",VLOOKUP(G112,$AO$549:$AP$551,2,TRUE))</f>
        <v>#N/A</v>
      </c>
      <c r="F91" s="18" t="str">
        <f>IF(G203="","",VLOOKUP(G203,$AK$607:$AL$609,2,TRUE))</f>
        <v>өз Отанын жақсы көру, Қазақстанның әсем табиғаты, көрнекі жерлері
мен тарихи орындарының маңыздылығын түсіну қабілетін бекіту
</v>
      </c>
      <c r="G91" s="18" t="e">
        <f>IF(G204="","",VLOOKUP(G204,$AM$607:$AN$609,2,TRUE))</f>
        <v>#N/A</v>
      </c>
      <c r="H91" s="18" t="e">
        <f>IF(G205="","",VLOOKUP(G205,$AO$607:$AP$609,2,TRUE))</f>
        <v>#N/A</v>
      </c>
      <c r="I91" s="18" t="str">
        <f>IF(G312="","",VLOOKUP(G312,$AK$607:$AL$609,2,TRUE))</f>
        <v>өз Отанын жақсы көру, Қазақстанның әсем табиғаты, көрнекі жерлері
мен тарихи орындарының маңыздылығын түсіну қабілетін бекіту
</v>
      </c>
      <c r="J91" s="18" t="e">
        <f>IF(G313="","",VLOOKUP(G313,$AM$607:$AN$609,2,TRUE))</f>
        <v>#N/A</v>
      </c>
      <c r="K91" s="18" t="e">
        <f>IF(G314="","",VLOOKUP(G314,$AO$607:$AP$609,2,TRUE))</f>
        <v>#N/A</v>
      </c>
      <c r="L91" s="20"/>
    </row>
    <row r="92" ht="90" customHeight="1" spans="2:12">
      <c r="B92" s="11"/>
      <c r="C92" s="18" t="e">
        <f>IF(G113="","",VLOOKUP(G113,$AQ$549:$AR$551,2,TRUE))</f>
        <v>#N/A</v>
      </c>
      <c r="D92" s="18" t="str">
        <f>IF(G114="","",VLOOKUP(G114,$AS$549:$AT$551,2,TRUE))</f>
        <v>ауа-райындағы және табиғаттағы маусымдық өзгерістерде қарапайым байланыстар
орната алуға, қоршаған ортада, табиғатта қауіпсіздікті сақтауға
</v>
      </c>
      <c r="E92" s="18" t="e">
        <f>IF(G115="","",VLOOKUP(G115,$AU$549:$AV$551,2,TRUE))</f>
        <v>#N/A</v>
      </c>
      <c r="F92" s="18" t="str">
        <f>IF(G206="","",VLOOKUP(G206,$AQ$607:$AR$609,2,TRUE))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G92" s="18" t="e">
        <f>IF(G207="","",VLOOKUP(G207,$AS$607:$AT$609,2,TRUE))</f>
        <v>#N/A</v>
      </c>
      <c r="H92" s="18" t="e">
        <f>IF(G208="","",VLOOKUP(G208,$AU$607:$AV$609,2,TRUE))</f>
        <v>#N/A</v>
      </c>
      <c r="I92" s="18" t="str">
        <f>IF(G315="","",VLOOKUP(G315,$AQ$607:$AR$609,2,TRUE))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J92" s="18" t="e">
        <f>IF(G316="","",VLOOKUP(G316,$AS$607:$AT$609,2,TRUE))</f>
        <v>#N/A</v>
      </c>
      <c r="K92" s="18" t="e">
        <f>IF(G317="","",VLOOKUP(G317,$AU$607:$AV$609,2,TRUE))</f>
        <v>#N/A</v>
      </c>
      <c r="L92" s="20"/>
    </row>
    <row r="93" ht="90" customHeight="1" spans="2:12">
      <c r="B93" s="11"/>
      <c r="C93" s="151"/>
      <c r="D93" s="152"/>
      <c r="E93" s="152"/>
      <c r="F93" s="18" t="str">
        <f>IF(G209="","",VLOOKUP(G209,$AW$607:$AX$609,2,TRUE))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G93" s="18" t="e">
        <f>IF(G210="","",VLOOKUP(G210,$AY$607:$AZ$609,2,TRUE))</f>
        <v>#N/A</v>
      </c>
      <c r="H93" s="18" t="e">
        <f>IF(G211="","",VLOOKUP(G211,$BA$607:$BB$609,2,TRUE))</f>
        <v>#N/A</v>
      </c>
      <c r="I93" s="18" t="str">
        <f>IF(G318="","",VLOOKUP(G318,$AW$607:$AX$609,2,TRUE))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7.5" customHeight="1" spans="2:7">
      <c r="B97" s="28"/>
      <c r="C97" s="29" t="s">
        <v>5</v>
      </c>
      <c r="D97" s="29" t="s">
        <v>112</v>
      </c>
      <c r="E97" s="29" t="s">
        <v>338</v>
      </c>
      <c r="F97" s="29" t="s">
        <v>405</v>
      </c>
      <c r="G97" s="30" t="s">
        <v>726</v>
      </c>
    </row>
    <row r="98" ht="15" customHeight="1" spans="2:7">
      <c r="B98" s="31">
        <v>1</v>
      </c>
      <c r="C98" s="137">
        <f>'5 жастағы балалар Ф'!D18</f>
        <v>1</v>
      </c>
      <c r="D98" s="137">
        <f>'5 жастағы балалар К'!D18</f>
        <v>1</v>
      </c>
      <c r="E98" s="137">
        <f>'5 жастағы балалар Т'!D18</f>
        <v>1</v>
      </c>
      <c r="F98" s="137">
        <f>'5 жастағы балалар Ш'!D18</f>
        <v>1</v>
      </c>
      <c r="G98" s="137">
        <f>'5 жастағы балалар Ә'!D18</f>
        <v>0</v>
      </c>
    </row>
    <row r="99" ht="15" customHeight="1" spans="2:7">
      <c r="B99" s="33"/>
      <c r="C99" s="137">
        <f>'5 жастағы балалар Ф'!E18</f>
        <v>0</v>
      </c>
      <c r="D99" s="137">
        <f>'5 жастағы балалар К'!E18</f>
        <v>0</v>
      </c>
      <c r="E99" s="137">
        <f>'5 жастағы балалар Т'!E18</f>
        <v>0</v>
      </c>
      <c r="F99" s="137">
        <f>'5 жастағы балалар Ш'!E18</f>
        <v>0</v>
      </c>
      <c r="G99" s="137">
        <f>'5 жастағы балалар Ә'!E18</f>
        <v>1</v>
      </c>
    </row>
    <row r="100" ht="15" customHeight="1" spans="2:7">
      <c r="B100" s="34"/>
      <c r="C100" s="137">
        <f>'5 жастағы балалар Ф'!F18</f>
        <v>0</v>
      </c>
      <c r="D100" s="137">
        <f>'5 жастағы балалар К'!F18</f>
        <v>0</v>
      </c>
      <c r="E100" s="137">
        <f>'5 жастағы балалар Т'!F18</f>
        <v>0</v>
      </c>
      <c r="F100" s="137">
        <f>'5 жастағы балалар Ш'!F18</f>
        <v>0</v>
      </c>
      <c r="G100" s="137">
        <f>'5 жастағы балалар Ә'!F18</f>
        <v>0</v>
      </c>
    </row>
    <row r="101" ht="15" customHeight="1" spans="2:7">
      <c r="B101" s="31">
        <v>2</v>
      </c>
      <c r="C101" s="137">
        <f>'5 жастағы балалар Ф'!G18</f>
        <v>1</v>
      </c>
      <c r="D101" s="137">
        <f>'5 жастағы балалар К'!G18</f>
        <v>0</v>
      </c>
      <c r="E101" s="137">
        <f>'5 жастағы балалар Т'!G18</f>
        <v>0</v>
      </c>
      <c r="F101" s="137">
        <f>'5 жастағы балалар Ш'!G18</f>
        <v>1</v>
      </c>
      <c r="G101" s="137">
        <f>'5 жастағы балалар Ә'!G18</f>
        <v>0</v>
      </c>
    </row>
    <row r="102" ht="15" customHeight="1" spans="2:7">
      <c r="B102" s="33"/>
      <c r="C102" s="137">
        <f>'5 жастағы балалар Ф'!H18</f>
        <v>0</v>
      </c>
      <c r="D102" s="137">
        <f>'5 жастағы балалар К'!H18</f>
        <v>0</v>
      </c>
      <c r="E102" s="137">
        <f>'5 жастағы балалар Т'!H18</f>
        <v>1</v>
      </c>
      <c r="F102" s="137">
        <f>'5 жастағы балалар Ш'!H18</f>
        <v>0</v>
      </c>
      <c r="G102" s="137">
        <f>'5 жастағы балалар Ә'!H18</f>
        <v>1</v>
      </c>
    </row>
    <row r="103" ht="15" customHeight="1" spans="2:7">
      <c r="B103" s="34"/>
      <c r="C103" s="137">
        <f>'5 жастағы балалар Ф'!I18</f>
        <v>0</v>
      </c>
      <c r="D103" s="137">
        <f>'5 жастағы балалар К'!I18</f>
        <v>1</v>
      </c>
      <c r="E103" s="137">
        <f>'5 жастағы балалар Т'!I18</f>
        <v>0</v>
      </c>
      <c r="F103" s="137">
        <f>'5 жастағы балалар Ш'!I18</f>
        <v>0</v>
      </c>
      <c r="G103" s="137">
        <f>'5 жастағы балалар Ә'!I18</f>
        <v>0</v>
      </c>
    </row>
    <row r="104" ht="15" customHeight="1" spans="2:7">
      <c r="B104" s="31">
        <v>3</v>
      </c>
      <c r="C104" s="137">
        <f>'5 жастағы балалар Ф'!J18</f>
        <v>1</v>
      </c>
      <c r="D104" s="137">
        <f>'5 жастағы балалар К'!J18</f>
        <v>0</v>
      </c>
      <c r="E104" s="137">
        <f>'5 жастағы балалар Т'!J18</f>
        <v>1</v>
      </c>
      <c r="F104" s="137">
        <f>'5 жастағы балалар Ш'!J18</f>
        <v>1</v>
      </c>
      <c r="G104" s="137">
        <f>'5 жастағы балалар Ә'!J18</f>
        <v>0</v>
      </c>
    </row>
    <row r="105" ht="15" customHeight="1" spans="2:7">
      <c r="B105" s="33"/>
      <c r="C105" s="137">
        <f>'5 жастағы балалар Ф'!K18</f>
        <v>0</v>
      </c>
      <c r="D105" s="137">
        <f>'5 жастағы балалар К'!K18</f>
        <v>1</v>
      </c>
      <c r="E105" s="137">
        <f>'5 жастағы балалар Т'!K18</f>
        <v>0</v>
      </c>
      <c r="F105" s="137">
        <f>'5 жастағы балалар Ш'!K18</f>
        <v>0</v>
      </c>
      <c r="G105" s="137">
        <f>'5 жастағы балалар Ә'!K18</f>
        <v>1</v>
      </c>
    </row>
    <row r="106" ht="15" customHeight="1" spans="2:7">
      <c r="B106" s="34"/>
      <c r="C106" s="137">
        <f>'5 жастағы балалар Ф'!L18</f>
        <v>0</v>
      </c>
      <c r="D106" s="137">
        <f>'5 жастағы балалар К'!L18</f>
        <v>0</v>
      </c>
      <c r="E106" s="137">
        <f>'5 жастағы балалар Т'!L18</f>
        <v>0</v>
      </c>
      <c r="F106" s="137">
        <f>'5 жастағы балалар Ш'!L18</f>
        <v>0</v>
      </c>
      <c r="G106" s="137">
        <f>'5 жастағы балалар Ә'!L18</f>
        <v>0</v>
      </c>
    </row>
    <row r="107" ht="15" customHeight="1" spans="2:7">
      <c r="B107" s="31">
        <v>4</v>
      </c>
      <c r="C107" s="137">
        <f>'5 жастағы балалар Ф'!M18</f>
        <v>1</v>
      </c>
      <c r="D107" s="137">
        <f>'5 жастағы балалар К'!M18</f>
        <v>1</v>
      </c>
      <c r="E107" s="137">
        <f>'5 жастағы балалар Т'!M18</f>
        <v>0</v>
      </c>
      <c r="F107" s="137">
        <f>'5 жастағы балалар Ш'!M18</f>
        <v>0</v>
      </c>
      <c r="G107" s="137">
        <f>'5 жастағы балалар Ә'!M18</f>
        <v>0</v>
      </c>
    </row>
    <row r="108" ht="15" customHeight="1" spans="2:7">
      <c r="B108" s="33"/>
      <c r="C108" s="137">
        <f>'5 жастағы балалар Ф'!N18</f>
        <v>0</v>
      </c>
      <c r="D108" s="137">
        <f>'5 жастағы балалар К'!N18</f>
        <v>0</v>
      </c>
      <c r="E108" s="137">
        <f>'5 жастағы балалар Т'!N18</f>
        <v>1</v>
      </c>
      <c r="F108" s="137">
        <f>'5 жастағы балалар Ш'!N18</f>
        <v>1</v>
      </c>
      <c r="G108" s="137">
        <f>'5 жастағы балалар Ә'!N18</f>
        <v>1</v>
      </c>
    </row>
    <row r="109" ht="15" customHeight="1" spans="2:7">
      <c r="B109" s="34"/>
      <c r="C109" s="137">
        <f>'5 жастағы балалар Ф'!O18</f>
        <v>0</v>
      </c>
      <c r="D109" s="137">
        <f>'5 жастағы балалар К'!O18</f>
        <v>0</v>
      </c>
      <c r="E109" s="137">
        <f>'5 жастағы балалар Т'!O18</f>
        <v>0</v>
      </c>
      <c r="F109" s="137">
        <f>'5 жастағы балалар Ш'!O18</f>
        <v>0</v>
      </c>
      <c r="G109" s="137">
        <f>'5 жастағы балалар Ә'!O18</f>
        <v>0</v>
      </c>
    </row>
    <row r="110" ht="15" customHeight="1" spans="2:7">
      <c r="B110" s="31">
        <v>5</v>
      </c>
      <c r="C110" s="137">
        <f>'5 жастағы балалар Ф'!P18</f>
        <v>1</v>
      </c>
      <c r="D110" s="137">
        <f>'5 жастағы балалар К'!P18</f>
        <v>0</v>
      </c>
      <c r="E110" s="137">
        <f>'5 жастағы балалар Т'!P18</f>
        <v>0</v>
      </c>
      <c r="F110" s="137">
        <f>'5 жастағы балалар Ш'!P18</f>
        <v>1</v>
      </c>
      <c r="G110" s="137">
        <f>'5 жастағы балалар Ә'!P18</f>
        <v>0</v>
      </c>
    </row>
    <row r="111" ht="15" customHeight="1" spans="2:7">
      <c r="B111" s="33"/>
      <c r="C111" s="137">
        <f>'5 жастағы балалар Ф'!Q18</f>
        <v>0</v>
      </c>
      <c r="D111" s="137">
        <f>'5 жастағы балалар К'!Q18</f>
        <v>1</v>
      </c>
      <c r="E111" s="137">
        <f>'5 жастағы балалар Т'!Q18</f>
        <v>1</v>
      </c>
      <c r="F111" s="137">
        <f>'5 жастағы балалар Ш'!Q18</f>
        <v>0</v>
      </c>
      <c r="G111" s="137">
        <f>'5 жастағы балалар Ә'!Q18</f>
        <v>1</v>
      </c>
    </row>
    <row r="112" ht="15" customHeight="1" spans="2:7">
      <c r="B112" s="34"/>
      <c r="C112" s="137">
        <f>'5 жастағы балалар Ф'!R18</f>
        <v>0</v>
      </c>
      <c r="D112" s="137">
        <f>'5 жастағы балалар К'!R18</f>
        <v>0</v>
      </c>
      <c r="E112" s="137">
        <f>'5 жастағы балалар Т'!R18</f>
        <v>0</v>
      </c>
      <c r="F112" s="137">
        <f>'5 жастағы балалар Ш'!R18</f>
        <v>0</v>
      </c>
      <c r="G112" s="137">
        <f>'5 жастағы балалар Ә'!R18</f>
        <v>0</v>
      </c>
    </row>
    <row r="113" ht="15" customHeight="1" spans="2:7">
      <c r="B113" s="31">
        <v>6</v>
      </c>
      <c r="C113" s="137">
        <f>'5 жастағы балалар Ф'!S18</f>
        <v>1</v>
      </c>
      <c r="D113" s="137">
        <f>'5 жастағы балалар К'!S18</f>
        <v>1</v>
      </c>
      <c r="E113" s="137">
        <f>'5 жастағы балалар Т'!S18</f>
        <v>0</v>
      </c>
      <c r="F113" s="137">
        <f>'5 жастағы балалар Ш'!S18</f>
        <v>1</v>
      </c>
      <c r="G113" s="137">
        <f>'5 жастағы балалар Ә'!S18</f>
        <v>0</v>
      </c>
    </row>
    <row r="114" ht="15" customHeight="1" spans="2:7">
      <c r="B114" s="33"/>
      <c r="C114" s="137">
        <f>'5 жастағы балалар Ф'!T18</f>
        <v>0</v>
      </c>
      <c r="D114" s="137">
        <f>'5 жастағы балалар К'!T18</f>
        <v>0</v>
      </c>
      <c r="E114" s="137">
        <f>'5 жастағы балалар Т'!T18</f>
        <v>1</v>
      </c>
      <c r="F114" s="137">
        <f>'5 жастағы балалар Ш'!T18</f>
        <v>0</v>
      </c>
      <c r="G114" s="137">
        <f>'5 жастағы балалар Ә'!T18</f>
        <v>1</v>
      </c>
    </row>
    <row r="115" ht="15" customHeight="1" spans="2:7">
      <c r="B115" s="34"/>
      <c r="C115" s="137">
        <f>'5 жастағы балалар Ф'!U18</f>
        <v>0</v>
      </c>
      <c r="D115" s="137">
        <f>'5 жастағы балалар К'!U18</f>
        <v>0</v>
      </c>
      <c r="E115" s="137">
        <f>'5 жастағы балалар Т'!U18</f>
        <v>0</v>
      </c>
      <c r="F115" s="137">
        <f>'5 жастағы балалар Ш'!U18</f>
        <v>0</v>
      </c>
      <c r="G115" s="137">
        <f>'5 жастағы балалар Ә'!U18</f>
        <v>0</v>
      </c>
    </row>
    <row r="116" ht="15" customHeight="1" spans="2:7">
      <c r="B116" s="31">
        <v>7</v>
      </c>
      <c r="C116" s="35"/>
      <c r="D116" s="137">
        <f>'5 жастағы балалар К'!V18</f>
        <v>0</v>
      </c>
      <c r="E116" s="35"/>
      <c r="F116" s="137">
        <f>'5 жастағы балалар Ш'!V18</f>
        <v>1</v>
      </c>
      <c r="G116" s="35"/>
    </row>
    <row r="117" ht="15" customHeight="1" spans="2:7">
      <c r="B117" s="33"/>
      <c r="C117" s="36"/>
      <c r="D117" s="137">
        <f>'5 жастағы балалар Ш'!W18</f>
        <v>0</v>
      </c>
      <c r="E117" s="36"/>
      <c r="F117" s="137">
        <f>'5 жастағы балалар Ш'!W18</f>
        <v>0</v>
      </c>
      <c r="G117" s="36"/>
    </row>
    <row r="118" ht="15" customHeight="1" spans="2:7">
      <c r="B118" s="34"/>
      <c r="C118" s="36"/>
      <c r="D118" s="137">
        <f>'5 жастағы балалар К'!X18</f>
        <v>0</v>
      </c>
      <c r="E118" s="36"/>
      <c r="F118" s="137">
        <f>'5 жастағы балалар Ш'!X18</f>
        <v>0</v>
      </c>
      <c r="G118" s="36"/>
    </row>
    <row r="119" ht="15" customHeight="1" spans="2:7">
      <c r="B119" s="31">
        <v>8</v>
      </c>
      <c r="C119" s="36"/>
      <c r="D119" s="137">
        <f>'5 жастағы балалар К'!Y18</f>
        <v>0</v>
      </c>
      <c r="E119" s="36"/>
      <c r="F119" s="137">
        <f>'5 жастағы балалар Ш'!Y18</f>
        <v>1</v>
      </c>
      <c r="G119" s="36"/>
    </row>
    <row r="120" ht="15" customHeight="1" spans="2:7">
      <c r="B120" s="33"/>
      <c r="C120" s="36"/>
      <c r="D120" s="137">
        <f>'5 жастағы балалар К'!Z18</f>
        <v>1</v>
      </c>
      <c r="E120" s="36"/>
      <c r="F120" s="137">
        <f>'5 жастағы балалар Ш'!Z18</f>
        <v>0</v>
      </c>
      <c r="G120" s="36"/>
    </row>
    <row r="121" ht="15" customHeight="1" spans="2:7">
      <c r="B121" s="34"/>
      <c r="C121" s="36"/>
      <c r="D121" s="137">
        <f>'5 жастағы балалар К'!AA18</f>
        <v>0</v>
      </c>
      <c r="E121" s="36"/>
      <c r="F121" s="137">
        <f>'5 жастағы балалар Ш'!AA18</f>
        <v>0</v>
      </c>
      <c r="G121" s="36"/>
    </row>
    <row r="122" ht="15" customHeight="1" spans="2:7">
      <c r="B122" s="31">
        <v>9</v>
      </c>
      <c r="C122" s="36"/>
      <c r="D122" s="137">
        <f>'5 жастағы балалар К'!AB18</f>
        <v>0</v>
      </c>
      <c r="E122" s="36"/>
      <c r="F122" s="137">
        <f>'5 жастағы балалар Ш'!AB18</f>
        <v>1</v>
      </c>
      <c r="G122" s="36"/>
    </row>
    <row r="123" ht="15" customHeight="1" spans="2:7">
      <c r="B123" s="33"/>
      <c r="C123" s="36"/>
      <c r="D123" s="137">
        <f>'5 жастағы балалар К'!AC18</f>
        <v>1</v>
      </c>
      <c r="E123" s="36"/>
      <c r="F123" s="137">
        <f>'5 жастағы балалар Ш'!AC18</f>
        <v>0</v>
      </c>
      <c r="G123" s="36"/>
    </row>
    <row r="124" ht="15" customHeight="1" spans="2:7">
      <c r="B124" s="34"/>
      <c r="C124" s="36"/>
      <c r="D124" s="137">
        <f>'5 жастағы балалар К'!AD18</f>
        <v>0</v>
      </c>
      <c r="E124" s="36"/>
      <c r="F124" s="137">
        <f>'5 жастағы балалар Ш'!AD18</f>
        <v>0</v>
      </c>
      <c r="G124" s="36"/>
    </row>
    <row r="125" ht="15" customHeight="1" spans="2:7">
      <c r="B125" s="37">
        <v>10</v>
      </c>
      <c r="C125" s="36"/>
      <c r="D125" s="137">
        <f>'5 жастағы балалар К'!AE18</f>
        <v>0</v>
      </c>
      <c r="E125" s="36"/>
      <c r="F125" s="137">
        <f>'5 жастағы балалар Ш'!AE18</f>
        <v>0</v>
      </c>
      <c r="G125" s="36"/>
    </row>
    <row r="126" ht="15" customHeight="1" spans="2:7">
      <c r="B126" s="37"/>
      <c r="C126" s="36"/>
      <c r="D126" s="137">
        <f>'5 жастағы балалар К'!AF18</f>
        <v>1</v>
      </c>
      <c r="E126" s="36"/>
      <c r="F126" s="137">
        <f>'5 жастағы балалар Ш'!AF18</f>
        <v>1</v>
      </c>
      <c r="G126" s="36"/>
    </row>
    <row r="127" ht="15" customHeight="1" spans="2:7">
      <c r="B127" s="37"/>
      <c r="C127" s="36"/>
      <c r="D127" s="137">
        <f>'5 жастағы балалар К'!AG18</f>
        <v>0</v>
      </c>
      <c r="E127" s="36"/>
      <c r="F127" s="137">
        <f>'5 жастағы балалар Ш'!AG18</f>
        <v>0</v>
      </c>
      <c r="G127" s="36"/>
    </row>
    <row r="128" ht="15" customHeight="1" spans="2:7">
      <c r="B128" s="37">
        <v>11</v>
      </c>
      <c r="C128" s="36"/>
      <c r="D128" s="137">
        <f>'5 жастағы балалар К'!AH18</f>
        <v>0</v>
      </c>
      <c r="E128" s="36"/>
      <c r="F128" s="137">
        <f>'5 жастағы балалар Ш'!AH18</f>
        <v>1</v>
      </c>
      <c r="G128" s="36"/>
    </row>
    <row r="129" ht="15" customHeight="1" spans="2:7">
      <c r="B129" s="37"/>
      <c r="C129" s="36"/>
      <c r="D129" s="137">
        <f>'5 жастағы балалар К'!AI18</f>
        <v>1</v>
      </c>
      <c r="E129" s="36"/>
      <c r="F129" s="137">
        <f>'5 жастағы балалар Ш'!AI18</f>
        <v>0</v>
      </c>
      <c r="G129" s="36"/>
    </row>
    <row r="130" spans="2:7">
      <c r="B130" s="37"/>
      <c r="C130" s="36"/>
      <c r="D130" s="137">
        <f>'5 жастағы балалар К'!AJ18</f>
        <v>0</v>
      </c>
      <c r="E130" s="36"/>
      <c r="F130" s="137">
        <f>'5 жастағы балалар Ш'!AJ18</f>
        <v>0</v>
      </c>
      <c r="G130" s="36"/>
    </row>
    <row r="131" spans="2:7">
      <c r="B131" s="37">
        <v>12</v>
      </c>
      <c r="C131" s="36"/>
      <c r="D131" s="137">
        <f>'5 жастағы балалар К'!AK18</f>
        <v>0</v>
      </c>
      <c r="E131" s="36"/>
      <c r="F131" s="137">
        <f>'5 жастағы балалар Ш'!AK18</f>
        <v>1</v>
      </c>
      <c r="G131" s="36"/>
    </row>
    <row r="132" spans="2:7">
      <c r="B132" s="37"/>
      <c r="C132" s="36"/>
      <c r="D132" s="137">
        <f>'5 жастағы балалар К'!AL18</f>
        <v>1</v>
      </c>
      <c r="E132" s="36"/>
      <c r="F132" s="137">
        <f>'5 жастағы балалар Ш'!AL18</f>
        <v>0</v>
      </c>
      <c r="G132" s="36"/>
    </row>
    <row r="133" spans="2:7">
      <c r="B133" s="37"/>
      <c r="C133" s="36"/>
      <c r="D133" s="137">
        <f>'5 жастағы балалар К'!AM18</f>
        <v>0</v>
      </c>
      <c r="E133" s="36"/>
      <c r="F133" s="137">
        <f>'5 жастағы балалар Ш'!AM18</f>
        <v>0</v>
      </c>
      <c r="G133" s="36"/>
    </row>
    <row r="134" spans="2:7">
      <c r="B134" s="37">
        <v>13</v>
      </c>
      <c r="C134" s="36"/>
      <c r="D134" s="137">
        <f>'5 жастағы балалар К'!AN18</f>
        <v>0</v>
      </c>
      <c r="E134" s="36"/>
      <c r="F134" s="137">
        <f>'5 жастағы балалар Ш'!AN18</f>
        <v>1</v>
      </c>
      <c r="G134" s="36"/>
    </row>
    <row r="135" spans="2:7">
      <c r="B135" s="37"/>
      <c r="C135" s="36"/>
      <c r="D135" s="137">
        <f>'5 жастағы балалар К'!AO18</f>
        <v>1</v>
      </c>
      <c r="E135" s="36"/>
      <c r="F135" s="137">
        <f>'5 жастағы балалар Ш'!AO18</f>
        <v>0</v>
      </c>
      <c r="G135" s="36"/>
    </row>
    <row r="136" spans="2:7">
      <c r="B136" s="37"/>
      <c r="C136" s="36"/>
      <c r="D136" s="137">
        <f>'5 жастағы балалар К'!AP18</f>
        <v>0</v>
      </c>
      <c r="E136" s="36"/>
      <c r="F136" s="137">
        <f>'5 жастағы балалар Ш'!AP18</f>
        <v>0</v>
      </c>
      <c r="G136" s="36"/>
    </row>
    <row r="137" spans="2:7">
      <c r="B137" s="37">
        <v>14</v>
      </c>
      <c r="C137" s="36"/>
      <c r="D137" s="137">
        <f>'5 жастағы балалар К'!AQ18</f>
        <v>1</v>
      </c>
      <c r="E137" s="36"/>
      <c r="F137" s="137">
        <f>'5 жастағы балалар Ш'!AQ18</f>
        <v>1</v>
      </c>
      <c r="G137" s="36"/>
    </row>
    <row r="138" spans="2:7">
      <c r="B138" s="37"/>
      <c r="C138" s="36"/>
      <c r="D138" s="137">
        <f>'5 жастағы балалар К'!AR18</f>
        <v>0</v>
      </c>
      <c r="E138" s="36"/>
      <c r="F138" s="137">
        <f>'5 жастағы балалар Ш'!AR18</f>
        <v>0</v>
      </c>
      <c r="G138" s="36"/>
    </row>
    <row r="139" spans="2:7">
      <c r="B139" s="37"/>
      <c r="C139" s="36"/>
      <c r="D139" s="137">
        <f>'5 жастағы балалар К'!AS18</f>
        <v>0</v>
      </c>
      <c r="E139" s="36"/>
      <c r="F139" s="137">
        <f>'5 жастағы балалар Ш'!AS18</f>
        <v>0</v>
      </c>
      <c r="G139" s="36"/>
    </row>
    <row r="140" spans="2:7">
      <c r="B140" s="37">
        <v>15</v>
      </c>
      <c r="C140" s="36"/>
      <c r="D140" s="137">
        <f>'5 жастағы балалар К'!AT18</f>
        <v>0</v>
      </c>
      <c r="E140" s="36"/>
      <c r="F140" s="137">
        <f>'5 жастағы балалар Ш'!AT18</f>
        <v>1</v>
      </c>
      <c r="G140" s="36"/>
    </row>
    <row r="141" spans="2:7">
      <c r="B141" s="37"/>
      <c r="C141" s="36"/>
      <c r="D141" s="137">
        <f>'5 жастағы балалар К'!AU18</f>
        <v>1</v>
      </c>
      <c r="E141" s="36"/>
      <c r="F141" s="137">
        <f>'5 жастағы балалар Ш'!AU18</f>
        <v>0</v>
      </c>
      <c r="G141" s="36"/>
    </row>
    <row r="142" spans="2:7">
      <c r="B142" s="37"/>
      <c r="C142" s="36"/>
      <c r="D142" s="137">
        <f>'5 жастағы балалар К'!AV18</f>
        <v>0</v>
      </c>
      <c r="E142" s="36"/>
      <c r="F142" s="137">
        <f>'5 жастағы балалар Ш'!AV18</f>
        <v>0</v>
      </c>
      <c r="G142" s="36"/>
    </row>
    <row r="143" spans="2:7">
      <c r="B143" s="37">
        <v>16</v>
      </c>
      <c r="C143" s="36"/>
      <c r="D143" s="137">
        <f>'5 жастағы балалар К'!AW18</f>
        <v>0</v>
      </c>
      <c r="E143" s="36"/>
      <c r="F143" s="137">
        <f>'5 жастағы балалар Ш'!AW18</f>
        <v>1</v>
      </c>
      <c r="G143" s="36"/>
    </row>
    <row r="144" spans="2:7">
      <c r="B144" s="37"/>
      <c r="C144" s="36"/>
      <c r="D144" s="137">
        <f>'5 жастағы балалар К'!AX18</f>
        <v>1</v>
      </c>
      <c r="E144" s="36"/>
      <c r="F144" s="137">
        <f>'5 жастағы балалар Ш'!AX18</f>
        <v>0</v>
      </c>
      <c r="G144" s="36"/>
    </row>
    <row r="145" spans="2:7">
      <c r="B145" s="37"/>
      <c r="C145" s="36"/>
      <c r="D145" s="137">
        <f>'5 жастағы балалар К'!AY18</f>
        <v>0</v>
      </c>
      <c r="E145" s="36"/>
      <c r="F145" s="137">
        <f>'5 жастағы балалар Ш'!AY18</f>
        <v>0</v>
      </c>
      <c r="G145" s="36"/>
    </row>
    <row r="146" spans="2:7">
      <c r="B146" s="37">
        <v>17</v>
      </c>
      <c r="C146" s="36"/>
      <c r="D146" s="137">
        <f>'5 жастағы балалар К'!AZ18</f>
        <v>0</v>
      </c>
      <c r="E146" s="36"/>
      <c r="F146" s="137">
        <f>'5 жастағы балалар Ш'!AZ18</f>
        <v>1</v>
      </c>
      <c r="G146" s="36"/>
    </row>
    <row r="147" spans="2:7">
      <c r="B147" s="37"/>
      <c r="C147" s="36"/>
      <c r="D147" s="137">
        <f>'5 жастағы балалар К'!BA18</f>
        <v>1</v>
      </c>
      <c r="E147" s="36"/>
      <c r="F147" s="137">
        <f>'5 жастағы балалар Ш'!BA18</f>
        <v>0</v>
      </c>
      <c r="G147" s="36"/>
    </row>
    <row r="148" spans="2:7">
      <c r="B148" s="37"/>
      <c r="C148" s="36"/>
      <c r="D148" s="137">
        <f>'5 жастағы балалар К'!BB18</f>
        <v>0</v>
      </c>
      <c r="E148" s="36"/>
      <c r="F148" s="137">
        <f>'5 жастағы балалар Ш'!BB18</f>
        <v>0</v>
      </c>
      <c r="G148" s="36"/>
    </row>
    <row r="149" spans="2:7">
      <c r="B149" s="37">
        <v>18</v>
      </c>
      <c r="C149" s="36"/>
      <c r="D149" s="137">
        <f>'5 жастағы балалар К'!BC18</f>
        <v>0</v>
      </c>
      <c r="E149" s="36"/>
      <c r="F149" s="137">
        <f>'5 жастағы балалар Ш'!BC18</f>
        <v>1</v>
      </c>
      <c r="G149" s="36"/>
    </row>
    <row r="150" spans="2:7">
      <c r="B150" s="37"/>
      <c r="C150" s="36"/>
      <c r="D150" s="137">
        <f>'5 жастағы балалар К'!BD18</f>
        <v>1</v>
      </c>
      <c r="E150" s="36"/>
      <c r="F150" s="137">
        <f>'5 жастағы балалар Ш'!BD18</f>
        <v>0</v>
      </c>
      <c r="G150" s="36"/>
    </row>
    <row r="151" spans="2:7">
      <c r="B151" s="37"/>
      <c r="C151" s="36"/>
      <c r="D151" s="137">
        <f>'5 жастағы балалар К'!BE18</f>
        <v>0</v>
      </c>
      <c r="E151" s="36"/>
      <c r="F151" s="137">
        <f>'5 жастағы балалар Ш'!BE18</f>
        <v>0</v>
      </c>
      <c r="G151" s="36"/>
    </row>
    <row r="152" spans="2:7">
      <c r="B152" s="37">
        <v>19</v>
      </c>
      <c r="C152" s="36"/>
      <c r="D152" s="35"/>
      <c r="E152" s="36"/>
      <c r="F152" s="137">
        <f>'5 жастағы балалар Ш'!BF18</f>
        <v>0</v>
      </c>
      <c r="G152" s="36"/>
    </row>
    <row r="153" spans="2:7">
      <c r="B153" s="37"/>
      <c r="C153" s="36"/>
      <c r="D153" s="36"/>
      <c r="E153" s="36"/>
      <c r="F153" s="137">
        <f>'5 жастағы балалар Ш'!BG18</f>
        <v>1</v>
      </c>
      <c r="G153" s="36"/>
    </row>
    <row r="154" spans="2:7">
      <c r="B154" s="37"/>
      <c r="C154" s="36"/>
      <c r="D154" s="36"/>
      <c r="E154" s="36"/>
      <c r="F154" s="137">
        <f>'5 жастағы балалар Ш'!BH18</f>
        <v>0</v>
      </c>
      <c r="G154" s="36"/>
    </row>
    <row r="155" spans="2:7">
      <c r="B155" s="37">
        <v>20</v>
      </c>
      <c r="C155" s="36"/>
      <c r="D155" s="36"/>
      <c r="E155" s="36"/>
      <c r="F155" s="137">
        <f>'5 жастағы балалар Ш'!BI18</f>
        <v>0</v>
      </c>
      <c r="G155" s="36"/>
    </row>
    <row r="156" spans="2:7">
      <c r="B156" s="37"/>
      <c r="C156" s="36"/>
      <c r="D156" s="36"/>
      <c r="E156" s="36"/>
      <c r="F156" s="137">
        <f>'5 жастағы балалар Ш'!BJ18</f>
        <v>1</v>
      </c>
      <c r="G156" s="36"/>
    </row>
    <row r="157" spans="2:7">
      <c r="B157" s="37"/>
      <c r="C157" s="36"/>
      <c r="D157" s="36"/>
      <c r="E157" s="36"/>
      <c r="F157" s="137">
        <f>'5 жастағы балалар Ш'!BK18</f>
        <v>0</v>
      </c>
      <c r="G157" s="36"/>
    </row>
    <row r="158" spans="2:7">
      <c r="B158" s="31">
        <v>21</v>
      </c>
      <c r="C158" s="36"/>
      <c r="D158" s="36"/>
      <c r="E158" s="36"/>
      <c r="F158" s="137">
        <f>'5 жастағы балалар Ш'!BL18</f>
        <v>1</v>
      </c>
      <c r="G158" s="36"/>
    </row>
    <row r="159" ht="15" customHeight="1" spans="2:7">
      <c r="B159" s="33"/>
      <c r="C159" s="36"/>
      <c r="D159" s="36"/>
      <c r="E159" s="36"/>
      <c r="F159" s="137">
        <f>'5 жастағы балалар Ш'!BM18</f>
        <v>0</v>
      </c>
      <c r="G159" s="36"/>
    </row>
    <row r="160" spans="2:7">
      <c r="B160" s="34"/>
      <c r="C160" s="36"/>
      <c r="D160" s="36"/>
      <c r="E160" s="36"/>
      <c r="F160" s="137">
        <f>'5 жастағы балалар Ш'!BN18</f>
        <v>0</v>
      </c>
      <c r="G160" s="36"/>
    </row>
    <row r="161" spans="2:7">
      <c r="B161" s="31">
        <v>22</v>
      </c>
      <c r="C161" s="36"/>
      <c r="D161" s="36"/>
      <c r="E161" s="36"/>
      <c r="F161" s="137">
        <f>'5 жастағы балалар Ш'!BO18</f>
        <v>1</v>
      </c>
      <c r="G161" s="36"/>
    </row>
    <row r="162" spans="2:7">
      <c r="B162" s="33"/>
      <c r="C162" s="36"/>
      <c r="D162" s="36"/>
      <c r="E162" s="36"/>
      <c r="F162" s="137">
        <f>'5 жастағы балалар Ш'!BP18</f>
        <v>0</v>
      </c>
      <c r="G162" s="36"/>
    </row>
    <row r="163" spans="2:7">
      <c r="B163" s="34"/>
      <c r="C163" s="36"/>
      <c r="D163" s="36"/>
      <c r="E163" s="36"/>
      <c r="F163" s="137">
        <f>'5 жастағы балалар Ш'!BQ18</f>
        <v>0</v>
      </c>
      <c r="G163" s="36"/>
    </row>
    <row r="164" spans="2:7">
      <c r="B164" s="31">
        <v>23</v>
      </c>
      <c r="C164" s="36"/>
      <c r="D164" s="36"/>
      <c r="E164" s="36"/>
      <c r="F164" s="137">
        <f>'5 жастағы балалар Ш'!BR18</f>
        <v>1</v>
      </c>
      <c r="G164" s="36"/>
    </row>
    <row r="165" spans="2:7">
      <c r="B165" s="33"/>
      <c r="C165" s="36"/>
      <c r="D165" s="36"/>
      <c r="E165" s="36"/>
      <c r="F165" s="137">
        <f>'5 жастағы балалар Ш'!BS18</f>
        <v>0</v>
      </c>
      <c r="G165" s="36"/>
    </row>
    <row r="166" ht="15" customHeight="1" spans="2:7">
      <c r="B166" s="34"/>
      <c r="C166" s="36"/>
      <c r="D166" s="36"/>
      <c r="E166" s="36"/>
      <c r="F166" s="137">
        <f>'5 жастағы балалар Ш'!BT18</f>
        <v>0</v>
      </c>
      <c r="G166" s="36"/>
    </row>
    <row r="167" ht="15" customHeight="1" spans="2:7">
      <c r="B167" s="31">
        <v>24</v>
      </c>
      <c r="C167" s="36"/>
      <c r="D167" s="36"/>
      <c r="E167" s="36"/>
      <c r="F167" s="137">
        <f>'5 жастағы балалар Ш'!BU18</f>
        <v>1</v>
      </c>
      <c r="G167" s="36"/>
    </row>
    <row r="168" ht="15" customHeight="1" spans="2:7">
      <c r="B168" s="33"/>
      <c r="C168" s="36"/>
      <c r="D168" s="36"/>
      <c r="E168" s="36"/>
      <c r="F168" s="137">
        <f>'5 жастағы балалар Ш'!BV18</f>
        <v>0</v>
      </c>
      <c r="G168" s="36"/>
    </row>
    <row r="169" ht="15" customHeight="1" spans="2:7">
      <c r="B169" s="34"/>
      <c r="C169" s="36"/>
      <c r="D169" s="36"/>
      <c r="E169" s="36"/>
      <c r="F169" s="137">
        <f>'5 жастағы балалар Ш'!BW18</f>
        <v>0</v>
      </c>
      <c r="G169" s="36"/>
    </row>
    <row r="170" ht="15" customHeight="1" spans="2:7">
      <c r="B170" s="31">
        <v>25</v>
      </c>
      <c r="C170" s="36"/>
      <c r="D170" s="36"/>
      <c r="E170" s="36"/>
      <c r="F170" s="137">
        <f>'5 жастағы балалар Ш'!BX18</f>
        <v>0</v>
      </c>
      <c r="G170" s="36"/>
    </row>
    <row r="171" ht="15" customHeight="1" spans="2:7">
      <c r="B171" s="33"/>
      <c r="C171" s="36"/>
      <c r="D171" s="36"/>
      <c r="E171" s="36"/>
      <c r="F171" s="137">
        <f>'5 жастағы балалар Ш'!BY18</f>
        <v>1</v>
      </c>
      <c r="G171" s="36"/>
    </row>
    <row r="172" ht="15" customHeight="1" spans="2:7">
      <c r="B172" s="34"/>
      <c r="C172" s="36"/>
      <c r="D172" s="36"/>
      <c r="E172" s="36"/>
      <c r="F172" s="137">
        <f>'5 жастағы балалар Ш'!BZ18</f>
        <v>0</v>
      </c>
      <c r="G172" s="36"/>
    </row>
    <row r="173" ht="15" customHeight="1" spans="2:7">
      <c r="B173" s="31">
        <v>26</v>
      </c>
      <c r="C173" s="36"/>
      <c r="D173" s="36"/>
      <c r="E173" s="36"/>
      <c r="F173" s="137">
        <f>'5 жастағы балалар Ш'!CA18</f>
        <v>0</v>
      </c>
      <c r="G173" s="36"/>
    </row>
    <row r="174" ht="15" customHeight="1" spans="2:7">
      <c r="B174" s="33"/>
      <c r="C174" s="36"/>
      <c r="D174" s="36"/>
      <c r="E174" s="36"/>
      <c r="F174" s="137">
        <f>'5 жастағы балалар Ш'!CB18</f>
        <v>1</v>
      </c>
      <c r="G174" s="36"/>
    </row>
    <row r="175" ht="15" customHeight="1" spans="2:7">
      <c r="B175" s="34"/>
      <c r="C175" s="36"/>
      <c r="D175" s="36"/>
      <c r="E175" s="36"/>
      <c r="F175" s="137">
        <f>'5 жастағы балалар Ш'!CC18</f>
        <v>0</v>
      </c>
      <c r="G175" s="36"/>
    </row>
    <row r="176" ht="15" customHeight="1" spans="2:7">
      <c r="B176" s="31">
        <v>27</v>
      </c>
      <c r="C176" s="36"/>
      <c r="D176" s="36"/>
      <c r="E176" s="36"/>
      <c r="F176" s="137">
        <f>'5 жастағы балалар Ш'!CD18</f>
        <v>0</v>
      </c>
      <c r="G176" s="36"/>
    </row>
    <row r="177" ht="15" customHeight="1" spans="2:7">
      <c r="B177" s="33"/>
      <c r="C177" s="36"/>
      <c r="D177" s="36"/>
      <c r="E177" s="36"/>
      <c r="F177" s="137">
        <f>'5 жастағы балалар Ш'!CE18</f>
        <v>1</v>
      </c>
      <c r="G177" s="36"/>
    </row>
    <row r="178" ht="15" customHeight="1" spans="2:7">
      <c r="B178" s="34"/>
      <c r="C178" s="36"/>
      <c r="D178" s="36"/>
      <c r="E178" s="36"/>
      <c r="F178" s="137">
        <f>'5 жастағы балалар Ш'!CF18</f>
        <v>0</v>
      </c>
      <c r="G178" s="36"/>
    </row>
    <row r="179" ht="15" customHeight="1" spans="2:7">
      <c r="B179" s="31">
        <v>28</v>
      </c>
      <c r="C179" s="36"/>
      <c r="D179" s="36"/>
      <c r="E179" s="36"/>
      <c r="F179" s="137">
        <f>'5 жастағы балалар Ш'!CG18</f>
        <v>0</v>
      </c>
      <c r="G179" s="36"/>
    </row>
    <row r="180" ht="15" customHeight="1" spans="2:7">
      <c r="B180" s="33"/>
      <c r="C180" s="36"/>
      <c r="D180" s="36"/>
      <c r="E180" s="36"/>
      <c r="F180" s="137">
        <f>'5 жастағы балалар Ш'!CH18</f>
        <v>1</v>
      </c>
      <c r="G180" s="36"/>
    </row>
    <row r="181" ht="15" customHeight="1" spans="2:7">
      <c r="B181" s="34"/>
      <c r="C181" s="36"/>
      <c r="D181" s="36"/>
      <c r="E181" s="36"/>
      <c r="F181" s="137">
        <f>'5 жастағы балалар Ш'!CI18</f>
        <v>0</v>
      </c>
      <c r="G181" s="36"/>
    </row>
    <row r="182" ht="15" customHeight="1" spans="2:7">
      <c r="B182" s="31">
        <v>29</v>
      </c>
      <c r="C182" s="36"/>
      <c r="D182" s="36"/>
      <c r="E182" s="36"/>
      <c r="F182" s="137">
        <f>'5 жастағы балалар Ш'!CJ18</f>
        <v>0</v>
      </c>
      <c r="G182" s="36"/>
    </row>
    <row r="183" ht="15" customHeight="1" spans="2:7">
      <c r="B183" s="33"/>
      <c r="C183" s="36"/>
      <c r="D183" s="36"/>
      <c r="E183" s="36"/>
      <c r="F183" s="137">
        <f>'5 жастағы балалар Ш'!CK18</f>
        <v>1</v>
      </c>
      <c r="G183" s="36"/>
    </row>
    <row r="184" ht="15" customHeight="1" spans="2:7">
      <c r="B184" s="34"/>
      <c r="C184" s="36"/>
      <c r="D184" s="36"/>
      <c r="E184" s="36"/>
      <c r="F184" s="137">
        <f>'5 жастағы балалар Ш'!CL18</f>
        <v>0</v>
      </c>
      <c r="G184" s="36"/>
    </row>
    <row r="185" ht="15" customHeight="1" spans="2:7">
      <c r="B185" s="31">
        <v>30</v>
      </c>
      <c r="C185" s="36"/>
      <c r="D185" s="36"/>
      <c r="E185" s="36"/>
      <c r="F185" s="137">
        <f>'5 жастағы балалар Ш'!CM18</f>
        <v>1</v>
      </c>
      <c r="G185" s="36"/>
    </row>
    <row r="186" ht="15" customHeight="1" spans="2:7">
      <c r="B186" s="33"/>
      <c r="C186" s="36"/>
      <c r="D186" s="36"/>
      <c r="E186" s="36"/>
      <c r="F186" s="137">
        <f>'5 жастағы балалар Ш'!CN18</f>
        <v>0</v>
      </c>
      <c r="G186" s="36"/>
    </row>
    <row r="187" ht="15" customHeight="1" spans="2:7">
      <c r="B187" s="34"/>
      <c r="C187" s="38"/>
      <c r="D187" s="38"/>
      <c r="E187" s="38"/>
      <c r="F187" s="137">
        <f>'5 жастағы балалар Ш'!CO18</f>
        <v>0</v>
      </c>
      <c r="G187" s="38"/>
    </row>
    <row r="188" ht="15" customHeight="1"/>
    <row r="189" ht="15" customHeight="1" spans="2:7">
      <c r="B189" s="25" t="s">
        <v>839</v>
      </c>
      <c r="C189" s="26"/>
      <c r="D189" s="26"/>
      <c r="E189" s="26"/>
      <c r="F189" s="26"/>
      <c r="G189" s="27"/>
    </row>
    <row r="190" ht="31.5" customHeight="1" spans="2:7">
      <c r="B190" s="28"/>
      <c r="C190" s="29" t="s">
        <v>5</v>
      </c>
      <c r="D190" s="29" t="s">
        <v>112</v>
      </c>
      <c r="E190" s="29" t="s">
        <v>338</v>
      </c>
      <c r="F190" s="29" t="s">
        <v>405</v>
      </c>
      <c r="G190" s="30" t="s">
        <v>726</v>
      </c>
    </row>
    <row r="191" ht="15" customHeight="1" spans="2:7">
      <c r="B191" s="31">
        <v>1</v>
      </c>
      <c r="C191" s="139">
        <f>'5 жастағы балалар Ф'!D64</f>
        <v>1</v>
      </c>
      <c r="D191" s="139">
        <f>'5 жастағы балалар К'!D64</f>
        <v>0</v>
      </c>
      <c r="E191" s="139">
        <f>'5 жастағы балалар Т'!D64</f>
        <v>0</v>
      </c>
      <c r="F191" s="139">
        <f>'5 жастағы балалар Ш'!D64</f>
        <v>0</v>
      </c>
      <c r="G191" s="139">
        <f>'5 жастағы балалар Ә'!D64</f>
        <v>1</v>
      </c>
    </row>
    <row r="192" ht="15" customHeight="1" spans="2:7">
      <c r="B192" s="33"/>
      <c r="C192" s="139">
        <f>'5 жастағы балалар Ф'!E64</f>
        <v>0</v>
      </c>
      <c r="D192" s="139">
        <f>'5 жастағы балалар К'!E64</f>
        <v>1</v>
      </c>
      <c r="E192" s="139">
        <f>'5 жастағы балалар Т'!E64</f>
        <v>1</v>
      </c>
      <c r="F192" s="139">
        <f>'5 жастағы балалар Ш'!E64</f>
        <v>1</v>
      </c>
      <c r="G192" s="139">
        <f>'5 жастағы балалар Ә'!E64</f>
        <v>0</v>
      </c>
    </row>
    <row r="193" ht="15" customHeight="1" spans="2:7">
      <c r="B193" s="34"/>
      <c r="C193" s="139">
        <f>'5 жастағы балалар Ф'!F64</f>
        <v>0</v>
      </c>
      <c r="D193" s="139">
        <f>'5 жастағы балалар К'!F64</f>
        <v>0</v>
      </c>
      <c r="E193" s="139">
        <f>'5 жастағы балалар Т'!F64</f>
        <v>0</v>
      </c>
      <c r="F193" s="139">
        <f>'5 жастағы балалар Ш'!F64</f>
        <v>0</v>
      </c>
      <c r="G193" s="139">
        <f>'5 жастағы балалар Ә'!F64</f>
        <v>0</v>
      </c>
    </row>
    <row r="194" ht="15" customHeight="1" spans="2:99">
      <c r="B194" s="31">
        <v>2</v>
      </c>
      <c r="C194" s="139">
        <f>'5 жастағы балалар Ф'!G64</f>
        <v>1</v>
      </c>
      <c r="D194" s="139">
        <f>'5 жастағы балалар К'!G64</f>
        <v>0</v>
      </c>
      <c r="E194" s="139">
        <f>'5 жастағы балалар Т'!G64</f>
        <v>1</v>
      </c>
      <c r="F194" s="139">
        <f>'5 жастағы балалар Ш'!G64</f>
        <v>1</v>
      </c>
      <c r="G194" s="139">
        <f>'5 жастағы балалар Ә'!G64</f>
        <v>1</v>
      </c>
      <c r="CO194" s="140"/>
      <c r="CQ194" s="140"/>
      <c r="CS194" s="140"/>
      <c r="CU194" s="140"/>
    </row>
    <row r="195" ht="15" customHeight="1" spans="2:99">
      <c r="B195" s="33"/>
      <c r="C195" s="139">
        <f>'5 жастағы балалар Ф'!H64</f>
        <v>0</v>
      </c>
      <c r="D195" s="139">
        <f>'5 жастағы балалар К'!H64</f>
        <v>1</v>
      </c>
      <c r="E195" s="139">
        <f>'5 жастағы балалар Т'!H64</f>
        <v>0</v>
      </c>
      <c r="F195" s="139">
        <f>'5 жастағы балалар Ш'!H64</f>
        <v>0</v>
      </c>
      <c r="G195" s="139">
        <f>'5 жастағы балалар Ә'!H64</f>
        <v>0</v>
      </c>
      <c r="CO195" s="141"/>
      <c r="CQ195" s="141"/>
      <c r="CS195" s="141"/>
      <c r="CU195" s="141"/>
    </row>
    <row r="196" ht="15" customHeight="1" spans="2:99">
      <c r="B196" s="34"/>
      <c r="C196" s="139">
        <f>'5 жастағы балалар Ф'!I64</f>
        <v>0</v>
      </c>
      <c r="D196" s="139">
        <f>'5 жастағы балалар К'!I64</f>
        <v>0</v>
      </c>
      <c r="E196" s="139">
        <f>'5 жастағы балалар Т'!I64</f>
        <v>0</v>
      </c>
      <c r="F196" s="139">
        <f>'5 жастағы балалар Ш'!I64</f>
        <v>0</v>
      </c>
      <c r="G196" s="139">
        <f>'5 жастағы балалар Ә'!I64</f>
        <v>0</v>
      </c>
      <c r="CO196" s="141"/>
      <c r="CQ196" s="141"/>
      <c r="CS196" s="141"/>
      <c r="CU196" s="141"/>
    </row>
    <row r="197" ht="15" customHeight="1" spans="2:7">
      <c r="B197" s="31">
        <v>3</v>
      </c>
      <c r="C197" s="139">
        <f>'5 жастағы балалар Ф'!J64</f>
        <v>1</v>
      </c>
      <c r="D197" s="139">
        <f>'5 жастағы балалар К'!J64</f>
        <v>0</v>
      </c>
      <c r="E197" s="139">
        <f>'5 жастағы балалар Т'!J64</f>
        <v>1</v>
      </c>
      <c r="F197" s="139">
        <f>'5 жастағы балалар Ш'!J64</f>
        <v>1</v>
      </c>
      <c r="G197" s="139">
        <f>'5 жастағы балалар Ә'!J64</f>
        <v>1</v>
      </c>
    </row>
    <row r="198" ht="15" customHeight="1" spans="2:7">
      <c r="B198" s="33"/>
      <c r="C198" s="139">
        <f>'5 жастағы балалар Ф'!K64</f>
        <v>0</v>
      </c>
      <c r="D198" s="139">
        <f>'5 жастағы балалар К'!K64</f>
        <v>1</v>
      </c>
      <c r="E198" s="139">
        <f>'5 жастағы балалар Т'!K64</f>
        <v>0</v>
      </c>
      <c r="F198" s="139">
        <f>'5 жастағы балалар Ш'!K64</f>
        <v>0</v>
      </c>
      <c r="G198" s="139">
        <f>'5 жастағы балалар Ә'!K64</f>
        <v>0</v>
      </c>
    </row>
    <row r="199" ht="15" customHeight="1" spans="2:7">
      <c r="B199" s="34"/>
      <c r="C199" s="139">
        <f>'5 жастағы балалар Ф'!L64</f>
        <v>0</v>
      </c>
      <c r="D199" s="139">
        <f>'5 жастағы балалар К'!L64</f>
        <v>0</v>
      </c>
      <c r="E199" s="139">
        <f>'5 жастағы балалар Т'!L64</f>
        <v>0</v>
      </c>
      <c r="F199" s="139">
        <f>'5 жастағы балалар Ш'!L64</f>
        <v>0</v>
      </c>
      <c r="G199" s="139">
        <f>'5 жастағы балалар Ә'!L64</f>
        <v>0</v>
      </c>
    </row>
    <row r="200" ht="15" customHeight="1" spans="2:7">
      <c r="B200" s="31">
        <v>4</v>
      </c>
      <c r="C200" s="139">
        <f>'5 жастағы балалар Ф'!M64</f>
        <v>1</v>
      </c>
      <c r="D200" s="139">
        <f>'5 жастағы балалар К'!M64</f>
        <v>0</v>
      </c>
      <c r="E200" s="139">
        <f>'5 жастағы балалар Т'!M64</f>
        <v>1</v>
      </c>
      <c r="F200" s="139">
        <f>'5 жастағы балалар Ш'!M64</f>
        <v>1</v>
      </c>
      <c r="G200" s="139">
        <f>'5 жастағы балалар Ә'!M64</f>
        <v>1</v>
      </c>
    </row>
    <row r="201" ht="15" customHeight="1" spans="2:7">
      <c r="B201" s="33"/>
      <c r="C201" s="139">
        <f>'5 жастағы балалар Ф'!N64</f>
        <v>0</v>
      </c>
      <c r="D201" s="139">
        <f>'5 жастағы балалар К'!N64</f>
        <v>1</v>
      </c>
      <c r="E201" s="139">
        <f>'5 жастағы балалар Т'!N64</f>
        <v>0</v>
      </c>
      <c r="F201" s="139">
        <f>'5 жастағы балалар Ш'!N64</f>
        <v>0</v>
      </c>
      <c r="G201" s="139">
        <f>'5 жастағы балалар Ә'!N64</f>
        <v>0</v>
      </c>
    </row>
    <row r="202" ht="15" customHeight="1" spans="2:7">
      <c r="B202" s="34"/>
      <c r="C202" s="139">
        <f>'5 жастағы балалар Ф'!O64</f>
        <v>0</v>
      </c>
      <c r="D202" s="139">
        <f>'5 жастағы балалар К'!O64</f>
        <v>0</v>
      </c>
      <c r="E202" s="139">
        <f>'5 жастағы балалар Т'!O64</f>
        <v>0</v>
      </c>
      <c r="F202" s="139">
        <f>'5 жастағы балалар Ш'!O64</f>
        <v>0</v>
      </c>
      <c r="G202" s="139">
        <f>'5 жастағы балалар Ә'!O64</f>
        <v>0</v>
      </c>
    </row>
    <row r="203" ht="15" customHeight="1" spans="2:7">
      <c r="B203" s="31">
        <v>5</v>
      </c>
      <c r="C203" s="139">
        <f>'5 жастағы балалар Ф'!P64</f>
        <v>1</v>
      </c>
      <c r="D203" s="139">
        <f>'5 жастағы балалар К'!P64</f>
        <v>0</v>
      </c>
      <c r="E203" s="139">
        <f>'5 жастағы балалар Т'!P64</f>
        <v>1</v>
      </c>
      <c r="F203" s="139">
        <f>'5 жастағы балалар Ш'!P64</f>
        <v>0</v>
      </c>
      <c r="G203" s="139">
        <f>'5 жастағы балалар Ә'!P64</f>
        <v>1</v>
      </c>
    </row>
    <row r="204" ht="15" customHeight="1" spans="2:7">
      <c r="B204" s="33"/>
      <c r="C204" s="139">
        <f>'5 жастағы балалар Ф'!Q64</f>
        <v>0</v>
      </c>
      <c r="D204" s="139">
        <f>'5 жастағы балалар К'!Q64</f>
        <v>1</v>
      </c>
      <c r="E204" s="139">
        <f>'5 жастағы балалар Т'!Q64</f>
        <v>0</v>
      </c>
      <c r="F204" s="139">
        <f>'5 жастағы балалар Ш'!Q64</f>
        <v>1</v>
      </c>
      <c r="G204" s="139">
        <f>'5 жастағы балалар Ә'!Q64</f>
        <v>0</v>
      </c>
    </row>
    <row r="205" ht="15" customHeight="1" spans="2:7">
      <c r="B205" s="34"/>
      <c r="C205" s="139">
        <f>'5 жастағы балалар Ф'!R64</f>
        <v>0</v>
      </c>
      <c r="D205" s="139">
        <f>'5 жастағы балалар К'!R64</f>
        <v>0</v>
      </c>
      <c r="E205" s="139">
        <f>'5 жастағы балалар Т'!R64</f>
        <v>0</v>
      </c>
      <c r="F205" s="139">
        <f>'5 жастағы балалар Ш'!R64</f>
        <v>0</v>
      </c>
      <c r="G205" s="139">
        <f>'5 жастағы балалар Ә'!R64</f>
        <v>0</v>
      </c>
    </row>
    <row r="206" ht="15" customHeight="1" spans="2:7">
      <c r="B206" s="31">
        <v>6</v>
      </c>
      <c r="C206" s="139">
        <f>'5 жастағы балалар Ф'!S64</f>
        <v>1</v>
      </c>
      <c r="D206" s="139">
        <f>'5 жастағы балалар К'!S64</f>
        <v>0</v>
      </c>
      <c r="E206" s="139">
        <f>'5 жастағы балалар Т'!S64</f>
        <v>1</v>
      </c>
      <c r="F206" s="139">
        <f>'5 жастағы балалар Ш'!S64</f>
        <v>0</v>
      </c>
      <c r="G206" s="139">
        <f>'5 жастағы балалар Ә'!S64</f>
        <v>1</v>
      </c>
    </row>
    <row r="207" ht="15" customHeight="1" spans="2:7">
      <c r="B207" s="33"/>
      <c r="C207" s="139">
        <f>'5 жастағы балалар Ф'!T64</f>
        <v>0</v>
      </c>
      <c r="D207" s="139">
        <f>'5 жастағы балалар К'!T64</f>
        <v>1</v>
      </c>
      <c r="E207" s="139">
        <f>'5 жастағы балалар Т'!T64</f>
        <v>0</v>
      </c>
      <c r="F207" s="139">
        <f>'5 жастағы балалар Ш'!T64</f>
        <v>1</v>
      </c>
      <c r="G207" s="139">
        <f>'5 жастағы балалар Ә'!T64</f>
        <v>0</v>
      </c>
    </row>
    <row r="208" ht="15" customHeight="1" spans="2:7">
      <c r="B208" s="34"/>
      <c r="C208" s="139">
        <f>'5 жастағы балалар Ф'!U64</f>
        <v>0</v>
      </c>
      <c r="D208" s="139">
        <f>'5 жастағы балалар К'!U64</f>
        <v>0</v>
      </c>
      <c r="E208" s="139">
        <f>'5 жастағы балалар Т'!U64</f>
        <v>0</v>
      </c>
      <c r="F208" s="139">
        <f>'5 жастағы балалар Ш'!U64</f>
        <v>0</v>
      </c>
      <c r="G208" s="139">
        <f>'5 жастағы балалар Ә'!U64</f>
        <v>0</v>
      </c>
    </row>
    <row r="209" ht="15" customHeight="1" spans="2:7">
      <c r="B209" s="31">
        <v>7</v>
      </c>
      <c r="C209" s="139">
        <f>'5 жастағы балалар Ф'!V64</f>
        <v>1</v>
      </c>
      <c r="D209" s="139">
        <f>'5 жастағы балалар К'!V64</f>
        <v>1</v>
      </c>
      <c r="E209" s="139">
        <f>'5 жастағы балалар Т'!V64</f>
        <v>1</v>
      </c>
      <c r="F209" s="139">
        <f>'5 жастағы балалар Ш'!V64</f>
        <v>0</v>
      </c>
      <c r="G209" s="139">
        <f>'5 жастағы балалар Ә'!V64</f>
        <v>1</v>
      </c>
    </row>
    <row r="210" ht="15" customHeight="1" spans="2:7">
      <c r="B210" s="33"/>
      <c r="C210" s="139">
        <f>'5 жастағы балалар Ф'!W64</f>
        <v>0</v>
      </c>
      <c r="D210" s="139">
        <f>'5 жастағы балалар Ш'!W64</f>
        <v>1</v>
      </c>
      <c r="E210" s="139">
        <f>'5 жастағы балалар Т'!W64</f>
        <v>0</v>
      </c>
      <c r="F210" s="139">
        <f>'5 жастағы балалар Ш'!W64</f>
        <v>1</v>
      </c>
      <c r="G210" s="139">
        <f>'5 жастағы балалар Ә'!W64</f>
        <v>0</v>
      </c>
    </row>
    <row r="211" ht="15" customHeight="1" spans="2:7">
      <c r="B211" s="34"/>
      <c r="C211" s="139">
        <f>'5 жастағы балалар Ф'!X64</f>
        <v>0</v>
      </c>
      <c r="D211" s="139">
        <f>'5 жастағы балалар К'!X64</f>
        <v>0</v>
      </c>
      <c r="E211" s="139">
        <f>'5 жастағы балалар Т'!X64</f>
        <v>0</v>
      </c>
      <c r="F211" s="139">
        <f>'5 жастағы балалар Ш'!X64</f>
        <v>0</v>
      </c>
      <c r="G211" s="139">
        <f>'5 жастағы балалар Ә'!X64</f>
        <v>0</v>
      </c>
    </row>
    <row r="212" ht="15" customHeight="1" spans="2:7">
      <c r="B212" s="31">
        <v>8</v>
      </c>
      <c r="C212" s="41"/>
      <c r="D212" s="139">
        <f>'5 жастағы балалар К'!Y64</f>
        <v>1</v>
      </c>
      <c r="E212" s="42"/>
      <c r="F212" s="139">
        <f>'5 жастағы балалар Ш'!Y64</f>
        <v>0</v>
      </c>
      <c r="G212" s="42"/>
    </row>
    <row r="213" ht="15" customHeight="1" spans="2:7">
      <c r="B213" s="33"/>
      <c r="C213" s="43"/>
      <c r="D213" s="139">
        <f>'5 жастағы балалар К'!Z64</f>
        <v>0</v>
      </c>
      <c r="E213" s="44"/>
      <c r="F213" s="139">
        <f>'5 жастағы балалар Ш'!Z64</f>
        <v>1</v>
      </c>
      <c r="G213" s="44"/>
    </row>
    <row r="214" ht="15" customHeight="1" spans="2:7">
      <c r="B214" s="34"/>
      <c r="C214" s="43"/>
      <c r="D214" s="139">
        <f>'5 жастағы балалар К'!AA64</f>
        <v>0</v>
      </c>
      <c r="E214" s="44"/>
      <c r="F214" s="139">
        <f>'5 жастағы балалар Ш'!AA64</f>
        <v>0</v>
      </c>
      <c r="G214" s="44"/>
    </row>
    <row r="215" ht="15" customHeight="1" spans="2:7">
      <c r="B215" s="31">
        <v>9</v>
      </c>
      <c r="C215" s="43"/>
      <c r="D215" s="139">
        <f>'5 жастағы балалар К'!AB64</f>
        <v>1</v>
      </c>
      <c r="E215" s="44"/>
      <c r="F215" s="139">
        <f>'5 жастағы балалар Ш'!AB64</f>
        <v>1</v>
      </c>
      <c r="G215" s="44"/>
    </row>
    <row r="216" ht="15" customHeight="1" spans="2:7">
      <c r="B216" s="33"/>
      <c r="C216" s="43"/>
      <c r="D216" s="139">
        <f>'5 жастағы балалар К'!AC64</f>
        <v>0</v>
      </c>
      <c r="E216" s="44"/>
      <c r="F216" s="139">
        <f>'5 жастағы балалар Ш'!AC64</f>
        <v>0</v>
      </c>
      <c r="G216" s="44"/>
    </row>
    <row r="217" ht="15" customHeight="1" spans="2:7">
      <c r="B217" s="34"/>
      <c r="C217" s="43"/>
      <c r="D217" s="139">
        <f>'5 жастағы балалар К'!AD64</f>
        <v>0</v>
      </c>
      <c r="E217" s="44"/>
      <c r="F217" s="139">
        <f>'5 жастағы балалар Ш'!AD64</f>
        <v>0</v>
      </c>
      <c r="G217" s="44"/>
    </row>
    <row r="218" ht="15" customHeight="1" spans="2:7">
      <c r="B218" s="37">
        <v>10</v>
      </c>
      <c r="C218" s="43"/>
      <c r="D218" s="139">
        <f>'5 жастағы балалар К'!AE64</f>
        <v>0</v>
      </c>
      <c r="E218" s="44"/>
      <c r="F218" s="139">
        <f>'5 жастағы балалар Ш'!AE64</f>
        <v>0</v>
      </c>
      <c r="G218" s="44"/>
    </row>
    <row r="219" ht="15" customHeight="1" spans="2:7">
      <c r="B219" s="37"/>
      <c r="C219" s="43"/>
      <c r="D219" s="139">
        <f>'5 жастағы балалар К'!AF64</f>
        <v>1</v>
      </c>
      <c r="E219" s="44"/>
      <c r="F219" s="139">
        <f>'5 жастағы балалар Ш'!AF64</f>
        <v>1</v>
      </c>
      <c r="G219" s="44"/>
    </row>
    <row r="220" ht="15" customHeight="1" spans="2:7">
      <c r="B220" s="37"/>
      <c r="C220" s="43"/>
      <c r="D220" s="139">
        <f>'5 жастағы балалар К'!AG64</f>
        <v>0</v>
      </c>
      <c r="E220" s="44"/>
      <c r="F220" s="139">
        <f>'5 жастағы балалар Ш'!AG64</f>
        <v>0</v>
      </c>
      <c r="G220" s="44"/>
    </row>
    <row r="221" ht="15" customHeight="1" spans="2:7">
      <c r="B221" s="37">
        <v>11</v>
      </c>
      <c r="C221" s="43"/>
      <c r="D221" s="139">
        <f>'5 жастағы балалар К'!AH64</f>
        <v>0</v>
      </c>
      <c r="E221" s="44"/>
      <c r="F221" s="139">
        <f>'5 жастағы балалар Ш'!AH64</f>
        <v>0</v>
      </c>
      <c r="G221" s="44"/>
    </row>
    <row r="222" ht="15" customHeight="1" spans="2:7">
      <c r="B222" s="37"/>
      <c r="C222" s="43"/>
      <c r="D222" s="139">
        <f>'5 жастағы балалар К'!AI64</f>
        <v>1</v>
      </c>
      <c r="E222" s="44"/>
      <c r="F222" s="139">
        <f>'5 жастағы балалар Ш'!AI64</f>
        <v>1</v>
      </c>
      <c r="G222" s="44"/>
    </row>
    <row r="223" ht="15" customHeight="1" spans="2:7">
      <c r="B223" s="37"/>
      <c r="C223" s="43"/>
      <c r="D223" s="139">
        <f>'5 жастағы балалар К'!AJ64</f>
        <v>0</v>
      </c>
      <c r="E223" s="44"/>
      <c r="F223" s="139">
        <f>'5 жастағы балалар Ш'!AJ64</f>
        <v>0</v>
      </c>
      <c r="G223" s="44"/>
    </row>
    <row r="224" ht="15" customHeight="1" spans="2:7">
      <c r="B224" s="37">
        <v>12</v>
      </c>
      <c r="C224" s="43"/>
      <c r="D224" s="139">
        <f>'5 жастағы балалар К'!AK64</f>
        <v>0</v>
      </c>
      <c r="E224" s="44"/>
      <c r="F224" s="139">
        <f>'5 жастағы балалар Ш'!AK64</f>
        <v>1</v>
      </c>
      <c r="G224" s="44"/>
    </row>
    <row r="225" ht="15" customHeight="1" spans="2:7">
      <c r="B225" s="37"/>
      <c r="C225" s="43"/>
      <c r="D225" s="139">
        <f>'5 жастағы балалар К'!AL64</f>
        <v>1</v>
      </c>
      <c r="E225" s="44"/>
      <c r="F225" s="139">
        <f>'5 жастағы балалар Ш'!AL64</f>
        <v>0</v>
      </c>
      <c r="G225" s="44"/>
    </row>
    <row r="226" ht="15" customHeight="1" spans="2:7">
      <c r="B226" s="37"/>
      <c r="C226" s="43"/>
      <c r="D226" s="139">
        <f>'5 жастағы балалар К'!AM64</f>
        <v>0</v>
      </c>
      <c r="E226" s="44"/>
      <c r="F226" s="139">
        <f>'5 жастағы балалар Ш'!AM64</f>
        <v>0</v>
      </c>
      <c r="G226" s="44"/>
    </row>
    <row r="227" ht="15" customHeight="1" spans="2:7">
      <c r="B227" s="37">
        <v>13</v>
      </c>
      <c r="C227" s="43"/>
      <c r="D227" s="139">
        <f>'5 жастағы балалар К'!AN64</f>
        <v>0</v>
      </c>
      <c r="E227" s="44"/>
      <c r="F227" s="139">
        <f>'5 жастағы балалар Ш'!AN64</f>
        <v>1</v>
      </c>
      <c r="G227" s="44"/>
    </row>
    <row r="228" ht="15" customHeight="1" spans="2:7">
      <c r="B228" s="37"/>
      <c r="C228" s="43"/>
      <c r="D228" s="139">
        <f>'5 жастағы балалар К'!AO64</f>
        <v>1</v>
      </c>
      <c r="E228" s="44"/>
      <c r="F228" s="139">
        <f>'5 жастағы балалар Ш'!AO64</f>
        <v>0</v>
      </c>
      <c r="G228" s="44"/>
    </row>
    <row r="229" ht="15" customHeight="1" spans="2:7">
      <c r="B229" s="37"/>
      <c r="C229" s="43"/>
      <c r="D229" s="139">
        <f>'5 жастағы балалар К'!AP64</f>
        <v>0</v>
      </c>
      <c r="E229" s="44"/>
      <c r="F229" s="139">
        <f>'5 жастағы балалар Ш'!AP64</f>
        <v>0</v>
      </c>
      <c r="G229" s="44"/>
    </row>
    <row r="230" ht="15" customHeight="1" spans="2:7">
      <c r="B230" s="37">
        <v>14</v>
      </c>
      <c r="C230" s="43"/>
      <c r="D230" s="139">
        <f>'5 жастағы балалар К'!AQ64</f>
        <v>0</v>
      </c>
      <c r="E230" s="44"/>
      <c r="F230" s="139">
        <f>'5 жастағы балалар Ш'!AQ64</f>
        <v>1</v>
      </c>
      <c r="G230" s="44"/>
    </row>
    <row r="231" ht="15" customHeight="1" spans="2:7">
      <c r="B231" s="37"/>
      <c r="C231" s="43"/>
      <c r="D231" s="139">
        <f>'5 жастағы балалар К'!AR64</f>
        <v>1</v>
      </c>
      <c r="E231" s="44"/>
      <c r="F231" s="139">
        <f>'5 жастағы балалар Ш'!AR64</f>
        <v>0</v>
      </c>
      <c r="G231" s="44"/>
    </row>
    <row r="232" ht="15" customHeight="1" spans="2:7">
      <c r="B232" s="37"/>
      <c r="C232" s="43"/>
      <c r="D232" s="139">
        <f>'5 жастағы балалар К'!AS64</f>
        <v>0</v>
      </c>
      <c r="E232" s="44"/>
      <c r="F232" s="139">
        <f>'5 жастағы балалар Ш'!AS64</f>
        <v>0</v>
      </c>
      <c r="G232" s="44"/>
    </row>
    <row r="233" ht="15" customHeight="1" spans="2:7">
      <c r="B233" s="37">
        <v>15</v>
      </c>
      <c r="C233" s="43"/>
      <c r="D233" s="139">
        <f>'5 жастағы балалар К'!AT64</f>
        <v>0</v>
      </c>
      <c r="E233" s="44"/>
      <c r="F233" s="139">
        <f>'5 жастағы балалар Ш'!AT64</f>
        <v>1</v>
      </c>
      <c r="G233" s="44"/>
    </row>
    <row r="234" ht="15" customHeight="1" spans="2:7">
      <c r="B234" s="37"/>
      <c r="C234" s="43"/>
      <c r="D234" s="139">
        <f>'5 жастағы балалар К'!AU64</f>
        <v>1</v>
      </c>
      <c r="E234" s="44"/>
      <c r="F234" s="139">
        <f>'5 жастағы балалар Ш'!AU64</f>
        <v>0</v>
      </c>
      <c r="G234" s="44"/>
    </row>
    <row r="235" spans="2:7">
      <c r="B235" s="37"/>
      <c r="C235" s="43"/>
      <c r="D235" s="139">
        <f>'5 жастағы балалар К'!AV64</f>
        <v>0</v>
      </c>
      <c r="E235" s="44"/>
      <c r="F235" s="139">
        <f>'5 жастағы балалар Ш'!AV64</f>
        <v>0</v>
      </c>
      <c r="G235" s="44"/>
    </row>
    <row r="236" spans="2:7">
      <c r="B236" s="31">
        <v>16</v>
      </c>
      <c r="C236" s="43"/>
      <c r="D236" s="139">
        <f>'5 жастағы балалар К'!AW64</f>
        <v>0</v>
      </c>
      <c r="E236" s="44"/>
      <c r="F236" s="139">
        <f>'5 жастағы балалар Ш'!AW64</f>
        <v>1</v>
      </c>
      <c r="G236" s="44"/>
    </row>
    <row r="237" spans="2:7">
      <c r="B237" s="33"/>
      <c r="C237" s="43"/>
      <c r="D237" s="139">
        <f>'5 жастағы балалар К'!AX64</f>
        <v>1</v>
      </c>
      <c r="E237" s="44"/>
      <c r="F237" s="139">
        <f>'5 жастағы балалар Ш'!AX64</f>
        <v>0</v>
      </c>
      <c r="G237" s="44"/>
    </row>
    <row r="238" spans="2:7">
      <c r="B238" s="34"/>
      <c r="C238" s="43"/>
      <c r="D238" s="139">
        <f>'5 жастағы балалар К'!AY64</f>
        <v>0</v>
      </c>
      <c r="E238" s="44"/>
      <c r="F238" s="139">
        <f>'5 жастағы балалар Ш'!AY64</f>
        <v>0</v>
      </c>
      <c r="G238" s="44"/>
    </row>
    <row r="239" spans="2:7">
      <c r="B239" s="31">
        <v>17</v>
      </c>
      <c r="C239" s="43"/>
      <c r="D239" s="139">
        <f>'5 жастағы балалар К'!AZ64</f>
        <v>0</v>
      </c>
      <c r="E239" s="44"/>
      <c r="F239" s="139">
        <f>'5 жастағы балалар Ш'!AZ64</f>
        <v>1</v>
      </c>
      <c r="G239" s="44"/>
    </row>
    <row r="240" spans="2:7">
      <c r="B240" s="33"/>
      <c r="C240" s="43"/>
      <c r="D240" s="139">
        <f>'5 жастағы балалар К'!BA64</f>
        <v>1</v>
      </c>
      <c r="E240" s="44"/>
      <c r="F240" s="139">
        <f>'5 жастағы балалар Ш'!BA64</f>
        <v>0</v>
      </c>
      <c r="G240" s="44"/>
    </row>
    <row r="241" spans="2:7">
      <c r="B241" s="34"/>
      <c r="C241" s="43"/>
      <c r="D241" s="139">
        <f>'5 жастағы балалар К'!BB64</f>
        <v>0</v>
      </c>
      <c r="E241" s="44"/>
      <c r="F241" s="139">
        <f>'5 жастағы балалар Ш'!BB64</f>
        <v>0</v>
      </c>
      <c r="G241" s="44"/>
    </row>
    <row r="242" spans="2:7">
      <c r="B242" s="31">
        <v>18</v>
      </c>
      <c r="C242" s="43"/>
      <c r="D242" s="139">
        <f>'5 жастағы балалар К'!BC64</f>
        <v>0</v>
      </c>
      <c r="E242" s="44"/>
      <c r="F242" s="139">
        <f>'5 жастағы балалар Ш'!BC64</f>
        <v>1</v>
      </c>
      <c r="G242" s="44"/>
    </row>
    <row r="243" spans="2:7">
      <c r="B243" s="33"/>
      <c r="C243" s="43"/>
      <c r="D243" s="139">
        <f>'5 жастағы балалар К'!BD64</f>
        <v>1</v>
      </c>
      <c r="E243" s="44"/>
      <c r="F243" s="139">
        <f>'5 жастағы балалар Ш'!BD64</f>
        <v>0</v>
      </c>
      <c r="G243" s="44"/>
    </row>
    <row r="244" spans="2:7">
      <c r="B244" s="34"/>
      <c r="C244" s="43"/>
      <c r="D244" s="139">
        <f>'5 жастағы балалар К'!BE64</f>
        <v>0</v>
      </c>
      <c r="E244" s="44"/>
      <c r="F244" s="139">
        <f>'5 жастағы балалар Ш'!BE64</f>
        <v>0</v>
      </c>
      <c r="G244" s="44"/>
    </row>
    <row r="245" spans="2:7">
      <c r="B245" s="31">
        <v>19</v>
      </c>
      <c r="C245" s="43"/>
      <c r="D245" s="139">
        <f>'5 жастағы балалар К'!BF64</f>
        <v>1</v>
      </c>
      <c r="E245" s="44"/>
      <c r="F245" s="139">
        <f>'5 жастағы балалар Ш'!BF64</f>
        <v>1</v>
      </c>
      <c r="G245" s="44"/>
    </row>
    <row r="246" spans="2:7">
      <c r="B246" s="33"/>
      <c r="C246" s="43"/>
      <c r="D246" s="139">
        <f>'5 жастағы балалар К'!BG64</f>
        <v>0</v>
      </c>
      <c r="E246" s="44"/>
      <c r="F246" s="139">
        <f>'5 жастағы балалар Ш'!BG64</f>
        <v>0</v>
      </c>
      <c r="G246" s="44"/>
    </row>
    <row r="247" spans="2:7">
      <c r="B247" s="34"/>
      <c r="C247" s="43"/>
      <c r="D247" s="139">
        <f>'5 жастағы балалар К'!BH64</f>
        <v>0</v>
      </c>
      <c r="E247" s="44"/>
      <c r="F247" s="139">
        <f>'5 жастағы балалар Ш'!BH64</f>
        <v>0</v>
      </c>
      <c r="G247" s="44"/>
    </row>
    <row r="248" spans="2:7">
      <c r="B248" s="31">
        <v>20</v>
      </c>
      <c r="C248" s="43"/>
      <c r="D248" s="139">
        <f>'5 жастағы балалар К'!BI64</f>
        <v>1</v>
      </c>
      <c r="E248" s="44"/>
      <c r="F248" s="139">
        <f>'5 жастағы балалар Ш'!BI64</f>
        <v>1</v>
      </c>
      <c r="G248" s="44"/>
    </row>
    <row r="249" spans="2:7">
      <c r="B249" s="33"/>
      <c r="C249" s="43"/>
      <c r="D249" s="139">
        <f>'5 жастағы балалар К'!BJ64</f>
        <v>0</v>
      </c>
      <c r="E249" s="44"/>
      <c r="F249" s="139">
        <f>'5 жастағы балалар Ш'!BJ64</f>
        <v>0</v>
      </c>
      <c r="G249" s="44"/>
    </row>
    <row r="250" spans="2:7">
      <c r="B250" s="34"/>
      <c r="C250" s="43"/>
      <c r="D250" s="139">
        <f>'5 жастағы балалар К'!BK64</f>
        <v>0</v>
      </c>
      <c r="E250" s="44"/>
      <c r="F250" s="139">
        <f>'5 жастағы балалар Ш'!BK64</f>
        <v>0</v>
      </c>
      <c r="G250" s="44"/>
    </row>
    <row r="251" spans="2:7">
      <c r="B251" s="31">
        <v>21</v>
      </c>
      <c r="C251" s="43"/>
      <c r="D251" s="139">
        <f>'5 жастағы балалар К'!BL64</f>
        <v>1</v>
      </c>
      <c r="E251" s="44"/>
      <c r="F251" s="139">
        <f>'5 жастағы балалар Ш'!BL64</f>
        <v>1</v>
      </c>
      <c r="G251" s="44"/>
    </row>
    <row r="252" spans="2:7">
      <c r="B252" s="33"/>
      <c r="C252" s="43"/>
      <c r="D252" s="139">
        <f>'5 жастағы балалар К'!BM64</f>
        <v>0</v>
      </c>
      <c r="E252" s="44"/>
      <c r="F252" s="139">
        <f>'5 жастағы балалар Ш'!BM64</f>
        <v>0</v>
      </c>
      <c r="G252" s="44"/>
    </row>
    <row r="253" spans="2:7">
      <c r="B253" s="34"/>
      <c r="C253" s="43"/>
      <c r="D253" s="139">
        <f>'5 жастағы балалар К'!BN64</f>
        <v>0</v>
      </c>
      <c r="E253" s="44"/>
      <c r="F253" s="139">
        <f>'5 жастағы балалар Ш'!BN64</f>
        <v>0</v>
      </c>
      <c r="G253" s="44"/>
    </row>
    <row r="254" spans="2:7">
      <c r="B254" s="31">
        <v>22</v>
      </c>
      <c r="C254" s="43"/>
      <c r="D254" s="139">
        <f>'5 жастағы балалар К'!BO64</f>
        <v>1</v>
      </c>
      <c r="E254" s="44"/>
      <c r="F254" s="139">
        <f>'5 жастағы балалар Ш'!BO64</f>
        <v>1</v>
      </c>
      <c r="G254" s="44"/>
    </row>
    <row r="255" spans="2:7">
      <c r="B255" s="33"/>
      <c r="C255" s="43"/>
      <c r="D255" s="139">
        <f>'5 жастағы балалар К'!BP64</f>
        <v>0</v>
      </c>
      <c r="E255" s="44"/>
      <c r="F255" s="139">
        <f>'5 жастағы балалар Ш'!BP64</f>
        <v>0</v>
      </c>
      <c r="G255" s="44"/>
    </row>
    <row r="256" spans="2:7">
      <c r="B256" s="34"/>
      <c r="C256" s="43"/>
      <c r="D256" s="139">
        <f>'5 жастағы балалар К'!BQ64</f>
        <v>0</v>
      </c>
      <c r="E256" s="44"/>
      <c r="F256" s="139">
        <f>'5 жастағы балалар Ш'!BQ64</f>
        <v>0</v>
      </c>
      <c r="G256" s="44"/>
    </row>
    <row r="257" spans="2:7">
      <c r="B257" s="31">
        <v>23</v>
      </c>
      <c r="C257" s="43"/>
      <c r="D257" s="139">
        <f>'5 жастағы балалар К'!BR64</f>
        <v>1</v>
      </c>
      <c r="E257" s="44"/>
      <c r="F257" s="139">
        <f>'5 жастағы балалар Ш'!BR64</f>
        <v>0</v>
      </c>
      <c r="G257" s="44"/>
    </row>
    <row r="258" spans="2:7">
      <c r="B258" s="33"/>
      <c r="C258" s="43"/>
      <c r="D258" s="139">
        <f>'5 жастағы балалар К'!BS64</f>
        <v>0</v>
      </c>
      <c r="E258" s="44"/>
      <c r="F258" s="139">
        <f>'5 жастағы балалар Ш'!BS64</f>
        <v>1</v>
      </c>
      <c r="G258" s="44"/>
    </row>
    <row r="259" spans="2:7">
      <c r="B259" s="34"/>
      <c r="C259" s="43"/>
      <c r="D259" s="139">
        <f>'5 жастағы балалар К'!BT64</f>
        <v>0</v>
      </c>
      <c r="E259" s="44"/>
      <c r="F259" s="139">
        <f>'5 жастағы балалар Ш'!BT64</f>
        <v>0</v>
      </c>
      <c r="G259" s="44"/>
    </row>
    <row r="260" spans="2:7">
      <c r="B260" s="31">
        <v>24</v>
      </c>
      <c r="C260" s="43"/>
      <c r="D260" s="139">
        <f>'5 жастағы балалар К'!BU64</f>
        <v>0</v>
      </c>
      <c r="E260" s="44"/>
      <c r="F260" s="139">
        <f>'5 жастағы балалар Ш'!BU64</f>
        <v>1</v>
      </c>
      <c r="G260" s="44"/>
    </row>
    <row r="261" spans="2:7">
      <c r="B261" s="33"/>
      <c r="C261" s="43"/>
      <c r="D261" s="139">
        <f>'5 жастағы балалар К'!BV64</f>
        <v>1</v>
      </c>
      <c r="E261" s="44"/>
      <c r="F261" s="139">
        <f>'5 жастағы балалар Ш'!BV64</f>
        <v>0</v>
      </c>
      <c r="G261" s="44"/>
    </row>
    <row r="262" spans="2:7">
      <c r="B262" s="34"/>
      <c r="C262" s="43"/>
      <c r="D262" s="139">
        <f>'5 жастағы балалар К'!BW64</f>
        <v>0</v>
      </c>
      <c r="E262" s="44"/>
      <c r="F262" s="139">
        <f>'5 жастағы балалар Ш'!BW64</f>
        <v>0</v>
      </c>
      <c r="G262" s="44"/>
    </row>
    <row r="263" spans="2:7">
      <c r="B263" s="31">
        <v>25</v>
      </c>
      <c r="C263" s="43"/>
      <c r="D263" s="139">
        <f>'5 жастағы балалар К'!BX64</f>
        <v>0</v>
      </c>
      <c r="E263" s="44"/>
      <c r="F263" s="139">
        <f>'5 жастағы балалар Ш'!BX64</f>
        <v>1</v>
      </c>
      <c r="G263" s="44"/>
    </row>
    <row r="264" spans="2:7">
      <c r="B264" s="33"/>
      <c r="C264" s="43"/>
      <c r="D264" s="139">
        <f>'5 жастағы балалар К'!BY64</f>
        <v>1</v>
      </c>
      <c r="E264" s="44"/>
      <c r="F264" s="139">
        <f>'5 жастағы балалар Ш'!BY64</f>
        <v>0</v>
      </c>
      <c r="G264" s="44"/>
    </row>
    <row r="265" spans="2:7">
      <c r="B265" s="34"/>
      <c r="C265" s="43"/>
      <c r="D265" s="139">
        <f>'5 жастағы балалар К'!BZ64</f>
        <v>0</v>
      </c>
      <c r="E265" s="44"/>
      <c r="F265" s="139">
        <f>'5 жастағы балалар Ш'!BZ64</f>
        <v>0</v>
      </c>
      <c r="G265" s="44"/>
    </row>
    <row r="266" spans="2:7">
      <c r="B266" s="37">
        <v>26</v>
      </c>
      <c r="C266" s="43"/>
      <c r="D266" s="139">
        <f>'5 жастағы балалар К'!CA64</f>
        <v>1</v>
      </c>
      <c r="E266" s="44"/>
      <c r="F266" s="139">
        <f>'5 жастағы балалар Ш'!CA64</f>
        <v>1</v>
      </c>
      <c r="G266" s="44"/>
    </row>
    <row r="267" spans="2:7">
      <c r="B267" s="37"/>
      <c r="C267" s="43"/>
      <c r="D267" s="139">
        <f>'5 жастағы балалар К'!CB64</f>
        <v>0</v>
      </c>
      <c r="E267" s="44"/>
      <c r="F267" s="139">
        <f>'5 жастағы балалар Ш'!CB64</f>
        <v>0</v>
      </c>
      <c r="G267" s="44"/>
    </row>
    <row r="268" spans="2:7">
      <c r="B268" s="37"/>
      <c r="C268" s="43"/>
      <c r="D268" s="139">
        <f>'5 жастағы балалар К'!CC64</f>
        <v>0</v>
      </c>
      <c r="E268" s="44"/>
      <c r="F268" s="139">
        <f>'5 жастағы балалар Ш'!CC64</f>
        <v>0</v>
      </c>
      <c r="G268" s="44"/>
    </row>
    <row r="269" spans="2:7">
      <c r="B269" s="37">
        <v>27</v>
      </c>
      <c r="C269" s="43"/>
      <c r="D269" s="139">
        <f>'5 жастағы балалар К'!CD64</f>
        <v>1</v>
      </c>
      <c r="E269" s="44"/>
      <c r="F269" s="139">
        <f>'5 жастағы балалар Ш'!CD64</f>
        <v>0</v>
      </c>
      <c r="G269" s="44"/>
    </row>
    <row r="270" spans="2:7">
      <c r="B270" s="37"/>
      <c r="C270" s="43"/>
      <c r="D270" s="139">
        <f>'5 жастағы балалар К'!CE64</f>
        <v>0</v>
      </c>
      <c r="E270" s="44"/>
      <c r="F270" s="139">
        <f>'5 жастағы балалар Ш'!CE64</f>
        <v>1</v>
      </c>
      <c r="G270" s="44"/>
    </row>
    <row r="271" spans="2:7">
      <c r="B271" s="37"/>
      <c r="C271" s="43"/>
      <c r="D271" s="139">
        <f>'5 жастағы балалар К'!CF64</f>
        <v>0</v>
      </c>
      <c r="E271" s="44"/>
      <c r="F271" s="139">
        <f>'5 жастағы балалар Ш'!CF64</f>
        <v>0</v>
      </c>
      <c r="G271" s="44"/>
    </row>
    <row r="272" spans="2:7">
      <c r="B272" s="37">
        <v>28</v>
      </c>
      <c r="C272" s="43"/>
      <c r="D272" s="139">
        <f>'5 жастағы балалар К'!CG64</f>
        <v>1</v>
      </c>
      <c r="E272" s="44"/>
      <c r="F272" s="139">
        <f>'5 жастағы балалар Ш'!CG64</f>
        <v>1</v>
      </c>
      <c r="G272" s="44"/>
    </row>
    <row r="273" spans="2:7">
      <c r="B273" s="37"/>
      <c r="C273" s="43"/>
      <c r="D273" s="139">
        <f>'5 жастағы балалар К'!CH64</f>
        <v>0</v>
      </c>
      <c r="E273" s="44"/>
      <c r="F273" s="139">
        <f>'5 жастағы балалар Ш'!CH64</f>
        <v>0</v>
      </c>
      <c r="G273" s="44"/>
    </row>
    <row r="274" spans="2:7">
      <c r="B274" s="37"/>
      <c r="C274" s="43"/>
      <c r="D274" s="139">
        <f>'5 жастағы балалар К'!CI64</f>
        <v>0</v>
      </c>
      <c r="E274" s="44"/>
      <c r="F274" s="139">
        <f>'5 жастағы балалар Ш'!CI64</f>
        <v>0</v>
      </c>
      <c r="G274" s="44"/>
    </row>
    <row r="275" spans="2:7">
      <c r="B275" s="37">
        <v>29</v>
      </c>
      <c r="C275" s="43"/>
      <c r="D275" s="42"/>
      <c r="E275" s="44"/>
      <c r="F275" s="139">
        <f>'5 жастағы балалар Ш'!CJ64</f>
        <v>1</v>
      </c>
      <c r="G275" s="44"/>
    </row>
    <row r="276" spans="2:7">
      <c r="B276" s="37"/>
      <c r="C276" s="43"/>
      <c r="D276" s="44"/>
      <c r="E276" s="44"/>
      <c r="F276" s="139">
        <f>'5 жастағы балалар Ш'!CK64</f>
        <v>1</v>
      </c>
      <c r="G276" s="44"/>
    </row>
    <row r="277" spans="2:7">
      <c r="B277" s="37"/>
      <c r="C277" s="43"/>
      <c r="D277" s="44"/>
      <c r="E277" s="44"/>
      <c r="F277" s="139">
        <f>'5 жастағы балалар Ш'!CL64</f>
        <v>0</v>
      </c>
      <c r="G277" s="44"/>
    </row>
    <row r="278" spans="2:7">
      <c r="B278" s="37">
        <v>30</v>
      </c>
      <c r="C278" s="43"/>
      <c r="D278" s="44"/>
      <c r="E278" s="44"/>
      <c r="F278" s="139">
        <f>'5 жастағы балалар Ш'!CM64</f>
        <v>0</v>
      </c>
      <c r="G278" s="44"/>
    </row>
    <row r="279" spans="2:7">
      <c r="B279" s="37"/>
      <c r="C279" s="43"/>
      <c r="D279" s="44"/>
      <c r="E279" s="44"/>
      <c r="F279" s="139">
        <f>'5 жастағы балалар Ш'!CN64</f>
        <v>1</v>
      </c>
      <c r="G279" s="44"/>
    </row>
    <row r="280" spans="2:7">
      <c r="B280" s="37"/>
      <c r="C280" s="43"/>
      <c r="D280" s="44"/>
      <c r="E280" s="44"/>
      <c r="F280" s="139">
        <f>'5 жастағы балалар Ш'!CO64</f>
        <v>0</v>
      </c>
      <c r="G280" s="44"/>
    </row>
    <row r="281" spans="2:7">
      <c r="B281" s="37">
        <v>31</v>
      </c>
      <c r="C281" s="43"/>
      <c r="D281" s="44"/>
      <c r="E281" s="44"/>
      <c r="F281" s="139">
        <f>'5 жастағы балалар Ш'!CP64</f>
        <v>0</v>
      </c>
      <c r="G281" s="44"/>
    </row>
    <row r="282" spans="2:7">
      <c r="B282" s="37"/>
      <c r="C282" s="43"/>
      <c r="D282" s="44"/>
      <c r="E282" s="44"/>
      <c r="F282" s="139">
        <f>'5 жастағы балалар Ш'!CQ64</f>
        <v>1</v>
      </c>
      <c r="G282" s="44"/>
    </row>
    <row r="283" spans="2:7">
      <c r="B283" s="37"/>
      <c r="C283" s="43"/>
      <c r="D283" s="44"/>
      <c r="E283" s="44"/>
      <c r="F283" s="139">
        <f>'5 жастағы балалар Ш'!CR64</f>
        <v>0</v>
      </c>
      <c r="G283" s="44"/>
    </row>
    <row r="284" spans="2:7">
      <c r="B284" s="37">
        <v>32</v>
      </c>
      <c r="C284" s="43"/>
      <c r="D284" s="44"/>
      <c r="E284" s="44"/>
      <c r="F284" s="139">
        <f>'5 жастағы балалар Ш'!CS64</f>
        <v>0</v>
      </c>
      <c r="G284" s="44"/>
    </row>
    <row r="285" spans="2:7">
      <c r="B285" s="37"/>
      <c r="C285" s="43"/>
      <c r="D285" s="44"/>
      <c r="E285" s="44"/>
      <c r="F285" s="139">
        <f>'5 жастағы балалар Ш'!CT64</f>
        <v>1</v>
      </c>
      <c r="G285" s="44"/>
    </row>
    <row r="286" spans="2:7">
      <c r="B286" s="37"/>
      <c r="C286" s="43"/>
      <c r="D286" s="44"/>
      <c r="E286" s="44"/>
      <c r="F286" s="139">
        <f>'5 жастағы балалар Ш'!CU64</f>
        <v>0</v>
      </c>
      <c r="G286" s="44"/>
    </row>
    <row r="287" spans="2:7">
      <c r="B287" s="37">
        <v>33</v>
      </c>
      <c r="C287" s="43"/>
      <c r="D287" s="44"/>
      <c r="E287" s="44"/>
      <c r="F287" s="139">
        <f>'5 жастағы балалар Ш'!CV64</f>
        <v>0</v>
      </c>
      <c r="G287" s="44"/>
    </row>
    <row r="288" spans="2:7">
      <c r="B288" s="37"/>
      <c r="C288" s="43"/>
      <c r="D288" s="44"/>
      <c r="E288" s="44"/>
      <c r="F288" s="139">
        <f>'5 жастағы балалар Ш'!CW64</f>
        <v>0</v>
      </c>
      <c r="G288" s="44"/>
    </row>
    <row r="289" spans="2:7">
      <c r="B289" s="37"/>
      <c r="C289" s="43"/>
      <c r="D289" s="44"/>
      <c r="E289" s="44"/>
      <c r="F289" s="139">
        <f>'5 жастағы балалар Ш'!CX64</f>
        <v>1</v>
      </c>
      <c r="G289" s="44"/>
    </row>
    <row r="290" spans="2:7">
      <c r="B290" s="37">
        <v>34</v>
      </c>
      <c r="C290" s="43"/>
      <c r="D290" s="44"/>
      <c r="E290" s="44"/>
      <c r="F290" s="139">
        <f>'5 жастағы балалар Ш'!CY64</f>
        <v>0</v>
      </c>
      <c r="G290" s="44"/>
    </row>
    <row r="291" spans="2:7">
      <c r="B291" s="37"/>
      <c r="C291" s="43"/>
      <c r="D291" s="44"/>
      <c r="E291" s="44"/>
      <c r="F291" s="139">
        <f>'5 жастағы балалар Ш'!CZ64</f>
        <v>1</v>
      </c>
      <c r="G291" s="44"/>
    </row>
    <row r="292" spans="2:7">
      <c r="B292" s="37"/>
      <c r="C292" s="43"/>
      <c r="D292" s="44"/>
      <c r="E292" s="44"/>
      <c r="F292" s="139">
        <f>'5 жастағы балалар Ш'!DA64</f>
        <v>0</v>
      </c>
      <c r="G292" s="44"/>
    </row>
    <row r="293" spans="2:7">
      <c r="B293" s="37">
        <v>35</v>
      </c>
      <c r="C293" s="43"/>
      <c r="D293" s="44"/>
      <c r="E293" s="44"/>
      <c r="F293" s="139">
        <f>'5 жастағы балалар Ш'!DB64</f>
        <v>1</v>
      </c>
      <c r="G293" s="44"/>
    </row>
    <row r="294" spans="2:7">
      <c r="B294" s="37"/>
      <c r="C294" s="43"/>
      <c r="D294" s="44"/>
      <c r="E294" s="44"/>
      <c r="F294" s="139">
        <f>'5 жастағы балалар Ш'!DC64</f>
        <v>0</v>
      </c>
      <c r="G294" s="44"/>
    </row>
    <row r="295" spans="2:7">
      <c r="B295" s="37"/>
      <c r="C295" s="45"/>
      <c r="D295" s="46"/>
      <c r="E295" s="46"/>
      <c r="F295" s="139">
        <f>'5 жастағы балалар Ш'!DD64</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Ф'!D123</f>
        <v>1</v>
      </c>
      <c r="D300" s="137">
        <f>'5 жастағы балалар К'!D123</f>
        <v>1</v>
      </c>
      <c r="E300" s="137">
        <f>'5 жастағы балалар Т'!D123</f>
        <v>1</v>
      </c>
      <c r="F300" s="137">
        <f>'5 жастағы балалар Ш'!D123</f>
        <v>1</v>
      </c>
      <c r="G300" s="137">
        <f>'5 жастағы балалар Ә'!D123</f>
        <v>0</v>
      </c>
    </row>
    <row r="301" spans="2:7">
      <c r="B301" s="33"/>
      <c r="C301" s="137">
        <f>'5 жастағы балалар Ф'!E123</f>
        <v>0</v>
      </c>
      <c r="D301" s="137">
        <f>'5 жастағы балалар К'!E123</f>
        <v>0</v>
      </c>
      <c r="E301" s="137">
        <f>'5 жастағы балалар Т'!E123</f>
        <v>0</v>
      </c>
      <c r="F301" s="137">
        <f>'5 жастағы балалар Ш'!E123</f>
        <v>0</v>
      </c>
      <c r="G301" s="137">
        <f>'5 жастағы балалар Ә'!E123</f>
        <v>0</v>
      </c>
    </row>
    <row r="302" spans="2:7">
      <c r="B302" s="34"/>
      <c r="C302" s="137">
        <f>'5 жастағы балалар Ф'!F123</f>
        <v>0</v>
      </c>
      <c r="D302" s="137">
        <f>'5 жастағы балалар К'!F123</f>
        <v>0</v>
      </c>
      <c r="E302" s="137">
        <f>'5 жастағы балалар Т'!F123</f>
        <v>0</v>
      </c>
      <c r="F302" s="137">
        <f>'5 жастағы балалар Ш'!F123</f>
        <v>0</v>
      </c>
      <c r="G302" s="137">
        <f>'5 жастағы балалар Ә'!F123</f>
        <v>0</v>
      </c>
    </row>
    <row r="303" spans="2:7">
      <c r="B303" s="31">
        <v>2</v>
      </c>
      <c r="C303" s="137">
        <f>'5 жастағы балалар Ф'!G123</f>
        <v>1</v>
      </c>
      <c r="D303" s="137">
        <f>'5 жастағы балалар К'!G123</f>
        <v>1</v>
      </c>
      <c r="E303" s="137">
        <f>'5 жастағы балалар Т'!G123</f>
        <v>1</v>
      </c>
      <c r="F303" s="137">
        <f>'5 жастағы балалар Ш'!G123</f>
        <v>1</v>
      </c>
      <c r="G303" s="137">
        <f>'5 жастағы балалар Ә'!G123</f>
        <v>0</v>
      </c>
    </row>
    <row r="304" spans="2:7">
      <c r="B304" s="33"/>
      <c r="C304" s="137">
        <f>'5 жастағы балалар Ф'!H123</f>
        <v>0</v>
      </c>
      <c r="D304" s="137">
        <f>'5 жастағы балалар К'!H123</f>
        <v>0</v>
      </c>
      <c r="E304" s="137">
        <f>'5 жастағы балалар Т'!H123</f>
        <v>0</v>
      </c>
      <c r="F304" s="137">
        <f>'5 жастағы балалар Ш'!H123</f>
        <v>0</v>
      </c>
      <c r="G304" s="137">
        <f>'5 жастағы балалар Ә'!H123</f>
        <v>0</v>
      </c>
    </row>
    <row r="305" spans="2:7">
      <c r="B305" s="34"/>
      <c r="C305" s="137">
        <f>'5 жастағы балалар Ф'!I123</f>
        <v>0</v>
      </c>
      <c r="D305" s="137">
        <f>'5 жастағы балалар К'!I123</f>
        <v>0</v>
      </c>
      <c r="E305" s="137">
        <f>'5 жастағы балалар Т'!I123</f>
        <v>0</v>
      </c>
      <c r="F305" s="137">
        <f>'5 жастағы балалар Ш'!I123</f>
        <v>0</v>
      </c>
      <c r="G305" s="137">
        <f>'5 жастағы балалар Ә'!I123</f>
        <v>0</v>
      </c>
    </row>
    <row r="306" spans="2:7">
      <c r="B306" s="31">
        <v>3</v>
      </c>
      <c r="C306" s="137">
        <f>'5 жастағы балалар Ф'!J123</f>
        <v>1</v>
      </c>
      <c r="D306" s="137">
        <f>'5 жастағы балалар К'!J123</f>
        <v>1</v>
      </c>
      <c r="E306" s="137">
        <f>'5 жастағы балалар Т'!J123</f>
        <v>1</v>
      </c>
      <c r="F306" s="137">
        <f>'5 жастағы балалар Ш'!J123</f>
        <v>1</v>
      </c>
      <c r="G306" s="137">
        <f>'5 жастағы балалар Ә'!J123</f>
        <v>1</v>
      </c>
    </row>
    <row r="307" spans="2:7">
      <c r="B307" s="33"/>
      <c r="C307" s="137">
        <f>'5 жастағы балалар Ф'!K123</f>
        <v>0</v>
      </c>
      <c r="D307" s="137">
        <f>'5 жастағы балалар К'!K123</f>
        <v>0</v>
      </c>
      <c r="E307" s="137">
        <f>'5 жастағы балалар Т'!K123</f>
        <v>0</v>
      </c>
      <c r="F307" s="137">
        <f>'5 жастағы балалар Ш'!K123</f>
        <v>0</v>
      </c>
      <c r="G307" s="137">
        <f>'5 жастағы балалар Ә'!K123</f>
        <v>0</v>
      </c>
    </row>
    <row r="308" spans="2:7">
      <c r="B308" s="34"/>
      <c r="C308" s="137">
        <f>'5 жастағы балалар Ф'!L123</f>
        <v>0</v>
      </c>
      <c r="D308" s="137">
        <f>'5 жастағы балалар К'!L123</f>
        <v>0</v>
      </c>
      <c r="E308" s="137">
        <f>'5 жастағы балалар Т'!L123</f>
        <v>0</v>
      </c>
      <c r="F308" s="137">
        <f>'5 жастағы балалар Ш'!L123</f>
        <v>0</v>
      </c>
      <c r="G308" s="137">
        <f>'5 жастағы балалар Ә'!L123</f>
        <v>0</v>
      </c>
    </row>
    <row r="309" spans="2:7">
      <c r="B309" s="31">
        <v>4</v>
      </c>
      <c r="C309" s="137">
        <f>'5 жастағы балалар Ф'!M123</f>
        <v>1</v>
      </c>
      <c r="D309" s="137">
        <f>'5 жастағы балалар К'!M123</f>
        <v>1</v>
      </c>
      <c r="E309" s="137">
        <f>'5 жастағы балалар Т'!M123</f>
        <v>1</v>
      </c>
      <c r="F309" s="137">
        <f>'5 жастағы балалар Ш'!M123</f>
        <v>1</v>
      </c>
      <c r="G309" s="137">
        <f>'5 жастағы балалар Ә'!M123</f>
        <v>1</v>
      </c>
    </row>
    <row r="310" spans="2:7">
      <c r="B310" s="33"/>
      <c r="C310" s="137">
        <f>'5 жастағы балалар Ф'!N123</f>
        <v>0</v>
      </c>
      <c r="D310" s="137">
        <f>'5 жастағы балалар К'!N123</f>
        <v>0</v>
      </c>
      <c r="E310" s="137">
        <f>'5 жастағы балалар Т'!N123</f>
        <v>0</v>
      </c>
      <c r="F310" s="137">
        <f>'5 жастағы балалар Ш'!N123</f>
        <v>0</v>
      </c>
      <c r="G310" s="137">
        <f>'5 жастағы балалар Ә'!N123</f>
        <v>0</v>
      </c>
    </row>
    <row r="311" spans="2:7">
      <c r="B311" s="34"/>
      <c r="C311" s="137">
        <f>'5 жастағы балалар Ф'!O123</f>
        <v>0</v>
      </c>
      <c r="D311" s="137">
        <f>'5 жастағы балалар К'!O123</f>
        <v>0</v>
      </c>
      <c r="E311" s="137">
        <f>'5 жастағы балалар Т'!O123</f>
        <v>0</v>
      </c>
      <c r="F311" s="137">
        <f>'5 жастағы балалар Ш'!O123</f>
        <v>0</v>
      </c>
      <c r="G311" s="137">
        <f>'5 жастағы балалар Ә'!O123</f>
        <v>0</v>
      </c>
    </row>
    <row r="312" spans="2:7">
      <c r="B312" s="31">
        <v>5</v>
      </c>
      <c r="C312" s="137">
        <f>'5 жастағы балалар Ф'!P123</f>
        <v>1</v>
      </c>
      <c r="D312" s="137">
        <f>'5 жастағы балалар К'!P123</f>
        <v>1</v>
      </c>
      <c r="E312" s="137">
        <f>'5 жастағы балалар Т'!P123</f>
        <v>1</v>
      </c>
      <c r="F312" s="137">
        <f>'5 жастағы балалар Ш'!P123</f>
        <v>1</v>
      </c>
      <c r="G312" s="137">
        <f>'5 жастағы балалар Ә'!P123</f>
        <v>1</v>
      </c>
    </row>
    <row r="313" spans="2:7">
      <c r="B313" s="33"/>
      <c r="C313" s="137">
        <f>'5 жастағы балалар Ф'!Q123</f>
        <v>0</v>
      </c>
      <c r="D313" s="137">
        <f>'5 жастағы балалар К'!Q123</f>
        <v>0</v>
      </c>
      <c r="E313" s="137">
        <f>'5 жастағы балалар Т'!Q123</f>
        <v>0</v>
      </c>
      <c r="F313" s="137">
        <f>'5 жастағы балалар Ш'!Q123</f>
        <v>0</v>
      </c>
      <c r="G313" s="137">
        <f>'5 жастағы балалар Ә'!Q123</f>
        <v>0</v>
      </c>
    </row>
    <row r="314" spans="2:7">
      <c r="B314" s="34"/>
      <c r="C314" s="137">
        <f>'5 жастағы балалар Ф'!R123</f>
        <v>0</v>
      </c>
      <c r="D314" s="137">
        <f>'5 жастағы балалар К'!R123</f>
        <v>0</v>
      </c>
      <c r="E314" s="137">
        <f>'5 жастағы балалар Т'!R123</f>
        <v>0</v>
      </c>
      <c r="F314" s="137">
        <f>'5 жастағы балалар Ш'!R123</f>
        <v>0</v>
      </c>
      <c r="G314" s="137">
        <f>'5 жастағы балалар Ә'!R123</f>
        <v>0</v>
      </c>
    </row>
    <row r="315" spans="2:7">
      <c r="B315" s="31">
        <v>6</v>
      </c>
      <c r="C315" s="137">
        <f>'5 жастағы балалар Ф'!S123</f>
        <v>1</v>
      </c>
      <c r="D315" s="137">
        <f>'5 жастағы балалар К'!S123</f>
        <v>1</v>
      </c>
      <c r="E315" s="137">
        <f>'5 жастағы балалар Т'!S123</f>
        <v>1</v>
      </c>
      <c r="F315" s="137">
        <f>'5 жастағы балалар Ш'!S123</f>
        <v>1</v>
      </c>
      <c r="G315" s="137">
        <f>'5 жастағы балалар Ә'!S123</f>
        <v>1</v>
      </c>
    </row>
    <row r="316" spans="2:7">
      <c r="B316" s="33"/>
      <c r="C316" s="137">
        <f>'5 жастағы балалар Ф'!T123</f>
        <v>0</v>
      </c>
      <c r="D316" s="137">
        <f>'5 жастағы балалар К'!T123</f>
        <v>0</v>
      </c>
      <c r="E316" s="137">
        <f>'5 жастағы балалар Т'!T123</f>
        <v>0</v>
      </c>
      <c r="F316" s="137">
        <f>'5 жастағы балалар Ш'!T123</f>
        <v>0</v>
      </c>
      <c r="G316" s="137">
        <f>'5 жастағы балалар Ә'!T123</f>
        <v>0</v>
      </c>
    </row>
    <row r="317" spans="2:7">
      <c r="B317" s="34"/>
      <c r="C317" s="137">
        <f>'5 жастағы балалар Ф'!U123</f>
        <v>0</v>
      </c>
      <c r="D317" s="137">
        <f>'5 жастағы балалар К'!U123</f>
        <v>0</v>
      </c>
      <c r="E317" s="137">
        <f>'5 жастағы балалар Т'!U123</f>
        <v>0</v>
      </c>
      <c r="F317" s="137">
        <f>'5 жастағы балалар Ш'!U123</f>
        <v>0</v>
      </c>
      <c r="G317" s="137">
        <f>'5 жастағы балалар Ә'!U123</f>
        <v>0</v>
      </c>
    </row>
    <row r="318" spans="2:7">
      <c r="B318" s="31">
        <v>7</v>
      </c>
      <c r="C318" s="137">
        <f>'5 жастағы балалар Ф'!V123</f>
        <v>1</v>
      </c>
      <c r="D318" s="137">
        <f>'5 жастағы балалар К'!V123</f>
        <v>1</v>
      </c>
      <c r="E318" s="137">
        <f>'5 жастағы балалар Т'!V123</f>
        <v>1</v>
      </c>
      <c r="F318" s="137">
        <f>'5 жастағы балалар Ш'!V123</f>
        <v>1</v>
      </c>
      <c r="G318" s="137">
        <f>'5 жастағы балалар Ә'!V123</f>
        <v>1</v>
      </c>
    </row>
    <row r="319" spans="2:7">
      <c r="B319" s="33"/>
      <c r="C319" s="137">
        <f>'5 жастағы балалар Ф'!W123</f>
        <v>0</v>
      </c>
      <c r="D319" s="137">
        <f>'5 жастағы балалар Ш'!W123</f>
        <v>0</v>
      </c>
      <c r="E319" s="137">
        <f>'5 жастағы балалар Т'!W123</f>
        <v>0</v>
      </c>
      <c r="F319" s="137">
        <f>'5 жастағы балалар Ш'!W123</f>
        <v>0</v>
      </c>
      <c r="G319" s="137">
        <f>'5 жастағы балалар Ә'!W123</f>
        <v>0</v>
      </c>
    </row>
    <row r="320" spans="2:7">
      <c r="B320" s="34"/>
      <c r="C320" s="137">
        <f>'5 жастағы балалар Ф'!X123</f>
        <v>0</v>
      </c>
      <c r="D320" s="137">
        <f>'5 жастағы балалар К'!X123</f>
        <v>0</v>
      </c>
      <c r="E320" s="137">
        <f>'5 жастағы балалар Т'!X123</f>
        <v>0</v>
      </c>
      <c r="F320" s="137">
        <f>'5 жастағы балалар Ш'!X123</f>
        <v>0</v>
      </c>
      <c r="G320" s="137">
        <f>'5 жастағы балалар Ә'!X123</f>
        <v>0</v>
      </c>
    </row>
    <row r="321" spans="2:7">
      <c r="B321" s="31">
        <v>8</v>
      </c>
      <c r="C321" s="41"/>
      <c r="D321" s="137">
        <f>'5 жастағы балалар К'!Y123</f>
        <v>1</v>
      </c>
      <c r="E321" s="42"/>
      <c r="F321" s="137">
        <f>'5 жастағы балалар Ш'!Y123</f>
        <v>1</v>
      </c>
      <c r="G321" s="42"/>
    </row>
    <row r="322" spans="2:7">
      <c r="B322" s="33"/>
      <c r="C322" s="43"/>
      <c r="D322" s="137">
        <f>'5 жастағы балалар К'!Z123</f>
        <v>0</v>
      </c>
      <c r="E322" s="44"/>
      <c r="F322" s="137">
        <f>'5 жастағы балалар Ш'!Z123</f>
        <v>0</v>
      </c>
      <c r="G322" s="44"/>
    </row>
    <row r="323" spans="2:7">
      <c r="B323" s="34"/>
      <c r="C323" s="43"/>
      <c r="D323" s="137">
        <f>'5 жастағы балалар К'!AA123</f>
        <v>0</v>
      </c>
      <c r="E323" s="44"/>
      <c r="F323" s="137">
        <f>'5 жастағы балалар Ш'!AA123</f>
        <v>0</v>
      </c>
      <c r="G323" s="44"/>
    </row>
    <row r="324" spans="2:7">
      <c r="B324" s="31">
        <v>9</v>
      </c>
      <c r="C324" s="43"/>
      <c r="D324" s="137">
        <f>'5 жастағы балалар К'!AB123</f>
        <v>1</v>
      </c>
      <c r="E324" s="44"/>
      <c r="F324" s="137">
        <f>'5 жастағы балалар Ш'!AB123</f>
        <v>1</v>
      </c>
      <c r="G324" s="44"/>
    </row>
    <row r="325" spans="2:7">
      <c r="B325" s="33"/>
      <c r="C325" s="43"/>
      <c r="D325" s="137">
        <f>'5 жастағы балалар К'!AC123</f>
        <v>0</v>
      </c>
      <c r="E325" s="44"/>
      <c r="F325" s="137">
        <f>'5 жастағы балалар Ш'!AC123</f>
        <v>0</v>
      </c>
      <c r="G325" s="44"/>
    </row>
    <row r="326" spans="2:7">
      <c r="B326" s="34"/>
      <c r="C326" s="43"/>
      <c r="D326" s="137">
        <f>'5 жастағы балалар К'!AD123</f>
        <v>0</v>
      </c>
      <c r="E326" s="44"/>
      <c r="F326" s="137">
        <f>'5 жастағы балалар Ш'!AD123</f>
        <v>0</v>
      </c>
      <c r="G326" s="44"/>
    </row>
    <row r="327" spans="2:7">
      <c r="B327" s="37">
        <v>10</v>
      </c>
      <c r="C327" s="43"/>
      <c r="D327" s="137">
        <f>'5 жастағы балалар К'!AE123</f>
        <v>1</v>
      </c>
      <c r="E327" s="44"/>
      <c r="F327" s="137">
        <f>'5 жастағы балалар Ш'!AE123</f>
        <v>1</v>
      </c>
      <c r="G327" s="44"/>
    </row>
    <row r="328" spans="2:7">
      <c r="B328" s="37"/>
      <c r="C328" s="43"/>
      <c r="D328" s="137">
        <f>'5 жастағы балалар К'!AF123</f>
        <v>0</v>
      </c>
      <c r="E328" s="44"/>
      <c r="F328" s="137">
        <f>'5 жастағы балалар Ш'!AF123</f>
        <v>0</v>
      </c>
      <c r="G328" s="44"/>
    </row>
    <row r="329" spans="2:7">
      <c r="B329" s="37"/>
      <c r="C329" s="43"/>
      <c r="D329" s="137">
        <f>'5 жастағы балалар К'!AG123</f>
        <v>0</v>
      </c>
      <c r="E329" s="44"/>
      <c r="F329" s="137">
        <f>'5 жастағы балалар Ш'!AG123</f>
        <v>0</v>
      </c>
      <c r="G329" s="44"/>
    </row>
    <row r="330" spans="2:7">
      <c r="B330" s="37">
        <v>11</v>
      </c>
      <c r="C330" s="43"/>
      <c r="D330" s="137">
        <f>'5 жастағы балалар К'!AH123</f>
        <v>1</v>
      </c>
      <c r="E330" s="44"/>
      <c r="F330" s="137">
        <f>'5 жастағы балалар Ш'!AH123</f>
        <v>1</v>
      </c>
      <c r="G330" s="44"/>
    </row>
    <row r="331" spans="2:7">
      <c r="B331" s="37"/>
      <c r="C331" s="43"/>
      <c r="D331" s="137">
        <f>'5 жастағы балалар К'!AI123</f>
        <v>0</v>
      </c>
      <c r="E331" s="44"/>
      <c r="F331" s="137">
        <f>'5 жастағы балалар Ш'!AI123</f>
        <v>0</v>
      </c>
      <c r="G331" s="44"/>
    </row>
    <row r="332" spans="2:7">
      <c r="B332" s="37"/>
      <c r="C332" s="43"/>
      <c r="D332" s="137">
        <f>'5 жастағы балалар К'!AJ123</f>
        <v>0</v>
      </c>
      <c r="E332" s="44"/>
      <c r="F332" s="137">
        <f>'5 жастағы балалар Ш'!AJ123</f>
        <v>0</v>
      </c>
      <c r="G332" s="44"/>
    </row>
    <row r="333" spans="2:7">
      <c r="B333" s="37">
        <v>12</v>
      </c>
      <c r="C333" s="43"/>
      <c r="D333" s="137">
        <f>'5 жастағы балалар К'!AK123</f>
        <v>1</v>
      </c>
      <c r="E333" s="44"/>
      <c r="F333" s="137">
        <f>'5 жастағы балалар Ш'!AK123</f>
        <v>1</v>
      </c>
      <c r="G333" s="44"/>
    </row>
    <row r="334" spans="2:7">
      <c r="B334" s="37"/>
      <c r="C334" s="43"/>
      <c r="D334" s="137">
        <f>'5 жастағы балалар К'!AL123</f>
        <v>0</v>
      </c>
      <c r="E334" s="44"/>
      <c r="F334" s="137">
        <f>'5 жастағы балалар Ш'!AL123</f>
        <v>0</v>
      </c>
      <c r="G334" s="44"/>
    </row>
    <row r="335" spans="2:7">
      <c r="B335" s="37"/>
      <c r="C335" s="43"/>
      <c r="D335" s="137">
        <f>'5 жастағы балалар К'!AM123</f>
        <v>0</v>
      </c>
      <c r="E335" s="44"/>
      <c r="F335" s="137">
        <f>'5 жастағы балалар Ш'!AM123</f>
        <v>0</v>
      </c>
      <c r="G335" s="44"/>
    </row>
    <row r="336" spans="2:7">
      <c r="B336" s="37">
        <v>13</v>
      </c>
      <c r="C336" s="43"/>
      <c r="D336" s="137">
        <f>'5 жастағы балалар К'!AN123</f>
        <v>1</v>
      </c>
      <c r="E336" s="44"/>
      <c r="F336" s="137">
        <f>'5 жастағы балалар Ш'!AN123</f>
        <v>1</v>
      </c>
      <c r="G336" s="44"/>
    </row>
    <row r="337" spans="2:7">
      <c r="B337" s="37"/>
      <c r="C337" s="43"/>
      <c r="D337" s="137">
        <f>'5 жастағы балалар К'!AO123</f>
        <v>0</v>
      </c>
      <c r="E337" s="44"/>
      <c r="F337" s="137">
        <f>'5 жастағы балалар Ш'!AO123</f>
        <v>0</v>
      </c>
      <c r="G337" s="44"/>
    </row>
    <row r="338" spans="2:7">
      <c r="B338" s="37"/>
      <c r="C338" s="43"/>
      <c r="D338" s="137">
        <f>'5 жастағы балалар К'!AP123</f>
        <v>0</v>
      </c>
      <c r="E338" s="44"/>
      <c r="F338" s="137">
        <f>'5 жастағы балалар Ш'!AP123</f>
        <v>0</v>
      </c>
      <c r="G338" s="44"/>
    </row>
    <row r="339" spans="2:7">
      <c r="B339" s="37">
        <v>14</v>
      </c>
      <c r="C339" s="43"/>
      <c r="D339" s="137">
        <f>'5 жастағы балалар К'!AQ123</f>
        <v>1</v>
      </c>
      <c r="E339" s="44"/>
      <c r="F339" s="137">
        <f>'5 жастағы балалар Ш'!AQ123</f>
        <v>1</v>
      </c>
      <c r="G339" s="44"/>
    </row>
    <row r="340" spans="2:7">
      <c r="B340" s="37"/>
      <c r="C340" s="43"/>
      <c r="D340" s="137">
        <f>'5 жастағы балалар К'!AR123</f>
        <v>0</v>
      </c>
      <c r="E340" s="44"/>
      <c r="F340" s="137">
        <f>'5 жастағы балалар Ш'!AR123</f>
        <v>0</v>
      </c>
      <c r="G340" s="44"/>
    </row>
    <row r="341" spans="2:7">
      <c r="B341" s="37"/>
      <c r="C341" s="43"/>
      <c r="D341" s="137">
        <f>'5 жастағы балалар К'!AS123</f>
        <v>0</v>
      </c>
      <c r="E341" s="44"/>
      <c r="F341" s="137">
        <f>'5 жастағы балалар Ш'!AS123</f>
        <v>0</v>
      </c>
      <c r="G341" s="44"/>
    </row>
    <row r="342" spans="2:7">
      <c r="B342" s="37">
        <v>15</v>
      </c>
      <c r="C342" s="43"/>
      <c r="D342" s="137">
        <f>'5 жастағы балалар К'!AT123</f>
        <v>1</v>
      </c>
      <c r="E342" s="44"/>
      <c r="F342" s="137">
        <f>'5 жастағы балалар Ш'!AT123</f>
        <v>1</v>
      </c>
      <c r="G342" s="44"/>
    </row>
    <row r="343" spans="2:7">
      <c r="B343" s="37"/>
      <c r="C343" s="43"/>
      <c r="D343" s="137">
        <f>'5 жастағы балалар К'!AU123</f>
        <v>0</v>
      </c>
      <c r="E343" s="44"/>
      <c r="F343" s="137">
        <f>'5 жастағы балалар Ш'!AU123</f>
        <v>0</v>
      </c>
      <c r="G343" s="44"/>
    </row>
    <row r="344" spans="2:7">
      <c r="B344" s="37"/>
      <c r="C344" s="43"/>
      <c r="D344" s="137">
        <f>'5 жастағы балалар К'!AV123</f>
        <v>0</v>
      </c>
      <c r="E344" s="44"/>
      <c r="F344" s="137">
        <f>'5 жастағы балалар Ш'!AV123</f>
        <v>0</v>
      </c>
      <c r="G344" s="44"/>
    </row>
    <row r="345" spans="2:7">
      <c r="B345" s="31">
        <v>16</v>
      </c>
      <c r="C345" s="43"/>
      <c r="D345" s="137">
        <f>'5 жастағы балалар К'!AW123</f>
        <v>1</v>
      </c>
      <c r="E345" s="44"/>
      <c r="F345" s="137">
        <f>'5 жастағы балалар Ш'!AW123</f>
        <v>1</v>
      </c>
      <c r="G345" s="44"/>
    </row>
    <row r="346" spans="2:7">
      <c r="B346" s="33"/>
      <c r="C346" s="43"/>
      <c r="D346" s="137">
        <f>'5 жастағы балалар К'!AX123</f>
        <v>0</v>
      </c>
      <c r="E346" s="44"/>
      <c r="F346" s="137">
        <f>'5 жастағы балалар Ш'!AX123</f>
        <v>0</v>
      </c>
      <c r="G346" s="44"/>
    </row>
    <row r="347" spans="2:7">
      <c r="B347" s="34"/>
      <c r="C347" s="43"/>
      <c r="D347" s="137">
        <f>'5 жастағы балалар К'!AY123</f>
        <v>0</v>
      </c>
      <c r="E347" s="44"/>
      <c r="F347" s="137">
        <f>'5 жастағы балалар Ш'!AY123</f>
        <v>0</v>
      </c>
      <c r="G347" s="44"/>
    </row>
    <row r="348" spans="2:7">
      <c r="B348" s="31">
        <v>17</v>
      </c>
      <c r="C348" s="43"/>
      <c r="D348" s="137">
        <f>'5 жастағы балалар К'!AZ123</f>
        <v>1</v>
      </c>
      <c r="E348" s="44"/>
      <c r="F348" s="137">
        <f>'5 жастағы балалар Ш'!AZ123</f>
        <v>1</v>
      </c>
      <c r="G348" s="44"/>
    </row>
    <row r="349" spans="2:7">
      <c r="B349" s="33"/>
      <c r="C349" s="43"/>
      <c r="D349" s="137">
        <f>'5 жастағы балалар К'!BA123</f>
        <v>0</v>
      </c>
      <c r="E349" s="44"/>
      <c r="F349" s="137">
        <f>'5 жастағы балалар Ш'!BA123</f>
        <v>0</v>
      </c>
      <c r="G349" s="44"/>
    </row>
    <row r="350" spans="2:7">
      <c r="B350" s="34"/>
      <c r="C350" s="43"/>
      <c r="D350" s="137">
        <f>'5 жастағы балалар К'!BB123</f>
        <v>0</v>
      </c>
      <c r="E350" s="44"/>
      <c r="F350" s="137">
        <f>'5 жастағы балалар Ш'!BB123</f>
        <v>0</v>
      </c>
      <c r="G350" s="44"/>
    </row>
    <row r="351" spans="2:7">
      <c r="B351" s="31">
        <v>18</v>
      </c>
      <c r="C351" s="43"/>
      <c r="D351" s="137">
        <f>'5 жастағы балалар К'!BC123</f>
        <v>1</v>
      </c>
      <c r="E351" s="44"/>
      <c r="F351" s="137">
        <f>'5 жастағы балалар Ш'!BC123</f>
        <v>1</v>
      </c>
      <c r="G351" s="44"/>
    </row>
    <row r="352" spans="2:7">
      <c r="B352" s="33"/>
      <c r="C352" s="43"/>
      <c r="D352" s="137">
        <f>'5 жастағы балалар К'!BD123</f>
        <v>0</v>
      </c>
      <c r="E352" s="44"/>
      <c r="F352" s="137">
        <f>'5 жастағы балалар Ш'!BD123</f>
        <v>0</v>
      </c>
      <c r="G352" s="44"/>
    </row>
    <row r="353" spans="2:7">
      <c r="B353" s="34"/>
      <c r="C353" s="43"/>
      <c r="D353" s="137">
        <f>'5 жастағы балалар К'!BE123</f>
        <v>0</v>
      </c>
      <c r="E353" s="44"/>
      <c r="F353" s="137">
        <f>'5 жастағы балалар Ш'!BE123</f>
        <v>0</v>
      </c>
      <c r="G353" s="44"/>
    </row>
    <row r="354" spans="2:7">
      <c r="B354" s="31">
        <v>19</v>
      </c>
      <c r="C354" s="43"/>
      <c r="D354" s="137">
        <f>'5 жастағы балалар К'!BF123</f>
        <v>1</v>
      </c>
      <c r="E354" s="44"/>
      <c r="F354" s="137">
        <f>'5 жастағы балалар Ш'!BF123</f>
        <v>1</v>
      </c>
      <c r="G354" s="44"/>
    </row>
    <row r="355" spans="2:7">
      <c r="B355" s="33"/>
      <c r="C355" s="43"/>
      <c r="D355" s="137">
        <f>'5 жастағы балалар К'!BG123</f>
        <v>0</v>
      </c>
      <c r="E355" s="44"/>
      <c r="F355" s="137">
        <f>'5 жастағы балалар Ш'!BG123</f>
        <v>0</v>
      </c>
      <c r="G355" s="44"/>
    </row>
    <row r="356" spans="2:7">
      <c r="B356" s="34"/>
      <c r="C356" s="43"/>
      <c r="D356" s="137">
        <f>'5 жастағы балалар К'!BH123</f>
        <v>0</v>
      </c>
      <c r="E356" s="44"/>
      <c r="F356" s="137">
        <f>'5 жастағы балалар Ш'!BH123</f>
        <v>0</v>
      </c>
      <c r="G356" s="44"/>
    </row>
    <row r="357" spans="2:7">
      <c r="B357" s="31">
        <v>20</v>
      </c>
      <c r="C357" s="43"/>
      <c r="D357" s="137">
        <f>'5 жастағы балалар К'!BI123</f>
        <v>1</v>
      </c>
      <c r="E357" s="44"/>
      <c r="F357" s="137">
        <f>'5 жастағы балалар Ш'!BI123</f>
        <v>1</v>
      </c>
      <c r="G357" s="44"/>
    </row>
    <row r="358" spans="2:7">
      <c r="B358" s="33"/>
      <c r="C358" s="43"/>
      <c r="D358" s="137">
        <f>'5 жастағы балалар К'!BJ123</f>
        <v>0</v>
      </c>
      <c r="E358" s="44"/>
      <c r="F358" s="137">
        <f>'5 жастағы балалар Ш'!BJ123</f>
        <v>0</v>
      </c>
      <c r="G358" s="44"/>
    </row>
    <row r="359" spans="2:7">
      <c r="B359" s="34"/>
      <c r="C359" s="43"/>
      <c r="D359" s="137">
        <f>'5 жастағы балалар К'!BK123</f>
        <v>0</v>
      </c>
      <c r="E359" s="44"/>
      <c r="F359" s="137">
        <f>'5 жастағы балалар Ш'!BK123</f>
        <v>0</v>
      </c>
      <c r="G359" s="44"/>
    </row>
    <row r="360" spans="2:7">
      <c r="B360" s="31">
        <v>21</v>
      </c>
      <c r="C360" s="43"/>
      <c r="D360" s="137">
        <f>'5 жастағы балалар К'!BL123</f>
        <v>1</v>
      </c>
      <c r="E360" s="44"/>
      <c r="F360" s="137">
        <f>'5 жастағы балалар Ш'!BL123</f>
        <v>1</v>
      </c>
      <c r="G360" s="44"/>
    </row>
    <row r="361" spans="2:7">
      <c r="B361" s="33"/>
      <c r="C361" s="43"/>
      <c r="D361" s="137">
        <f>'5 жастағы балалар К'!BM123</f>
        <v>0</v>
      </c>
      <c r="E361" s="44"/>
      <c r="F361" s="137">
        <f>'5 жастағы балалар Ш'!BM123</f>
        <v>0</v>
      </c>
      <c r="G361" s="44"/>
    </row>
    <row r="362" spans="2:7">
      <c r="B362" s="34"/>
      <c r="C362" s="43"/>
      <c r="D362" s="137">
        <f>'5 жастағы балалар К'!BN123</f>
        <v>0</v>
      </c>
      <c r="E362" s="44"/>
      <c r="F362" s="137">
        <f>'5 жастағы балалар Ш'!BN123</f>
        <v>0</v>
      </c>
      <c r="G362" s="44"/>
    </row>
    <row r="363" spans="2:7">
      <c r="B363" s="31">
        <v>22</v>
      </c>
      <c r="C363" s="43"/>
      <c r="D363" s="137">
        <f>'5 жастағы балалар К'!BO123</f>
        <v>1</v>
      </c>
      <c r="E363" s="44"/>
      <c r="F363" s="137">
        <f>'5 жастағы балалар Ш'!BO123</f>
        <v>1</v>
      </c>
      <c r="G363" s="44"/>
    </row>
    <row r="364" spans="2:7">
      <c r="B364" s="33"/>
      <c r="C364" s="43"/>
      <c r="D364" s="137">
        <f>'5 жастағы балалар К'!BP123</f>
        <v>0</v>
      </c>
      <c r="E364" s="44"/>
      <c r="F364" s="137">
        <f>'5 жастағы балалар Ш'!BP123</f>
        <v>0</v>
      </c>
      <c r="G364" s="44"/>
    </row>
    <row r="365" spans="2:7">
      <c r="B365" s="34"/>
      <c r="C365" s="43"/>
      <c r="D365" s="137">
        <f>'5 жастағы балалар К'!BQ123</f>
        <v>0</v>
      </c>
      <c r="E365" s="44"/>
      <c r="F365" s="137">
        <f>'5 жастағы балалар Ш'!BQ123</f>
        <v>0</v>
      </c>
      <c r="G365" s="44"/>
    </row>
    <row r="366" spans="2:7">
      <c r="B366" s="31">
        <v>23</v>
      </c>
      <c r="C366" s="43"/>
      <c r="D366" s="137">
        <f>'5 жастағы балалар К'!BR123</f>
        <v>1</v>
      </c>
      <c r="E366" s="44"/>
      <c r="F366" s="137">
        <f>'5 жастағы балалар Ш'!BR123</f>
        <v>1</v>
      </c>
      <c r="G366" s="44"/>
    </row>
    <row r="367" spans="2:7">
      <c r="B367" s="33"/>
      <c r="C367" s="43"/>
      <c r="D367" s="137">
        <f>'5 жастағы балалар К'!BS123</f>
        <v>0</v>
      </c>
      <c r="E367" s="44"/>
      <c r="F367" s="137">
        <f>'5 жастағы балалар Ш'!BS123</f>
        <v>0</v>
      </c>
      <c r="G367" s="44"/>
    </row>
    <row r="368" spans="2:7">
      <c r="B368" s="34"/>
      <c r="C368" s="43"/>
      <c r="D368" s="137">
        <f>'5 жастағы балалар К'!BT123</f>
        <v>0</v>
      </c>
      <c r="E368" s="44"/>
      <c r="F368" s="137">
        <f>'5 жастағы балалар Ш'!BT123</f>
        <v>0</v>
      </c>
      <c r="G368" s="44"/>
    </row>
    <row r="369" spans="2:7">
      <c r="B369" s="31">
        <v>24</v>
      </c>
      <c r="C369" s="43"/>
      <c r="D369" s="137">
        <f>'5 жастағы балалар К'!BU123</f>
        <v>1</v>
      </c>
      <c r="E369" s="44"/>
      <c r="F369" s="137">
        <f>'5 жастағы балалар Ш'!BU123</f>
        <v>1</v>
      </c>
      <c r="G369" s="44"/>
    </row>
    <row r="370" spans="2:7">
      <c r="B370" s="33"/>
      <c r="C370" s="43"/>
      <c r="D370" s="137">
        <f>'5 жастағы балалар К'!BV123</f>
        <v>0</v>
      </c>
      <c r="E370" s="44"/>
      <c r="F370" s="137">
        <f>'5 жастағы балалар Ш'!BV123</f>
        <v>0</v>
      </c>
      <c r="G370" s="44"/>
    </row>
    <row r="371" spans="2:7">
      <c r="B371" s="34"/>
      <c r="C371" s="43"/>
      <c r="D371" s="137">
        <f>'5 жастағы балалар К'!BW123</f>
        <v>0</v>
      </c>
      <c r="E371" s="44"/>
      <c r="F371" s="137">
        <f>'5 жастағы балалар Ш'!BW123</f>
        <v>0</v>
      </c>
      <c r="G371" s="44"/>
    </row>
    <row r="372" spans="2:7">
      <c r="B372" s="31">
        <v>25</v>
      </c>
      <c r="C372" s="43"/>
      <c r="D372" s="137">
        <f>'5 жастағы балалар К'!BX123</f>
        <v>0</v>
      </c>
      <c r="E372" s="44"/>
      <c r="F372" s="137">
        <f>'5 жастағы балалар Ш'!BX123</f>
        <v>1</v>
      </c>
      <c r="G372" s="44"/>
    </row>
    <row r="373" spans="2:7">
      <c r="B373" s="33"/>
      <c r="C373" s="43"/>
      <c r="D373" s="137">
        <f>'5 жастағы балалар К'!BY123</f>
        <v>1</v>
      </c>
      <c r="E373" s="44"/>
      <c r="F373" s="137">
        <f>'5 жастағы балалар Ш'!BY123</f>
        <v>0</v>
      </c>
      <c r="G373" s="44"/>
    </row>
    <row r="374" spans="2:7">
      <c r="B374" s="34"/>
      <c r="C374" s="43"/>
      <c r="D374" s="137">
        <f>'5 жастағы балалар К'!BZ123</f>
        <v>0</v>
      </c>
      <c r="E374" s="44"/>
      <c r="F374" s="137">
        <f>'5 жастағы балалар Ш'!BZ123</f>
        <v>0</v>
      </c>
      <c r="G374" s="44"/>
    </row>
    <row r="375" spans="2:7">
      <c r="B375" s="37">
        <v>26</v>
      </c>
      <c r="C375" s="43"/>
      <c r="D375" s="137">
        <f>'5 жастағы балалар К'!CA123</f>
        <v>1</v>
      </c>
      <c r="E375" s="44"/>
      <c r="F375" s="137">
        <f>'5 жастағы балалар Ш'!CA123</f>
        <v>1</v>
      </c>
      <c r="G375" s="44"/>
    </row>
    <row r="376" spans="2:7">
      <c r="B376" s="37"/>
      <c r="C376" s="43"/>
      <c r="D376" s="137">
        <f>'5 жастағы балалар К'!CB123</f>
        <v>0</v>
      </c>
      <c r="E376" s="44"/>
      <c r="F376" s="137">
        <f>'5 жастағы балалар Ш'!CB123</f>
        <v>0</v>
      </c>
      <c r="G376" s="44"/>
    </row>
    <row r="377" spans="2:7">
      <c r="B377" s="37"/>
      <c r="C377" s="43"/>
      <c r="D377" s="137">
        <f>'5 жастағы балалар К'!CC123</f>
        <v>0</v>
      </c>
      <c r="E377" s="44"/>
      <c r="F377" s="137">
        <f>'5 жастағы балалар Ш'!CC123</f>
        <v>0</v>
      </c>
      <c r="G377" s="44"/>
    </row>
    <row r="378" spans="2:7">
      <c r="B378" s="37">
        <v>27</v>
      </c>
      <c r="C378" s="43"/>
      <c r="D378" s="137">
        <f>'5 жастағы балалар К'!CD123</f>
        <v>1</v>
      </c>
      <c r="E378" s="44"/>
      <c r="F378" s="137">
        <f>'5 жастағы балалар Ш'!CD123</f>
        <v>1</v>
      </c>
      <c r="G378" s="44"/>
    </row>
    <row r="379" spans="2:7">
      <c r="B379" s="37"/>
      <c r="C379" s="43"/>
      <c r="D379" s="137">
        <f>'5 жастағы балалар К'!CE123</f>
        <v>0</v>
      </c>
      <c r="E379" s="44"/>
      <c r="F379" s="137">
        <f>'5 жастағы балалар Ш'!CE123</f>
        <v>0</v>
      </c>
      <c r="G379" s="44"/>
    </row>
    <row r="380" spans="2:7">
      <c r="B380" s="37"/>
      <c r="C380" s="43"/>
      <c r="D380" s="137">
        <f>'5 жастағы балалар К'!CF123</f>
        <v>0</v>
      </c>
      <c r="E380" s="44"/>
      <c r="F380" s="137">
        <f>'5 жастағы балалар Ш'!CF123</f>
        <v>0</v>
      </c>
      <c r="G380" s="44"/>
    </row>
    <row r="381" spans="2:7">
      <c r="B381" s="37">
        <v>28</v>
      </c>
      <c r="C381" s="43"/>
      <c r="D381" s="137">
        <f>'5 жастағы балалар К'!CG123</f>
        <v>1</v>
      </c>
      <c r="E381" s="44"/>
      <c r="F381" s="137">
        <f>'5 жастағы балалар Ш'!CG123</f>
        <v>1</v>
      </c>
      <c r="G381" s="44"/>
    </row>
    <row r="382" spans="2:7">
      <c r="B382" s="37"/>
      <c r="C382" s="43"/>
      <c r="D382" s="137">
        <f>'5 жастағы балалар К'!CH123</f>
        <v>0</v>
      </c>
      <c r="E382" s="44"/>
      <c r="F382" s="137">
        <f>'5 жастағы балалар Ш'!CH123</f>
        <v>0</v>
      </c>
      <c r="G382" s="44"/>
    </row>
    <row r="383" spans="2:7">
      <c r="B383" s="37"/>
      <c r="C383" s="43"/>
      <c r="D383" s="137">
        <f>'5 жастағы балалар К'!CI123</f>
        <v>0</v>
      </c>
      <c r="E383" s="44"/>
      <c r="F383" s="137">
        <f>'5 жастағы балалар Ш'!CI123</f>
        <v>0</v>
      </c>
      <c r="G383" s="44"/>
    </row>
    <row r="384" spans="2:7">
      <c r="B384" s="37">
        <v>29</v>
      </c>
      <c r="C384" s="43"/>
      <c r="D384" s="42"/>
      <c r="E384" s="44"/>
      <c r="F384" s="137">
        <f>'5 жастағы балалар Ш'!CJ123</f>
        <v>1</v>
      </c>
      <c r="G384" s="44"/>
    </row>
    <row r="385" spans="2:7">
      <c r="B385" s="37"/>
      <c r="C385" s="43"/>
      <c r="D385" s="44"/>
      <c r="E385" s="44"/>
      <c r="F385" s="137">
        <f>'5 жастағы балалар Ш'!CK123</f>
        <v>0</v>
      </c>
      <c r="G385" s="44"/>
    </row>
    <row r="386" spans="2:7">
      <c r="B386" s="37"/>
      <c r="C386" s="43"/>
      <c r="D386" s="44"/>
      <c r="E386" s="44"/>
      <c r="F386" s="137">
        <f>'5 жастағы балалар Ш'!CL123</f>
        <v>0</v>
      </c>
      <c r="G386" s="44"/>
    </row>
    <row r="387" spans="2:7">
      <c r="B387" s="37">
        <v>30</v>
      </c>
      <c r="C387" s="43"/>
      <c r="D387" s="44"/>
      <c r="E387" s="44"/>
      <c r="F387" s="137">
        <f>'5 жастағы балалар Ш'!CM123</f>
        <v>1</v>
      </c>
      <c r="G387" s="44"/>
    </row>
    <row r="388" spans="2:7">
      <c r="B388" s="37"/>
      <c r="C388" s="43"/>
      <c r="D388" s="44"/>
      <c r="E388" s="44"/>
      <c r="F388" s="137">
        <f>'5 жастағы балалар Ш'!CN123</f>
        <v>0</v>
      </c>
      <c r="G388" s="44"/>
    </row>
    <row r="389" spans="2:7">
      <c r="B389" s="37"/>
      <c r="C389" s="43"/>
      <c r="D389" s="44"/>
      <c r="E389" s="44"/>
      <c r="F389" s="137">
        <f>'5 жастағы балалар Ш'!CO123</f>
        <v>0</v>
      </c>
      <c r="G389" s="44"/>
    </row>
    <row r="390" spans="2:7">
      <c r="B390" s="37">
        <v>31</v>
      </c>
      <c r="C390" s="43"/>
      <c r="D390" s="44"/>
      <c r="E390" s="44"/>
      <c r="F390" s="137">
        <f>'5 жастағы балалар Ш'!CP123</f>
        <v>1</v>
      </c>
      <c r="G390" s="44"/>
    </row>
    <row r="391" spans="2:7">
      <c r="B391" s="37"/>
      <c r="C391" s="43"/>
      <c r="D391" s="44"/>
      <c r="E391" s="44"/>
      <c r="F391" s="137">
        <f>'5 жастағы балалар Ш'!CQ123</f>
        <v>0</v>
      </c>
      <c r="G391" s="44"/>
    </row>
    <row r="392" spans="2:7">
      <c r="B392" s="37"/>
      <c r="C392" s="43"/>
      <c r="D392" s="44"/>
      <c r="E392" s="44"/>
      <c r="F392" s="137">
        <f>'5 жастағы балалар Ш'!CR123</f>
        <v>0</v>
      </c>
      <c r="G392" s="44"/>
    </row>
    <row r="393" spans="2:7">
      <c r="B393" s="37">
        <v>32</v>
      </c>
      <c r="C393" s="43"/>
      <c r="D393" s="44"/>
      <c r="E393" s="44"/>
      <c r="F393" s="137">
        <f>'5 жастағы балалар Ш'!CS123</f>
        <v>1</v>
      </c>
      <c r="G393" s="44"/>
    </row>
    <row r="394" spans="2:7">
      <c r="B394" s="37"/>
      <c r="C394" s="43"/>
      <c r="D394" s="44"/>
      <c r="E394" s="44"/>
      <c r="F394" s="137">
        <f>'5 жастағы балалар Ш'!CT123</f>
        <v>0</v>
      </c>
      <c r="G394" s="44"/>
    </row>
    <row r="395" spans="2:7">
      <c r="B395" s="37"/>
      <c r="C395" s="43"/>
      <c r="D395" s="44"/>
      <c r="E395" s="44"/>
      <c r="F395" s="137">
        <f>'5 жастағы балалар Ш'!CU123</f>
        <v>0</v>
      </c>
      <c r="G395" s="44"/>
    </row>
    <row r="396" spans="2:7">
      <c r="B396" s="37">
        <v>33</v>
      </c>
      <c r="C396" s="43"/>
      <c r="D396" s="44"/>
      <c r="E396" s="44"/>
      <c r="F396" s="137">
        <f>'5 жастағы балалар Ш'!CV123</f>
        <v>0</v>
      </c>
      <c r="G396" s="44"/>
    </row>
    <row r="397" spans="2:7">
      <c r="B397" s="37"/>
      <c r="C397" s="43"/>
      <c r="D397" s="44"/>
      <c r="E397" s="44"/>
      <c r="F397" s="137">
        <f>'5 жастағы балалар Ш'!CW123</f>
        <v>1</v>
      </c>
      <c r="G397" s="44"/>
    </row>
    <row r="398" spans="2:7">
      <c r="B398" s="37"/>
      <c r="C398" s="43"/>
      <c r="D398" s="44"/>
      <c r="E398" s="44"/>
      <c r="F398" s="137">
        <f>'5 жастағы балалар Ш'!CX123</f>
        <v>0</v>
      </c>
      <c r="G398" s="44"/>
    </row>
    <row r="399" spans="2:7">
      <c r="B399" s="37">
        <v>34</v>
      </c>
      <c r="C399" s="43"/>
      <c r="D399" s="44"/>
      <c r="E399" s="44"/>
      <c r="F399" s="137">
        <f>'5 жастағы балалар Ш'!CY123</f>
        <v>1</v>
      </c>
      <c r="G399" s="44"/>
    </row>
    <row r="400" spans="2:7">
      <c r="B400" s="37"/>
      <c r="C400" s="43"/>
      <c r="D400" s="44"/>
      <c r="E400" s="44"/>
      <c r="F400" s="137">
        <f>'5 жастағы балалар Ш'!CZ123</f>
        <v>0</v>
      </c>
      <c r="G400" s="44"/>
    </row>
    <row r="401" spans="2:7">
      <c r="B401" s="37"/>
      <c r="C401" s="43"/>
      <c r="D401" s="44"/>
      <c r="E401" s="44"/>
      <c r="F401" s="137">
        <f>'5 жастағы балалар Ш'!DA123</f>
        <v>0</v>
      </c>
      <c r="G401" s="44"/>
    </row>
    <row r="402" spans="2:7">
      <c r="B402" s="37">
        <v>35</v>
      </c>
      <c r="C402" s="43"/>
      <c r="D402" s="44"/>
      <c r="E402" s="44"/>
      <c r="F402" s="137">
        <f>'5 жастағы балалар Ш'!DB123</f>
        <v>1</v>
      </c>
      <c r="G402" s="44"/>
    </row>
    <row r="403" spans="2:7">
      <c r="B403" s="37"/>
      <c r="C403" s="43"/>
      <c r="D403" s="44"/>
      <c r="E403" s="44"/>
      <c r="F403" s="137">
        <f>'5 жастағы балалар Ш'!DC123</f>
        <v>0</v>
      </c>
      <c r="G403" s="44"/>
    </row>
    <row r="404" spans="2:7">
      <c r="B404" s="37"/>
      <c r="C404" s="45"/>
      <c r="D404" s="46"/>
      <c r="E404" s="46"/>
      <c r="F404" s="137">
        <f>'5 жастағы балалар Ш'!DD123</f>
        <v>0</v>
      </c>
      <c r="G404" s="46"/>
    </row>
    <row r="405" spans="2:2">
      <c r="B405" s="47">
        <f>СВОД3!V18</f>
        <v>3</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row r="619" ht="15" customHeight="1"/>
    <row r="620"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8"/>
  <sheetViews>
    <sheetView zoomScale="60" zoomScaleNormal="60" topLeftCell="F1" workbookViewId="0">
      <selection activeCell="D2" sqref="D2"/>
    </sheetView>
  </sheetViews>
  <sheetFormatPr defaultColWidth="9" defaultRowHeight="14.4"/>
  <cols>
    <col min="2" max="2" width="22.712962962963" customWidth="1"/>
    <col min="3" max="11" width="45.712962962963" customWidth="1"/>
    <col min="12" max="12" width="50.712962962963" customWidth="1"/>
    <col min="75" max="75" width="9.13888888888889"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8.25" customHeight="1" spans="2:8">
      <c r="B4" s="3" t="s">
        <v>827</v>
      </c>
      <c r="C4" s="3"/>
      <c r="D4" s="4" t="str">
        <f>'5 жастағы балалар Ф'!C19</f>
        <v>Қабдысалы Нұрасыл Рақымұлы</v>
      </c>
      <c r="E4" s="5"/>
      <c r="F4" s="5"/>
      <c r="G4" s="1"/>
      <c r="H4" s="1"/>
    </row>
    <row r="5" ht="18" spans="2:8">
      <c r="B5" s="6" t="s">
        <v>2</v>
      </c>
      <c r="C5" s="6"/>
      <c r="D5" s="7" t="str">
        <f>'5 жастағы балалар Ф'!A19</f>
        <v>29.11.2017</v>
      </c>
      <c r="E5" s="7"/>
      <c r="F5" s="7"/>
      <c r="G5" s="1"/>
      <c r="H5" s="1"/>
    </row>
    <row r="6" ht="81.7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str">
        <f>IF(C98="","",VLOOKUP(C98,$M$509:$N$511,2,TRUE))</f>
        <v>өкшемен, аяқтың сыртқы қырымен, адымдап, жүруді жүгірумен, секірумен
алмастырып, бағытты және қарқынды өзгертіп жүру қабілетін бекіту
</v>
      </c>
      <c r="D10" s="18" t="e">
        <f>IF(C99="","",VLOOKUP(C99,$O$509:$P$511,2,TRUE))</f>
        <v>#N/A</v>
      </c>
      <c r="E10" s="18" t="e">
        <f>IF(C100="","",VLOOKUP(C100,$Q$509:$R$511,2,TRUE))</f>
        <v>#N/A</v>
      </c>
      <c r="F10" s="18" t="str">
        <f>IF(C191="","",VLOOKUP(C191,$M$563:$N$565,2,TRUE))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G10" s="18" t="e">
        <f>IF(C192="","",VLOOKUP(C192,$O$563:$P$565,2,TRUE))</f>
        <v>#N/A</v>
      </c>
      <c r="H10" s="18" t="e">
        <f>IF(C193="","",VLOOKUP(C193,$Q$563:$R$565,2,TRUE))</f>
        <v>#N/A</v>
      </c>
      <c r="I10" s="18" t="str">
        <f>IF(C300="","",VLOOKUP(C300,$M$563:$N$565,2,TRUE))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J10" s="18" t="e">
        <f>IF(C301="","",VLOOKUP(C301,$O$563:$P$565,2,TRUE))</f>
        <v>#N/A</v>
      </c>
      <c r="K10" s="18" t="e">
        <f>IF(C302="","",VLOOKUP(C302,$Q$563:$R$565,2,TRUE))</f>
        <v>#N/A</v>
      </c>
      <c r="L10" s="19" t="str">
        <f>IF(B405="","",VLOOKUP(B405,$M$612:$N$614,2,TRUE))</f>
        <v>Гигиеналық процедураларды өз бетінше орындайды; қатайту процедураларының маңыздылығы мен қажеттілігін біледі. Жаңа қозғалыс түрлерін біледі. Ойын  ұйымдастыруда бастамашылық жасайды, ойын ережелерін сақтайды
Шынықтыру процедураларының маңыздылығы мен қажеттілігін біледі; және салауатты өмір салты туралы алғашқы идеялары бар.
Дұрыс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біледі;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дұрыс жасайды және қолданады, сөйлеу этикеті формаларын қолданбайды; жай сөйлемдерді қолданады. негізгі ойды тұжырымдайды, өз пікірін білдіреді; оқиғаны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өзі және отбасы туралы айтады;
пайдаланады
басқалармен және адамдармен қарым-қатынасқа қажетті сөздер; ойыншықтар туралы шағын әңгіме құрастырады, суреттерді жасайды; 
мақал-мәтелдерді жатқа айтады.
Сөздерді буынға бөледі, олардың санын, ретін анықтайды;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пайдаланады, палитрадағы акварельді сумен араластырады, түрлі баспаларда қарындашпен бояйды, қанық түстерді алады.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біледі; табиғаттан және қиялдан әр түрлі пішіндегі және өлшемдегі таныс заттарды мүсіндеу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біледі; ;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v>
      </c>
    </row>
    <row r="11" ht="90" customHeight="1" spans="2:12">
      <c r="B11" s="11"/>
      <c r="C11" s="18" t="str">
        <f>IF(C101="","",VLOOKUP(C101,$S$509:$T$511,2,TRUE))</f>
        <v>сызықтардың, арқанның, тақтайдың, гимнастикалық скамейканың, бөрененің
бойымен тепе-теңдікті сақтап, жүру қабілетін бекіту
</v>
      </c>
      <c r="D11" s="18" t="e">
        <f>IF(C102="","",VLOOKUP(C102,$U$509:$V$511,2,TRUE))</f>
        <v>#N/A</v>
      </c>
      <c r="E11" s="18" t="e">
        <f>IF(C103="","",VLOOKUP(C103,$W$509:$X$511,2,TRUE))</f>
        <v>#N/A</v>
      </c>
      <c r="F11" s="18" t="str">
        <f>IF(C194="","",VLOOKUP(C194,$S$563:$T$565,2,TRUE))</f>
        <v>әртүрлі жылдамдықпен – баяу, жылдам, орташа қарқынмен тоқтамай жүгіру қабілетін бекіту</v>
      </c>
      <c r="G11" s="18" t="e">
        <f>IF(C195="","",VLOOKUP(C195,$U$563:$V$565,2,TRUE))</f>
        <v>#N/A</v>
      </c>
      <c r="H11" s="18" t="e">
        <f>IF(C196="","",VLOOKUP(C196,$W$563:$X$565,2,TRUE))</f>
        <v>#N/A</v>
      </c>
      <c r="I11" s="18" t="str">
        <f>IF(C303="","",VLOOKUP(C303,$S$563:$T$565,2,TRUE))</f>
        <v>әртүрлі жылдамдықпен – баяу, жылдам, орташа қарқынмен тоқтамай жүгіру қабілетін бекіту</v>
      </c>
      <c r="J11" s="18" t="e">
        <f>IF(C304="","",VLOOKUP(C304,$U$563:$V$565,2,TRUE))</f>
        <v>#N/A</v>
      </c>
      <c r="K11" s="18" t="e">
        <f>IF(C305="","",VLOOKUP(C305,$W$563:$X$565,2,TRUE))</f>
        <v>#N/A</v>
      </c>
      <c r="L11" s="20"/>
    </row>
    <row r="12" ht="90" customHeight="1" spans="2:12">
      <c r="B12" s="11"/>
      <c r="C12" s="18" t="e">
        <f>IF(C104="","",VLOOKUP(C104,$Y$509:$Z$511,2,TRUE))</f>
        <v>#N/A</v>
      </c>
      <c r="D12" s="18" t="str">
        <f>IF(C105="","",VLOOKUP(C105,$AA$509:$AB$511,2,TRUE))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дағдылардын қалыптастыру
</v>
      </c>
      <c r="E12" s="18" t="e">
        <f>IF(C106="","",VLOOKUP(C106,$AC$509:$AD$511,2,TRUE))</f>
        <v>#N/A</v>
      </c>
      <c r="F12" s="18" t="str">
        <f>IF(C197="","",VLOOKUP(C197,$Y$563:$Z$565,2,TRUE))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G12" s="18" t="e">
        <f>IF(C198="","",VLOOKUP(C198,$AA$563:$AB$565,2,TRUE))</f>
        <v>#N/A</v>
      </c>
      <c r="H12" s="18" t="e">
        <f>IF(C199="","",VLOOKUP(C199,$AC$563:$AD$565,2,TRUE))</f>
        <v>#N/A</v>
      </c>
      <c r="I12" s="18" t="str">
        <f>IF(C306="","",VLOOKUP(C306,$Y$563:$Z$565,2,TRUE))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J12" s="18" t="e">
        <f>IF(C307="","",VLOOKUP(C307,$AA$563:$AB$565,2,TRUE))</f>
        <v>#N/A</v>
      </c>
      <c r="K12" s="18" t="e">
        <f>IF(C308="","",VLOOKUP(C308,$AC$563:$AD$565,2,TRUE))</f>
        <v>#N/A</v>
      </c>
      <c r="L12" s="20"/>
    </row>
    <row r="13" ht="90" customHeight="1" spans="2:12">
      <c r="B13" s="11"/>
      <c r="C13" s="18" t="str">
        <f>IF(C107="","",VLOOKUP(C107,$AE$509:$AF$511,2,TRUE))</f>
        <v>доптарды домалату, заттарды қашықтыққа лақтыруды, доптарды кедергілер
арқылы лақтыру және қағып алу қабілетін бекіту
</v>
      </c>
      <c r="D13" s="18" t="e">
        <f>IF(C108="","",VLOOKUP(C108,$AG$509:$AH$511,2,TRUE))</f>
        <v>#N/A</v>
      </c>
      <c r="E13" s="18" t="e">
        <f>IF(C109="","",VLOOKUP(C109,$AI$509:$AJ$511,2,TRUE))</f>
        <v>#N/A</v>
      </c>
      <c r="F13" s="18" t="str">
        <f>IF(C200="","",VLOOKUP(C200,$AE$563:$AF$565,2,TRUE))</f>
        <v>спорттық ойындар мен жаттығуларда белсенділік таныту қабілетін бекіту</v>
      </c>
      <c r="G13" s="18" t="e">
        <f>IF(C201="","",VLOOKUP(C201,$AG$563:$AH$565,2,TRUE))</f>
        <v>#N/A</v>
      </c>
      <c r="H13" s="18" t="e">
        <f>IF(C202="","",VLOOKUP(C202,$AI$563:$AJ$565,2,TRUE))</f>
        <v>#N/A</v>
      </c>
      <c r="I13" s="18" t="str">
        <f>IF(C309="","",VLOOKUP(C309,$AE$563:$AF$565,2,TRUE))</f>
        <v>спорттық ойындар мен жаттығуларда белсенділік таныту қабілетін бекіту</v>
      </c>
      <c r="J13" s="18" t="e">
        <f>IF(C310="","",VLOOKUP(C310,$AG$563:$AH$565,2,TRUE))</f>
        <v>#N/A</v>
      </c>
      <c r="K13" s="18" t="e">
        <f>IF(C311="","",VLOOKUP(C311,$AI$563:$AJ$565,2,TRUE))</f>
        <v>#N/A</v>
      </c>
      <c r="L13" s="20"/>
    </row>
    <row r="14" ht="90" customHeight="1" spans="2:12">
      <c r="B14" s="11"/>
      <c r="C14" s="18" t="str">
        <f>IF(C110="","",VLOOKUP(C110,$AK$509:$AL$511,2,TRUE))</f>
        <v>қимылды ойындарда физикалық қасиеттерді: жылдамдық, күш, шыдамдылық,
икемділік, ептілік көрсетуді :және спорттық ойындардың ережелерін сақтау қабілетін бекіту
</v>
      </c>
      <c r="D14" s="18" t="e">
        <f>IF(C111="","",VLOOKUP(C111,$AM$509:$AN$511,2,TRUE))</f>
        <v>#N/A</v>
      </c>
      <c r="E14" s="18" t="e">
        <f>IF(C112="","",VLOOKUP(C112,$AO$509:$AP$511,2,TRUE))</f>
        <v>#N/A</v>
      </c>
      <c r="F14" s="18" t="str">
        <f>IF(C203="","",VLOOKUP(C203,$AK$563:$AL$565,2,TRUE))</f>
        <v>гигиеналық шараларды өз бетінше орындау қабілетін бекіту</v>
      </c>
      <c r="G14" s="18" t="e">
        <f>IF(C204="","",VLOOKUP(C204,$AM$563:$AN$565,2,TRUE))</f>
        <v>#N/A</v>
      </c>
      <c r="H14" s="18" t="e">
        <f>IF(C205="","",VLOOKUP(C205,$AO$563:$AP$565,2,TRUE))</f>
        <v>#N/A</v>
      </c>
      <c r="I14" s="18" t="str">
        <f>IF(C312="","",VLOOKUP(C312,$AK$563:$AL$565,2,TRUE))</f>
        <v>гигиеналық шараларды өз бетінше орындау қабілетін бекіту</v>
      </c>
      <c r="J14" s="18" t="e">
        <f>IF(C313="","",VLOOKUP(C313,$AM$563:$AN$565,2,TRUE))</f>
        <v>#N/A</v>
      </c>
      <c r="K14" s="18" t="e">
        <f>IF(C314="","",VLOOKUP(C314,$AO$563:$AP$565,2,TRUE))</f>
        <v>#N/A</v>
      </c>
      <c r="L14" s="20"/>
    </row>
    <row r="15" ht="90" customHeight="1" spans="2:12">
      <c r="B15" s="11"/>
      <c r="C15" s="18" t="str">
        <f>IF(C113="","",VLOOKUP(C113,$AQ$509:$AR$511,2,TRUE))</f>
        <v>жеке гигиенаның бастапқы дағдыларын сақтау, өзінің сыртқы келбетін өз бетінше
реттеу қабілетін бекіту
</v>
      </c>
      <c r="D15" s="18" t="e">
        <f>IF(C114="","",VLOOKUP(C114,$AS$509:$AT$511,2,TRUE))</f>
        <v>#N/A</v>
      </c>
      <c r="E15" s="18" t="e">
        <f>IF(C115="","",VLOOKUP(C115,$AU$509:$AV$511,2,TRUE))</f>
        <v>#N/A</v>
      </c>
      <c r="F15" s="18" t="str">
        <f>IF(C206="","",VLOOKUP(C206,$AQ$563:$AR$565,2,TRUE))</f>
        <v>өзіне – өзі қызмет көрсету және киіміне күтім жасау дағдыларын білу қабілетін бекіту</v>
      </c>
      <c r="G15" s="18" t="e">
        <f>IF(C207="","",VLOOKUP(C207,$AS$563:$AT$565,2,TRUE))</f>
        <v>#N/A</v>
      </c>
      <c r="H15" s="18" t="e">
        <f>IF(C208="","",VLOOKUP(C208,$AU$563:$AV$565,2,TRUE))</f>
        <v>#N/A</v>
      </c>
      <c r="I15" s="18" t="str">
        <f>IF(C315="","",VLOOKUP(C315,$AQ$563:$AR$565,2,TRUE))</f>
        <v>өзіне – өзі қызмет көрсету және киіміне күтім жасау дағдыларын білу қабілетін бекіту</v>
      </c>
      <c r="J15" s="18" t="e">
        <f>IF(C316="","",VLOOKUP(C316,$AS$563:$AT$565,2,TRUE))</f>
        <v>#N/A</v>
      </c>
      <c r="K15" s="18" t="e">
        <f>IF(C317="","",VLOOKUP(C317,$AU$563:$AV$565,2,TRUE))</f>
        <v>#N/A</v>
      </c>
      <c r="L15" s="20"/>
    </row>
    <row r="16" ht="90" customHeight="1" spans="2:12">
      <c r="B16" s="11"/>
      <c r="C16" s="151"/>
      <c r="D16" s="152"/>
      <c r="E16" s="152"/>
      <c r="F16" s="18" t="str">
        <f>IF(C209="","",VLOOKUP(C209,$AW$563:$AX$565,2,TRUE))</f>
        <v>салауатты өмір салтының құндылығын түсуну қабілетін бекіту</v>
      </c>
      <c r="G16" s="18" t="e">
        <f>IF(C210="","",VLOOKUP(C210,$AY$563:$AZ$565,2,TRUE))</f>
        <v>#N/A</v>
      </c>
      <c r="H16" s="18" t="e">
        <f>IF(C211="","",VLOOKUP(C211,$BA$563:$BB$565,2,TRUE))</f>
        <v>#N/A</v>
      </c>
      <c r="I16" s="18" t="str">
        <f>IF(C318="","",VLOOKUP(C318,$AW$563:$AX$565,2,TRUE))</f>
        <v>салауатты өмір салтының құндылығын түсуну қабілетін бекіту</v>
      </c>
      <c r="J16" s="18" t="e">
        <f>IF(C319="","",VLOOKUP(C319,$AY$563:$AZ$565,2,TRUE))</f>
        <v>#N/A</v>
      </c>
      <c r="K16" s="18" t="e">
        <f>IF(C320="","",VLOOKUP(C320,$BA$563:$BB$565,2,TRUE))</f>
        <v>#N/A</v>
      </c>
      <c r="L16" s="20"/>
    </row>
    <row r="17" ht="90" customHeight="1" spans="2:12">
      <c r="B17" s="11" t="s">
        <v>112</v>
      </c>
      <c r="C17" s="18" t="str">
        <f>IF(D98="","",VLOOKUP(D98,$M$513:$N$515,2,TRUE))</f>
        <v>дауысты, дауыссыз дыбыстарды дұрыс айту, белгілі дыбысқа ауызша сөздерді
табу қабілетін бекіту
</v>
      </c>
      <c r="D17" s="18" t="e">
        <f>IF(D99="","",VLOOKUP(D99,$O$513:$P$515,2,TRUE))</f>
        <v>#N/A</v>
      </c>
      <c r="E17" s="18" t="e">
        <f>IF(D100="","",VLOOKUP(D100,$Q$513:$R$515,2,TRUE))</f>
        <v>#N/A</v>
      </c>
      <c r="F17" s="18" t="str">
        <f>IF(D191="","",VLOOKUP(D191,$M$567:$N$569,2,TRUE))</f>
        <v>сөздерге дыбыстық талдау жасай алу қабілетін бекіту</v>
      </c>
      <c r="G17" s="18" t="e">
        <f>IF(D192="","",VLOOKUP(D192,$O$567:$P$569,2,TRUE))</f>
        <v>#N/A</v>
      </c>
      <c r="H17" s="18" t="e">
        <f>IF(D193="","",VLOOKUP(D193,$Q$567:$R$569,2,TRUE))</f>
        <v>#N/A</v>
      </c>
      <c r="I17" s="18" t="str">
        <f>IF(D300="","",VLOOKUP(D300,$M$567:$N$569,2,TRUE))</f>
        <v>сөздерге дыбыстық талдау жасай алу қабілетін бекіту</v>
      </c>
      <c r="J17" s="18" t="e">
        <f>IF(D301="","",VLOOKUP(D301,$O$567:$P$569,2,TRUE))</f>
        <v>#N/A</v>
      </c>
      <c r="K17" s="18" t="e">
        <f>IF(D302="","",VLOOKUP(D302,$Q$567:$R$569,2,TRUE))</f>
        <v>#N/A</v>
      </c>
      <c r="L17" s="20"/>
    </row>
    <row r="18" ht="90" customHeight="1" spans="2:12">
      <c r="B18" s="11"/>
      <c r="C18" s="18" t="e">
        <f>IF(D101="","",VLOOKUP(D101,$S$513:$T$515,2,TRUE))</f>
        <v>#N/A</v>
      </c>
      <c r="D18" s="18" t="str">
        <f>IF(D102="","",VLOOKUP(D102,$U$513:$V$515,2,TRUE))</f>
        <v>сөйлегенде сөйлемдердің түрлерін (жай және күрделі), сын есімдерді, етістіктерді,
үстеулерді, қосымшаларды қолдану дағдылардын қалыптастыру
</v>
      </c>
      <c r="E18" s="18" t="e">
        <f>IF(D103="","",VLOOKUP(D103,$W$513:$X$515,2,TRUE))</f>
        <v>#N/A</v>
      </c>
      <c r="F18" s="18" t="str">
        <f>IF(D194="","",VLOOKUP(D194,$S$567:$T$569,2,TRUE))</f>
        <v>сөйлегенде зат есімдерді, сын есімдерді, үстеулерді, көп мағыналы сөздерді,
синонимдер мен антонимдерді қолдану қабілетін бекіту
</v>
      </c>
      <c r="G18" s="18" t="e">
        <f>IF(D195="","",VLOOKUP(D195,$U$567:$V$569,2,TRUE))</f>
        <v>#N/A</v>
      </c>
      <c r="H18" s="18" t="e">
        <f>IF(D196="","",VLOOKUP(D196,$W$567:$X$569,2,TRUE))</f>
        <v>#N/A</v>
      </c>
      <c r="I18" s="18" t="str">
        <f>IF(D303="","",VLOOKUP(D303,$S$567:$T$569,2,TRUE))</f>
        <v>сөйлегенде зат есімдерді, сын есімдерді, үстеулерді, көп мағыналы сөздерді,
синонимдер мен антонимдерді қолдану қабілетін бекіту
</v>
      </c>
      <c r="J18" s="18" t="e">
        <f>IF(D304="","",VLOOKUP(D304,$U$567:$V$569,2,TRUE))</f>
        <v>#N/A</v>
      </c>
      <c r="K18" s="18" t="e">
        <f>IF(D305="","",VLOOKUP(D305,$W$567:$X$569,2,TRUE))</f>
        <v>#N/A</v>
      </c>
      <c r="L18" s="20"/>
    </row>
    <row r="19" ht="90" customHeight="1" spans="2:12">
      <c r="B19" s="11"/>
      <c r="C19" s="18" t="str">
        <f>IF(D104="","",VLOOKUP(D104,$Y$513:$Z$515,2,TRUE))</f>
        <v>өзін қоршаған ортадан тыс заттар мен құбылыстардың атауларын білу қабілетін бекіту</v>
      </c>
      <c r="D19" s="18" t="e">
        <f>IF(D105="","",VLOOKUP(D105,$AA$513:$AB$515,2,TRUE))</f>
        <v>#N/A</v>
      </c>
      <c r="E19" s="18" t="e">
        <f>IF(D106="","",VLOOKUP(D106,$AC$513:$AD$515,2,TRUE))</f>
        <v>#N/A</v>
      </c>
      <c r="F19" s="18" t="str">
        <f>IF(D197="","",VLOOKUP(D197,$Y$567:$Z$569,2,TRUE))</f>
        <v>зат есімдерді сан есімдермен және сын есімдерді зат есімдермен байланыстырып
айту қабілетін бекіту
</v>
      </c>
      <c r="G19" s="18" t="e">
        <f>IF(D198="","",VLOOKUP(D198,$AA$567:$AB$569,2,TRUE))</f>
        <v>#N/A</v>
      </c>
      <c r="H19" s="18" t="e">
        <f>IF(D199="","",VLOOKUP(D199,$AC$567:$AD$569,2,TRUE))</f>
        <v>#N/A</v>
      </c>
      <c r="I19" s="18" t="str">
        <f>IF(D306="","",VLOOKUP(D306,$Y$567:$Z$569,2,TRUE))</f>
        <v>зат есімдерді сан есімдермен және сын есімдерді зат есімдермен байланыстырып
айту қабілетін бекіту
</v>
      </c>
      <c r="J19" s="18" t="e">
        <f>IF(D307="","",VLOOKUP(D307,$AA$567:$AB$569,2,TRUE))</f>
        <v>#N/A</v>
      </c>
      <c r="K19" s="18" t="e">
        <f>IF(D308="","",VLOOKUP(D308,$AC$567:$AD$569,2,TRUE))</f>
        <v>#N/A</v>
      </c>
      <c r="L19" s="20"/>
    </row>
    <row r="20" ht="90" customHeight="1" spans="2:12">
      <c r="B20" s="11"/>
      <c r="C20" s="18" t="str">
        <f>IF(D107="","",VLOOKUP(D107,$AE$513:$AF$515,2,TRUE))</f>
        <v>сан есімдерді ретімен атау, оларды зат есімдермен септіктерде, жекеше және
көпше түрде байланыстырып айтуға қабілетін бекіту
</v>
      </c>
      <c r="D20" s="18" t="e">
        <f>IF(D108="","",VLOOKUP(D108,$AG$513:$AH$515,2,TRUE))</f>
        <v>#N/A</v>
      </c>
      <c r="E20" s="18" t="e">
        <f>IF(D109="","",VLOOKUP(D109,$AI$513:$AJ$515,2,TRUE))</f>
        <v>#N/A</v>
      </c>
      <c r="F20" s="18" t="str">
        <f>IF(D200="","",VLOOKUP(D200,$AE$567:$AF$569,2,TRUE))</f>
        <v>әңгімелесушіні мұқият тыңдап, сұрақтарды дұрыс қояды және қойылған сұрақтарға
қысқаша немесе толық жауап беру қабілетін бекіту
</v>
      </c>
      <c r="G20" s="18" t="e">
        <f>IF(D201="","",VLOOKUP(D201,$AG$567:$AH$569,2,TRUE))</f>
        <v>#N/A</v>
      </c>
      <c r="H20" s="18" t="e">
        <f>IF(D202="","",VLOOKUP(D202,$AI$567:$AJ$569,2,TRUE))</f>
        <v>#N/A</v>
      </c>
      <c r="I20" s="18" t="str">
        <f>IF(D309="","",VLOOKUP(D309,$AE$567:$AF$569,2,TRUE))</f>
        <v>әңгімелесушіні мұқият тыңдап, сұрақтарды дұрыс қояды және қойылған сұрақтарға
қысқаша немесе толық жауап беру қабілетін бекіту
</v>
      </c>
      <c r="J20" s="18" t="e">
        <f>IF(D310="","",VLOOKUP(D310,$AG$567:$AH$569,2,TRUE))</f>
        <v>#N/A</v>
      </c>
      <c r="K20" s="18" t="e">
        <f>IF(D311="","",VLOOKUP(D311,$AI$567:$AJ$569,2,TRUE))</f>
        <v>#N/A</v>
      </c>
      <c r="L20" s="20"/>
    </row>
    <row r="21" ht="90" customHeight="1" spans="2:12">
      <c r="B21" s="11"/>
      <c r="C21" s="18" t="e">
        <f>IF(D110="","",VLOOKUP(D110,$AK$513:$AL$515,2,TRUE))</f>
        <v>#N/A</v>
      </c>
      <c r="D21" s="18" t="str">
        <f>IF(D111="","",VLOOKUP(D111,$AM$513:$AN$515,2,TRUE))</f>
        <v>бейнелеген суреттер мен заттар (бұйымдар) бойынша әңгімелер құрастыру дағдылардын қалыптастыру</v>
      </c>
      <c r="E21" s="18" t="e">
        <f>IF(D112="","",VLOOKUP(D112,$AO$513:$AP$515,2,TRUE))</f>
        <v>#N/A</v>
      </c>
      <c r="F21" s="18" t="str">
        <f>IF(D203="","",VLOOKUP(D203,$AK$567:$AL$569,2,TRUE))</f>
        <v>бақылаулар мен сюжеттік суреттер бойынша әңгімелер құрастыру қабілетін бекіту</v>
      </c>
      <c r="G21" s="18" t="e">
        <f>IF(D204="","",VLOOKUP(D204,$AM$567:$AN$569,2,TRUE))</f>
        <v>#N/A</v>
      </c>
      <c r="H21" s="18" t="e">
        <f>IF(D205="","",VLOOKUP(D205,$AO$567:$AP$569,2,TRUE))</f>
        <v>#N/A</v>
      </c>
      <c r="I21" s="18" t="str">
        <f>IF(D312="","",VLOOKUP(D312,$AK$567:$AL$569,2,TRUE))</f>
        <v>бақылаулар мен сюжеттік суреттер бойынша әңгімелер құрастыру қабілетін бекіту</v>
      </c>
      <c r="J21" s="18" t="e">
        <f>IF(D313="","",VLOOKUP(D313,$AM$567:$AN$569,2,TRUE))</f>
        <v>#N/A</v>
      </c>
      <c r="K21" s="18" t="e">
        <f>IF(D314="","",VLOOKUP(D314,$AO$567:$AP$569,2,TRUE))</f>
        <v>#N/A</v>
      </c>
      <c r="L21" s="20"/>
    </row>
    <row r="22" ht="90" customHeight="1" spans="2:12">
      <c r="B22" s="11"/>
      <c r="C22" s="18" t="str">
        <f>IF(D113="","",VLOOKUP(D113,$AQ$513:$AR$515,2,TRUE))</f>
        <v>шығармалардың, ертегілердің қызықты үзінділерін қайталап айту қабілетін бекіту</v>
      </c>
      <c r="D22" s="18" t="e">
        <f>IF(D114="","",VLOOKUP(D114,$AS$513:$AT$515,2,TRUE))</f>
        <v>#N/A</v>
      </c>
      <c r="E22" s="18" t="e">
        <f>IF(D115="","",VLOOKUP(D115,$AU$513:$AV$515,2,TRUE))</f>
        <v>#N/A</v>
      </c>
      <c r="F22" s="18" t="str">
        <f>IF(D206="","",VLOOKUP(D206,$AQ$567:$AR$569,2,TRUE))</f>
        <v>әңгімелерді бірізді айтып беру қабілетін бекіту</v>
      </c>
      <c r="G22" s="18" t="e">
        <f>IF(D207="","",VLOOKUP(D207,$AS$567:$AT$569,2,TRUE))</f>
        <v>#N/A</v>
      </c>
      <c r="H22" s="18" t="e">
        <f>IF(D208="","",VLOOKUP(D208,$AU$567:$AV$569,2,TRUE))</f>
        <v>#N/A</v>
      </c>
      <c r="I22" s="18" t="str">
        <f>IF(D315="","",VLOOKUP(D315,$AQ$567:$AR$569,2,TRUE))</f>
        <v>әңгімелерді бірізді айтып беру қабілетін бекіту</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str">
        <f>IF(D209="","",VLOOKUP(D209,$AW$567:$AX$569,2,TRUE))</f>
        <v>әңгімелесу кезінде өзін мәдениетті, әдепті ұстау қабілетін бекіту</v>
      </c>
      <c r="G23" s="18" t="e">
        <f>IF(D210="","",VLOOKUP(D210,$AY$567:$AZ$569,2,TRUE))</f>
        <v>#N/A</v>
      </c>
      <c r="H23" s="18" t="e">
        <f>IF(D211="","",VLOOKUP(D211,$BA$567:$BB$569,2,TRUE))</f>
        <v>#N/A</v>
      </c>
      <c r="I23" s="18" t="str">
        <f>IF(D318="","",VLOOKUP(D318,$AW$567:$AX$569,2,TRUE))</f>
        <v>әңгімелесу кезінде өзін мәдениетті, әдепті ұстау қабілетін бекіту</v>
      </c>
      <c r="J23" s="18" t="e">
        <f>IF(D319="","",VLOOKUP(D319,$AY$567:$AZ$569,2,TRUE))</f>
        <v>#N/A</v>
      </c>
      <c r="K23" s="18" t="e">
        <f>IF(D320="","",VLOOKUP(D320,$BA$567:$BB$569,2,TRUE))</f>
        <v>#N/A</v>
      </c>
      <c r="L23" s="20"/>
    </row>
    <row r="24" ht="90" customHeight="1" spans="2:12">
      <c r="B24" s="11"/>
      <c r="C24" s="18" t="e">
        <f>IF(D119="","",VLOOKUP(D119,$S$517:$T$519,2,TRUE))</f>
        <v>#N/A</v>
      </c>
      <c r="D24" s="18" t="str">
        <f>IF(D120="","",VLOOKUP(D120,$U$517:$V$519,2,TRUE))</f>
        <v>кітаптағы иллюстрацияларды өз бетінше қарап, ертегі, әңгіме құрастыруға дағдылардын қалыптастыру</v>
      </c>
      <c r="E24" s="18" t="e">
        <f>IF(D121="","",VLOOKUP(D121,$W$517:$X$519,2,TRUE))</f>
        <v>#N/A</v>
      </c>
      <c r="F24" s="18" t="str">
        <f>IF(D212="","",VLOOKUP(D212,$M$571:$N$573,2,TRUE))</f>
        <v>себеп-салдарлық байланыстыру, әдеби жанрларды ажырату қабілетін бекіту</v>
      </c>
      <c r="G24" s="18" t="e">
        <f>IF(D213="","",VLOOKUP(D213,$O$571:$P$573,2,TRUE))</f>
        <v>#N/A</v>
      </c>
      <c r="H24" s="18" t="e">
        <f>IF(D214="","",VLOOKUP(D214,$Q$571:$R$573,2,TRUE))</f>
        <v>#N/A</v>
      </c>
      <c r="I24" s="18" t="str">
        <f>IF(D321="","",VLOOKUP(D321,$M$571:$N$573,2,TRUE))</f>
        <v>себеп-салдарлық байланыстыру, әдеби жанрларды ажырату қабілетін бекіту</v>
      </c>
      <c r="J24" s="18" t="e">
        <f>IF(D322="","",VLOOKUP(D322,$O$571:$P$573,2,TRUE))</f>
        <v>#N/A</v>
      </c>
      <c r="K24" s="18" t="e">
        <f>IF(D323="","",VLOOKUP(D323,$Q$571:$R$573,2,TRUE))</f>
        <v>#N/A</v>
      </c>
      <c r="L24" s="20"/>
    </row>
    <row r="25" ht="90" customHeight="1" spans="2:12">
      <c r="B25" s="11"/>
      <c r="C25" s="18" t="e">
        <f>IF(D122="","",VLOOKUP(D122,$Y$517:$Z$519,2,TRUE))</f>
        <v>#N/A</v>
      </c>
      <c r="D25" s="18" t="str">
        <f>IF(D123="","",VLOOKUP(D123,$AA$517:$AB$519,2,TRUE))</f>
        <v>сахналық қойылымдарға қатысуға, образды бейнелеу үшін мәнерлілік құралдарын
қолдануға дағдылардын қалыптастыру
</v>
      </c>
      <c r="E25" s="18" t="e">
        <f>IF(D124="","",VLOOKUP(D124,$AC$517:$AD$519,2,TRUE))</f>
        <v>#N/A</v>
      </c>
      <c r="F25" s="18" t="str">
        <f>IF(D215="","",VLOOKUP(D215,$S$571:$T$573,2,TRUE))</f>
        <v>өлеңдерді мәнерлеп, интонациямен оқу қабілетін бекіту</v>
      </c>
      <c r="G25" s="18" t="e">
        <f>IF(D216="","",VLOOKUP(D216,$U$571:$V$573,2,TRUE))</f>
        <v>#N/A</v>
      </c>
      <c r="H25" s="18" t="e">
        <f>IF(D217="","",VLOOKUP(D217,$W$571:$X$573,2,TRUE))</f>
        <v>#N/A</v>
      </c>
      <c r="I25" s="18" t="str">
        <f>IF(D324="","",VLOOKUP(D324,$S$571:$T$573,2,TRUE))</f>
        <v>өлеңдерді мәнерлеп, интонациямен оқу қабілетін бекіту</v>
      </c>
      <c r="J25" s="18" t="e">
        <f>IF(D325="","",VLOOKUP(D325,$U$571:$V$573,2,TRUE))</f>
        <v>#N/A</v>
      </c>
      <c r="K25" s="18" t="e">
        <f>IF(D326="","",VLOOKUP(D326,$W$571:$X$573,2,TRUE))</f>
        <v>#N/A</v>
      </c>
      <c r="L25" s="20"/>
    </row>
    <row r="26" ht="90" customHeight="1" spans="2:12">
      <c r="B26" s="11"/>
      <c r="C26" s="18" t="e">
        <f>IF(D125="","",VLOOKUP(D125,$AE$517:$AF$519,2,TRUE))</f>
        <v>#N/A</v>
      </c>
      <c r="D26" s="18" t="str">
        <f>IF(D126="","",VLOOKUP(D126,$AG$517:$AH$519,2,TRUE))</f>
        <v>дауыс күшін өзгерте отырып, әртүрлі интонацияларды жаңғыртуға дағдылардын қалыптастыру</v>
      </c>
      <c r="E26" s="18" t="e">
        <f>IF(D127="","",VLOOKUP(D127,$AI$517:$AJ$519,2,TRUE))</f>
        <v>#N/A</v>
      </c>
      <c r="F26" s="18" t="str">
        <f>IF(D218="","",VLOOKUP(D218,$Y$571:$Z$573,2,TRUE))</f>
        <v>мазмұнның бірізділігін сақтай отырып, шығарма мазмұнын қайталап айту қабілетін бекіту</v>
      </c>
      <c r="G26" s="18" t="e">
        <f>IF(D219="","",VLOOKUP(D219,$AA$571:$AB$573,2,TRUE))</f>
        <v>#N/A</v>
      </c>
      <c r="H26" s="18" t="e">
        <f>IF(D220="","",VLOOKUP(D220,$AC$571:$AD$573,2,TRUE))</f>
        <v>#N/A</v>
      </c>
      <c r="I26" s="18" t="str">
        <f>IF(D327="","",VLOOKUP(D327,$Y$571:$Z$573,2,TRUE))</f>
        <v>мазмұнның бірізділігін сақтай отырып, шығарма мазмұнын қайталап айту қабілетін бекіту</v>
      </c>
      <c r="J26" s="18" t="e">
        <f>IF(D328="","",VLOOKUP(D328,$AA$571:$AB$573,2,TRUE))</f>
        <v>#N/A</v>
      </c>
      <c r="K26" s="18" t="e">
        <f>IF(D329="","",VLOOKUP(D329,$AC$571:$AD$573,2,TRUE))</f>
        <v>#N/A</v>
      </c>
      <c r="L26" s="20"/>
    </row>
    <row r="27" ht="90" customHeight="1" spans="2:12">
      <c r="B27" s="11"/>
      <c r="C27" s="18" t="e">
        <f>IF(D128="","",VLOOKUP(D128,$AK$517:$AL$519,2,TRUE))</f>
        <v>#N/A</v>
      </c>
      <c r="D27" s="18" t="str">
        <f>IF(D129="","",VLOOKUP(D129,$AM$517:$AN$519,2,TRUE))</f>
        <v>еркін ойындарда таныс кейіпкерлердің образын өздігінен сомдау дағдылардын қалыптастыру</v>
      </c>
      <c r="E27" s="18" t="e">
        <f>IF(D130="","",VLOOKUP(D130,$AO$517:$AP$519,2,TRUE))</f>
        <v>#N/A</v>
      </c>
      <c r="F27" s="18" t="e">
        <f>IF(D221="","",VLOOKUP(D221,$AE$571:$AF$573,2,TRUE))</f>
        <v>#N/A</v>
      </c>
      <c r="G27" s="18" t="str">
        <f>IF(D222="","",VLOOKUP(D222,$AG$571:$AH$573,2,TRUE))</f>
        <v>рөлдерде кейіпкердің көңіл күйі мен мінезін, бейненің қимылын,интонациясы мен
мимикасын беру дағдылардын қалыптастыру
</v>
      </c>
      <c r="H27" s="18" t="e">
        <f>IF(D223="","",VLOOKUP(D223,$AI$571:$AJ$573,2,TRUE))</f>
        <v>#N/A</v>
      </c>
      <c r="I27" s="18" t="str">
        <f>IF(D330="","",VLOOKUP(D330,$AE$571:$AF$573,2,TRUE))</f>
        <v>рөлдерде кейіпкердің көңіл күйі мен мінезін, бейненің қимылын,интонациясы мен
мимикасын беру қабілетін бекіту
</v>
      </c>
      <c r="J27" s="18" t="e">
        <f>IF(D331="","",VLOOKUP(D341,$AG$571:$AH$573,2,TRUE))</f>
        <v>#N/A</v>
      </c>
      <c r="K27" s="18" t="str">
        <f>IF(D332="","",VLOOKUP(D342,$AI$571:$AJ$573,2,TRUE))</f>
        <v>рөлдерде кейіпкердің көңіл күйі мен мінезін, бейненің қимылын,интонациясы мен
мимикасын беруге үйрету
</v>
      </c>
      <c r="L27" s="20"/>
    </row>
    <row r="28" ht="90" customHeight="1" spans="2:12">
      <c r="B28" s="11"/>
      <c r="C28" s="18" t="e">
        <f>IF(D131="","",VLOOKUP(D131,$AQ$517:$AR$519,2,TRUE))</f>
        <v>#N/A</v>
      </c>
      <c r="D28" s="18" t="str">
        <f>IF(D132="","",VLOOKUP(D132,$AS$517:$AT$519,2,TRUE))</f>
        <v>рөлді, сюжетті таңдауда бастамашылық пен дербестік таныту дағдылардын қалыптастыру</v>
      </c>
      <c r="E28" s="18" t="e">
        <f>IF(D133="","",VLOOKUP(D133,$AU$517:$AV$519,2,TRUE))</f>
        <v>#N/A</v>
      </c>
      <c r="F28" s="18" t="e">
        <f>IF(D224="","",VLOOKUP(D224,$AK$571:$AL$573,2,TRUE))</f>
        <v>#N/A</v>
      </c>
      <c r="G28" s="18" t="str">
        <f>IF(D225="","",VLOOKUP(D225,$AM$571:$AN$573,2,TRUE))</f>
        <v>қойылымдағы өзінің рөлін мәнерлі, дербес орындау дағдылардын қалыптастыру</v>
      </c>
      <c r="H28" s="18" t="e">
        <f>IF(D226="","",VLOOKUP(D226,$AO$571:$AP$573,2,TRUE))</f>
        <v>#N/A</v>
      </c>
      <c r="I28" s="18" t="str">
        <f>IF(D333="","",VLOOKUP(D333,$AK$571:$AL$573,2,TRUE))</f>
        <v>қойылымдағы өзінің рөлін мәнерлі, дербес орындау қабілетін бекіту</v>
      </c>
      <c r="J28" s="18" t="e">
        <f>IF(D334="","",VLOOKUP(D334,$AM$571:$AN$573,2,TRUE))</f>
        <v>#N/A</v>
      </c>
      <c r="K28" s="18" t="e">
        <f>IF(D335="","",VLOOKUP(D335,$AO$571:$AP$573,2,TRUE))</f>
        <v>#N/A</v>
      </c>
      <c r="L28" s="20"/>
    </row>
    <row r="29" ht="90" customHeight="1" spans="2:12">
      <c r="B29" s="11"/>
      <c r="C29" s="18" t="e">
        <f>IF(D134="","",VLOOKUP(D134,$M$521:$N$523,2,TRUE))</f>
        <v>#N/A</v>
      </c>
      <c r="D29" s="18" t="str">
        <f>IF(D135="","",VLOOKUP(D135,$O$521:$P$523,2,TRUE))</f>
        <v>қазақ тіліне тән ө, қ, ү, ұ, і, ғ дыбыстарын жеке, сөз ішінде анық айтуға дағдылардын қалыптастыру</v>
      </c>
      <c r="E29" s="18" t="e">
        <f>IF(D136="","",VLOOKUP(D136,$Q$521:$R$523,2,TRUE))</f>
        <v>#N/A</v>
      </c>
      <c r="F29" s="18" t="e">
        <f>IF(D227="","",VLOOKUP(D227,$AQ$571:$AR$573,2,TRUE))</f>
        <v>#N/A</v>
      </c>
      <c r="G29" s="18" t="str">
        <f>IF(D228="","",VLOOKUP(D228,$AS$571:$AT$573,2,TRUE))</f>
        <v>түрлі дереккөздерден алған ақпараттарымен, әсерлерімен бөлісу дағдылардын қалыптастыру</v>
      </c>
      <c r="H29" s="18" t="e">
        <f>IF(D229="","",VLOOKUP(D229,$AU$571:$AV$573,2,TRUE))</f>
        <v>#N/A</v>
      </c>
      <c r="I29" s="18" t="str">
        <f>IF(D336="","",VLOOKUP(D336,$AQ$571:$AR$573,2,TRUE))</f>
        <v>түрлі дереккөздерден алған ақпараттарымен, әсерлерімен бөлісу қабілетін бекіту</v>
      </c>
      <c r="J29" s="18" t="e">
        <f>IF(D337="","",VLOOKUP(D337,$AS$571:$AT$573,2,TRUE))</f>
        <v>#N/A</v>
      </c>
      <c r="K29" s="18" t="e">
        <f>IF(D338="","",VLOOKUP(D338,$AU$571:$AV$573,2,TRUE))</f>
        <v>#N/A</v>
      </c>
      <c r="L29" s="20"/>
    </row>
    <row r="30" ht="90" customHeight="1" spans="2:12">
      <c r="B30" s="11"/>
      <c r="C30" s="18" t="str">
        <f>IF(D137="","",VLOOKUP(D137,$S$521:$T$523,2,TRUE))</f>
        <v>туыстық қарым-қатынасты білдіретін сөздерді білуге, өзінің отбасы, отбасылық
мерекелер, отбасындағы қызықты оқиғалар, салт-дәстүрлер туралы айтуға қабілетін бекіту
</v>
      </c>
      <c r="D30" s="18" t="e">
        <f>IF(D138="","",VLOOKUP(D138,$U$521:$V$523,2,TRUE))</f>
        <v>#N/A</v>
      </c>
      <c r="E30" s="18" t="e">
        <f>IF(D139="","",VLOOKUP(D139,$W$521:$X$523,2,TRUE))</f>
        <v>#N/A</v>
      </c>
      <c r="F30" s="18" t="e">
        <f>IF(D230="","",VLOOKUP(D230,$AW$571:$AX$573,2,TRUE))</f>
        <v>#N/A</v>
      </c>
      <c r="G30" s="18" t="str">
        <f>IF(D231="","",VLOOKUP(D231,$AY$571:$AZ$573,2,TRUE))</f>
        <v>айналасында болып жатқан оқиғаларға өзінің көзқарасын білдіру дағдылардын қалыптастыру</v>
      </c>
      <c r="H30" s="18" t="e">
        <f>IF(D232="","",VLOOKUP(D232,$BA$571:$BB$573,2,TRUE))</f>
        <v>#N/A</v>
      </c>
      <c r="I30" s="18" t="str">
        <f>IF(D339="","",VLOOKUP(D339,$AW$571:$AX$573,2,TRUE))</f>
        <v>айналасында болып жатқан оқиғаларға өзінің көзқарасын білдіру қабілетін бекіту</v>
      </c>
      <c r="J30" s="18" t="e">
        <f>IF(D340="","",VLOOKUP(D340,$AY$571:$AZ$573,2,TRUE))</f>
        <v>#N/A</v>
      </c>
      <c r="K30" s="18" t="e">
        <f>IF(D341="","",VLOOKUP(D341,$BA$571:$BB$573,2,TRUE))</f>
        <v>#N/A</v>
      </c>
      <c r="L30" s="20"/>
    </row>
    <row r="31" ht="90" customHeight="1" spans="2:12">
      <c r="B31" s="11"/>
      <c r="C31" s="18" t="e">
        <f>IF(D140="","",VLOOKUP(D140,$Y$521:$Z$523,2,TRUE))</f>
        <v>#N/A</v>
      </c>
      <c r="D31" s="18" t="str">
        <f>IF(D141="","",VLOOKUP(D141,$AA$521:$AB$523,2,TRUE))</f>
        <v>өлеңдер, санамақтар, жаңылтпаштар, тақпақтарды жатқа айтуға дағдылардын қалыптастыру</v>
      </c>
      <c r="E31" s="18" t="e">
        <f>IF(D142="","",VLOOKUP(D142,$AC$521:$AD$523,2,TRUE))</f>
        <v>#N/A</v>
      </c>
      <c r="F31" s="18" t="e">
        <f>IF(D233="","",VLOOKUP(D233,$M$575:$N$577,2,TRUE))</f>
        <v>#N/A</v>
      </c>
      <c r="G31" s="18" t="str">
        <f>IF(D234="","",VLOOKUP(D234,$O$575:$P$577,2,TRUE))</f>
        <v>сөздерге дыбыстық талдау жасайды, сөздегі дыбыстардың ретін, дауысты және
дауыссыз дыбыстарды анықтау дағдылардын қалыптастыру
</v>
      </c>
      <c r="H31" s="18" t="e">
        <f>IF(D235="","",VLOOKUP(D235,$Q$575:$R$577,2,TRUE))</f>
        <v>#N/A</v>
      </c>
      <c r="I31" s="18" t="str">
        <f>IF(D342="","",VLOOKUP(D342,$M$575:$N$577,2,TRUE))</f>
        <v>сөздерге дыбыстық талдау жасайды, сөздегі дыбыстардың ретін, дауысты және
дауыссыз дыбыстарды анықтау қабілетін бекіту
</v>
      </c>
      <c r="J31" s="18" t="e">
        <f>IF(D343="","",VLOOKUP(D343,$O$575:$P$577,2,TRUE))</f>
        <v>#N/A</v>
      </c>
      <c r="K31" s="18" t="e">
        <f>IF(D344="","",VLOOKUP(D344,$Q$575:$R$577,2,TRUE))</f>
        <v>#N/A</v>
      </c>
      <c r="L31" s="20"/>
    </row>
    <row r="32" ht="90" customHeight="1" spans="2:12">
      <c r="B32" s="11"/>
      <c r="C32" s="18" t="e">
        <f>IF(D143="","",VLOOKUP(D143,$AE$521:$AF$523,2,TRUE))</f>
        <v>#N/A</v>
      </c>
      <c r="D32" s="18" t="str">
        <f>IF(D144="","",VLOOKUP(D144,$AG$521:$AH$523,2,TRUE))</f>
        <v>өз ойын жай және жайылма сөйлемдермен жеткізуге дағдылардын қалыптастыру</v>
      </c>
      <c r="E32" s="18" t="e">
        <f>IF(D145="","",VLOOKUP(D145,$AI$521:$AJ$523,2,TRUE))</f>
        <v>#N/A</v>
      </c>
      <c r="F32" s="18" t="e">
        <f>IF(D236="","",VLOOKUP(D236,$S$575:$T$577,2,TRUE))</f>
        <v>#N/A</v>
      </c>
      <c r="G32" s="18" t="str">
        <f>IF(D237="","",VLOOKUP(D237,$U$575:$V$577,2,TRUE))</f>
        <v>барлық дыбыстарды анық айту,  дауысты және дауыссыз дыбыстарды
ажырату дағдылардын қалыптастыру
</v>
      </c>
      <c r="H32" s="18" t="e">
        <f>IF(D238="","",VLOOKUP(D238,$W$575:$X$577,2,TRUE))</f>
        <v>#N/A</v>
      </c>
      <c r="I32" s="18" t="str">
        <f>IF(D345="","",VLOOKUP(D345,$S$575:$T$577,2,TRUE))</f>
        <v>барлық дыбыстарды анық айту,  дауысты және дауыссыз дыбыстарды
ажырату қабілетін бекіту
</v>
      </c>
      <c r="J32" s="18" t="e">
        <f>IF(D346="","",VLOOKUP(D346,$U$575:$V$577,2,TRUE))</f>
        <v>#N/A</v>
      </c>
      <c r="K32" s="18" t="e">
        <f>IF(D347="","",VLOOKUP(D347,$W$575:$X$577,2,TRUE))</f>
        <v>#N/A</v>
      </c>
      <c r="L32" s="20"/>
    </row>
    <row r="33" ht="90" customHeight="1" spans="2:12">
      <c r="B33" s="11"/>
      <c r="C33" s="18" t="e">
        <f>IF(D146="","",VLOOKUP(D146,$AK$521:$AL$523,2,TRUE))</f>
        <v>#N/A</v>
      </c>
      <c r="D33" s="18" t="str">
        <f>IF(D147="","",VLOOKUP(D147,$AM$521:$AN$523,2,TRUE))</f>
        <v>қарым-қатынас барысында балаларды қойылған сұрақтардың сипатына сәйкес
хабарлы, лепті, бұйрықты сөйлемдермен жауап беруге дағдылардын қалыптастыру
</v>
      </c>
      <c r="E33" s="18" t="e">
        <f>IF(D148="","",VLOOKUP(D148,$AO$521:$AP$523,2,TRUE))</f>
        <v>#N/A</v>
      </c>
      <c r="F33" s="18" t="e">
        <f>IF(D239="","",VLOOKUP(D239,$Y$575:$Z$577,2,TRUE))</f>
        <v>#N/A</v>
      </c>
      <c r="G33" s="18" t="str">
        <f>IF(D240="","",VLOOKUP(D240,$AA$575:$AB$577,2,TRUE))</f>
        <v>берілген буынға сөз құрастыру дағдылардын қалыптастыру</v>
      </c>
      <c r="H33" s="18" t="e">
        <f>IF(D241="","",VLOOKUP(D241,$AC$575:$AD$577,2,TRUE))</f>
        <v>#N/A</v>
      </c>
      <c r="I33" s="18" t="str">
        <f>IF(D348="","",VLOOKUP(D348,$Y$575:$Z$577,2,TRUE))</f>
        <v>берілген буынға сөз құрастыру қабілетін бекіту</v>
      </c>
      <c r="J33" s="18" t="e">
        <f>IF(D349="","",VLOOKUP(D349,$AA$575:$AB$577,2,TRUE))</f>
        <v>#N/A</v>
      </c>
      <c r="K33" s="18" t="e">
        <f>IF(D350="","",VLOOKUP(D350,$AC$575:$AD$577,2,TRUE))</f>
        <v>#N/A</v>
      </c>
      <c r="L33" s="20"/>
    </row>
    <row r="34" ht="90" customHeight="1" spans="2:12">
      <c r="B34" s="11"/>
      <c r="C34" s="18" t="e">
        <f>IF(D149="","",VLOOKUP(D149,$AQ$521:$AR$523,2,TRUE))</f>
        <v>#N/A</v>
      </c>
      <c r="D34" s="18" t="str">
        <f>IF(D150="","",VLOOKUP(D150,$AS$521:$AT$523,2,TRUE))</f>
        <v>өзінің тәжірибесіне сүйеніп, суреттер бойынша әңгіме құрастыруға дағдылардын қалыптастыру</v>
      </c>
      <c r="E34" s="18" t="e">
        <f>IF(D151="","",VLOOKUP(D151,$AU$521:$AV$523,2,TRUE))</f>
        <v>#N/A</v>
      </c>
      <c r="F34" s="18" t="str">
        <f>IF(D242="","",VLOOKUP(D242,$AE$575:$AF$577,2,TRUE))</f>
        <v>берілген сөздерден жай сөйлемдер құрастыру қабілетін бекіту</v>
      </c>
      <c r="G34" s="18" t="e">
        <f>IF(D243="","",VLOOKUP(D243,$AG$575:$AH$577,2,TRUE))</f>
        <v>#N/A</v>
      </c>
      <c r="H34" s="18" t="e">
        <f>IF(D244="","",VLOOKUP(D244,$AI$575:$AJ$577,2,TRUE))</f>
        <v>#N/A</v>
      </c>
      <c r="I34" s="18" t="str">
        <f>IF(D351="","",VLOOKUP(D351,$AE$575:$AF$577,2,TRUE))</f>
        <v>берілген сөздерден жай сөйлемдер құрастыру қабілетін бекіту</v>
      </c>
      <c r="J34" s="18" t="e">
        <f>IF(D352="","",VLOOKUP(D352,$AG$575:$AH$577,2,TRUE))</f>
        <v>#N/A</v>
      </c>
      <c r="K34" s="18" t="e">
        <f>IF(D353="","",VLOOKUP(D353,$AI$575:$AJ$577,2,TRUE))</f>
        <v>#N/A</v>
      </c>
      <c r="L34" s="20"/>
    </row>
    <row r="35" ht="90" customHeight="1" spans="2:12">
      <c r="B35" s="11"/>
      <c r="C35" s="153"/>
      <c r="D35" s="154"/>
      <c r="E35" s="155"/>
      <c r="F35" s="18" t="str">
        <f>IF(D245="","",VLOOKUP(D245,$AK$575:$AL$577,2,TRUE))</f>
        <v>қаламды дұрыс ұстай алу қабілетін бекіту</v>
      </c>
      <c r="G35" s="18" t="e">
        <f>IF(D246="","",VLOOKUP(D246,$AM$575:$AN$577,2,TRUE))</f>
        <v>#N/A</v>
      </c>
      <c r="H35" s="18" t="e">
        <f>IF(D247="","",VLOOKUP(D247,$AO$575:$AP$577,2,TRUE))</f>
        <v>#N/A</v>
      </c>
      <c r="I35" s="18" t="str">
        <f>IF(D354="","",VLOOKUP(D354,$AK$575:$AL$577,2,TRUE))</f>
        <v>қаламды дұрыс ұстай алу қабілетін бекіту</v>
      </c>
      <c r="J35" s="18" t="e">
        <f>IF(D355="","",VLOOKUP(D355,$AM$575:$AN$577,2,TRUE))</f>
        <v>#N/A</v>
      </c>
      <c r="K35" s="18" t="e">
        <f>IF(D356="","",VLOOKUP(D356,$AO$575:$AP$577,2,TRUE))</f>
        <v>#N/A</v>
      </c>
      <c r="L35" s="20"/>
    </row>
    <row r="36" ht="90" customHeight="1" spans="2:12">
      <c r="B36" s="11"/>
      <c r="C36" s="156"/>
      <c r="D36" s="157"/>
      <c r="E36" s="158"/>
      <c r="F36" s="18" t="str">
        <f>IF(D248="","",VLOOKUP(D248,$AQ$575:$AR$577,2,TRUE))</f>
        <v>түрлі сызықтарды салу қабілетін бекіту</v>
      </c>
      <c r="G36" s="18" t="e">
        <f>IF(D249="","",VLOOKUP(D249,$AS$575:$AT$577,2,TRUE))</f>
        <v>#N/A</v>
      </c>
      <c r="H36" s="18" t="e">
        <f>IF(D250="","",VLOOKUP(D250,$AU$575:$AV$577,2,TRUE))</f>
        <v>#N/A</v>
      </c>
      <c r="I36" s="18" t="str">
        <f>IF(D357="","",VLOOKUP(D357,$AQ$575:$AR$577,2,TRUE))</f>
        <v>түрлі сызықтарды салу қабілетін бекіту</v>
      </c>
      <c r="J36" s="18" t="e">
        <f>IF(D358="","",VLOOKUP(D358,$AS$575:$AT$577,2,TRUE))</f>
        <v>#N/A</v>
      </c>
      <c r="K36" s="18" t="e">
        <f>IF(D359="","",VLOOKUP(D359,$AU$575:$AV$577,2,TRUE))</f>
        <v>#N/A</v>
      </c>
      <c r="L36" s="20"/>
    </row>
    <row r="37" ht="90" customHeight="1" spans="2:12">
      <c r="B37" s="11"/>
      <c r="C37" s="156"/>
      <c r="D37" s="157"/>
      <c r="E37" s="158"/>
      <c r="F37" s="18" t="str">
        <f>IF(D251="","",VLOOKUP(D251,$AW$575:$AX$577,2,TRUE))</f>
        <v>жазу парағында бағдарлай білу, жазу жолы мен жоларалық кеңістікті ажырату қабілетін бекіту</v>
      </c>
      <c r="G37" s="18" t="e">
        <f>IF(D252="","",VLOOKUP(D252,$AY$575:$AZ$577,2,TRUE))</f>
        <v>#N/A</v>
      </c>
      <c r="H37" s="18" t="e">
        <f>IF(D253="","",VLOOKUP(D253,$BA$575:$BB$577,2,TRUE))</f>
        <v>#N/A</v>
      </c>
      <c r="I37" s="18" t="str">
        <f>IF(D360="","",VLOOKUP(D360,$AW$575:$AX$577,2,TRUE))</f>
        <v>жазу парағында бағдарлай білу, жазу жолы мен жоларалық кеңістікті ажырату қабілетін бекіту</v>
      </c>
      <c r="J37" s="18" t="e">
        <f>IF(D361="","",VLOOKUP(D361,$AY$575:$AZ$577,2,TRUE))</f>
        <v>#N/A</v>
      </c>
      <c r="K37" s="18" t="e">
        <f>IF(D362="","",VLOOKUP(D362,$BA$575:$BB$577,2,TRUE))</f>
        <v>#N/A</v>
      </c>
      <c r="L37" s="20"/>
    </row>
    <row r="38" ht="90" customHeight="1" spans="2:12">
      <c r="B38" s="11"/>
      <c r="C38" s="156"/>
      <c r="D38" s="157"/>
      <c r="E38" s="158"/>
      <c r="F38" s="18" t="str">
        <f>IF(D254="","",VLOOKUP(D254,$M$579:$N$581,2,TRUE))</f>
        <v>қазақ тіліне тән ә, ө, қ, ү, ұ, і, ғ, ң, һ дыбыстарын, осы дыбыстардан тұратын сөздерді
анық айту қабілетін бекіту
</v>
      </c>
      <c r="G38" s="18" t="e">
        <f>IF(D255="","",VLOOKUP(D255,$O$579:$P$581,2,TRUE))</f>
        <v>#N/A</v>
      </c>
      <c r="H38" s="18" t="e">
        <f>IF(D256="","",VLOOKUP(D256,$Q$579:$R$581,2,TRUE))</f>
        <v>#N/A</v>
      </c>
      <c r="I38" s="18" t="str">
        <f>IF(D363="","",VLOOKUP(D363,$M$579:$N$581,2,TRUE))</f>
        <v>қазақ тіліне тән ә, ө, қ, ү, ұ, і, ғ, ң, һ дыбыстарын, осы дыбыстардан тұратын сөздерді
анық айту қабілетін бекіту
</v>
      </c>
      <c r="J38" s="18" t="e">
        <f>IF(D364="","",VLOOKUP(D364,$O$579:$P$581,2,TRUE))</f>
        <v>#N/A</v>
      </c>
      <c r="K38" s="18" t="e">
        <f>IF(D365="","",VLOOKUP(D365,$Q$579:$R$581,2,TRUE))</f>
        <v>#N/A</v>
      </c>
      <c r="L38" s="20"/>
    </row>
    <row r="39" ht="90" customHeight="1" spans="2:12">
      <c r="B39" s="11"/>
      <c r="C39" s="156"/>
      <c r="D39" s="157"/>
      <c r="E39" s="158"/>
      <c r="F39" s="18" t="str">
        <f>IF(D257="","",VLOOKUP(D257,$S$579:$T$581,2,TRUE))</f>
        <v>өлеңдер, санамақтар, жаңылтпаштар, тақпақтарды жатқа айту қабілетін бекіту</v>
      </c>
      <c r="G39" s="18" t="e">
        <f>IF(D258="","",VLOOKUP(D258,$U$579:$V$581,2,TRUE))</f>
        <v>#N/A</v>
      </c>
      <c r="H39" s="18" t="e">
        <f>IF(D259="","",VLOOKUP(D259,$W$579:$X$581,2,TRUE))</f>
        <v>#N/A</v>
      </c>
      <c r="I39" s="18" t="str">
        <f>IF(D366="","",VLOOKUP(D366,$S$579:$T$581,2,TRUE))</f>
        <v>өлеңдер, санамақтар, жаңылтпаштар, тақпақтарды жатқа айту қабілетін бекіту</v>
      </c>
      <c r="J39" s="18" t="e">
        <f>IF(D367="","",VLOOKUP(D367,$U$579:$V$581,2,TRUE))</f>
        <v>#N/A</v>
      </c>
      <c r="K39" s="18" t="e">
        <f>IF(D368="","",VLOOKUP(D368,$W$579:$X$581,2,TRUE))</f>
        <v>#N/A</v>
      </c>
      <c r="L39" s="20"/>
    </row>
    <row r="40" ht="90" customHeight="1" spans="2:12">
      <c r="B40" s="11"/>
      <c r="C40" s="156"/>
      <c r="D40" s="157"/>
      <c r="E40" s="158"/>
      <c r="F40" s="18" t="str">
        <f>IF(D260="","",VLOOKUP(D260,$Y$579:$Z$581,2,TRUE))</f>
        <v>әңгімелесушіге сұрақтарды дұрыс қояю, оған қысқа және толық нақты жауап
беру қабілетін бекіту
</v>
      </c>
      <c r="G40" s="18" t="e">
        <f>IF(D261="","",VLOOKUP(D261,$AA$579:$AB$581,2,TRUE))</f>
        <v>#N/A</v>
      </c>
      <c r="H40" s="18" t="e">
        <f>IF(D262="","",VLOOKUP(D262,$AC$579:$AD$581,2,TRUE))</f>
        <v>#N/A</v>
      </c>
      <c r="I40" s="18" t="str">
        <f>IF(D369="","",VLOOKUP(D369,$Y$579:$Z$581,2,TRUE))</f>
        <v>әңгімелесушіге сұрақтарды дұрыс қояю, оған қысқа және толық нақты жауап
беру қабілетін бекіту
</v>
      </c>
      <c r="J40" s="18" t="e">
        <f>IF(D370="","",VLOOKUP(D370,$AA$579:$AB$581,2,TRUE))</f>
        <v>#N/A</v>
      </c>
      <c r="K40" s="18" t="e">
        <f>IF(D371="","",VLOOKUP(D371,$AC$579:$AD$581,2,TRUE))</f>
        <v>#N/A</v>
      </c>
      <c r="L40" s="20"/>
    </row>
    <row r="41" ht="90" customHeight="1" spans="2:12">
      <c r="B41" s="11"/>
      <c r="C41" s="156"/>
      <c r="D41" s="157"/>
      <c r="E41" s="158"/>
      <c r="F41" s="18" t="str">
        <f>IF(D263="","",VLOOKUP(D263,$AE$579:$AF$581,2,TRUE))</f>
        <v>тыңдалған көркем шығарма мазмұнын ретімен, жүйелі түрде жеткізу қабілетін бекіту</v>
      </c>
      <c r="G41" s="18" t="e">
        <f>IF(D264="","",VLOOKUP(D264,$AG$579:$AH$581,2,TRUE))</f>
        <v>#N/A</v>
      </c>
      <c r="H41" s="18" t="e">
        <f>IF(D265="","",VLOOKUP(D265,$AI$579:$AJ$581,2,TRUE))</f>
        <v>#N/A</v>
      </c>
      <c r="I41" s="18" t="str">
        <f>IF(D372="","",VLOOKUP(D372,$AE$579:$AF$581,2,TRUE))</f>
        <v>тыңдалған көркем шығарма мазмұнын ретімен, жүйелі түрде жеткізу қабілетін бекіту</v>
      </c>
      <c r="J41" s="18" t="e">
        <f>IF(D373="","",VLOOKUP(D373,$AG$579:$AH$581,2,TRUE))</f>
        <v>#N/A</v>
      </c>
      <c r="K41" s="18" t="e">
        <f>IF(D374="","",VLOOKUP(D374,$AI$579:$AJ$581,2,TRUE))</f>
        <v>#N/A</v>
      </c>
      <c r="L41" s="20"/>
    </row>
    <row r="42" ht="90" customHeight="1" spans="2:12">
      <c r="B42" s="11"/>
      <c r="C42" s="156"/>
      <c r="D42" s="157"/>
      <c r="E42" s="158"/>
      <c r="F42" s="18" t="str">
        <f>IF(D266="","",VLOOKUP(D266,$AK$579:$AL$581,2,TRUE))</f>
        <v>бір-бірімен еркін диалог құру қабілетін бекіту</v>
      </c>
      <c r="G42" s="18" t="e">
        <f>IF(D267="","",VLOOKUP(D267,$AM$579:$AN$581,2,TRUE))</f>
        <v>#N/A</v>
      </c>
      <c r="H42" s="18" t="e">
        <f>IF(D268="","",VLOOKUP(D268,$AO$579:$AP$581,2,TRUE))</f>
        <v>#N/A</v>
      </c>
      <c r="I42" s="18" t="str">
        <f>IF(D375="","",VLOOKUP(D375,$AK$579:$AL$581,2,TRUE))</f>
        <v>бір-бірімен еркін диалог құру қабілетін бекіту</v>
      </c>
      <c r="J42" s="18" t="e">
        <f>IF(D376="","",VLOOKUP(D376,$AM$579:$AN$581,2,TRUE))</f>
        <v>#N/A</v>
      </c>
      <c r="K42" s="18" t="e">
        <f>IF(D377="","",VLOOKUP(D377,$AO$579:$AP$581,2,TRUE))</f>
        <v>#N/A</v>
      </c>
      <c r="L42" s="20"/>
    </row>
    <row r="43" ht="90" customHeight="1" spans="2:12">
      <c r="B43" s="11"/>
      <c r="C43" s="156"/>
      <c r="D43" s="157"/>
      <c r="E43" s="158"/>
      <c r="F43" s="18" t="str">
        <f>IF(D269="","",VLOOKUP(D269,$AQ$579:$AR$581,2,TRUE))</f>
        <v>өзінің тәжірибесіне сүйеніп, суреттер бойынша әңгіме құрастыру қабілетін бекіту</v>
      </c>
      <c r="G43" s="18" t="e">
        <f>IF(D270="","",VLOOKUP(D270,$AS$579:$AT$581,2,TRUE))</f>
        <v>#N/A</v>
      </c>
      <c r="H43" s="18" t="e">
        <f>IF(D271="","",VLOOKUP(D271,$AU$579:$AV$581,2,TRUE))</f>
        <v>#N/A</v>
      </c>
      <c r="I43" s="18" t="str">
        <f>IF(D378="","",VLOOKUP(D378,$AQ$579:$AR$581,2,TRUE))</f>
        <v>өзінің тәжірибесіне сүйеніп, суреттер бойынша әңгіме құрастыру қабілетін бекіту</v>
      </c>
      <c r="J43" s="18" t="e">
        <f>IF(D379="","",VLOOKUP(D379,$AS$579:$AT$581,2,TRUE))</f>
        <v>#N/A</v>
      </c>
      <c r="K43" s="18" t="e">
        <f>IF(D380="","",VLOOKUP(D380,$AU$579:$AV$581,2,TRUE))</f>
        <v>#N/A</v>
      </c>
      <c r="L43" s="20"/>
    </row>
    <row r="44" ht="90" customHeight="1" spans="2:12">
      <c r="B44" s="11"/>
      <c r="C44" s="159"/>
      <c r="D44" s="160"/>
      <c r="E44" s="161"/>
      <c r="F44" s="18" t="str">
        <f>IF(D272="","",VLOOKUP(D272,$AW$579:$AX$581,2,TRUE))</f>
        <v>ойыншықтар мен заттарды 5-6 сөйлеммен сипаттау қабілетін бекіту</v>
      </c>
      <c r="G44" s="18" t="e">
        <f>IF(D273="","",VLOOKUP(D273,$AY$579:$AZ$581,2,TRUE))</f>
        <v>#N/A</v>
      </c>
      <c r="H44" s="18" t="e">
        <f>IF(D274="","",VLOOKUP(D274,$BA$579:$BB$581,2,TRUE))</f>
        <v>#N/A</v>
      </c>
      <c r="I44" s="18" t="str">
        <f>IF(D381="","",VLOOKUP(D381,$AW$579:$AX$581,2,TRUE))</f>
        <v>ойыншықтар мен заттарды 5-6 сөйлеммен сипаттау қабілетін бекіту</v>
      </c>
      <c r="J44" s="18" t="e">
        <f>IF(D382="","",VLOOKUP(D382,$AY$579:$AZ$581,2,TRUE))</f>
        <v>#N/A</v>
      </c>
      <c r="K44" s="18" t="e">
        <f>IF(D383="","",VLOOKUP(D383,$BA$579:$BB$581,2,TRUE))</f>
        <v>#N/A</v>
      </c>
      <c r="L44" s="20"/>
    </row>
    <row r="45" ht="90" customHeight="1" spans="2:12">
      <c r="B45" s="11" t="s">
        <v>338</v>
      </c>
      <c r="C45" s="18" t="str">
        <f>IF(E98="","",VLOOKUP(E98,$M$525:$N$527,2,TRUE))</f>
        <v>5 көлемінде санай алуға, сандарды ретімен атуңа, теңдік және теңсіздік туралы
ұғымдарға ие болуға қабілетін бекіту
</v>
      </c>
      <c r="D45" s="18" t="e">
        <f>IF(E99="","",VLOOKUP(E99,$O$525:$P$527,2,TRUE))</f>
        <v>#N/A</v>
      </c>
      <c r="E45" s="18" t="e">
        <f>IF(E100="","",VLOOKUP(E100,$Q$525:$R$527,2,TRUE))</f>
        <v>#N/A</v>
      </c>
      <c r="F45" s="18" t="str">
        <f>IF(E191="","",VLOOKUP(E191,$M$583:$N$585,2,TRUE))</f>
        <v>жиындарды бөліктерге бөледі және оларды қайта біріктіру қабілетін бекіту</v>
      </c>
      <c r="G45" s="18" t="e">
        <f>IF(E192="","",VLOOKUP(E192,$O$583:$P$585,2,TRUE))</f>
        <v>#N/A</v>
      </c>
      <c r="H45" s="18" t="e">
        <f>IF(E193="","",VLOOKUP(E193,$Q$583:$R$585,2,TRUE))</f>
        <v>#N/A</v>
      </c>
      <c r="I45" s="18" t="str">
        <f>IF(E300="","",VLOOKUP(E300,$M$583:$N$585,2,TRUE))</f>
        <v>жиындарды бөліктерге бөледі және оларды қайта біріктіру қабілетін бекіту</v>
      </c>
      <c r="J45" s="18" t="e">
        <f>IF(E301="","",VLOOKUP(E301,$O$583:$P$585,2,TRUE))</f>
        <v>#N/A</v>
      </c>
      <c r="K45" s="18" t="e">
        <f>IF(E302="","",VLOOKUP(E302,$Q$583:$R$585,2,TRUE))</f>
        <v>#N/A</v>
      </c>
      <c r="L45" s="20"/>
    </row>
    <row r="46" ht="90" customHeight="1" spans="2:12">
      <c r="B46" s="11"/>
      <c r="C46" s="18" t="str">
        <f>IF(E101="","",VLOOKUP(E101,$S$525:$T$527,2,TRUE))</f>
        <v>екі затты ұзындығы, ені және биіктігі, жуандығы бойынша салыстыруға қабілетін бекіту</v>
      </c>
      <c r="D46" s="18" t="e">
        <f>IF(E102="","",VLOOKUP(E102,$U$525:$V$527,2,TRUE))</f>
        <v>#N/A</v>
      </c>
      <c r="E46" s="18" t="e">
        <f>IF(E103="","",VLOOKUP(E103,$W$525:$X$527,2,TRUE))</f>
        <v>#N/A</v>
      </c>
      <c r="F46" s="18" t="str">
        <f>IF(E194="","",VLOOKUP(E194,$S$583:$T$585,2,TRUE))</f>
        <v>10 көлеміндегі сандарды тура және кері санауды білу, «Қанша?», «нешінші?»
сұрақтарын ажырату, оларға дұрыс жауап беру қабілетін бекіту
</v>
      </c>
      <c r="G46" s="18" t="e">
        <f>IF(E195="","",VLOOKUP(E195,$U$583:$V$585,2,TRUE))</f>
        <v>#N/A</v>
      </c>
      <c r="H46" s="18" t="e">
        <f>IF(E196="","",VLOOKUP(E196,$W$583:$X$585,2,TRUE))</f>
        <v>#N/A</v>
      </c>
      <c r="I46" s="18" t="str">
        <f>IF(E303="","",VLOOKUP(E303,$S$583:$T$585,2,TRUE))</f>
        <v>10 көлеміндегі сандарды тура және кері санауды білу, «Қанша?», «нешінші?»
сұрақтарын ажырату, оларға дұрыс жауап беру қабілетін бекіту
</v>
      </c>
      <c r="J46" s="18" t="e">
        <f>IF(E304="","",VLOOKUP(E304,$U$583:$V$585,2,TRUE))</f>
        <v>#N/A</v>
      </c>
      <c r="K46" s="18" t="e">
        <f>IF(E305="","",VLOOKUP(E305,$W$583:$X$585,2,TRUE))</f>
        <v>#N/A</v>
      </c>
      <c r="L46" s="20"/>
    </row>
    <row r="47" ht="90" customHeight="1" spans="2:12">
      <c r="B47" s="11"/>
      <c r="C47" s="18" t="str">
        <f>IF(E104="","",VLOOKUP(E104,$Y$525:$Z$527,2,TRUE))</f>
        <v>геометриялық фигураларды және геометриялық денелерді көру және сипап сезу
арқылы зерттеуге, оларды ажыратуға және атуға қабілетін бекіту
</v>
      </c>
      <c r="D47" s="18" t="e">
        <f>IF(E105="","",VLOOKUP(E105,$AA$525:$AB$527,2,TRUE))</f>
        <v>#N/A</v>
      </c>
      <c r="E47" s="18" t="e">
        <f>IF(E106="","",VLOOKUP(E106,$AC$525:$AD$527,2,TRUE))</f>
        <v>#N/A</v>
      </c>
      <c r="F47" s="18" t="str">
        <f>IF(E197="","",VLOOKUP(E197,$Y$583:$Z$585,2,TRUE))</f>
        <v>әртүрлі белгілері бойынша заттарды салыстыра алу (түсі, пішіні, өлшемі,
материалы, қолданылуы) қабілетін бекіту
</v>
      </c>
      <c r="G47" s="18" t="e">
        <f>IF(E198="","",VLOOKUP(E198,$AA$583:$AB$585,2,TRUE))</f>
        <v>#N/A</v>
      </c>
      <c r="H47" s="18" t="e">
        <f>IF(E199="","",VLOOKUP(E199,$AC$583:$AD$585,2,TRUE))</f>
        <v>#N/A</v>
      </c>
      <c r="I47" s="18" t="str">
        <f>IF(E306="","",VLOOKUP(E306,$Y$583:$Z$585,2,TRUE))</f>
        <v>әртүрлі белгілері бойынша заттарды салыстыра алу (түсі, пішіні, өлшемі,
материалы, қолданылуы) қабілетін бекіту
</v>
      </c>
      <c r="J47" s="18" t="e">
        <f>IF(E307="","",VLOOKUP(E307,$AA$583:$AB$585,2,TRUE))</f>
        <v>#N/A</v>
      </c>
      <c r="K47" s="18" t="e">
        <f>IF(E308="","",VLOOKUP(E308,$AC$583:$AD$585,2,TRUE))</f>
        <v>#N/A</v>
      </c>
      <c r="L47" s="20"/>
    </row>
    <row r="48" ht="90" customHeight="1" spans="2:12">
      <c r="B48" s="11"/>
      <c r="C48" s="18" t="str">
        <f>IF(E107="","",VLOOKUP(E107,$AE$525:$AF$527,2,TRUE))</f>
        <v>тәулік бөліктерін ажыратуғак, олардың сипаттамалық ерекшеліктерін білуге қабілетін бекіту</v>
      </c>
      <c r="D48" s="18" t="e">
        <f>IF(E108="","",VLOOKUP(E108,$AG$525:$AH$527,2,TRUE))</f>
        <v>#N/A</v>
      </c>
      <c r="E48" s="18" t="e">
        <f>IF(E109="","",VLOOKUP(E109,$AI$525:$AJ$527,2,TRUE))</f>
        <v>#N/A</v>
      </c>
      <c r="F48" s="18" t="str">
        <f>IF(E200="","",VLOOKUP(E200,$AE$583:$AF$585,2,TRUE))</f>
        <v>заттарды шамасына қарай өсу және кему ретімен орналастыру қабілетін бекіту</v>
      </c>
      <c r="G48" s="18" t="e">
        <f>IF(E201="","",VLOOKUP(E201,$AG$583:$AH$585,2,TRUE))</f>
        <v>#N/A</v>
      </c>
      <c r="H48" s="18" t="e">
        <f>IF(E202="","",VLOOKUP(E202,$AI$583:$AJ$585,2,TRUE))</f>
        <v>#N/A</v>
      </c>
      <c r="I48" s="18" t="str">
        <f>IF(E309="","",VLOOKUP(E309,$AE$583:$AF$585,2,TRUE))</f>
        <v>заттарды шамасына қарай өсу және кему ретімен орналастыру қабілетін бекіту</v>
      </c>
      <c r="J48" s="18" t="e">
        <f>IF(E310="","",VLOOKUP(E310,$AG$583:$AH$585,2,TRUE))</f>
        <v>#N/A</v>
      </c>
      <c r="K48" s="18" t="e">
        <f>IF(E311="","",VLOOKUP(E311,$AI$583:$AJ$585,2,TRUE))</f>
        <v>#N/A</v>
      </c>
      <c r="L48" s="20"/>
    </row>
    <row r="49" ht="90" customHeight="1" spans="2:12">
      <c r="B49" s="11"/>
      <c r="C49" s="18" t="str">
        <f>IF(E110="","",VLOOKUP(E110,$AK$525:$AL$527,2,TRUE))</f>
        <v>кеңістіктегі заттардың өзіне қатысты орнын анықтауға қабілетін бекіту</v>
      </c>
      <c r="D49" s="18" t="e">
        <f>IF(E111="","",VLOOKUP(E111,$AM$525:$AN$527,2,TRUE))</f>
        <v>#N/A</v>
      </c>
      <c r="E49" s="18" t="e">
        <f>IF(E112="","",VLOOKUP(E112,$AO$525:$AP$527,2,TRUE))</f>
        <v>#N/A</v>
      </c>
      <c r="F49" s="18" t="str">
        <f>IF(E203="","",VLOOKUP(E203,$AK$583:$AL$585,2,TRUE))</f>
        <v>қағаз бетінде бағдарлай білу, апта күндерін, жыл мезгілдері бойынша айларды
ретімен атау қабілетін бекіту
</v>
      </c>
      <c r="G49" s="18" t="e">
        <f>IF(E204="","",VLOOKUP(E204,$AM$583:$AN$585,2,TRUE))</f>
        <v>#N/A</v>
      </c>
      <c r="H49" s="18" t="e">
        <f>IF(E205="","",VLOOKUP(E205,$AO$583:$AP$585,2,TRUE))</f>
        <v>#N/A</v>
      </c>
      <c r="I49" s="18" t="str">
        <f>IF(E312="","",VLOOKUP(E312,$AK$583:$AL$585,2,TRUE))</f>
        <v>қағаз бетінде бағдарлай білу, апта күндерін, жыл мезгілдері бойынша айларды
ретімен атау қабілетін бекіту
</v>
      </c>
      <c r="J49" s="18" t="e">
        <f>IF(E313="","",VLOOKUP(E313,$AM$583:$AN$585,2,TRUE))</f>
        <v>#N/A</v>
      </c>
      <c r="K49" s="18" t="e">
        <f>IF(E314="","",VLOOKUP(E314,$AO$583:$AP$585,2,TRUE))</f>
        <v>#N/A</v>
      </c>
      <c r="L49" s="20"/>
    </row>
    <row r="50" ht="90" customHeight="1" spans="2:12">
      <c r="B50" s="11"/>
      <c r="C50" s="18" t="str">
        <f>IF(E113="","",VLOOKUP(E113,$AQ$525:$AR$527,2,TRUE))</f>
        <v>қарапайым себеп-салдарлық байланысты орнатуға қабілетін бекіту</v>
      </c>
      <c r="D50" s="18" t="e">
        <f>IF(E114="","",VLOOKUP(E114,$AS$525:$AT$527,2,TRUE))</f>
        <v>#N/A</v>
      </c>
      <c r="E50" s="18" t="e">
        <f>IF(E115="","",VLOOKUP(E115,$AU$525:$AV$527,2,TRUE))</f>
        <v>#N/A</v>
      </c>
      <c r="F50" s="18" t="str">
        <f>IF(E206="","",VLOOKUP(E206,$AQ$583:$AR$585,2,TRUE))</f>
        <v>геометриялық пішіндерді (дөңгелек, сопақша, үшбұрыш, шаршы, тіктөртбұрыш)
ажырату  және атау қабілетін бекіту
</v>
      </c>
      <c r="G50" s="18" t="e">
        <f>IF(E207="","",VLOOKUP(E207,$AS$583:$AT$585,2,TRUE))</f>
        <v>#N/A</v>
      </c>
      <c r="H50" s="18" t="e">
        <f>IF(E208="","",VLOOKUP(E208,$AU$583:$AV$585,2,TRUE))</f>
        <v>#N/A</v>
      </c>
      <c r="I50" s="18" t="str">
        <f>IF(E315="","",VLOOKUP(E315,$AQ$583:$AR$585,2,TRUE))</f>
        <v>геометриялық пішіндерді (дөңгелек, сопақша, үшбұрыш, шаршы, тіктөртбұрыш)
ажырату  және атау қабілетін бекіту
</v>
      </c>
      <c r="J50" s="18" t="e">
        <f>IF(E316="","",VLOOKUP(E316,$AS$583:$AT$585,2,TRUE))</f>
        <v>#N/A</v>
      </c>
      <c r="K50" s="18" t="e">
        <f>IF(E317="","",VLOOKUP(E317,$AU$583:$AV$585,2,TRUE))</f>
        <v>#N/A</v>
      </c>
      <c r="L50" s="20"/>
    </row>
    <row r="51" ht="90" customHeight="1" spans="2:12">
      <c r="B51" s="11"/>
      <c r="C51" s="151"/>
      <c r="D51" s="152"/>
      <c r="E51" s="152"/>
      <c r="F51" s="18" t="str">
        <f>IF(E209="","",VLOOKUP(E209,$AW$583:$AX$585,2,TRUE))</f>
        <v>түрлі сызықтарды салу қабілетін бекіту</v>
      </c>
      <c r="G51" s="18" t="e">
        <f>IF(E210="","",VLOOKUP(E210,$AY$583:$AZ$585,2,TRUE))</f>
        <v>#N/A</v>
      </c>
      <c r="H51" s="18" t="e">
        <f>IF(E211="","",VLOOKUP(E211,$BA$583:$BB$585,2,TRUE))</f>
        <v>#N/A</v>
      </c>
      <c r="I51" s="18" t="str">
        <f>IF(E318="","",VLOOKUP(E318,$AW$583:$AX$585,2,TRUE))</f>
        <v>түрлі сызықтарды салу қабілетін бекіту</v>
      </c>
      <c r="J51" s="18" t="e">
        <f>IF(E319="","",VLOOKUP(E319,$AY$583:$AZ$585,2,TRUE))</f>
        <v>#N/A</v>
      </c>
      <c r="K51" s="18" t="e">
        <f>IF(E320="","",VLOOKUP(E320,$BA$583:$BB$585,2,TRUE))</f>
        <v>#N/A</v>
      </c>
      <c r="L51" s="20"/>
    </row>
    <row r="52" ht="90" customHeight="1" spans="2:12">
      <c r="B52" s="11" t="s">
        <v>405</v>
      </c>
      <c r="C52" s="18" t="str">
        <f>IF(F98="","",VLOOKUP(F98,$M$529:$N$531,2,TRUE))</f>
        <v>бейнелейтін заттарды қарауға, қолмен ұстап зерттеуге қабілетін бекіту</v>
      </c>
      <c r="D52" s="18" t="e">
        <f>IF(F99="","",VLOOKUP(F99,$O$529:$P$531,2,TRUE))</f>
        <v>#N/A</v>
      </c>
      <c r="E52" s="18" t="e">
        <f>IF(F100="","",VLOOKUP(F100,$Q$529:$R$531,2,TRUE))</f>
        <v>#N/A</v>
      </c>
      <c r="F52" s="21" t="str">
        <f>IF(F191="","",VLOOKUP(F191,$M$587:$N$589,2,TRUE))</f>
        <v>тірі табиғат заттарының бейнелерін күрделі емес қимылдар мен қалыптар арқылы
жеткізу қабілетін бекіту
</v>
      </c>
      <c r="G52" s="18" t="e">
        <f>IF(F192="","",VLOOKUP(F192,$O$587:$P$589,2,TRUE))</f>
        <v>#N/A</v>
      </c>
      <c r="H52" s="18" t="e">
        <f>IF(F193="","",VLOOKUP(F193,$Q$587:$R$589,2,TRUE))</f>
        <v>#N/A</v>
      </c>
      <c r="I52" s="21" t="str">
        <f>IF(F300="","",VLOOKUP(F300,$M$587:$N$589,2,TRUE))</f>
        <v>тірі табиғат заттарының бейнелерін күрделі емес қимылдар мен қалыптар арқылы
жеткізу қабілетін бекіту
</v>
      </c>
      <c r="J52" s="18" t="e">
        <f>IF(F301="","",VLOOKUP(F301,$O$587:$P$589,2,TRUE))</f>
        <v>#N/A</v>
      </c>
      <c r="K52" s="18" t="e">
        <f>IF(F302="","",VLOOKUP(F302,$Q$587:$R$589,2,TRUE))</f>
        <v>#N/A</v>
      </c>
      <c r="L52" s="20"/>
    </row>
    <row r="53" ht="90" customHeight="1" spans="2:12">
      <c r="B53" s="11"/>
      <c r="C53" s="18" t="str">
        <f>IF(F101="","",VLOOKUP(F101,$S$529:$T$531,2,TRUE))</f>
        <v>жеке заттарды және сюжеттік композицияларды салуға қабілетін бекіту</v>
      </c>
      <c r="D53" s="18" t="e">
        <f>IF(F102="","",VLOOKUP(F102,$U$529:$V$531,2,TRUE))</f>
        <v>#N/A</v>
      </c>
      <c r="E53" s="18" t="e">
        <f>IF(F103="","",VLOOKUP(F103,$W$529:$X$531,2,TRUE))</f>
        <v>#N/A</v>
      </c>
      <c r="F53" s="18" t="str">
        <f>IF(F194="","",VLOOKUP(F194,$S$587:$T$589,2,TRUE))</f>
        <v>бояуларды қолдану, бояғышта акварельді сумен араластыру, қанықтүстер алу
үшін қарындашты түрліше басып бояуды білу қабілетін бекіту
</v>
      </c>
      <c r="G53" s="18" t="e">
        <f>IF(F195="","",VLOOKUP(F195,$U$587:$V$589,2,TRUE))</f>
        <v>#N/A</v>
      </c>
      <c r="H53" s="18" t="e">
        <f>IF(F196="","",VLOOKUP(F196,$W$587:$X$589,2,TRUE))</f>
        <v>#N/A</v>
      </c>
      <c r="I53" s="18" t="str">
        <f>IF(F303="","",VLOOKUP(F303,$S$587:$T$589,2,TRUE))</f>
        <v>бояуларды қолдану, бояғышта акварельді сумен араластыру, қанықтүстер алу
үшін қарындашты түрліше басып бояуды білу қабілетін бекіту
</v>
      </c>
      <c r="J53" s="18" t="e">
        <f>IF(F304="","",VLOOKUP(F304,$U$587:$V$589,2,TRUE))</f>
        <v>#N/A</v>
      </c>
      <c r="K53" s="18" t="e">
        <f>IF(F305="","",VLOOKUP(F305,$W$587:$X$589,2,TRUE))</f>
        <v>#N/A</v>
      </c>
      <c r="L53" s="20"/>
    </row>
    <row r="54" ht="90" customHeight="1" spans="2:12">
      <c r="B54" s="11"/>
      <c r="C54" s="18" t="str">
        <f>IF(F104="","",VLOOKUP(F104,$Y$529:$Z$531,2,TRUE))</f>
        <v>әрбір затқа тән ерекшеліктерді, олардың бір-біріне арақатынасын жеткізуге қабілетін бекіту</v>
      </c>
      <c r="D54" s="18" t="e">
        <f>IF(F105="","",VLOOKUP(F105,$AA$529:$AB$531,2,TRUE))</f>
        <v>#N/A</v>
      </c>
      <c r="E54" s="18" t="e">
        <f>IF(F106="","",VLOOKUP(F106,$AC$529:$AD$531,2,TRUE))</f>
        <v>#N/A</v>
      </c>
      <c r="F54" s="18" t="e">
        <f>IF(F197="","",VLOOKUP(F197,$Y$587:$Z$589,2,TRUE))</f>
        <v>#N/A</v>
      </c>
      <c r="G54" s="18" t="str">
        <f>IF(F198="","",VLOOKUP(F198,$AA$587:$AB$589,2,TRUE))</f>
        <v>жаңа түстер (күлгін) және реңктерді (көк, қызғылт, қою жасыл) бояуды араластыру
арқылы шығару дағдылардын қалыптастыру
</v>
      </c>
      <c r="H54" s="18" t="e">
        <f>IF(F199="","",VLOOKUP(F199,$AC$587:$AD$589,2,TRUE))</f>
        <v>#N/A</v>
      </c>
      <c r="I54" s="18" t="str">
        <f>IF(F306="","",VLOOKUP(F306,$Y$587:$Z$589,2,TRUE))</f>
        <v>жаңа түстер (күлгін) және реңктерді (көк, қызғылт, қою жасыл) бояуды араластыру
арқылы шығару қабілетін бекіту
</v>
      </c>
      <c r="J54" s="18" t="e">
        <f>IF(F307="","",VLOOKUP(F307,$AA$587:$AB$589,2,TRUE))</f>
        <v>#N/A</v>
      </c>
      <c r="K54" s="18" t="e">
        <f>IF(F308="","",VLOOKUP(F308,$AC$587:$AD$589,2,TRUE))</f>
        <v>#N/A</v>
      </c>
      <c r="L54" s="20"/>
    </row>
    <row r="55" ht="90" customHeight="1" spans="2:12">
      <c r="B55" s="11"/>
      <c r="C55" s="18" t="str">
        <f>IF(F107="","",VLOOKUP(F107,$AE$529:$AF$531,2,TRUE))</f>
        <v>қоңыр, қызғылт сары, ашық жасыл реңктерді тануға қабілетін бекіту</v>
      </c>
      <c r="D55" s="18" t="e">
        <f>IF(F108="","",VLOOKUP(F108,$AG$529:$AH$531,2,TRUE))</f>
        <v>#N/A</v>
      </c>
      <c r="E55" s="18" t="e">
        <f>IF(F109="","",VLOOKUP(F109,$AI$529:$AJ$531,2,TRUE))</f>
        <v>#N/A</v>
      </c>
      <c r="F55" s="18" t="e">
        <f>IF(F200="","",VLOOKUP(F200,$AE$587:$AF$589,2,TRUE))</f>
        <v>#N/A</v>
      </c>
      <c r="G55" s="18" t="str">
        <f>IF(F201="","",VLOOKUP(F201,$AG$587:$AH$589,2,TRUE))</f>
        <v>ұжыммен бірге жұмыс істеу, міндеттерді өзара келісіп орындау дағдылардын қалыптастыру</v>
      </c>
      <c r="H55" s="18" t="e">
        <f>IF(F202="","",VLOOKUP(F202,$AI$587:$AJ$589,2,TRUE))</f>
        <v>#N/A</v>
      </c>
      <c r="I55" s="18" t="str">
        <f>IF(F309="","",VLOOKUP(F309,$AE$587:$AF$589,2,TRUE))</f>
        <v>ұжыммен бірге жұмыс істеу, міндеттерді өзара келісіп орындау қабілетін бекіту</v>
      </c>
      <c r="J55" s="18" t="e">
        <f>IF(F310="","",VLOOKUP(F310,$AG$587:$AH$589,2,TRUE))</f>
        <v>#N/A</v>
      </c>
      <c r="K55" s="18" t="e">
        <f>IF(F311="","",VLOOKUP(F311,$AI$587:$AJ$589,2,TRUE))</f>
        <v>#N/A</v>
      </c>
      <c r="L55" s="20"/>
    </row>
    <row r="56" ht="90" customHeight="1" spans="2:12">
      <c r="B56" s="11"/>
      <c r="C56" s="18" t="str">
        <f>IF(F110="","",VLOOKUP(F110,$AK$529:$AL$531,2,TRUE))</f>
        <v>суреттерді қылқаламмен, қаламмен бояу тәсілдерін білуге қабілетін бекіту</v>
      </c>
      <c r="D56" s="18" t="e">
        <f>IF(F111="","",VLOOKUP(F111,$AM$529:$AN$531,2,TRUE))</f>
        <v>#N/A</v>
      </c>
      <c r="E56" s="18" t="e">
        <f>IF(F112="","",VLOOKUP(F112,$AO$529:$AP$531,2,TRUE))</f>
        <v>#N/A</v>
      </c>
      <c r="F56" s="18" t="str">
        <f>IF(F203="","",VLOOKUP(F203,$AK$587:$AL$589,2,TRUE))</f>
        <v>қазақ оюларының элементтерін салу және олармен киімдерді, тұрмыстық
заттарды безендіру қабілетін бекіту
</v>
      </c>
      <c r="G56" s="18" t="e">
        <f>IF(F204="","",VLOOKUP(F204,$AM$587:$AN$589,2,TRUE))</f>
        <v>#N/A</v>
      </c>
      <c r="H56" s="18" t="e">
        <f>IF(F205="","",VLOOKUP(F205,$AO$587:$AP$589,2,TRUE))</f>
        <v>#N/A</v>
      </c>
      <c r="I56" s="18" t="str">
        <f>IF(F312="","",VLOOKUP(F312,$AK$587:$AL$589,2,TRUE))</f>
        <v>қазақ оюларының элементтерін салу және олармен киімдерді, тұрмыстық
заттарды безендіру қабілетін бекіту
</v>
      </c>
      <c r="J56" s="18" t="e">
        <f>IF(F313="","",VLOOKUP(F313,$AM$587:$AN$589,2,TRUE))</f>
        <v>#N/A</v>
      </c>
      <c r="K56" s="18" t="e">
        <f>IF(F314="","",VLOOKUP(F314,$AO$587:$AP$589,2,TRUE))</f>
        <v>#N/A</v>
      </c>
      <c r="L56" s="20"/>
    </row>
    <row r="57" ht="90" customHeight="1" spans="2:12">
      <c r="B57" s="11"/>
      <c r="C57" s="18" t="str">
        <f>IF(F113="","",VLOOKUP(F113,$AQ$529:$AR$531,2,TRUE))</f>
        <v>өзінің және басқа балалардың жұмыстарын бағалауға қабілетін бекіту</v>
      </c>
      <c r="D57" s="18" t="e">
        <f>IF(F114="","",VLOOKUP(F114,$AS$529:$AT$531,2,TRUE))</f>
        <v>#N/A</v>
      </c>
      <c r="E57" s="18" t="e">
        <f>IF(F115="","",VLOOKUP(F115,$AU$529:$AV$531,2,TRUE))</f>
        <v>#N/A</v>
      </c>
      <c r="F57" s="21" t="str">
        <f>IF(F206="","",VLOOKUP(F206,$AQ$587:$AR$589,2,TRUE))</f>
        <v>сюжеттік суреттерді салу қабілетін бекіту</v>
      </c>
      <c r="G57" s="18" t="e">
        <f>IF(F207="","",VLOOKUP(F207,$AS$587:$AT$589,2,TRUE))</f>
        <v>#N/A</v>
      </c>
      <c r="H57" s="18" t="e">
        <f>IF(F208="","",VLOOKUP(F208,$AU$587:$AV$589,2,TRUE))</f>
        <v>#N/A</v>
      </c>
      <c r="I57" s="21" t="str">
        <f>IF(F315="","",VLOOKUP(F315,$AQ$587:$AR$589,2,TRUE))</f>
        <v>сюжеттік суреттерді салу қабілетін бекіту</v>
      </c>
      <c r="J57" s="18" t="e">
        <f>IF(F316="","",VLOOKUP(F316,$AS$587:$AT$589,2,TRUE))</f>
        <v>#N/A</v>
      </c>
      <c r="K57" s="18" t="e">
        <f>IF(F317="","",VLOOKUP(F317,$AU$587:$AV$589,2,TRUE))</f>
        <v>#N/A</v>
      </c>
      <c r="L57" s="20"/>
    </row>
    <row r="58" ht="90" customHeight="1" spans="2:12">
      <c r="B58" s="11"/>
      <c r="C58" s="18" t="str">
        <f>IF(F116="","",VLOOKUP(F116,$M$533:$N$535,2,TRUE))</f>
        <v>мүсіндейтін затты қолына алып, зерттеуге оның өзіне тән ерекшеліктерін беруге
тырысуға қабілетін бекіту
</v>
      </c>
      <c r="D58" s="18" t="e">
        <f>IF(F117="","",VLOOKUP(F117,$O$533:$P$535,2,TRUE))</f>
        <v>#N/A</v>
      </c>
      <c r="E58" s="18" t="e">
        <f>IF(F118="","",VLOOKUP(F118,$Q$533:$R$535,2,TRUE))</f>
        <v>#N/A</v>
      </c>
      <c r="F58" s="18" t="str">
        <f>IF(F209="","",VLOOKUP(F209,$AW$587:$AX$589,2,TRUE))</f>
        <v>сурет салуда ұқыптылықты, қауіпсіздікті сақтау қабілетін бекіту</v>
      </c>
      <c r="G58" s="18" t="e">
        <f>IF(F210="","",VLOOKUP(F210,$AY$587:$AZ$589,2,TRUE))</f>
        <v>#N/A</v>
      </c>
      <c r="H58" s="18" t="e">
        <f>IF(F211="","",VLOOKUP(F211,$BA$587:$BB$589,2,TRUE))</f>
        <v>#N/A</v>
      </c>
      <c r="I58" s="18" t="str">
        <f>IF(F318="","",VLOOKUP(F318,$AW$587:$AX$589,2,TRUE))</f>
        <v>сурет салуда ұқыптылықты, қауіпсіздікті сақтау қабілетін бекіту</v>
      </c>
      <c r="J58" s="18" t="e">
        <f>IF(F319="","",VLOOKUP(F319,$AY$587:$AZ$589,2,TRUE))</f>
        <v>#N/A</v>
      </c>
      <c r="K58" s="18" t="e">
        <f>IF(F320="","",VLOOKUP(F320,$BA$587:$BB$589,2,TRUE))</f>
        <v>#N/A</v>
      </c>
      <c r="L58" s="20"/>
    </row>
    <row r="59" ht="90" customHeight="1" spans="2:12">
      <c r="B59" s="11"/>
      <c r="C59" s="18" t="str">
        <f>IF(F119="","",VLOOKUP(F119,$S$533:$T$535,2,TRUE))</f>
        <v>ермексаз, сазбалшық, пластикалық кесектерден әртүрлі тәсілдерді қолданып,
бейнелерді мүсіндеуге қабілетін бекіту
</v>
      </c>
      <c r="D59" s="18" t="e">
        <f>IF(F120="","",VLOOKUP(F120,$U$533:$V$535,2,TRUE))</f>
        <v>#N/A</v>
      </c>
      <c r="E59" s="18" t="e">
        <f>IF(F121="","",VLOOKUP(F121,$W$533:$X$535,2,TRUE))</f>
        <v>#N/A</v>
      </c>
      <c r="F59" s="21" t="str">
        <f>IF(F212="","",VLOOKUP(F212,$M$591:$N$593,2,TRUE))</f>
        <v>шынайы бейнесіне қарап және ойдан пішіндері мен өлшемі әртүрлі таныс
заттарды мүсіндеу қабілетін бекіту
</v>
      </c>
      <c r="G59" s="18" t="e">
        <f>IF(F213="","",VLOOKUP(F213,$O$591:$P$593,2,TRUE))</f>
        <v>#N/A</v>
      </c>
      <c r="H59" s="18" t="e">
        <f>IF(F214="","",VLOOKUP(F214,$Q$591:$R$593,2,TRUE))</f>
        <v>#N/A</v>
      </c>
      <c r="I59" s="21" t="str">
        <f>IF(F321="","",VLOOKUP(F321,$M$591:$N$593,2,TRUE))</f>
        <v>шынайы бейнесіне қарап және ойдан пішіндері мен өлшемі әртүрлі таныс
заттарды мүсіндеу қабілетін бекіту
</v>
      </c>
      <c r="J59" s="18" t="e">
        <f>IF(F322="","",VLOOKUP(F322,$O$591:$P$593,2,TRUE))</f>
        <v>#N/A</v>
      </c>
      <c r="K59" s="18" t="e">
        <f>IF(F323="","",VLOOKUP(F323,$Q$591:$R$593,2,TRUE))</f>
        <v>#N/A</v>
      </c>
      <c r="L59" s="20"/>
    </row>
    <row r="60" ht="90" customHeight="1" spans="2:12">
      <c r="B60" s="11"/>
      <c r="C60" s="18" t="str">
        <f>IF(F122="","",VLOOKUP(F122,$Y$533:$Z$535,2,TRUE))</f>
        <v>бірнеше бөліктен тұратын заттарды пішіндейді, олардың орналасуын ескере
отырып, пропорцияларды сақтай отырып, бөліктерді байланыстыруға қабілетін бекіту
</v>
      </c>
      <c r="D60" s="18" t="e">
        <f>IF(F123="","",VLOOKUP(F123,$AA$533:$AB$535,2,TRUE))</f>
        <v>#N/A</v>
      </c>
      <c r="E60" s="18" t="e">
        <f>IF(F124="","",VLOOKUP(F124,$AC$533:$AD$535,2,TRUE))</f>
        <v>#N/A</v>
      </c>
      <c r="F60" s="18" t="str">
        <f>IF(F215="","",VLOOKUP(F215,$S$591:$T$593,2,TRUE))</f>
        <v>қарапайым пропорцияларды сақтай отырып, адам мен жануардың пішіндерін
мүсіндеу қабілетін бекіту
</v>
      </c>
      <c r="G60" s="18" t="e">
        <f>IF(F216="","",VLOOKUP(F216,$U$591:$V$593,2,TRUE))</f>
        <v>#N/A</v>
      </c>
      <c r="H60" s="18" t="e">
        <f>IF(F217="","",VLOOKUP(F217,$W$591:$X$593,2,TRUE))</f>
        <v>#N/A</v>
      </c>
      <c r="I60" s="18" t="str">
        <f>IF(F324="","",VLOOKUP(F324,$S$591:$T$593,2,TRUE))</f>
        <v>қарапайым пропорцияларды сақтай отырып, адам мен жануардың пішіндерін
мүсіндеу қабілетін бекіту
</v>
      </c>
      <c r="J60" s="18" t="e">
        <f>IF(F325="","",VLOOKUP(F325,$U$591:$V$593,2,TRUE))</f>
        <v>#N/A</v>
      </c>
      <c r="K60" s="18" t="e">
        <f>IF(F326="","",VLOOKUP(F326,$W$591:$X$593,2,TRUE))</f>
        <v>#N/A</v>
      </c>
      <c r="L60" s="20"/>
    </row>
    <row r="61" ht="90" customHeight="1" spans="2:12">
      <c r="B61" s="11"/>
      <c r="C61" s="18" t="e">
        <f>IF(F125="","",VLOOKUP(F125,$AE$533:$AF$535,2,TRUE))</f>
        <v>#N/A</v>
      </c>
      <c r="D61" s="18" t="str">
        <f>IF(F126="","",VLOOKUP(F126,$AG$533:$AH$535,2,TRUE))</f>
        <v>ертегілер мен қоршаған өмір тақырыптарына қарапайым композициялар
құрастыруға дағдылардын қалыптастыру
</v>
      </c>
      <c r="E61" s="18" t="e">
        <f>IF(F127="","",VLOOKUP(F127,$AI$533:$AJ$535,2,TRUE))</f>
        <v>#N/A</v>
      </c>
      <c r="F61" s="18" t="e">
        <f>IF(F218="","",VLOOKUP(F218,$Y$591:$Z$593,2,TRUE))</f>
        <v>#N/A</v>
      </c>
      <c r="G61" s="18" t="str">
        <f>IF(F219="","",VLOOKUP(F219,$AA$591:$AB$593,2,TRUE))</f>
        <v>мүсіндеудің әртүрлі әдістерін қолдану дағдылардын қалыптастыру</v>
      </c>
      <c r="H61" s="18" t="e">
        <f>IF(F220="","",VLOOKUP(F220,$AC$591:$AD$593,2,TRUE))</f>
        <v>#N/A</v>
      </c>
      <c r="I61" s="18" t="str">
        <f>IF(F327="","",VLOOKUP(F327,$Y$591:$Z$593,2,TRUE))</f>
        <v>мүсіндеудің әртүрлі әдістерін қолдану қабілетін бекіту</v>
      </c>
      <c r="J61" s="18" t="e">
        <f>IF(F328="","",VLOOKUP(F328,$AA$591:$AB$593,2,TRUE))</f>
        <v>#N/A</v>
      </c>
      <c r="K61" s="18" t="e">
        <f>IF(F329="","",VLOOKUP(F329,$AC$591:$AD$593,2,TRUE))</f>
        <v>#N/A</v>
      </c>
      <c r="L61" s="20"/>
    </row>
    <row r="62" ht="90" customHeight="1" spans="2:12">
      <c r="B62" s="11"/>
      <c r="C62" s="18" t="str">
        <f>IF(F128="","",VLOOKUP(F128,$AK$533:$AL$535,2,TRUE))</f>
        <v>ұжымдық жұмысқа қатысуға қабілетін бекіту</v>
      </c>
      <c r="D62" s="18" t="e">
        <f>IF(F129="","",VLOOKUP(F129,$AM$533:$AN$535,2,TRUE))</f>
        <v>#N/A</v>
      </c>
      <c r="E62" s="18" t="e">
        <f>IF(F130="","",VLOOKUP(F130,$AO$533:$AP$535,2,TRUE))</f>
        <v>#N/A</v>
      </c>
      <c r="F62" s="18" t="e">
        <f>IF(F221="","",VLOOKUP(F221,$AE$591:$AF$593,2,TRUE))</f>
        <v>#N/A</v>
      </c>
      <c r="G62" s="18" t="str">
        <f>IF(F222="","",VLOOKUP(F222,$AG$591:$AH$593,2,TRUE))</f>
        <v>ертегілер мен әңгімелердің мазмұны бойынша сюжеттік композицияларды
құру дағдылардын қалыптастыру
</v>
      </c>
      <c r="H62" s="18" t="e">
        <f>IF(F223="","",VLOOKUP(F223,$AI$591:$AJ$593,2,TRUE))</f>
        <v>#N/A</v>
      </c>
      <c r="I62" s="18" t="str">
        <f>IF(F330="","",VLOOKUP(F330,$AE$591:$AF$593,2,TRUE))</f>
        <v>ертегілер мен әңгімелердің мазмұны бойынша сюжеттік композицияларды
құру қабілетін бекіту
</v>
      </c>
      <c r="J62" s="18" t="e">
        <f>IF(F331="","",VLOOKUP(F331,$AG$591:$AH$593,2,TRUE))</f>
        <v>#N/A</v>
      </c>
      <c r="K62" s="18" t="e">
        <f>IF(F332="","",VLOOKUP(F332,$AI$591:$AJ$593,2,TRUE))</f>
        <v>#N/A</v>
      </c>
      <c r="L62" s="20"/>
    </row>
    <row r="63" ht="90" customHeight="1" spans="2:12">
      <c r="B63" s="11"/>
      <c r="C63" s="18" t="str">
        <f>IF(F131="","",VLOOKUP(F131,$AQ$533:$AR$535,2,TRUE))</f>
        <v>мүсіндеуде қауіпсіздік ережелерін сақтауға қабілетін бекіту</v>
      </c>
      <c r="D63" s="18" t="e">
        <f>IF(F132="","",VLOOKUP(F132,$AS$533:$AT$535,2,TRUE))</f>
        <v>#N/A</v>
      </c>
      <c r="E63" s="18" t="e">
        <f>IF(F133="","",VLOOKUP(F133,$AU$533:$AV$535,2,TRUE))</f>
        <v>#N/A</v>
      </c>
      <c r="F63" s="18" t="str">
        <f>IF(F224="","",VLOOKUP(F224,$AK$591:$AL$593,2,TRUE))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G63" s="18" t="e">
        <f>IF(F225="","",VLOOKUP(F225,$AM$591:$AN$593,2,TRUE))</f>
        <v>#N/A</v>
      </c>
      <c r="H63" s="18" t="e">
        <f>IF(F226="","",VLOOKUP(F226,$AO$591:$AP$593,2,TRUE))</f>
        <v>#N/A</v>
      </c>
      <c r="I63" s="18" t="str">
        <f>IF(F333="","",VLOOKUP(F333,$AK$591:$AL$593,2,TRUE))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J63" s="18" t="e">
        <f>IF(F334="","",VLOOKUP(F334,$AM$591:$AN$593,2,TRUE))</f>
        <v>#N/A</v>
      </c>
      <c r="K63" s="18" t="e">
        <f>IF(F335="","",VLOOKUP(F335,$AO$591:$AP$593,2,TRUE))</f>
        <v>#N/A</v>
      </c>
      <c r="L63" s="20"/>
    </row>
    <row r="64" ht="90" customHeight="1" spans="2:12">
      <c r="B64" s="11"/>
      <c r="C64" s="18" t="str">
        <f>IF(F134="","",VLOOKUP(F134,$M$537:$N$539,2,TRUE))</f>
        <v>қайшыны дұрыс ұстауға және оны қолдана алуға қабілетін бекіту</v>
      </c>
      <c r="D64" s="18" t="e">
        <f>IF(F135="","",VLOOKUP(F135,$O$537:$P$539,2,TRUE))</f>
        <v>#N/A</v>
      </c>
      <c r="E64" s="18" t="e">
        <f>IF(F136="","",VLOOKUP(F136,$Q$537:$R$539,2,TRUE))</f>
        <v>#N/A</v>
      </c>
      <c r="F64" s="21" t="str">
        <f>IF(F227="","",VLOOKUP(F227,$AQ$591:$AR$593,2,TRUE))</f>
        <v>ортақ композиция құру үшін ұжыммен мүсіндеу дағдыларын меңгеру қабілетін бекіту</v>
      </c>
      <c r="G64" s="18" t="e">
        <f>IF(F228="","",VLOOKUP(F228,$AS$591:$AT$593,2,TRUE))</f>
        <v>#N/A</v>
      </c>
      <c r="H64" s="18" t="e">
        <f>IF(F229="","",VLOOKUP(F229,$AU$591:$AV$593,2,TRUE))</f>
        <v>#N/A</v>
      </c>
      <c r="I64" s="21" t="str">
        <f>IF(F336="","",VLOOKUP(F336,$AQ$591:$AR$593,2,TRUE))</f>
        <v>ортақ композиция құру үшін ұжыммен мүсіндеу дағдыларын меңгеру қабілетін бекіту</v>
      </c>
      <c r="J64" s="18" t="e">
        <f>IF(F337="","",VLOOKUP(F337,$AS$591:$AT$593,2,TRUE))</f>
        <v>#N/A</v>
      </c>
      <c r="K64" s="18" t="e">
        <f>IF(F338="","",VLOOKUP(F338,$AU$591:$AV$593,2,TRUE))</f>
        <v>#N/A</v>
      </c>
      <c r="L64" s="20"/>
    </row>
    <row r="65" ht="90" customHeight="1" spans="2:12">
      <c r="B65" s="11"/>
      <c r="C65" s="18" t="str">
        <f>IF(F137="","",VLOOKUP(F137,$S$537:$T$539,2,TRUE))</f>
        <v>жемістерді, көгөністерді, гүлдерді, оюларды түрлі тәсілдермен қиюға қабілетін бекіту</v>
      </c>
      <c r="D65" s="18" t="e">
        <f>IF(F138="","",VLOOKUP(F138,$U$537:$V$539,2,TRUE))</f>
        <v>#N/A</v>
      </c>
      <c r="E65" s="18" t="e">
        <f>IF(F139="","",VLOOKUP(F139,$W$537:$X$539,2,TRUE))</f>
        <v>#N/A</v>
      </c>
      <c r="F65" s="18" t="str">
        <f>IF(F230="","",VLOOKUP(F230,$AW$591:$AX$593,2,TRUE))</f>
        <v>жұмысты ұқыпты орындау, қауіпсіздік ережелерін сақтау қабілетін бекіту</v>
      </c>
      <c r="G65" s="18" t="e">
        <f>IF(F231="","",VLOOKUP(F231,$AY$591:$AZ$593,2,TRUE))</f>
        <v>#N/A</v>
      </c>
      <c r="H65" s="18" t="e">
        <f>IF(F232="","",VLOOKUP(F232,$BA$591:$BB$593,2,TRUE))</f>
        <v>#N/A</v>
      </c>
      <c r="I65" s="18" t="str">
        <f>IF(F339="","",VLOOKUP(F339,$AW$591:$AX$593,2,TRUE))</f>
        <v>жұмысты ұқыпты орындау, қауіпсіздік ережелерін сақтау қабілетін бекіту</v>
      </c>
      <c r="J65" s="18" t="e">
        <f>IF(F340="","",VLOOKUP(F340,$AY$591:$AZ$593,2,TRUE))</f>
        <v>#N/A</v>
      </c>
      <c r="K65" s="18" t="e">
        <f>IF(F341="","",VLOOKUP(F341,$BA$591:$BB$593,2,TRUE))</f>
        <v>#N/A</v>
      </c>
      <c r="L65" s="20"/>
    </row>
    <row r="66" ht="90" customHeight="1" spans="2:12">
      <c r="B66" s="11"/>
      <c r="C66" s="18" t="str">
        <f>IF(F140="","",VLOOKUP(F140,$Y$537:$Z$539,2,TRUE))</f>
        <v>бірнеше бөліктерден тұратын заттарды орналастыруға және желімдеуге қабілетін бекіту</v>
      </c>
      <c r="D66" s="18" t="e">
        <f>IF(F141="","",VLOOKUP(F141,$AA$537:$AB$539,2,TRUE))</f>
        <v>#N/A</v>
      </c>
      <c r="E66" s="18" t="e">
        <f>IF(F142="","",VLOOKUP(F142,$AC$537:$AD$539,2,TRUE))</f>
        <v>#N/A</v>
      </c>
      <c r="F66" s="21" t="str">
        <f>IF(F233="","",VLOOKUP(F233,$M$595:$N$597,2,TRUE))</f>
        <v>қайшымен түрлі геометриялық пішіндерді қию, қайшы мен желімді дұрыс
қолдану қабілетін бекіту
</v>
      </c>
      <c r="G66" s="18" t="e">
        <f>IF(F234="","",VLOOKUP(F234,$O$595:$P$597,2,TRUE))</f>
        <v>#N/A</v>
      </c>
      <c r="H66" s="18" t="e">
        <f>IF(F235="","",VLOOKUP(F235,$Q$595:$R$597,2,TRUE))</f>
        <v>#N/A</v>
      </c>
      <c r="I66" s="21" t="str">
        <f>IF(F342="","",VLOOKUP(F342,$M$595:$N$597,2,TRUE))</f>
        <v>қайшымен түрлі геометриялық пішіндерді қию, қайшы мен желімді дұрыс
қолдану қабілетін бекіту
</v>
      </c>
      <c r="J66" s="18" t="e">
        <f>IF(F343="","",VLOOKUP(F343,$O$595:$P$597,2,TRUE))</f>
        <v>#N/A</v>
      </c>
      <c r="K66" s="18" t="e">
        <f>IF(F344="","",VLOOKUP(F344,$Q$595:$R$597,2,TRUE))</f>
        <v>#N/A</v>
      </c>
      <c r="L66" s="20"/>
    </row>
    <row r="67" ht="90" customHeight="1" spans="2:12">
      <c r="B67" s="11"/>
      <c r="C67" s="18" t="str">
        <f>IF(F143="","",VLOOKUP(F143,$AE$537:$AF$539,2,TRUE))</f>
        <v>қазақ оюларының бөліктерінен, өсімдік және геометриялық пішіндерден өрнектер
жасауға, оларды кезектестіріп ретімен желімдейуге қабілетін бекіту
</v>
      </c>
      <c r="D67" s="18" t="e">
        <f>IF(F144="","",VLOOKUP(F144,$AG$537:$AH$539,2,TRUE))</f>
        <v>#N/A</v>
      </c>
      <c r="E67" s="18" t="e">
        <f>IF(F145="","",VLOOKUP(F145,$AI$537:$AJ$539,2,TRUE))</f>
        <v>#N/A</v>
      </c>
      <c r="F67" s="18" t="str">
        <f>IF(F236="","",VLOOKUP(F236,$S$595:$T$597,2,TRUE))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G67" s="18" t="e">
        <f>IF(F237="","",VLOOKUP(F237,$U$595:$V$597,2,TRUE))</f>
        <v>#N/A</v>
      </c>
      <c r="H67" s="18" t="e">
        <f>IF(F238="","",VLOOKUP(F238,$W$595:$X$597,2,TRUE))</f>
        <v>#N/A</v>
      </c>
      <c r="I67" s="18" t="str">
        <f>IF(F345="","",VLOOKUP(F345,$S$595:$T$597,2,TRUE))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қабілетін бекіту
</v>
      </c>
      <c r="J67" s="18" t="e">
        <f>IF(F346="","",VLOOKUP(F346,$U$595:$V$597,2,TRUE))</f>
        <v>#N/A</v>
      </c>
      <c r="K67" s="18" t="e">
        <f>IF(F347="","",VLOOKUP(F347,$W$595:$X$597,2,TRUE))</f>
        <v>#N/A</v>
      </c>
      <c r="L67" s="20"/>
    </row>
    <row r="68" ht="90" customHeight="1" spans="2:12">
      <c r="B68" s="11"/>
      <c r="C68" s="18" t="e">
        <f>IF(F146="","",VLOOKUP(F146,$AK$537:$AL$539,2,TRUE))</f>
        <v>#N/A</v>
      </c>
      <c r="D68" s="18" t="str">
        <f>IF(F147="","",VLOOKUP(F147,$AM$537:$AN$539,2,TRUE))</f>
        <v>ұжымдық жұмыстарды орындауға қатысуға дағдылардын қалыптастыру</v>
      </c>
      <c r="E68" s="18" t="e">
        <f>IF(F148="","",VLOOKUP(F148,$AO$537:$AP$539,2,TRUE))</f>
        <v>#N/A</v>
      </c>
      <c r="F68" s="18" t="str">
        <f>IF(F239="","",VLOOKUP(F239,$Y$595:$Z$597,2,TRUE))</f>
        <v>жұмыс тәсілдерін таңдау және түсіндіру қабілетін бекіту</v>
      </c>
      <c r="G68" s="18" t="e">
        <f>IF(F240="","",VLOOKUP(F240,$AA$595:$AB$597,2,TRUE))</f>
        <v>#N/A</v>
      </c>
      <c r="H68" s="18" t="e">
        <f>IF(F241="","",VLOOKUP(F241,$AC$595:$AD$597,2,TRUE))</f>
        <v>#N/A</v>
      </c>
      <c r="I68" s="18" t="str">
        <f>IF(F348="","",VLOOKUP(F348,$Y$595:$Z$597,2,TRUE))</f>
        <v>жұмыс тәсілдерін таңдау және түсіндіру қабілетін бекіту</v>
      </c>
      <c r="J68" s="18" t="e">
        <f>IF(F349="","",VLOOKUP(F349,$AA$595:$AB$597,2,TRUE))</f>
        <v>#N/A</v>
      </c>
      <c r="K68" s="18" t="e">
        <f>IF(F350="","",VLOOKUP(F350,$AC$595:$AD$597,2,TRUE))</f>
        <v>#N/A</v>
      </c>
      <c r="L68" s="20"/>
    </row>
    <row r="69" ht="90" customHeight="1" spans="2:12">
      <c r="B69" s="11"/>
      <c r="C69" s="18" t="str">
        <f>IF(F149="","",VLOOKUP(F149,$AQ$537:$AR$539,2,TRUE))</f>
        <v>жапсыруда қауіпсіздік ережелерін сақтауға, жұмысты ұқыптылықпен орындауға</v>
      </c>
      <c r="D69" s="18" t="e">
        <f>IF(F150="","",VLOOKUP(F150,$AS$537:$AT$539,2,TRUE))</f>
        <v>#N/A</v>
      </c>
      <c r="E69" s="18" t="e">
        <f>IF(F151="","",VLOOKUP(F151,$AU$537:$AV$539,2,TRUE))</f>
        <v>#N/A</v>
      </c>
      <c r="F69" s="18" t="str">
        <f>IF(F242="","",VLOOKUP(F242,$AE$595:$AF$597,2,TRUE))</f>
        <v>бірнеше бөліктерден бейнелерді құрастыру қабілетін бекіту</v>
      </c>
      <c r="G69" s="18" t="e">
        <f>IF(F243="","",VLOOKUP(F243,$AG$595:$AH$597,2,TRUE))</f>
        <v>#N/A</v>
      </c>
      <c r="H69" s="18" t="e">
        <f>IF(F244="","",VLOOKUP(F244,$AI$595:$AJ$597,2,TRUE))</f>
        <v>#N/A</v>
      </c>
      <c r="I69" s="18" t="str">
        <f>IF(F351="","",VLOOKUP(F351,$AE$595:$AF$597,2,TRUE))</f>
        <v>бірнеше бөліктерден бейнелерді құрастыру қабілетін бекіту</v>
      </c>
      <c r="J69" s="18" t="e">
        <f>IF(F352="","",VLOOKUP(F352,$AG$595:$AH$597,2,TRUE))</f>
        <v>#N/A</v>
      </c>
      <c r="K69" s="18" t="e">
        <f>IF(F353="","",VLOOKUP(F353,$AI$595:$AJ$597,2,TRUE))</f>
        <v>#N/A</v>
      </c>
      <c r="L69" s="20"/>
    </row>
    <row r="70" ht="90" customHeight="1" spans="2:12">
      <c r="B70" s="11"/>
      <c r="C70" s="18" t="str">
        <f>IF(F152="","",VLOOKUP(F152,$M$541:$N$543,2,TRUE))</f>
        <v>құрылыс бөлшектерін ажыратады және атуға, оларды құрылымдық қасиеттерін
ескере отырып пайдалануға
</v>
      </c>
      <c r="D70" s="18" t="e">
        <f>IF(F153="","",VLOOKUP(F153,$O$541:$P$543,2,TRUE))</f>
        <v>#N/A</v>
      </c>
      <c r="E70" s="18" t="e">
        <f>IF(F154="","",VLOOKUP(F154,$Q$541:$R$543,2,TRUE))</f>
        <v>#N/A</v>
      </c>
      <c r="F70" s="18" t="str">
        <f>IF(F245="","",VLOOKUP(F245,$AK$595:$AL$597,2,TRUE))</f>
        <v>жұмысты жеке және топпен бірлесіп жасау, топтық жұмыста міндеттерді келісіп
атқару қабілетін бекіту
</v>
      </c>
      <c r="G70" s="18" t="e">
        <f>IF(F246="","",VLOOKUP(F246,$AM$595:$AN$597,2,TRUE))</f>
        <v>#N/A</v>
      </c>
      <c r="H70" s="18" t="e">
        <f>IF(F247="","",VLOOKUP(F247,$AO$595:$AP$597,2,TRUE))</f>
        <v>#N/A</v>
      </c>
      <c r="I70" s="18" t="str">
        <f>IF(F354="","",VLOOKUP(F354,$AK$595:$AL$597,2,TRUE))</f>
        <v>жұмысты жеке және топпен бірлесіп жасау, топтық жұмыста міндеттерді келісіп
атқару қабілетін бекіту
</v>
      </c>
      <c r="J70" s="18" t="e">
        <f>IF(F355="","",VLOOKUP(F355,$AM$595:$AN$597,2,TRUE))</f>
        <v>#N/A</v>
      </c>
      <c r="K70" s="18" t="e">
        <f>IF(F356="","",VLOOKUP(F356,$AO$595:$AP$597,2,TRUE))</f>
        <v>#N/A</v>
      </c>
      <c r="L70" s="20"/>
    </row>
    <row r="71" ht="90" customHeight="1" spans="2:12">
      <c r="B71" s="11"/>
      <c r="C71" s="18" t="str">
        <f>IF(F155="","",VLOOKUP(F155,$S$541:$T$543,2,TRUE))</f>
        <v>өз бетінше ойдан құрастыруға</v>
      </c>
      <c r="D71" s="18" t="e">
        <f>IF(F156="","",VLOOKUP(F156,$U$541:$V$543,2,TRUE))</f>
        <v>#N/A</v>
      </c>
      <c r="E71" s="18" t="e">
        <f>IF(F157="","",VLOOKUP(F157,$W$541:$X$543,2,TRUE))</f>
        <v>#N/A</v>
      </c>
      <c r="F71" s="21" t="str">
        <f>IF(F248="","",VLOOKUP(F248,$AQ$595:$AR$597,2,TRUE))</f>
        <v>сюжеттік композициялар жасау, оларды сәнді бөлшектермен толықтыру қабілетін бекіту</v>
      </c>
      <c r="G71" s="18" t="e">
        <f>IF(F249="","",VLOOKUP(F249,$AS$595:$AT$597,2,TRUE))</f>
        <v>#N/A</v>
      </c>
      <c r="H71" s="18" t="e">
        <f>IF(F250="","",VLOOKUP(F250,$AU$595:$AV$597,2,TRUE))</f>
        <v>#N/A</v>
      </c>
      <c r="I71" s="21" t="str">
        <f>IF(F357="","",VLOOKUP(F357,$AQ$595:$AR$597,2,TRUE))</f>
        <v>сюжеттік композициялар жасау, оларды сәнді бөлшектермен толықтыру қабілетін бекіту</v>
      </c>
      <c r="J71" s="18" t="e">
        <f>IF(F358="","",VLOOKUP(F358,$AS$595:$AT$597,2,TRUE))</f>
        <v>#N/A</v>
      </c>
      <c r="K71" s="18" t="e">
        <f>IF(F359="","",VLOOKUP(F359,$AU$595:$AV$597,2,TRUE))</f>
        <v>#N/A</v>
      </c>
      <c r="L71" s="20"/>
    </row>
    <row r="72" ht="90" customHeight="1" spans="2:12">
      <c r="B72" s="11"/>
      <c r="C72" s="18" t="str">
        <f>IF(F158="","",VLOOKUP(F158,$Y$541:$Z$543,2,TRUE))</f>
        <v>қағаз парағын түрлендіреді, «оригами» үлгісі бойынша қарапайым пішіндер
құрастыруға
</v>
      </c>
      <c r="D72" s="18" t="e">
        <f>IF(F159="","",VLOOKUP(F159,$AA$541:$AB$543,2,TRUE))</f>
        <v>#N/A</v>
      </c>
      <c r="E72" s="18" t="e">
        <f>IF(F160="","",VLOOKUP(F160,$AC$541:$AD$543,2,TRUE))</f>
        <v>#N/A</v>
      </c>
      <c r="F72" s="18" t="str">
        <f>IF(F251="","",VLOOKUP(F251,$AW$595:$AX$597,2,TRUE))</f>
        <v>еңбек қауіпсіздігі мен жеке гигиена ережелерін сақтау қабілетін бекіту</v>
      </c>
      <c r="G72" s="18" t="e">
        <f>IF(F252="","",VLOOKUP(F252,$AY$595:$AZ$597,2,TRUE))</f>
        <v>#N/A</v>
      </c>
      <c r="H72" s="18" t="e">
        <f>IF(F253="","",VLOOKUP(F253,$BA$595:$BB$597,2,TRUE))</f>
        <v>#N/A</v>
      </c>
      <c r="I72" s="18" t="str">
        <f>IF(F360="","",VLOOKUP(F360,$AW$595:$AX$597,2,TRUE))</f>
        <v>еңбек қауіпсіздігі мен жеке гигиена ережелерін сақтау қабілетін бекіту</v>
      </c>
      <c r="J72" s="18" t="e">
        <f>IF(F361="","",VLOOKUP(F361,$AY$595:$AZ$597,2,TRUE))</f>
        <v>#N/A</v>
      </c>
      <c r="K72" s="18" t="e">
        <f>IF(F362="","",VLOOKUP(F362,$BA$595:$BB$597,2,TRUE))</f>
        <v>#N/A</v>
      </c>
      <c r="L72" s="20"/>
    </row>
    <row r="73" ht="90" customHeight="1" spans="2:12">
      <c r="B73" s="11"/>
      <c r="C73" s="18" t="str">
        <f>IF(F161="","",VLOOKUP(F161,$AE$541:$AF$543,2,TRUE))</f>
        <v>табиғи және қалдық заттардан құрастыруға</v>
      </c>
      <c r="D73" s="18" t="e">
        <f>IF(F162="","",VLOOKUP(F162,$AG$541:$AH$543,2,TRUE))</f>
        <v>#N/A</v>
      </c>
      <c r="E73" s="18" t="e">
        <f>IF(F163="","",VLOOKUP(F163,$AI$541:$AJ$543,2,TRUE))</f>
        <v>#N/A</v>
      </c>
      <c r="F73" s="21" t="str">
        <f>IF(F254="","",VLOOKUP(F254,$M$599:$N$601,2,TRUE))</f>
        <v>ұсынылған тақырыпқа, өз бетінше ойдан құрастыру қабілетін бекіту</v>
      </c>
      <c r="G73" s="18" t="e">
        <f>IF(F255="","",VLOOKUP(F255,$O$599:$P$601,2,TRUE))</f>
        <v>#N/A</v>
      </c>
      <c r="H73" s="18" t="e">
        <f>IF(F256="","",VLOOKUP(F256,$Q$599:$R$601,2,TRUE))</f>
        <v>#N/A</v>
      </c>
      <c r="I73" s="21" t="str">
        <f>IF(F363="","",VLOOKUP(F363,$M$599:$N$601,2,TRUE))</f>
        <v>ұсынылған тақырыпқа, өз бетінше ойдан құрастыру қабілетін бекіту</v>
      </c>
      <c r="J73" s="18" t="e">
        <f>IF(F364="","",VLOOKUP(F364,$O$599:$P$601,2,TRUE))</f>
        <v>#N/A</v>
      </c>
      <c r="K73" s="18" t="e">
        <f>IF(F365="","",VLOOKUP(F365,$Q$599:$R$601,2,TRUE))</f>
        <v>#N/A</v>
      </c>
      <c r="L73" s="20"/>
    </row>
    <row r="74" ht="90" customHeight="1" spans="2:12">
      <c r="B74" s="11"/>
      <c r="C74" s="18" t="str">
        <f>IF(F164="","",VLOOKUP(F164,$AK$541:$AL$543,2,TRUE))</f>
        <v>заттарды өз бетінше таңдап, ойдан композиция құрастыруға</v>
      </c>
      <c r="D74" s="18" t="e">
        <f>IF(F165="","",VLOOKUP(F165,$AM$541:$AN$543,2,TRUE))</f>
        <v>#N/A</v>
      </c>
      <c r="E74" s="18" t="e">
        <f>IF(F166="","",VLOOKUP(F166,$AO$541:$AP$543,2,TRUE))</f>
        <v>#N/A</v>
      </c>
      <c r="F74" s="18" t="e">
        <f>IF(F257="","",VLOOKUP(F257,$S$599:$T$601,2,TRUE))</f>
        <v>#N/A</v>
      </c>
      <c r="G74" s="18" t="str">
        <f>IF(F258="","",VLOOKUP(F258,$U$599:$V$601,2,TRUE))</f>
        <v>қалдық және табиғи материалдан құрастыру дағдылардын қалыптастыру</v>
      </c>
      <c r="H74" s="18" t="e">
        <f>IF(F259="","",VLOOKUP(F259,$W$599:$X$601,2,TRUE))</f>
        <v>#N/A</v>
      </c>
      <c r="I74" s="18" t="str">
        <f>IF(F366="","",VLOOKUP(F366,$S$599:$T$601,2,TRUE))</f>
        <v>қалдық және табиғи материалдан құрастыру қабілетін бекіту</v>
      </c>
      <c r="J74" s="18" t="e">
        <f>IF(F367="","",VLOOKUP(F367,$U$599:$V$601,2,TRUE))</f>
        <v>#N/A</v>
      </c>
      <c r="K74" s="18" t="e">
        <f>IF(F368="","",VLOOKUP(F368,$W$599:$X$601,2,TRUE))</f>
        <v>#N/A</v>
      </c>
      <c r="L74" s="20"/>
    </row>
    <row r="75" ht="90" customHeight="1" spans="2:12">
      <c r="B75" s="11"/>
      <c r="C75" s="18" t="str">
        <f>IF(F167="","",VLOOKUP(F167,$AQ$541:$AR$543,2,TRUE))</f>
        <v>қазақ халқының табиғи материалдардан жасалған бұйымдарымен, тұрмыстық
заттарын, олардың қандай материалдан жасалғанын білуге
</v>
      </c>
      <c r="D75" s="18" t="e">
        <f>IF(F168="","",VLOOKUP(F168,$AS$541:$AT$543,2,TRUE))</f>
        <v>#N/A</v>
      </c>
      <c r="E75" s="18" t="e">
        <f>IF(F169="","",VLOOKUP(F169,$AU$541:$AV$543,2,TRUE))</f>
        <v>#N/A</v>
      </c>
      <c r="F75" s="18" t="str">
        <f>IF(F260="","",VLOOKUP(F260,$Y$599:$Z$601,2,TRUE))</f>
        <v>өзінің құрастырған құрылысын талдау арқылы тиімді конструктивті шешімдерді
табу, оларды құрастыруда қолдану қабілетін бекіту
</v>
      </c>
      <c r="G75" s="18" t="e">
        <f>IF(F261="","",VLOOKUP(F261,$AA$599:$AB$601,2,TRUE))</f>
        <v>#N/A</v>
      </c>
      <c r="H75" s="18" t="e">
        <f>IF(F262="","",VLOOKUP(F262,$AC$599:$AD$601,2,TRUE))</f>
        <v>#N/A</v>
      </c>
      <c r="I75" s="18" t="str">
        <f>IF(F369="","",VLOOKUP(F369,$Y$599:$Z$601,2,TRUE))</f>
        <v>өзінің құрастырған құрылысын талдау арқылы тиімді конструктивті шешімдерді
табу, оларды құрастыруда қолдану қабілетін бекіту
</v>
      </c>
      <c r="J75" s="18" t="e">
        <f>IF(F370="","",VLOOKUP(F370,$AA$599:$AB$601,2,TRUE))</f>
        <v>#N/A</v>
      </c>
      <c r="K75" s="18" t="e">
        <f>IF(F371="","",VLOOKUP(F371,$AC$599:$AD$601,2,TRUE))</f>
        <v>#N/A</v>
      </c>
      <c r="L75" s="20"/>
    </row>
    <row r="76" ht="90" customHeight="1" spans="2:12">
      <c r="B76" s="11"/>
      <c r="C76" s="18" t="str">
        <f>IF(F170="","",VLOOKUP(F170,$M$545:$N$547,2,TRUE))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v>
      </c>
      <c r="D76" s="18" t="e">
        <f>IF(F171="","",VLOOKUP(F171,$O$545:$P$547,2,TRUE))</f>
        <v>#N/A</v>
      </c>
      <c r="E76" s="18" t="e">
        <f>IF(F172="","",VLOOKUP(F172,$Q$545:$R$547,2,TRUE))</f>
        <v>#N/A</v>
      </c>
      <c r="F76" s="18" t="str">
        <f>IF(F263="","",VLOOKUP(F263,$AE$599:$AF$601,2,TRUE))</f>
        <v>ойынға қажетті құрылысты бірлесіп ойдан құрастыру, жұмысты бірге келісіп
орындау, дайын құрылыспен ойнау қабілетін бекіту
</v>
      </c>
      <c r="G76" s="18" t="e">
        <f>IF(F264="","",VLOOKUP(F264,$AG$599:$AH$601,2,TRUE))</f>
        <v>#N/A</v>
      </c>
      <c r="H76" s="18" t="e">
        <f>IF(F265="","",VLOOKUP(F265,$AI$599:$AJ$601,2,TRUE))</f>
        <v>#N/A</v>
      </c>
      <c r="I76" s="18" t="str">
        <f>IF(F372="","",VLOOKUP(F372,$AE$599:$AF$601,2,TRUE))</f>
        <v>ойынға қажетті құрылысты бірлесіп ойдан құрастыру, жұмысты бірге келісіп
орындау, дайын құрылыспен ойнау қабілетін бекіту
</v>
      </c>
      <c r="J76" s="18" t="e">
        <f>IF(F373="","",VLOOKUP(F373,$AG$599:$AH$601,2,TRUE))</f>
        <v>#N/A</v>
      </c>
      <c r="K76" s="18" t="e">
        <f>IF(F374="","",VLOOKUP(F374,$AI$599:$AJ$601,2,TRUE))</f>
        <v>#N/A</v>
      </c>
      <c r="L76" s="20"/>
    </row>
    <row r="77" ht="90" customHeight="1" spans="2:12">
      <c r="B77" s="11"/>
      <c r="C77" s="18" t="e">
        <f>IF(F173="","",VLOOKUP(F173,$S$545:$T$547,2,TRUE))</f>
        <v>#N/A</v>
      </c>
      <c r="D77" s="18" t="str">
        <f>IF(F174="","",VLOOKUP(F174,$U$545:$V$547,2,TRUE))</f>
        <v>әнді созып, сөздерін анық айтуға, таныс әндерді сүйемелдеумен және
сүйемелдеусіз орындауға
</v>
      </c>
      <c r="E77" s="18" t="e">
        <f>IF(F175="","",VLOOKUP(F175,$W$545:$X$547,2,TRUE))</f>
        <v>#N/A</v>
      </c>
      <c r="F77" s="18" t="str">
        <f>IF(F266="","",VLOOKUP(F266,$AK$599:$AL$601,2,TRUE))</f>
        <v>ұжыммен бірге жұмыс істеу қабілетін бекіту</v>
      </c>
      <c r="G77" s="18" t="e">
        <f>IF(F267="","",VLOOKUP(F267,$AM$599:$AN$601,2,TRUE))</f>
        <v>#N/A</v>
      </c>
      <c r="H77" s="18" t="e">
        <f>IF(F268="","",VLOOKUP(F268,$AO$599:$AP$601,2,TRUE))</f>
        <v>#N/A</v>
      </c>
      <c r="I77" s="18" t="str">
        <f>IF(F375="","",VLOOKUP(F375,$AK$599:$AL$601,2,TRUE))</f>
        <v>ұжыммен бірге жұмыс істеу қабілетін бекіту</v>
      </c>
      <c r="J77" s="18" t="e">
        <f>IF(F376="","",VLOOKUP(F376,$AM$599:$AN$601,2,TRUE))</f>
        <v>#N/A</v>
      </c>
      <c r="K77" s="18" t="e">
        <f>IF(F377="","",VLOOKUP(F377,$AO$599:$AP$601,2,TRUE))</f>
        <v>#N/A</v>
      </c>
      <c r="L77" s="20"/>
    </row>
    <row r="78" ht="90" customHeight="1" spans="2:12">
      <c r="B78" s="11"/>
      <c r="C78" s="18" t="e">
        <f>IF(F176="","",VLOOKUP(F176,$Y$545:$Z$547,2,TRUE))</f>
        <v>#N/A</v>
      </c>
      <c r="D78" s="18" t="str">
        <f>IF(F177="","",VLOOKUP(F177,$AA$545:$AB$547,2,TRUE))</f>
        <v>музыканың ырғағымен жүруге, қимылдарды музыкамен сәйкестендіруге,
қимылдарды орындауға шапшаңдық пен ептілік танытуға
</v>
      </c>
      <c r="E78" s="18" t="e">
        <f>IF(F178="","",VLOOKUP(F178,$AC$545:$AD$547,2,TRUE))</f>
        <v>#N/A</v>
      </c>
      <c r="F78" s="21" t="str">
        <f>IF(F269="","",VLOOKUP(F269,$AQ$599:$AR$601,2,TRUE))</f>
        <v>жазық қағаз пішіндерді көлемді пішіндерге өзгерту қабілетін бекіту</v>
      </c>
      <c r="G78" s="18" t="e">
        <f>IF(F270="","",VLOOKUP(F270,$AS$599:$AT$601,2,TRUE))</f>
        <v>#N/A</v>
      </c>
      <c r="H78" s="18" t="e">
        <f>IF(F271="","",VLOOKUP(F271,$AU$599:$AV$601,2,TRUE))</f>
        <v>#N/A</v>
      </c>
      <c r="I78" s="21" t="str">
        <f>IF(F378="","",VLOOKUP(F378,$AQ$599:$AR$601,2,TRUE))</f>
        <v>жазық қағаз пішіндерді көлемді пішіндерге өзгерту қабілетін бекіту</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str">
        <f>IF(F181="","",VLOOKUP(F181,$AI$545:$AJ$547,2,TRUE))</f>
        <v>ұлттық би өнеріне қызығушылық танытуға, би қимылдарын орындауға үйрету</v>
      </c>
      <c r="F79" s="18" t="str">
        <f>IF(F272="","",VLOOKUP(F272,$AW$599:$AX$601,2,TRUE))</f>
        <v>жұмыс орнында қауіпсіздік ережелерін сақтау қабілетін бекіту</v>
      </c>
      <c r="G79" s="18" t="e">
        <f>IF(F273="","",VLOOKUP(F273,$AY$599:$AZ$601,2,TRUE))</f>
        <v>#N/A</v>
      </c>
      <c r="H79" s="18" t="e">
        <f>IF(F274="","",VLOOKUP(F274,$BA$599:$BB$601,2,TRUE))</f>
        <v>#N/A</v>
      </c>
      <c r="I79" s="18" t="str">
        <f>IF(F381="","",VLOOKUP(F381,$AW$599:$AX$601,2,TRUE))</f>
        <v>жұмыс орнында қауіпсіздік ережелерін сақтау қабілетін бекіту</v>
      </c>
      <c r="J79" s="18" t="e">
        <f>IF(F382="","",VLOOKUP(F382,$AY$599:$AZ$601,2,TRUE))</f>
        <v>#N/A</v>
      </c>
      <c r="K79" s="18" t="e">
        <f>IF(F383="","",VLOOKUP(F383,$BA$599:$BB$601,2,TRUE))</f>
        <v>#N/A</v>
      </c>
      <c r="L79" s="20"/>
    </row>
    <row r="80" ht="90" customHeight="1" spans="2:12">
      <c r="B80" s="11"/>
      <c r="C80" s="18" t="str">
        <f>IF(F182="","",VLOOKUP(F182,$AK$545:$AL$547,2,TRUE))</f>
        <v>музыка жанрларын анықтуға</v>
      </c>
      <c r="D80" s="18" t="e">
        <f>IF(F183="","",VLOOKUP(F183,$AM$545:$AN$547,2,TRUE))</f>
        <v>#N/A</v>
      </c>
      <c r="E80" s="18" t="e">
        <f>IF(F184="","",VLOOKUP(F184,$AO$545:$AP$547,2,TRUE))</f>
        <v>#N/A</v>
      </c>
      <c r="F80" s="21" t="str">
        <f>IF(F275="","",VLOOKUP(F275,$M$603:$N$605,2,TRUE))</f>
        <v>қарапайым музыкалық жанрларды ажыру (күй, ән, би, марш) қабілетін бекіту</v>
      </c>
      <c r="G80" s="18" t="str">
        <f>IF(F276="","",VLOOKUP(F276,$O$603:$P$605,2,TRUE))</f>
        <v>қарапайым музыкалық жанрларды ажыру (күй, ән, би, марш) дағдылардын қалыптастыру</v>
      </c>
      <c r="H80" s="18" t="e">
        <f>IF(F277="","",VLOOKUP(F277,$Q$603:$R$605,2,TRUE))</f>
        <v>#N/A</v>
      </c>
      <c r="I80" s="21" t="str">
        <f>IF(F384="","",VLOOKUP(F384,$M$603:$N$605,2,TRUE))</f>
        <v>қарапайым музыкалық жанрларды ажыру (күй, ән, би, марш) қабілетін бекіту</v>
      </c>
      <c r="J80" s="18" t="e">
        <f>IF(F385="","",VLOOKUP(F385,$O$603:$P$605,2,TRUE))</f>
        <v>#N/A</v>
      </c>
      <c r="K80" s="18" t="e">
        <f>IF(F386="","",VLOOKUP(F386,$Q$603:$R$605,2,TRUE))</f>
        <v>#N/A</v>
      </c>
      <c r="L80" s="20"/>
    </row>
    <row r="81" ht="90" customHeight="1" spans="2:12">
      <c r="B81" s="11"/>
      <c r="C81" s="18" t="e">
        <f>IF(F185="","",VLOOKUP(F185,$AQ$545:$AR$547,2,TRUE))</f>
        <v>#N/A</v>
      </c>
      <c r="D81" s="18" t="str">
        <f>IF(F186="","",VLOOKUP(F186,$AS$545:$AT$547,2,TRUE))</f>
        <v>ағаш қасықтар, сылдырмақтар, асатаяқ, сазсырнай, домбырада қарапайым
әуендерді ойнауға
</v>
      </c>
      <c r="E81" s="18" t="e">
        <f>IF(F187="","",VLOOKUP(F187,$AU$545:$AV$547,2,TRUE))</f>
        <v>#N/A</v>
      </c>
      <c r="F81" s="18" t="str">
        <f>IF(F278="","",VLOOKUP(F278,$S$603:$T$605,2,TRUE))</f>
        <v>таныс әндерді өз бетінше музыкалық сүйемелдеумен және сүйемелдеусіз
орындау қабілетін бекіту
</v>
      </c>
      <c r="G81" s="18" t="e">
        <f>IF(F279="","",VLOOKUP(F279,$U$603:$V$605,2,TRUE))</f>
        <v>#N/A</v>
      </c>
      <c r="H81" s="18" t="e">
        <f>IF(F280="","",VLOOKUP(F280,$W$603:$X$605,2,TRUE))</f>
        <v>#N/A</v>
      </c>
      <c r="I81" s="18" t="str">
        <f>IF(F387="","",VLOOKUP(F387,$S$603:$T$605,2,TRUE))</f>
        <v>таныс әндерді өз бетінше музыкалық сүйемелдеумен және сүйемелдеусіз
орындау қабілетін бекіту
</v>
      </c>
      <c r="J81" s="18" t="e">
        <f>IF(F388="","",VLOOKUP(F388,$U$603:$V$605,2,TRUE))</f>
        <v>#N/A</v>
      </c>
      <c r="K81" s="18" t="e">
        <f>IF(F389="","",VLOOKUP(F389,$W$603:$X$605,2,TRUE))</f>
        <v>#N/A</v>
      </c>
      <c r="L81" s="20"/>
    </row>
    <row r="82" ht="90" customHeight="1" spans="2:12">
      <c r="B82" s="11"/>
      <c r="C82" s="153"/>
      <c r="D82" s="154"/>
      <c r="E82" s="155"/>
      <c r="F82" s="18" t="e">
        <f>IF(F281="","",VLOOKUP(F281,$Y$603:$Z$605,2,TRUE))</f>
        <v>#N/A</v>
      </c>
      <c r="G82" s="18" t="str">
        <f>IF(F282="","",VLOOKUP(F282,$AA$603:$AB$605,2,TRUE))</f>
        <v>әннің сөзін анық айту, музыка сипатын қабылдау және жеткізу дағдылардын қалыптастыру</v>
      </c>
      <c r="H82" s="18" t="e">
        <f>IF(F283="","",VLOOKUP(F283,$AC$603:$AD$605,2,TRUE))</f>
        <v>#N/A</v>
      </c>
      <c r="I82" s="18" t="str">
        <f>IF(F390="","",VLOOKUP(F390,$Y$603:$Z$605,2,TRUE))</f>
        <v>әннің сөзін анық айту, музыка сипатын қабылдау және жеткізу қабілетін бекіту</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str">
        <f>IF(F285="","",VLOOKUP(F285,$AG$603:$AH$605,2,TRUE))</f>
        <v>шығарманың жеке фрагменттерін (кіріспе, қайырмасы, соңы) ажырата алу дағдылардын қалыптастыру</v>
      </c>
      <c r="H83" s="18" t="e">
        <f>IF(F286="","",VLOOKUP(F286,$AI$603:$AJ$605,2,TRUE))</f>
        <v>#N/A</v>
      </c>
      <c r="I83" s="18" t="str">
        <f>IF(F393="","",VLOOKUP(F393,$AE$603:$AF$605,2,TRUE))</f>
        <v>шығарманың жеке фрагменттерін (кіріспе, қайырмасы, соңы) ажырата алу қабілетін бекіту</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str">
        <f>IF(F289="","",VLOOKUP(F289,$AO$603:$AP$605,2,TRUE))</f>
        <v>музыкалық аспаптарда қарапайым әуендерді ойнауға үйрету</v>
      </c>
      <c r="I84" s="18" t="e">
        <f>IF(F396="","",VLOOKUP(F396,$AK$603:$AL$605,2,TRUE))</f>
        <v>#N/A</v>
      </c>
      <c r="J84" s="18" t="str">
        <f>IF(F397="","",VLOOKUP(F397,$AM$603:$AN$605,2,TRUE))</f>
        <v>музыкалық аспаптарда қарапайым әуендерді ойнау дағдылардын қалыптастыру</v>
      </c>
      <c r="K84" s="18" t="e">
        <f>IF(F398="","",VLOOKUP(F398,$AO$603:$AP$605,2,TRUE))</f>
        <v>#N/A</v>
      </c>
      <c r="L84" s="20"/>
    </row>
    <row r="85" ht="90" customHeight="1" spans="2:12">
      <c r="B85" s="11"/>
      <c r="C85" s="156"/>
      <c r="D85" s="157"/>
      <c r="E85" s="158"/>
      <c r="F85" s="21" t="e">
        <f>IF(F290="","",VLOOKUP(F290,$AQ$603:$AR$605,2,TRUE))</f>
        <v>#N/A</v>
      </c>
      <c r="G85" s="18" t="str">
        <f>IF(F291="","",VLOOKUP(F291,$AS$603:$AT$605,2,TRUE))</f>
        <v>әртүрлі сипаттағы әндерді өз бетінше және шығармашылықпен орындау дағдылардын қалыптастыру</v>
      </c>
      <c r="H85" s="18" t="e">
        <f>IF(F292="","",VLOOKUP(F292,$AU$603:$AV$605,2,TRUE))</f>
        <v>#N/A</v>
      </c>
      <c r="I85" s="21" t="str">
        <f>IF(F399="","",VLOOKUP(F399,$AQ$603:$AR$605,2,TRUE))</f>
        <v>әртүрлі сипаттағы әндерді өз бетінше және шығармашылықпен орындау қабілетін бекіту</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str">
        <f>IF(F294="","",VLOOKUP(F294,$AY$603:$AZ$605,2,TRUE))</f>
        <v>музыканың сипатына сәйкес қимылдарды орындау дағдылардын қалыптастыру</v>
      </c>
      <c r="H86" s="18" t="e">
        <f>IF(F295="","",VLOOKUP(F295,$BA$603:$BB$605,2,TRUE))</f>
        <v>#N/A</v>
      </c>
      <c r="I86" s="18" t="str">
        <f>IF(F402="","",VLOOKUP(F402,$AW$603:$AX$605,2,TRUE))</f>
        <v>музыканың сипатына сәйкес қимылдарды орындау қабілетін бекіту</v>
      </c>
      <c r="J86" s="18" t="e">
        <f>IF(F403="","",VLOOKUP(F403,$AY$603:$AZ$605,2,TRUE))</f>
        <v>#N/A</v>
      </c>
      <c r="K86" s="18" t="e">
        <f>IF(F404="","",VLOOKUP(F404,$BA$603:$BB$605,2,TRUE))</f>
        <v>#N/A</v>
      </c>
      <c r="L86" s="20"/>
    </row>
    <row r="87" ht="90" customHeight="1" spans="2:12">
      <c r="B87" s="11" t="s">
        <v>726</v>
      </c>
      <c r="C87" s="18" t="str">
        <f>IF(G98="","",VLOOKUP(G98,$M$549:$N$551,2,TRUE))</f>
        <v>бала өзінің «Мен» бейнесін көрсетуге, ойын ашық айтуға, өзінің пікірін
білдіруге,өзімен санасқанды, өзін құрметтегенді ұнатуға
</v>
      </c>
      <c r="D87" s="18" t="e">
        <f>IF(G99="","",VLOOKUP(G99,$O$549:$P$551,2,TRUE))</f>
        <v>#N/A</v>
      </c>
      <c r="E87" s="18" t="e">
        <f>IF(G100="","",VLOOKUP(G100,$Q$549:$R$551,2,TRUE))</f>
        <v>#N/A</v>
      </c>
      <c r="F87" s="18" t="str">
        <f>IF(G191="","",VLOOKUP(G191,$M$607:$N$609,2,TRUE))</f>
        <v>өз күші мен мүмкіндіктеріне сену, еңбек қорлық пен жауапкершіліктің маңызын
түсіну қабілетін бекіту
</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str">
        <f>IF(G102="","",VLOOKUP(G102,$U$549:$V$551,2,TRUE))</f>
        <v>отбасының ересек мүшелерінің еңбегі туралы білуге, еңбек етуге қызығушылық
танытуға, тапсырманы жауапкершілікпен орындауға тырысуға
</v>
      </c>
      <c r="E88" s="18" t="e">
        <f>IF(G103="","",VLOOKUP(G103,$W$549:$X$551,2,TRUE))</f>
        <v>#N/A</v>
      </c>
      <c r="F88" s="18" t="str">
        <f>IF(G194="","",VLOOKUP(G194,$S$607:$T$609,2,TRUE))</f>
        <v>туыстық байланыстарды түсіну, үлкендерді сыйлау, кішіге қамқорлық
таныту қабілетін бекіту
</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str">
        <f>IF(G105="","",VLOOKUP(G105,$AA$549:$AB$551,2,TRUE))</f>
        <v>айналасында болып жатқан жағдайларды ой елегінен өткізіп, өзінің әділ пікірін
білдіруге
</v>
      </c>
      <c r="E89" s="18" t="e">
        <f>IF(G106="","",VLOOKUP(G106,$AC$549:$AD$551,2,TRUE))</f>
        <v>#N/A</v>
      </c>
      <c r="F89" s="18" t="str">
        <f>IF(G197="","",VLOOKUP(G197,$Y$607:$Z$609,2,TRUE))</f>
        <v>өз ойын түсінікті жеткізу, өзінің пікірін айту қабілетін бекіту</v>
      </c>
      <c r="G89" s="18" t="e">
        <f>IF(G198="","",VLOOKUP(G198,$AA$607:$AB$609,2,TRUE))</f>
        <v>#N/A</v>
      </c>
      <c r="H89" s="18" t="e">
        <f>IF(G199="","",VLOOKUP(G199,$AC$607:$AD$609,2,TRUE))</f>
        <v>#N/A</v>
      </c>
      <c r="I89" s="18" t="str">
        <f>IF(G306="","",VLOOKUP(G306,$Y$607:$Z$609,2,TRUE))</f>
        <v>өз ойын түсінікті жеткізу, өзінің пікірін айту қабілетін бекіту</v>
      </c>
      <c r="J89" s="18" t="e">
        <f>IF(G307="","",VLOOKUP(G307,$AA$607:$AB$609,2,TRUE))</f>
        <v>#N/A</v>
      </c>
      <c r="K89" s="18" t="e">
        <f>IF(G308="","",VLOOKUP(G308,$AC$607:$AD$609,2,TRUE))</f>
        <v>#N/A</v>
      </c>
      <c r="L89" s="20"/>
    </row>
    <row r="90" ht="90" customHeight="1" spans="2:12">
      <c r="B90" s="11"/>
      <c r="C90" s="18" t="e">
        <f>IF(G107="","",VLOOKUP(G107,$AE$549:$AF$551,2,TRUE))</f>
        <v>#N/A</v>
      </c>
      <c r="D90" s="18" t="str">
        <f>IF(G108="","",VLOOKUP(G108,$AG$549:$AH$551,2,TRUE))</f>
        <v>өзінің туған жерін білуге, атуға, Мемлекеттік рәміздерге (ту, елтаңба, әнұран)
құрметпен қарауға, өз Отанын – Қазақстан Республикасын мақтан тұтуға
</v>
      </c>
      <c r="E90" s="18" t="e">
        <f>IF(G109="","",VLOOKUP(G109,$AI$549:$AJ$551,2,TRUE))</f>
        <v>#N/A</v>
      </c>
      <c r="F90" s="18" t="str">
        <f>IF(G200="","",VLOOKUP(G200,$AE$607:$AF$609,2,TRUE))</f>
        <v>арнайы көлік құралдарының қолданылу, жол қозғалысының қарапайым
ережелерін білу қабілетін бекіту
</v>
      </c>
      <c r="G90" s="18" t="e">
        <f>IF(G201="","",VLOOKUP(G201,$AG$607:$AH$609,2,TRUE))</f>
        <v>#N/A</v>
      </c>
      <c r="H90" s="18" t="e">
        <f>IF(G202="","",VLOOKUP(G202,$AI$607:$AJ$609,2,TRUE))</f>
        <v>#N/A</v>
      </c>
      <c r="I90" s="18" t="str">
        <f>IF(G309="","",VLOOKUP(G309,$AE$607:$AF$609,2,TRUE))</f>
        <v>арнайы көлік құралдарының қолданылу, жол қозғалысының қарапайым
ережелерін білу қабілетін бекіту
</v>
      </c>
      <c r="J90" s="18" t="e">
        <f>IF(G310="","",VLOOKUP(G310,$AG$607:$AH$609,2,TRUE))</f>
        <v>#N/A</v>
      </c>
      <c r="K90" s="18" t="e">
        <f>IF(G311="","",VLOOKUP(G311,$AI$607:$AJ$609,2,TRUE))</f>
        <v>#N/A</v>
      </c>
      <c r="L90" s="20"/>
    </row>
    <row r="91" ht="90" customHeight="1" spans="2:12">
      <c r="B91" s="11"/>
      <c r="C91" s="18" t="e">
        <f>IF(G110="","",VLOOKUP(G110,$AK$549:$AL$551,2,TRUE))</f>
        <v>#N/A</v>
      </c>
      <c r="D91" s="18" t="str">
        <f>IF(G111="","",VLOOKUP(G111,$AM$549:$AN$551,2,TRUE))</f>
        <v>жолда жүру ережелерін, қоғамдық көліктегі мінез-құлық мәдениетінің ережелерін
білуге
</v>
      </c>
      <c r="E91" s="18" t="e">
        <f>IF(G112="","",VLOOKUP(G112,$AO$549:$AP$551,2,TRUE))</f>
        <v>#N/A</v>
      </c>
      <c r="F91" s="18" t="str">
        <f>IF(G203="","",VLOOKUP(G203,$AK$607:$AL$609,2,TRUE))</f>
        <v>өз Отанын жақсы көру, Қазақстанның әсем табиғаты, көрнекі жерлері
мен тарихи орындарының маңыздылығын түсіну қабілетін бекіту
</v>
      </c>
      <c r="G91" s="18" t="e">
        <f>IF(G204="","",VLOOKUP(G204,$AM$607:$AN$609,2,TRUE))</f>
        <v>#N/A</v>
      </c>
      <c r="H91" s="18" t="e">
        <f>IF(G205="","",VLOOKUP(G205,$AO$607:$AP$609,2,TRUE))</f>
        <v>#N/A</v>
      </c>
      <c r="I91" s="18" t="str">
        <f>IF(G312="","",VLOOKUP(G312,$AK$607:$AL$609,2,TRUE))</f>
        <v>өз Отанын жақсы көру, Қазақстанның әсем табиғаты, көрнекі жерлері
мен тарихи орындарының маңыздылығын түсіну қабілетін бекіту
</v>
      </c>
      <c r="J91" s="18" t="e">
        <f>IF(G313="","",VLOOKUP(G313,$AM$607:$AN$609,2,TRUE))</f>
        <v>#N/A</v>
      </c>
      <c r="K91" s="18" t="e">
        <f>IF(G314="","",VLOOKUP(G314,$AO$607:$AP$609,2,TRUE))</f>
        <v>#N/A</v>
      </c>
      <c r="L91" s="20"/>
    </row>
    <row r="92" ht="90" customHeight="1" spans="2:12">
      <c r="B92" s="11"/>
      <c r="C92" s="18" t="e">
        <f>IF(G113="","",VLOOKUP(G113,$AQ$549:$AR$551,2,TRUE))</f>
        <v>#N/A</v>
      </c>
      <c r="D92" s="18" t="str">
        <f>IF(G114="","",VLOOKUP(G114,$AS$549:$AT$551,2,TRUE))</f>
        <v>ауа-райындағы және табиғаттағы маусымдық өзгерістерде қарапайым байланыстар
орната алуға, қоршаған ортада, табиғатта қауіпсіздікті сақтауға
</v>
      </c>
      <c r="E92" s="18" t="e">
        <f>IF(G115="","",VLOOKUP(G115,$AU$549:$AV$551,2,TRUE))</f>
        <v>#N/A</v>
      </c>
      <c r="F92" s="18" t="str">
        <f>IF(G206="","",VLOOKUP(G206,$AQ$607:$AR$609,2,TRUE))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G92" s="18" t="e">
        <f>IF(G207="","",VLOOKUP(G207,$AS$607:$AT$609,2,TRUE))</f>
        <v>#N/A</v>
      </c>
      <c r="H92" s="18" t="e">
        <f>IF(G208="","",VLOOKUP(G208,$AU$607:$AV$609,2,TRUE))</f>
        <v>#N/A</v>
      </c>
      <c r="I92" s="18" t="str">
        <f>IF(G315="","",VLOOKUP(G315,$AQ$607:$AR$609,2,TRUE))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қабілетін бекіту
</v>
      </c>
      <c r="J92" s="18" t="e">
        <f>IF(G316="","",VLOOKUP(G316,$AS$607:$AT$609,2,TRUE))</f>
        <v>#N/A</v>
      </c>
      <c r="K92" s="18" t="e">
        <f>IF(G317="","",VLOOKUP(G317,$AU$607:$AV$609,2,TRUE))</f>
        <v>#N/A</v>
      </c>
      <c r="L92" s="20"/>
    </row>
    <row r="93" ht="90" customHeight="1" spans="2:12">
      <c r="B93" s="11"/>
      <c r="C93" s="151"/>
      <c r="D93" s="152"/>
      <c r="E93" s="152"/>
      <c r="F93" s="18" t="str">
        <f>IF(G209="","",VLOOKUP(G209,$AW$607:$AX$609,2,TRUE))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G93" s="18" t="e">
        <f>IF(G210="","",VLOOKUP(G210,$AY$607:$AZ$609,2,TRUE))</f>
        <v>#N/A</v>
      </c>
      <c r="H93" s="18" t="e">
        <f>IF(G211="","",VLOOKUP(G211,$BA$607:$BB$609,2,TRUE))</f>
        <v>#N/A</v>
      </c>
      <c r="I93" s="18" t="str">
        <f>IF(G318="","",VLOOKUP(G318,$AW$607:$AX$609,2,TRUE))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5.25" customHeight="1" spans="2:7">
      <c r="B97" s="28"/>
      <c r="C97" s="29" t="s">
        <v>5</v>
      </c>
      <c r="D97" s="29" t="s">
        <v>112</v>
      </c>
      <c r="E97" s="29" t="s">
        <v>338</v>
      </c>
      <c r="F97" s="29" t="s">
        <v>405</v>
      </c>
      <c r="G97" s="30" t="s">
        <v>726</v>
      </c>
    </row>
    <row r="98" ht="15" customHeight="1" spans="2:7">
      <c r="B98" s="31">
        <v>1</v>
      </c>
      <c r="C98" s="137">
        <f>'5 жастағы балалар Ф'!D19</f>
        <v>1</v>
      </c>
      <c r="D98" s="137">
        <f>'5 жастағы балалар К'!D19</f>
        <v>1</v>
      </c>
      <c r="E98" s="137">
        <f>'5 жастағы балалар Т'!D19</f>
        <v>1</v>
      </c>
      <c r="F98" s="137">
        <f>'5 жастағы балалар Ш'!D19</f>
        <v>1</v>
      </c>
      <c r="G98" s="137">
        <f>'5 жастағы балалар Ә'!D19</f>
        <v>1</v>
      </c>
    </row>
    <row r="99" ht="15" customHeight="1" spans="2:7">
      <c r="B99" s="33"/>
      <c r="C99" s="137">
        <f>'5 жастағы балалар Ф'!E19</f>
        <v>0</v>
      </c>
      <c r="D99" s="137">
        <f>'5 жастағы балалар К'!E19</f>
        <v>0</v>
      </c>
      <c r="E99" s="137">
        <f>'5 жастағы балалар Т'!E19</f>
        <v>0</v>
      </c>
      <c r="F99" s="137">
        <f>'5 жастағы балалар Ш'!E19</f>
        <v>0</v>
      </c>
      <c r="G99" s="137">
        <f>'5 жастағы балалар Ә'!E19</f>
        <v>0</v>
      </c>
    </row>
    <row r="100" ht="15" customHeight="1" spans="2:7">
      <c r="B100" s="34"/>
      <c r="C100" s="137">
        <f>'5 жастағы балалар Ф'!F19</f>
        <v>0</v>
      </c>
      <c r="D100" s="137">
        <f>'5 жастағы балалар К'!F19</f>
        <v>0</v>
      </c>
      <c r="E100" s="137">
        <f>'5 жастағы балалар Т'!F19</f>
        <v>0</v>
      </c>
      <c r="F100" s="137">
        <f>'5 жастағы балалар Ш'!F19</f>
        <v>0</v>
      </c>
      <c r="G100" s="137">
        <f>'5 жастағы балалар Ә'!F19</f>
        <v>0</v>
      </c>
    </row>
    <row r="101" ht="15" customHeight="1" spans="2:7">
      <c r="B101" s="31">
        <v>2</v>
      </c>
      <c r="C101" s="137">
        <f>'5 жастағы балалар Ф'!G19</f>
        <v>1</v>
      </c>
      <c r="D101" s="137">
        <f>'5 жастағы балалар К'!G19</f>
        <v>0</v>
      </c>
      <c r="E101" s="137">
        <f>'5 жастағы балалар Т'!G19</f>
        <v>1</v>
      </c>
      <c r="F101" s="137">
        <f>'5 жастағы балалар Ш'!G19</f>
        <v>1</v>
      </c>
      <c r="G101" s="137">
        <f>'5 жастағы балалар Ә'!G19</f>
        <v>0</v>
      </c>
    </row>
    <row r="102" ht="15" customHeight="1" spans="2:7">
      <c r="B102" s="33"/>
      <c r="C102" s="137">
        <f>'5 жастағы балалар Ф'!H19</f>
        <v>0</v>
      </c>
      <c r="D102" s="137">
        <f>'5 жастағы балалар К'!H19</f>
        <v>1</v>
      </c>
      <c r="E102" s="137">
        <f>'5 жастағы балалар Т'!H19</f>
        <v>0</v>
      </c>
      <c r="F102" s="137">
        <f>'5 жастағы балалар Ш'!H19</f>
        <v>0</v>
      </c>
      <c r="G102" s="137">
        <f>'5 жастағы балалар Ә'!H19</f>
        <v>1</v>
      </c>
    </row>
    <row r="103" ht="15" customHeight="1" spans="2:7">
      <c r="B103" s="34"/>
      <c r="C103" s="137">
        <f>'5 жастағы балалар Ф'!I19</f>
        <v>0</v>
      </c>
      <c r="D103" s="137">
        <f>'5 жастағы балалар К'!I19</f>
        <v>0</v>
      </c>
      <c r="E103" s="137">
        <f>'5 жастағы балалар Т'!I19</f>
        <v>0</v>
      </c>
      <c r="F103" s="137">
        <f>'5 жастағы балалар Ш'!I19</f>
        <v>0</v>
      </c>
      <c r="G103" s="137">
        <f>'5 жастағы балалар Ә'!I19</f>
        <v>0</v>
      </c>
    </row>
    <row r="104" ht="15" customHeight="1" spans="2:7">
      <c r="B104" s="31">
        <v>3</v>
      </c>
      <c r="C104" s="137">
        <f>'5 жастағы балалар Ф'!J19</f>
        <v>0</v>
      </c>
      <c r="D104" s="137">
        <f>'5 жастағы балалар К'!J19</f>
        <v>1</v>
      </c>
      <c r="E104" s="137">
        <f>'5 жастағы балалар Т'!J19</f>
        <v>1</v>
      </c>
      <c r="F104" s="137">
        <f>'5 жастағы балалар Ш'!J19</f>
        <v>1</v>
      </c>
      <c r="G104" s="137">
        <f>'5 жастағы балалар Ә'!J19</f>
        <v>0</v>
      </c>
    </row>
    <row r="105" ht="15" customHeight="1" spans="2:7">
      <c r="B105" s="33"/>
      <c r="C105" s="137">
        <f>'5 жастағы балалар Ф'!K19</f>
        <v>1</v>
      </c>
      <c r="D105" s="137">
        <f>'5 жастағы балалар К'!K19</f>
        <v>0</v>
      </c>
      <c r="E105" s="137">
        <f>'5 жастағы балалар Т'!K19</f>
        <v>0</v>
      </c>
      <c r="F105" s="137">
        <f>'5 жастағы балалар Ш'!K19</f>
        <v>0</v>
      </c>
      <c r="G105" s="137">
        <f>'5 жастағы балалар Ә'!K19</f>
        <v>1</v>
      </c>
    </row>
    <row r="106" ht="15" customHeight="1" spans="2:7">
      <c r="B106" s="34"/>
      <c r="C106" s="137">
        <f>'5 жастағы балалар Ф'!L19</f>
        <v>0</v>
      </c>
      <c r="D106" s="137">
        <f>'5 жастағы балалар К'!L19</f>
        <v>0</v>
      </c>
      <c r="E106" s="137">
        <f>'5 жастағы балалар Т'!L19</f>
        <v>0</v>
      </c>
      <c r="F106" s="137">
        <f>'5 жастағы балалар Ш'!L19</f>
        <v>0</v>
      </c>
      <c r="G106" s="137">
        <f>'5 жастағы балалар Ә'!L19</f>
        <v>0</v>
      </c>
    </row>
    <row r="107" ht="15" customHeight="1" spans="2:7">
      <c r="B107" s="31">
        <v>4</v>
      </c>
      <c r="C107" s="137">
        <f>'5 жастағы балалар Ф'!M19</f>
        <v>1</v>
      </c>
      <c r="D107" s="137">
        <f>'5 жастағы балалар К'!M19</f>
        <v>1</v>
      </c>
      <c r="E107" s="137">
        <f>'5 жастағы балалар Т'!M19</f>
        <v>1</v>
      </c>
      <c r="F107" s="137">
        <f>'5 жастағы балалар Ш'!M19</f>
        <v>1</v>
      </c>
      <c r="G107" s="137">
        <f>'5 жастағы балалар Ә'!M19</f>
        <v>0</v>
      </c>
    </row>
    <row r="108" ht="15" customHeight="1" spans="2:7">
      <c r="B108" s="33"/>
      <c r="C108" s="137">
        <f>'5 жастағы балалар Ф'!N19</f>
        <v>0</v>
      </c>
      <c r="D108" s="137">
        <f>'5 жастағы балалар К'!N19</f>
        <v>0</v>
      </c>
      <c r="E108" s="137">
        <f>'5 жастағы балалар Т'!N19</f>
        <v>0</v>
      </c>
      <c r="F108" s="137">
        <f>'5 жастағы балалар Ш'!N19</f>
        <v>0</v>
      </c>
      <c r="G108" s="137">
        <f>'5 жастағы балалар Ә'!N19</f>
        <v>1</v>
      </c>
    </row>
    <row r="109" ht="15" customHeight="1" spans="2:7">
      <c r="B109" s="34"/>
      <c r="C109" s="137">
        <f>'5 жастағы балалар Ф'!O19</f>
        <v>0</v>
      </c>
      <c r="D109" s="137">
        <f>'5 жастағы балалар К'!O19</f>
        <v>0</v>
      </c>
      <c r="E109" s="137">
        <f>'5 жастағы балалар Т'!O19</f>
        <v>0</v>
      </c>
      <c r="F109" s="137">
        <f>'5 жастағы балалар Ш'!O19</f>
        <v>0</v>
      </c>
      <c r="G109" s="137">
        <f>'5 жастағы балалар Ә'!O19</f>
        <v>0</v>
      </c>
    </row>
    <row r="110" ht="15" customHeight="1" spans="2:7">
      <c r="B110" s="31">
        <v>5</v>
      </c>
      <c r="C110" s="137">
        <f>'5 жастағы балалар Ф'!P19</f>
        <v>1</v>
      </c>
      <c r="D110" s="137">
        <f>'5 жастағы балалар К'!P19</f>
        <v>0</v>
      </c>
      <c r="E110" s="137">
        <f>'5 жастағы балалар Т'!P19</f>
        <v>1</v>
      </c>
      <c r="F110" s="137">
        <f>'5 жастағы балалар Ш'!P19</f>
        <v>1</v>
      </c>
      <c r="G110" s="137">
        <f>'5 жастағы балалар Ә'!P19</f>
        <v>0</v>
      </c>
    </row>
    <row r="111" ht="15" customHeight="1" spans="2:7">
      <c r="B111" s="33"/>
      <c r="C111" s="137">
        <f>'5 жастағы балалар Ф'!Q19</f>
        <v>0</v>
      </c>
      <c r="D111" s="137">
        <f>'5 жастағы балалар К'!Q19</f>
        <v>1</v>
      </c>
      <c r="E111" s="137">
        <f>'5 жастағы балалар Т'!Q19</f>
        <v>0</v>
      </c>
      <c r="F111" s="137">
        <f>'5 жастағы балалар Ш'!Q19</f>
        <v>0</v>
      </c>
      <c r="G111" s="137">
        <f>'5 жастағы балалар Ә'!Q19</f>
        <v>1</v>
      </c>
    </row>
    <row r="112" ht="15" customHeight="1" spans="2:7">
      <c r="B112" s="34"/>
      <c r="C112" s="137">
        <f>'5 жастағы балалар Ф'!R19</f>
        <v>0</v>
      </c>
      <c r="D112" s="137">
        <f>'5 жастағы балалар К'!R19</f>
        <v>0</v>
      </c>
      <c r="E112" s="137">
        <f>'5 жастағы балалар Т'!R19</f>
        <v>0</v>
      </c>
      <c r="F112" s="137">
        <f>'5 жастағы балалар Ш'!R19</f>
        <v>0</v>
      </c>
      <c r="G112" s="137">
        <f>'5 жастағы балалар Ә'!R19</f>
        <v>0</v>
      </c>
    </row>
    <row r="113" ht="15" customHeight="1" spans="2:7">
      <c r="B113" s="31">
        <v>6</v>
      </c>
      <c r="C113" s="137">
        <f>'5 жастағы балалар Ф'!S19</f>
        <v>1</v>
      </c>
      <c r="D113" s="137">
        <f>'5 жастағы балалар К'!S19</f>
        <v>1</v>
      </c>
      <c r="E113" s="137">
        <f>'5 жастағы балалар Т'!S19</f>
        <v>1</v>
      </c>
      <c r="F113" s="137">
        <f>'5 жастағы балалар Ш'!S19</f>
        <v>1</v>
      </c>
      <c r="G113" s="137">
        <f>'5 жастағы балалар Ә'!S19</f>
        <v>0</v>
      </c>
    </row>
    <row r="114" ht="15" customHeight="1" spans="2:7">
      <c r="B114" s="33"/>
      <c r="C114" s="137">
        <f>'5 жастағы балалар Ф'!T19</f>
        <v>0</v>
      </c>
      <c r="D114" s="137">
        <f>'5 жастағы балалар К'!T19</f>
        <v>0</v>
      </c>
      <c r="E114" s="137">
        <f>'5 жастағы балалар Т'!T19</f>
        <v>0</v>
      </c>
      <c r="F114" s="137">
        <f>'5 жастағы балалар Ш'!T19</f>
        <v>0</v>
      </c>
      <c r="G114" s="137">
        <f>'5 жастағы балалар Ә'!T19</f>
        <v>1</v>
      </c>
    </row>
    <row r="115" ht="15" customHeight="1" spans="2:7">
      <c r="B115" s="34"/>
      <c r="C115" s="137">
        <f>'5 жастағы балалар Ф'!U19</f>
        <v>0</v>
      </c>
      <c r="D115" s="137">
        <f>'5 жастағы балалар К'!U19</f>
        <v>0</v>
      </c>
      <c r="E115" s="137">
        <f>'5 жастағы балалар Т'!U19</f>
        <v>0</v>
      </c>
      <c r="F115" s="137">
        <f>'5 жастағы балалар Ш'!U19</f>
        <v>0</v>
      </c>
      <c r="G115" s="137">
        <f>'5 жастағы балалар Ә'!U19</f>
        <v>0</v>
      </c>
    </row>
    <row r="116" ht="15" customHeight="1" spans="2:7">
      <c r="B116" s="31">
        <v>7</v>
      </c>
      <c r="C116" s="35"/>
      <c r="D116" s="137">
        <f>'5 жастағы балалар К'!V19</f>
        <v>0</v>
      </c>
      <c r="E116" s="35"/>
      <c r="F116" s="137">
        <f>'5 жастағы балалар Ш'!V19</f>
        <v>1</v>
      </c>
      <c r="G116" s="35"/>
    </row>
    <row r="117" ht="15" customHeight="1" spans="2:7">
      <c r="B117" s="33"/>
      <c r="C117" s="36"/>
      <c r="D117" s="137">
        <f>'5 жастағы балалар Ш'!W19</f>
        <v>0</v>
      </c>
      <c r="E117" s="36"/>
      <c r="F117" s="137">
        <f>'5 жастағы балалар Ш'!W19</f>
        <v>0</v>
      </c>
      <c r="G117" s="36"/>
    </row>
    <row r="118" ht="15" customHeight="1" spans="2:7">
      <c r="B118" s="34"/>
      <c r="C118" s="36"/>
      <c r="D118" s="137">
        <f>'5 жастағы балалар К'!X19</f>
        <v>0</v>
      </c>
      <c r="E118" s="36"/>
      <c r="F118" s="137">
        <f>'5 жастағы балалар Ш'!X19</f>
        <v>0</v>
      </c>
      <c r="G118" s="36"/>
    </row>
    <row r="119" ht="15" customHeight="1" spans="2:7">
      <c r="B119" s="31">
        <v>8</v>
      </c>
      <c r="C119" s="36"/>
      <c r="D119" s="137">
        <f>'5 жастағы балалар К'!Y19</f>
        <v>0</v>
      </c>
      <c r="E119" s="36"/>
      <c r="F119" s="137">
        <f>'5 жастағы балалар Ш'!Y19</f>
        <v>1</v>
      </c>
      <c r="G119" s="36"/>
    </row>
    <row r="120" ht="15" customHeight="1" spans="2:7">
      <c r="B120" s="33"/>
      <c r="C120" s="36"/>
      <c r="D120" s="137">
        <f>'5 жастағы балалар К'!Z19</f>
        <v>1</v>
      </c>
      <c r="E120" s="36"/>
      <c r="F120" s="137">
        <f>'5 жастағы балалар Ш'!Z19</f>
        <v>0</v>
      </c>
      <c r="G120" s="36"/>
    </row>
    <row r="121" ht="15" customHeight="1" spans="2:7">
      <c r="B121" s="34"/>
      <c r="C121" s="36"/>
      <c r="D121" s="137">
        <f>'5 жастағы балалар К'!AA19</f>
        <v>0</v>
      </c>
      <c r="E121" s="36"/>
      <c r="F121" s="137">
        <f>'5 жастағы балалар Ш'!AA19</f>
        <v>0</v>
      </c>
      <c r="G121" s="36"/>
    </row>
    <row r="122" ht="15" customHeight="1" spans="2:7">
      <c r="B122" s="31">
        <v>9</v>
      </c>
      <c r="C122" s="36"/>
      <c r="D122" s="137">
        <f>'5 жастағы балалар К'!AB19</f>
        <v>0</v>
      </c>
      <c r="E122" s="36"/>
      <c r="F122" s="137">
        <f>'5 жастағы балалар Ш'!AB19</f>
        <v>1</v>
      </c>
      <c r="G122" s="36"/>
    </row>
    <row r="123" ht="15" customHeight="1" spans="2:7">
      <c r="B123" s="33"/>
      <c r="C123" s="36"/>
      <c r="D123" s="137">
        <f>'5 жастағы балалар К'!AC19</f>
        <v>1</v>
      </c>
      <c r="E123" s="36"/>
      <c r="F123" s="137">
        <f>'5 жастағы балалар Ш'!AC19</f>
        <v>0</v>
      </c>
      <c r="G123" s="36"/>
    </row>
    <row r="124" ht="15" customHeight="1" spans="2:7">
      <c r="B124" s="34"/>
      <c r="C124" s="36"/>
      <c r="D124" s="137">
        <f>'5 жастағы балалар К'!AD19</f>
        <v>0</v>
      </c>
      <c r="E124" s="36"/>
      <c r="F124" s="137">
        <f>'5 жастағы балалар Ш'!AD19</f>
        <v>0</v>
      </c>
      <c r="G124" s="36"/>
    </row>
    <row r="125" ht="15" customHeight="1" spans="2:7">
      <c r="B125" s="37">
        <v>10</v>
      </c>
      <c r="C125" s="36"/>
      <c r="D125" s="137">
        <f>'5 жастағы балалар К'!AE19</f>
        <v>0</v>
      </c>
      <c r="E125" s="36"/>
      <c r="F125" s="137">
        <f>'5 жастағы балалар Ш'!AE19</f>
        <v>0</v>
      </c>
      <c r="G125" s="36"/>
    </row>
    <row r="126" ht="15" customHeight="1" spans="2:7">
      <c r="B126" s="37"/>
      <c r="C126" s="36"/>
      <c r="D126" s="137">
        <f>'5 жастағы балалар К'!AF19</f>
        <v>1</v>
      </c>
      <c r="E126" s="36"/>
      <c r="F126" s="137">
        <f>'5 жастағы балалар Ш'!AF19</f>
        <v>1</v>
      </c>
      <c r="G126" s="36"/>
    </row>
    <row r="127" ht="15" customHeight="1" spans="2:7">
      <c r="B127" s="37"/>
      <c r="C127" s="36"/>
      <c r="D127" s="137">
        <f>'5 жастағы балалар К'!AG19</f>
        <v>0</v>
      </c>
      <c r="E127" s="36"/>
      <c r="F127" s="137">
        <f>'5 жастағы балалар Ш'!AG19</f>
        <v>0</v>
      </c>
      <c r="G127" s="36"/>
    </row>
    <row r="128" ht="15" customHeight="1" spans="2:7">
      <c r="B128" s="37">
        <v>11</v>
      </c>
      <c r="C128" s="36"/>
      <c r="D128" s="137">
        <f>'5 жастағы балалар К'!AH19</f>
        <v>0</v>
      </c>
      <c r="E128" s="36"/>
      <c r="F128" s="137">
        <f>'5 жастағы балалар Ш'!AH19</f>
        <v>1</v>
      </c>
      <c r="G128" s="36"/>
    </row>
    <row r="129" ht="15" customHeight="1" spans="2:7">
      <c r="B129" s="37"/>
      <c r="C129" s="36"/>
      <c r="D129" s="137">
        <f>'5 жастағы балалар К'!AI19</f>
        <v>1</v>
      </c>
      <c r="E129" s="36"/>
      <c r="F129" s="137">
        <f>'5 жастағы балалар Ш'!AI19</f>
        <v>0</v>
      </c>
      <c r="G129" s="36"/>
    </row>
    <row r="130" spans="2:7">
      <c r="B130" s="37"/>
      <c r="C130" s="36"/>
      <c r="D130" s="137">
        <f>'5 жастағы балалар К'!AJ19</f>
        <v>0</v>
      </c>
      <c r="E130" s="36"/>
      <c r="F130" s="137">
        <f>'5 жастағы балалар Ш'!AJ19</f>
        <v>0</v>
      </c>
      <c r="G130" s="36"/>
    </row>
    <row r="131" spans="2:7">
      <c r="B131" s="37">
        <v>12</v>
      </c>
      <c r="C131" s="36"/>
      <c r="D131" s="137">
        <f>'5 жастағы балалар К'!AK19</f>
        <v>0</v>
      </c>
      <c r="E131" s="36"/>
      <c r="F131" s="137">
        <f>'5 жастағы балалар Ш'!AK19</f>
        <v>1</v>
      </c>
      <c r="G131" s="36"/>
    </row>
    <row r="132" spans="2:7">
      <c r="B132" s="37"/>
      <c r="C132" s="36"/>
      <c r="D132" s="137">
        <f>'5 жастағы балалар К'!AL19</f>
        <v>1</v>
      </c>
      <c r="E132" s="36"/>
      <c r="F132" s="137">
        <f>'5 жастағы балалар Ш'!AL19</f>
        <v>0</v>
      </c>
      <c r="G132" s="36"/>
    </row>
    <row r="133" spans="2:7">
      <c r="B133" s="37"/>
      <c r="C133" s="36"/>
      <c r="D133" s="137">
        <f>'5 жастағы балалар К'!AM19</f>
        <v>0</v>
      </c>
      <c r="E133" s="36"/>
      <c r="F133" s="137">
        <f>'5 жастағы балалар Ш'!AM19</f>
        <v>0</v>
      </c>
      <c r="G133" s="36"/>
    </row>
    <row r="134" spans="2:7">
      <c r="B134" s="37">
        <v>13</v>
      </c>
      <c r="C134" s="36"/>
      <c r="D134" s="137">
        <f>'5 жастағы балалар К'!AN19</f>
        <v>0</v>
      </c>
      <c r="E134" s="36"/>
      <c r="F134" s="137">
        <f>'5 жастағы балалар Ш'!AN19</f>
        <v>1</v>
      </c>
      <c r="G134" s="36"/>
    </row>
    <row r="135" spans="2:7">
      <c r="B135" s="37"/>
      <c r="C135" s="36"/>
      <c r="D135" s="137">
        <f>'5 жастағы балалар К'!AO19</f>
        <v>1</v>
      </c>
      <c r="E135" s="36"/>
      <c r="F135" s="137">
        <f>'5 жастағы балалар Ш'!AO19</f>
        <v>0</v>
      </c>
      <c r="G135" s="36"/>
    </row>
    <row r="136" spans="2:7">
      <c r="B136" s="37"/>
      <c r="C136" s="36"/>
      <c r="D136" s="137">
        <f>'5 жастағы балалар К'!AP19</f>
        <v>0</v>
      </c>
      <c r="E136" s="36"/>
      <c r="F136" s="137">
        <f>'5 жастағы балалар Ш'!AP19</f>
        <v>0</v>
      </c>
      <c r="G136" s="36"/>
    </row>
    <row r="137" spans="2:7">
      <c r="B137" s="37">
        <v>14</v>
      </c>
      <c r="C137" s="36"/>
      <c r="D137" s="137">
        <f>'5 жастағы балалар К'!AQ19</f>
        <v>1</v>
      </c>
      <c r="E137" s="36"/>
      <c r="F137" s="137">
        <f>'5 жастағы балалар Ш'!AQ19</f>
        <v>1</v>
      </c>
      <c r="G137" s="36"/>
    </row>
    <row r="138" spans="2:7">
      <c r="B138" s="37"/>
      <c r="C138" s="36"/>
      <c r="D138" s="137">
        <f>'5 жастағы балалар К'!AR19</f>
        <v>0</v>
      </c>
      <c r="E138" s="36"/>
      <c r="F138" s="137">
        <f>'5 жастағы балалар Ш'!AR19</f>
        <v>0</v>
      </c>
      <c r="G138" s="36"/>
    </row>
    <row r="139" spans="2:7">
      <c r="B139" s="37"/>
      <c r="C139" s="36"/>
      <c r="D139" s="137">
        <f>'5 жастағы балалар К'!AS19</f>
        <v>0</v>
      </c>
      <c r="E139" s="36"/>
      <c r="F139" s="137">
        <f>'5 жастағы балалар Ш'!AS19</f>
        <v>0</v>
      </c>
      <c r="G139" s="36"/>
    </row>
    <row r="140" spans="2:7">
      <c r="B140" s="37">
        <v>15</v>
      </c>
      <c r="C140" s="36"/>
      <c r="D140" s="137">
        <f>'5 жастағы балалар К'!AT19</f>
        <v>0</v>
      </c>
      <c r="E140" s="36"/>
      <c r="F140" s="137">
        <f>'5 жастағы балалар Ш'!AT19</f>
        <v>1</v>
      </c>
      <c r="G140" s="36"/>
    </row>
    <row r="141" spans="2:7">
      <c r="B141" s="37"/>
      <c r="C141" s="36"/>
      <c r="D141" s="137">
        <f>'5 жастағы балалар К'!AU19</f>
        <v>1</v>
      </c>
      <c r="E141" s="36"/>
      <c r="F141" s="137">
        <f>'5 жастағы балалар Ш'!AU19</f>
        <v>0</v>
      </c>
      <c r="G141" s="36"/>
    </row>
    <row r="142" spans="2:7">
      <c r="B142" s="37"/>
      <c r="C142" s="36"/>
      <c r="D142" s="137">
        <f>'5 жастағы балалар К'!AV19</f>
        <v>0</v>
      </c>
      <c r="E142" s="36"/>
      <c r="F142" s="137">
        <f>'5 жастағы балалар Ш'!AV19</f>
        <v>0</v>
      </c>
      <c r="G142" s="36"/>
    </row>
    <row r="143" spans="2:7">
      <c r="B143" s="37">
        <v>16</v>
      </c>
      <c r="C143" s="36"/>
      <c r="D143" s="137">
        <f>'5 жастағы балалар К'!AW19</f>
        <v>0</v>
      </c>
      <c r="E143" s="36"/>
      <c r="F143" s="137">
        <f>'5 жастағы балалар Ш'!AW19</f>
        <v>1</v>
      </c>
      <c r="G143" s="36"/>
    </row>
    <row r="144" spans="2:7">
      <c r="B144" s="37"/>
      <c r="C144" s="36"/>
      <c r="D144" s="137">
        <f>'5 жастағы балалар К'!AX19</f>
        <v>1</v>
      </c>
      <c r="E144" s="36"/>
      <c r="F144" s="137">
        <f>'5 жастағы балалар Ш'!AX19</f>
        <v>0</v>
      </c>
      <c r="G144" s="36"/>
    </row>
    <row r="145" spans="2:7">
      <c r="B145" s="37"/>
      <c r="C145" s="36"/>
      <c r="D145" s="137">
        <f>'5 жастағы балалар К'!AY19</f>
        <v>0</v>
      </c>
      <c r="E145" s="36"/>
      <c r="F145" s="137">
        <f>'5 жастағы балалар Ш'!AY19</f>
        <v>0</v>
      </c>
      <c r="G145" s="36"/>
    </row>
    <row r="146" spans="2:7">
      <c r="B146" s="37">
        <v>17</v>
      </c>
      <c r="C146" s="36"/>
      <c r="D146" s="137">
        <f>'5 жастағы балалар К'!AZ19</f>
        <v>0</v>
      </c>
      <c r="E146" s="36"/>
      <c r="F146" s="137">
        <f>'5 жастағы балалар Ш'!AZ19</f>
        <v>0</v>
      </c>
      <c r="G146" s="36"/>
    </row>
    <row r="147" spans="2:7">
      <c r="B147" s="37"/>
      <c r="C147" s="36"/>
      <c r="D147" s="137">
        <f>'5 жастағы балалар К'!BA19</f>
        <v>1</v>
      </c>
      <c r="E147" s="36"/>
      <c r="F147" s="137">
        <f>'5 жастағы балалар Ш'!BA19</f>
        <v>1</v>
      </c>
      <c r="G147" s="36"/>
    </row>
    <row r="148" spans="2:7">
      <c r="B148" s="37"/>
      <c r="C148" s="36"/>
      <c r="D148" s="137">
        <f>'5 жастағы балалар К'!BB19</f>
        <v>0</v>
      </c>
      <c r="E148" s="36"/>
      <c r="F148" s="137">
        <f>'5 жастағы балалар Ш'!BB19</f>
        <v>0</v>
      </c>
      <c r="G148" s="36"/>
    </row>
    <row r="149" spans="2:7">
      <c r="B149" s="37">
        <v>18</v>
      </c>
      <c r="C149" s="36"/>
      <c r="D149" s="137">
        <f>'5 жастағы балалар К'!BC19</f>
        <v>0</v>
      </c>
      <c r="E149" s="36"/>
      <c r="F149" s="137">
        <f>'5 жастағы балалар Ш'!BC19</f>
        <v>1</v>
      </c>
      <c r="G149" s="36"/>
    </row>
    <row r="150" spans="2:7">
      <c r="B150" s="37"/>
      <c r="C150" s="36"/>
      <c r="D150" s="137">
        <f>'5 жастағы балалар К'!BD19</f>
        <v>1</v>
      </c>
      <c r="E150" s="36"/>
      <c r="F150" s="137">
        <f>'5 жастағы балалар Ш'!BD19</f>
        <v>0</v>
      </c>
      <c r="G150" s="36"/>
    </row>
    <row r="151" spans="2:7">
      <c r="B151" s="37"/>
      <c r="C151" s="36"/>
      <c r="D151" s="137">
        <f>'5 жастағы балалар К'!BE19</f>
        <v>0</v>
      </c>
      <c r="E151" s="36"/>
      <c r="F151" s="137">
        <f>'5 жастағы балалар Ш'!BE19</f>
        <v>0</v>
      </c>
      <c r="G151" s="36"/>
    </row>
    <row r="152" spans="2:7">
      <c r="B152" s="37">
        <v>19</v>
      </c>
      <c r="C152" s="36"/>
      <c r="D152" s="35"/>
      <c r="E152" s="36"/>
      <c r="F152" s="137">
        <f>'5 жастағы балалар Ш'!BF19</f>
        <v>1</v>
      </c>
      <c r="G152" s="36"/>
    </row>
    <row r="153" spans="2:7">
      <c r="B153" s="37"/>
      <c r="C153" s="36"/>
      <c r="D153" s="36"/>
      <c r="E153" s="36"/>
      <c r="F153" s="137">
        <f>'5 жастағы балалар Ш'!BG19</f>
        <v>0</v>
      </c>
      <c r="G153" s="36"/>
    </row>
    <row r="154" spans="2:7">
      <c r="B154" s="37"/>
      <c r="C154" s="36"/>
      <c r="D154" s="36"/>
      <c r="E154" s="36"/>
      <c r="F154" s="137">
        <f>'5 жастағы балалар Ш'!BH19</f>
        <v>0</v>
      </c>
      <c r="G154" s="36"/>
    </row>
    <row r="155" spans="2:7">
      <c r="B155" s="37">
        <v>20</v>
      </c>
      <c r="C155" s="36"/>
      <c r="D155" s="36"/>
      <c r="E155" s="36"/>
      <c r="F155" s="137">
        <f>'5 жастағы балалар Ш'!BI19</f>
        <v>1</v>
      </c>
      <c r="G155" s="36"/>
    </row>
    <row r="156" spans="2:7">
      <c r="B156" s="37"/>
      <c r="C156" s="36"/>
      <c r="D156" s="36"/>
      <c r="E156" s="36"/>
      <c r="F156" s="137">
        <f>'5 жастағы балалар Ш'!BJ19</f>
        <v>0</v>
      </c>
      <c r="G156" s="36"/>
    </row>
    <row r="157" spans="2:7">
      <c r="B157" s="37"/>
      <c r="C157" s="36"/>
      <c r="D157" s="36"/>
      <c r="E157" s="36"/>
      <c r="F157" s="137">
        <f>'5 жастағы балалар Ш'!BK19</f>
        <v>0</v>
      </c>
      <c r="G157" s="36"/>
    </row>
    <row r="158" spans="2:7">
      <c r="B158" s="31">
        <v>21</v>
      </c>
      <c r="C158" s="36"/>
      <c r="D158" s="36"/>
      <c r="E158" s="36"/>
      <c r="F158" s="137">
        <f>'5 жастағы балалар Ш'!BL19</f>
        <v>1</v>
      </c>
      <c r="G158" s="36"/>
    </row>
    <row r="159" ht="15" customHeight="1" spans="2:7">
      <c r="B159" s="33"/>
      <c r="C159" s="36"/>
      <c r="D159" s="36"/>
      <c r="E159" s="36"/>
      <c r="F159" s="137">
        <f>'5 жастағы балалар Ш'!BM19</f>
        <v>0</v>
      </c>
      <c r="G159" s="36"/>
    </row>
    <row r="160" spans="2:7">
      <c r="B160" s="34"/>
      <c r="C160" s="36"/>
      <c r="D160" s="36"/>
      <c r="E160" s="36"/>
      <c r="F160" s="137">
        <f>'5 жастағы балалар Ш'!BN19</f>
        <v>0</v>
      </c>
      <c r="G160" s="36"/>
    </row>
    <row r="161" spans="2:7">
      <c r="B161" s="31">
        <v>22</v>
      </c>
      <c r="C161" s="36"/>
      <c r="D161" s="36"/>
      <c r="E161" s="36"/>
      <c r="F161" s="137">
        <f>'5 жастағы балалар Ш'!BO19</f>
        <v>1</v>
      </c>
      <c r="G161" s="36"/>
    </row>
    <row r="162" spans="2:7">
      <c r="B162" s="33"/>
      <c r="C162" s="36"/>
      <c r="D162" s="36"/>
      <c r="E162" s="36"/>
      <c r="F162" s="137">
        <f>'5 жастағы балалар Ш'!BP19</f>
        <v>0</v>
      </c>
      <c r="G162" s="36"/>
    </row>
    <row r="163" spans="2:7">
      <c r="B163" s="34"/>
      <c r="C163" s="36"/>
      <c r="D163" s="36"/>
      <c r="E163" s="36"/>
      <c r="F163" s="137">
        <f>'5 жастағы балалар Ш'!BQ19</f>
        <v>0</v>
      </c>
      <c r="G163" s="36"/>
    </row>
    <row r="164" spans="2:7">
      <c r="B164" s="31">
        <v>23</v>
      </c>
      <c r="C164" s="36"/>
      <c r="D164" s="36"/>
      <c r="E164" s="36"/>
      <c r="F164" s="137">
        <f>'5 жастағы балалар Ш'!BR19</f>
        <v>1</v>
      </c>
      <c r="G164" s="36"/>
    </row>
    <row r="165" spans="2:7">
      <c r="B165" s="33"/>
      <c r="C165" s="36"/>
      <c r="D165" s="36"/>
      <c r="E165" s="36"/>
      <c r="F165" s="137">
        <f>'5 жастағы балалар Ш'!BS19</f>
        <v>0</v>
      </c>
      <c r="G165" s="36"/>
    </row>
    <row r="166" ht="15" customHeight="1" spans="2:7">
      <c r="B166" s="34"/>
      <c r="C166" s="36"/>
      <c r="D166" s="36"/>
      <c r="E166" s="36"/>
      <c r="F166" s="137">
        <f>'5 жастағы балалар Ш'!BT19</f>
        <v>0</v>
      </c>
      <c r="G166" s="36"/>
    </row>
    <row r="167" ht="15" customHeight="1" spans="2:7">
      <c r="B167" s="31">
        <v>24</v>
      </c>
      <c r="C167" s="36"/>
      <c r="D167" s="36"/>
      <c r="E167" s="36"/>
      <c r="F167" s="137">
        <f>'5 жастағы балалар Ш'!BU19</f>
        <v>1</v>
      </c>
      <c r="G167" s="36"/>
    </row>
    <row r="168" ht="15" customHeight="1" spans="2:7">
      <c r="B168" s="33"/>
      <c r="C168" s="36"/>
      <c r="D168" s="36"/>
      <c r="E168" s="36"/>
      <c r="F168" s="137">
        <f>'5 жастағы балалар Ш'!BV19</f>
        <v>0</v>
      </c>
      <c r="G168" s="36"/>
    </row>
    <row r="169" ht="15" customHeight="1" spans="2:7">
      <c r="B169" s="34"/>
      <c r="C169" s="36"/>
      <c r="D169" s="36"/>
      <c r="E169" s="36"/>
      <c r="F169" s="137">
        <f>'5 жастағы балалар Ш'!BW19</f>
        <v>0</v>
      </c>
      <c r="G169" s="36"/>
    </row>
    <row r="170" ht="15" customHeight="1" spans="2:7">
      <c r="B170" s="31">
        <v>25</v>
      </c>
      <c r="C170" s="36"/>
      <c r="D170" s="36"/>
      <c r="E170" s="36"/>
      <c r="F170" s="137">
        <f>'5 жастағы балалар Ш'!BX19</f>
        <v>1</v>
      </c>
      <c r="G170" s="36"/>
    </row>
    <row r="171" ht="15" customHeight="1" spans="2:7">
      <c r="B171" s="33"/>
      <c r="C171" s="36"/>
      <c r="D171" s="36"/>
      <c r="E171" s="36"/>
      <c r="F171" s="137">
        <f>'5 жастағы балалар Ш'!BY19</f>
        <v>0</v>
      </c>
      <c r="G171" s="36"/>
    </row>
    <row r="172" ht="15" customHeight="1" spans="2:7">
      <c r="B172" s="34"/>
      <c r="C172" s="36"/>
      <c r="D172" s="36"/>
      <c r="E172" s="36"/>
      <c r="F172" s="137">
        <f>'5 жастағы балалар Ш'!BZ19</f>
        <v>0</v>
      </c>
      <c r="G172" s="36"/>
    </row>
    <row r="173" ht="15" customHeight="1" spans="2:7">
      <c r="B173" s="31">
        <v>26</v>
      </c>
      <c r="C173" s="36"/>
      <c r="D173" s="36"/>
      <c r="E173" s="36"/>
      <c r="F173" s="137">
        <f>'5 жастағы балалар Ш'!CA19</f>
        <v>0</v>
      </c>
      <c r="G173" s="36"/>
    </row>
    <row r="174" ht="15" customHeight="1" spans="2:7">
      <c r="B174" s="33"/>
      <c r="C174" s="36"/>
      <c r="D174" s="36"/>
      <c r="E174" s="36"/>
      <c r="F174" s="137">
        <f>'5 жастағы балалар Ш'!CB19</f>
        <v>1</v>
      </c>
      <c r="G174" s="36"/>
    </row>
    <row r="175" ht="15" customHeight="1" spans="2:7">
      <c r="B175" s="34"/>
      <c r="C175" s="36"/>
      <c r="D175" s="36"/>
      <c r="E175" s="36"/>
      <c r="F175" s="137">
        <f>'5 жастағы балалар Ш'!CC19</f>
        <v>0</v>
      </c>
      <c r="G175" s="36"/>
    </row>
    <row r="176" ht="15" customHeight="1" spans="2:7">
      <c r="B176" s="31">
        <v>27</v>
      </c>
      <c r="C176" s="36"/>
      <c r="D176" s="36"/>
      <c r="E176" s="36"/>
      <c r="F176" s="137">
        <f>'5 жастағы балалар Ш'!CD19</f>
        <v>0</v>
      </c>
      <c r="G176" s="36"/>
    </row>
    <row r="177" ht="15" customHeight="1" spans="2:7">
      <c r="B177" s="33"/>
      <c r="C177" s="36"/>
      <c r="D177" s="36"/>
      <c r="E177" s="36"/>
      <c r="F177" s="137">
        <f>'5 жастағы балалар Ш'!CE19</f>
        <v>1</v>
      </c>
      <c r="G177" s="36"/>
    </row>
    <row r="178" ht="15" customHeight="1" spans="2:7">
      <c r="B178" s="34"/>
      <c r="C178" s="36"/>
      <c r="D178" s="36"/>
      <c r="E178" s="36"/>
      <c r="F178" s="137">
        <f>'5 жастағы балалар Ш'!CF19</f>
        <v>0</v>
      </c>
      <c r="G178" s="36"/>
    </row>
    <row r="179" ht="15" customHeight="1" spans="2:7">
      <c r="B179" s="31">
        <v>28</v>
      </c>
      <c r="C179" s="36"/>
      <c r="D179" s="36"/>
      <c r="E179" s="36"/>
      <c r="F179" s="137">
        <f>'5 жастағы балалар Ш'!CG19</f>
        <v>0</v>
      </c>
      <c r="G179" s="36"/>
    </row>
    <row r="180" ht="15" customHeight="1" spans="2:7">
      <c r="B180" s="33"/>
      <c r="C180" s="36"/>
      <c r="D180" s="36"/>
      <c r="E180" s="36"/>
      <c r="F180" s="137">
        <f>'5 жастағы балалар Ш'!CH19</f>
        <v>0</v>
      </c>
      <c r="G180" s="36"/>
    </row>
    <row r="181" ht="15" customHeight="1" spans="2:7">
      <c r="B181" s="34"/>
      <c r="C181" s="36"/>
      <c r="D181" s="36"/>
      <c r="E181" s="36"/>
      <c r="F181" s="137">
        <f>'5 жастағы балалар Ш'!CI19</f>
        <v>1</v>
      </c>
      <c r="G181" s="36"/>
    </row>
    <row r="182" ht="15" customHeight="1" spans="2:7">
      <c r="B182" s="31">
        <v>29</v>
      </c>
      <c r="C182" s="36"/>
      <c r="D182" s="36"/>
      <c r="E182" s="36"/>
      <c r="F182" s="137">
        <f>'5 жастағы балалар Ш'!CJ19</f>
        <v>1</v>
      </c>
      <c r="G182" s="36"/>
    </row>
    <row r="183" ht="15" customHeight="1" spans="2:7">
      <c r="B183" s="33"/>
      <c r="C183" s="36"/>
      <c r="D183" s="36"/>
      <c r="E183" s="36"/>
      <c r="F183" s="137">
        <f>'5 жастағы балалар Ш'!CK19</f>
        <v>0</v>
      </c>
      <c r="G183" s="36"/>
    </row>
    <row r="184" ht="15" customHeight="1" spans="2:7">
      <c r="B184" s="34"/>
      <c r="C184" s="36"/>
      <c r="D184" s="36"/>
      <c r="E184" s="36"/>
      <c r="F184" s="137">
        <f>'5 жастағы балалар Ш'!CL19</f>
        <v>0</v>
      </c>
      <c r="G184" s="36"/>
    </row>
    <row r="185" ht="15" customHeight="1" spans="2:7">
      <c r="B185" s="31">
        <v>30</v>
      </c>
      <c r="C185" s="36"/>
      <c r="D185" s="36"/>
      <c r="E185" s="36"/>
      <c r="F185" s="137">
        <f>'5 жастағы балалар Ш'!CM19</f>
        <v>0</v>
      </c>
      <c r="G185" s="36"/>
    </row>
    <row r="186" ht="15" customHeight="1" spans="2:7">
      <c r="B186" s="33"/>
      <c r="C186" s="36"/>
      <c r="D186" s="36"/>
      <c r="E186" s="36"/>
      <c r="F186" s="137">
        <f>'5 жастағы балалар Ш'!CN19</f>
        <v>1</v>
      </c>
      <c r="G186" s="36"/>
    </row>
    <row r="187" ht="15" customHeight="1" spans="2:7">
      <c r="B187" s="34"/>
      <c r="C187" s="38"/>
      <c r="D187" s="38"/>
      <c r="E187" s="38"/>
      <c r="F187" s="137">
        <f>'5 жастағы балалар Ш'!CO19</f>
        <v>0</v>
      </c>
      <c r="G187" s="38"/>
    </row>
    <row r="188" ht="15" customHeight="1"/>
    <row r="189" ht="15" customHeight="1" spans="2:7">
      <c r="B189" s="25" t="s">
        <v>839</v>
      </c>
      <c r="C189" s="26"/>
      <c r="D189" s="26"/>
      <c r="E189" s="26"/>
      <c r="F189" s="26"/>
      <c r="G189" s="27"/>
    </row>
    <row r="190" ht="28.5" customHeight="1" spans="2:7">
      <c r="B190" s="28"/>
      <c r="C190" s="29" t="s">
        <v>5</v>
      </c>
      <c r="D190" s="29" t="s">
        <v>112</v>
      </c>
      <c r="E190" s="29" t="s">
        <v>338</v>
      </c>
      <c r="F190" s="29" t="s">
        <v>405</v>
      </c>
      <c r="G190" s="30" t="s">
        <v>726</v>
      </c>
    </row>
    <row r="191" ht="15" customHeight="1" spans="2:7">
      <c r="B191" s="31">
        <v>1</v>
      </c>
      <c r="C191" s="139">
        <f>'5 жастағы балалар Ф'!D65</f>
        <v>1</v>
      </c>
      <c r="D191" s="139">
        <f>'5 жастағы балалар К'!D65</f>
        <v>1</v>
      </c>
      <c r="E191" s="139">
        <f>'5 жастағы балалар Т'!D65</f>
        <v>1</v>
      </c>
      <c r="F191" s="139">
        <f>'5 жастағы балалар Ш'!D65</f>
        <v>1</v>
      </c>
      <c r="G191" s="139">
        <f>'5 жастағы балалар Ә'!D65</f>
        <v>1</v>
      </c>
    </row>
    <row r="192" ht="15" customHeight="1" spans="2:7">
      <c r="B192" s="33"/>
      <c r="C192" s="139">
        <f>'5 жастағы балалар Ф'!E65</f>
        <v>0</v>
      </c>
      <c r="D192" s="139">
        <f>'5 жастағы балалар К'!E65</f>
        <v>0</v>
      </c>
      <c r="E192" s="139">
        <f>'5 жастағы балалар Т'!E65</f>
        <v>0</v>
      </c>
      <c r="F192" s="139">
        <f>'5 жастағы балалар Ш'!E65</f>
        <v>0</v>
      </c>
      <c r="G192" s="139">
        <f>'5 жастағы балалар Ә'!E65</f>
        <v>0</v>
      </c>
    </row>
    <row r="193" ht="15" customHeight="1" spans="2:7">
      <c r="B193" s="34"/>
      <c r="C193" s="139">
        <f>'5 жастағы балалар Ф'!F65</f>
        <v>0</v>
      </c>
      <c r="D193" s="139">
        <f>'5 жастағы балалар К'!F65</f>
        <v>0</v>
      </c>
      <c r="E193" s="139">
        <f>'5 жастағы балалар Т'!F65</f>
        <v>0</v>
      </c>
      <c r="F193" s="139">
        <f>'5 жастағы балалар Ш'!F65</f>
        <v>0</v>
      </c>
      <c r="G193" s="139">
        <f>'5 жастағы балалар Ә'!F65</f>
        <v>0</v>
      </c>
    </row>
    <row r="194" ht="15" customHeight="1" spans="2:99">
      <c r="B194" s="31">
        <v>2</v>
      </c>
      <c r="C194" s="139">
        <f>'5 жастағы балалар Ф'!G65</f>
        <v>1</v>
      </c>
      <c r="D194" s="139">
        <f>'5 жастағы балалар К'!G65</f>
        <v>1</v>
      </c>
      <c r="E194" s="139">
        <f>'5 жастағы балалар Т'!G65</f>
        <v>1</v>
      </c>
      <c r="F194" s="139">
        <f>'5 жастағы балалар Ш'!G65</f>
        <v>1</v>
      </c>
      <c r="G194" s="139">
        <f>'5 жастағы балалар Ә'!G65</f>
        <v>1</v>
      </c>
      <c r="CO194" s="140"/>
      <c r="CQ194" s="140"/>
      <c r="CS194" s="140"/>
      <c r="CU194" s="140"/>
    </row>
    <row r="195" ht="15" customHeight="1" spans="2:99">
      <c r="B195" s="33"/>
      <c r="C195" s="139">
        <f>'5 жастағы балалар Ф'!H65</f>
        <v>0</v>
      </c>
      <c r="D195" s="139">
        <f>'5 жастағы балалар К'!H65</f>
        <v>0</v>
      </c>
      <c r="E195" s="139">
        <f>'5 жастағы балалар Т'!H65</f>
        <v>0</v>
      </c>
      <c r="F195" s="139">
        <f>'5 жастағы балалар Ш'!H65</f>
        <v>0</v>
      </c>
      <c r="G195" s="139">
        <f>'5 жастағы балалар Ә'!H65</f>
        <v>0</v>
      </c>
      <c r="CO195" s="141"/>
      <c r="CQ195" s="141"/>
      <c r="CS195" s="141"/>
      <c r="CU195" s="141"/>
    </row>
    <row r="196" ht="15" customHeight="1" spans="2:99">
      <c r="B196" s="34"/>
      <c r="C196" s="139">
        <f>'5 жастағы балалар Ф'!I65</f>
        <v>0</v>
      </c>
      <c r="D196" s="139">
        <f>'5 жастағы балалар К'!I65</f>
        <v>0</v>
      </c>
      <c r="E196" s="139">
        <f>'5 жастағы балалар Т'!I65</f>
        <v>0</v>
      </c>
      <c r="F196" s="139">
        <f>'5 жастағы балалар Ш'!I65</f>
        <v>0</v>
      </c>
      <c r="G196" s="139">
        <f>'5 жастағы балалар Ә'!I65</f>
        <v>0</v>
      </c>
      <c r="CO196" s="141"/>
      <c r="CQ196" s="141"/>
      <c r="CS196" s="141"/>
      <c r="CU196" s="141"/>
    </row>
    <row r="197" ht="15" customHeight="1" spans="2:7">
      <c r="B197" s="31">
        <v>3</v>
      </c>
      <c r="C197" s="139">
        <f>'5 жастағы балалар Ф'!J65</f>
        <v>1</v>
      </c>
      <c r="D197" s="139">
        <f>'5 жастағы балалар К'!J65</f>
        <v>1</v>
      </c>
      <c r="E197" s="139">
        <f>'5 жастағы балалар Т'!J65</f>
        <v>1</v>
      </c>
      <c r="F197" s="139">
        <f>'5 жастағы балалар Ш'!J65</f>
        <v>0</v>
      </c>
      <c r="G197" s="139">
        <f>'5 жастағы балалар Ә'!J65</f>
        <v>1</v>
      </c>
    </row>
    <row r="198" ht="15" customHeight="1" spans="2:7">
      <c r="B198" s="33"/>
      <c r="C198" s="139">
        <f>'5 жастағы балалар Ф'!K65</f>
        <v>0</v>
      </c>
      <c r="D198" s="139">
        <f>'5 жастағы балалар К'!K65</f>
        <v>0</v>
      </c>
      <c r="E198" s="139">
        <f>'5 жастағы балалар Т'!K65</f>
        <v>0</v>
      </c>
      <c r="F198" s="139">
        <f>'5 жастағы балалар Ш'!K65</f>
        <v>1</v>
      </c>
      <c r="G198" s="139">
        <f>'5 жастағы балалар Ә'!K65</f>
        <v>0</v>
      </c>
    </row>
    <row r="199" ht="15" customHeight="1" spans="2:7">
      <c r="B199" s="34"/>
      <c r="C199" s="139">
        <f>'5 жастағы балалар Ф'!L65</f>
        <v>0</v>
      </c>
      <c r="D199" s="139">
        <f>'5 жастағы балалар К'!L65</f>
        <v>0</v>
      </c>
      <c r="E199" s="139">
        <f>'5 жастағы балалар Т'!L65</f>
        <v>0</v>
      </c>
      <c r="F199" s="139">
        <f>'5 жастағы балалар Ш'!L65</f>
        <v>0</v>
      </c>
      <c r="G199" s="139">
        <f>'5 жастағы балалар Ә'!L65</f>
        <v>0</v>
      </c>
    </row>
    <row r="200" ht="15" customHeight="1" spans="2:7">
      <c r="B200" s="31">
        <v>4</v>
      </c>
      <c r="C200" s="139">
        <f>'5 жастағы балалар Ф'!M65</f>
        <v>1</v>
      </c>
      <c r="D200" s="139">
        <f>'5 жастағы балалар К'!M65</f>
        <v>1</v>
      </c>
      <c r="E200" s="139">
        <f>'5 жастағы балалар Т'!M65</f>
        <v>1</v>
      </c>
      <c r="F200" s="139">
        <f>'5 жастағы балалар Ш'!M65</f>
        <v>0</v>
      </c>
      <c r="G200" s="139">
        <f>'5 жастағы балалар Ә'!M65</f>
        <v>1</v>
      </c>
    </row>
    <row r="201" ht="15" customHeight="1" spans="2:7">
      <c r="B201" s="33"/>
      <c r="C201" s="139">
        <f>'5 жастағы балалар Ф'!N65</f>
        <v>0</v>
      </c>
      <c r="D201" s="139">
        <f>'5 жастағы балалар К'!N65</f>
        <v>0</v>
      </c>
      <c r="E201" s="139">
        <f>'5 жастағы балалар Т'!N65</f>
        <v>0</v>
      </c>
      <c r="F201" s="139">
        <f>'5 жастағы балалар Ш'!N65</f>
        <v>1</v>
      </c>
      <c r="G201" s="139">
        <f>'5 жастағы балалар Ә'!N65</f>
        <v>0</v>
      </c>
    </row>
    <row r="202" ht="15" customHeight="1" spans="2:7">
      <c r="B202" s="34"/>
      <c r="C202" s="139">
        <f>'5 жастағы балалар Ф'!O65</f>
        <v>0</v>
      </c>
      <c r="D202" s="139">
        <f>'5 жастағы балалар К'!O65</f>
        <v>0</v>
      </c>
      <c r="E202" s="139">
        <f>'5 жастағы балалар Т'!O65</f>
        <v>0</v>
      </c>
      <c r="F202" s="139">
        <f>'5 жастағы балалар Ш'!O65</f>
        <v>0</v>
      </c>
      <c r="G202" s="139">
        <f>'5 жастағы балалар Ә'!O65</f>
        <v>0</v>
      </c>
    </row>
    <row r="203" ht="15" customHeight="1" spans="2:7">
      <c r="B203" s="31">
        <v>5</v>
      </c>
      <c r="C203" s="139">
        <f>'5 жастағы балалар Ф'!P65</f>
        <v>1</v>
      </c>
      <c r="D203" s="139">
        <f>'5 жастағы балалар К'!P65</f>
        <v>1</v>
      </c>
      <c r="E203" s="139">
        <f>'5 жастағы балалар Т'!P65</f>
        <v>1</v>
      </c>
      <c r="F203" s="139">
        <f>'5 жастағы балалар Ш'!P65</f>
        <v>1</v>
      </c>
      <c r="G203" s="139">
        <f>'5 жастағы балалар Ә'!P65</f>
        <v>1</v>
      </c>
    </row>
    <row r="204" ht="15" customHeight="1" spans="2:7">
      <c r="B204" s="33"/>
      <c r="C204" s="139">
        <f>'5 жастағы балалар Ф'!Q65</f>
        <v>0</v>
      </c>
      <c r="D204" s="139">
        <f>'5 жастағы балалар К'!Q65</f>
        <v>0</v>
      </c>
      <c r="E204" s="139">
        <f>'5 жастағы балалар Т'!Q65</f>
        <v>0</v>
      </c>
      <c r="F204" s="139">
        <f>'5 жастағы балалар Ш'!Q65</f>
        <v>0</v>
      </c>
      <c r="G204" s="139">
        <f>'5 жастағы балалар Ә'!Q65</f>
        <v>0</v>
      </c>
    </row>
    <row r="205" ht="15" customHeight="1" spans="2:7">
      <c r="B205" s="34"/>
      <c r="C205" s="139">
        <f>'5 жастағы балалар Ф'!R65</f>
        <v>0</v>
      </c>
      <c r="D205" s="139">
        <f>'5 жастағы балалар К'!R65</f>
        <v>0</v>
      </c>
      <c r="E205" s="139">
        <f>'5 жастағы балалар Т'!R65</f>
        <v>0</v>
      </c>
      <c r="F205" s="139">
        <f>'5 жастағы балалар Ш'!R65</f>
        <v>0</v>
      </c>
      <c r="G205" s="139">
        <f>'5 жастағы балалар Ә'!R65</f>
        <v>0</v>
      </c>
    </row>
    <row r="206" ht="15" customHeight="1" spans="2:7">
      <c r="B206" s="31">
        <v>6</v>
      </c>
      <c r="C206" s="139">
        <f>'5 жастағы балалар Ф'!S65</f>
        <v>1</v>
      </c>
      <c r="D206" s="139">
        <f>'5 жастағы балалар К'!S65</f>
        <v>1</v>
      </c>
      <c r="E206" s="139">
        <f>'5 жастағы балалар Т'!S65</f>
        <v>1</v>
      </c>
      <c r="F206" s="139">
        <f>'5 жастағы балалар Ш'!S65</f>
        <v>1</v>
      </c>
      <c r="G206" s="139">
        <f>'5 жастағы балалар Ә'!S65</f>
        <v>1</v>
      </c>
    </row>
    <row r="207" ht="15" customHeight="1" spans="2:7">
      <c r="B207" s="33"/>
      <c r="C207" s="139">
        <f>'5 жастағы балалар Ф'!T65</f>
        <v>0</v>
      </c>
      <c r="D207" s="139">
        <f>'5 жастағы балалар К'!T65</f>
        <v>0</v>
      </c>
      <c r="E207" s="139">
        <f>'5 жастағы балалар Т'!T65</f>
        <v>0</v>
      </c>
      <c r="F207" s="139">
        <f>'5 жастағы балалар Ш'!T65</f>
        <v>0</v>
      </c>
      <c r="G207" s="139">
        <f>'5 жастағы балалар Ә'!T65</f>
        <v>0</v>
      </c>
    </row>
    <row r="208" ht="15" customHeight="1" spans="2:7">
      <c r="B208" s="34"/>
      <c r="C208" s="139">
        <f>'5 жастағы балалар Ф'!U65</f>
        <v>0</v>
      </c>
      <c r="D208" s="139">
        <f>'5 жастағы балалар К'!U65</f>
        <v>0</v>
      </c>
      <c r="E208" s="139">
        <f>'5 жастағы балалар Т'!U65</f>
        <v>0</v>
      </c>
      <c r="F208" s="139">
        <f>'5 жастағы балалар Ш'!U65</f>
        <v>0</v>
      </c>
      <c r="G208" s="139">
        <f>'5 жастағы балалар Ә'!U65</f>
        <v>0</v>
      </c>
    </row>
    <row r="209" ht="15" customHeight="1" spans="2:7">
      <c r="B209" s="31">
        <v>7</v>
      </c>
      <c r="C209" s="139">
        <f>'5 жастағы балалар Ф'!V65</f>
        <v>1</v>
      </c>
      <c r="D209" s="139">
        <f>'5 жастағы балалар К'!V65</f>
        <v>1</v>
      </c>
      <c r="E209" s="139">
        <f>'5 жастағы балалар Т'!V65</f>
        <v>1</v>
      </c>
      <c r="F209" s="139">
        <f>'5 жастағы балалар Ш'!V65</f>
        <v>1</v>
      </c>
      <c r="G209" s="139">
        <f>'5 жастағы балалар Ә'!V65</f>
        <v>1</v>
      </c>
    </row>
    <row r="210" ht="15" customHeight="1" spans="2:7">
      <c r="B210" s="33"/>
      <c r="C210" s="139">
        <f>'5 жастағы балалар Ф'!W65</f>
        <v>0</v>
      </c>
      <c r="D210" s="139">
        <f>'5 жастағы балалар Ш'!W65</f>
        <v>0</v>
      </c>
      <c r="E210" s="139">
        <f>'5 жастағы балалар Т'!W65</f>
        <v>0</v>
      </c>
      <c r="F210" s="139">
        <f>'5 жастағы балалар Ш'!W65</f>
        <v>0</v>
      </c>
      <c r="G210" s="139">
        <f>'5 жастағы балалар Ә'!W65</f>
        <v>0</v>
      </c>
    </row>
    <row r="211" ht="15" customHeight="1" spans="2:7">
      <c r="B211" s="34"/>
      <c r="C211" s="139">
        <f>'5 жастағы балалар Ф'!X65</f>
        <v>0</v>
      </c>
      <c r="D211" s="139">
        <f>'5 жастағы балалар К'!X65</f>
        <v>0</v>
      </c>
      <c r="E211" s="139">
        <f>'5 жастағы балалар Т'!X65</f>
        <v>0</v>
      </c>
      <c r="F211" s="139">
        <f>'5 жастағы балалар Ш'!X65</f>
        <v>0</v>
      </c>
      <c r="G211" s="139">
        <f>'5 жастағы балалар Ә'!X65</f>
        <v>0</v>
      </c>
    </row>
    <row r="212" ht="15" customHeight="1" spans="2:7">
      <c r="B212" s="31">
        <v>8</v>
      </c>
      <c r="C212" s="41"/>
      <c r="D212" s="139">
        <f>'5 жастағы балалар К'!Y65</f>
        <v>1</v>
      </c>
      <c r="E212" s="42"/>
      <c r="F212" s="139">
        <f>'5 жастағы балалар Ш'!Y65</f>
        <v>1</v>
      </c>
      <c r="G212" s="42"/>
    </row>
    <row r="213" ht="15" customHeight="1" spans="2:7">
      <c r="B213" s="33"/>
      <c r="C213" s="43"/>
      <c r="D213" s="139">
        <f>'5 жастағы балалар К'!Z65</f>
        <v>0</v>
      </c>
      <c r="E213" s="44"/>
      <c r="F213" s="139">
        <f>'5 жастағы балалар Ш'!Z65</f>
        <v>0</v>
      </c>
      <c r="G213" s="44"/>
    </row>
    <row r="214" ht="15" customHeight="1" spans="2:7">
      <c r="B214" s="34"/>
      <c r="C214" s="43"/>
      <c r="D214" s="139">
        <f>'5 жастағы балалар К'!AA65</f>
        <v>0</v>
      </c>
      <c r="E214" s="44"/>
      <c r="F214" s="139">
        <f>'5 жастағы балалар Ш'!AA65</f>
        <v>0</v>
      </c>
      <c r="G214" s="44"/>
    </row>
    <row r="215" ht="15" customHeight="1" spans="2:7">
      <c r="B215" s="31">
        <v>9</v>
      </c>
      <c r="C215" s="43"/>
      <c r="D215" s="139">
        <f>'5 жастағы балалар К'!AB65</f>
        <v>1</v>
      </c>
      <c r="E215" s="44"/>
      <c r="F215" s="139">
        <f>'5 жастағы балалар Ш'!AB65</f>
        <v>1</v>
      </c>
      <c r="G215" s="44"/>
    </row>
    <row r="216" ht="15" customHeight="1" spans="2:7">
      <c r="B216" s="33"/>
      <c r="C216" s="43"/>
      <c r="D216" s="139">
        <f>'5 жастағы балалар К'!AC65</f>
        <v>0</v>
      </c>
      <c r="E216" s="44"/>
      <c r="F216" s="139">
        <f>'5 жастағы балалар Ш'!AC65</f>
        <v>0</v>
      </c>
      <c r="G216" s="44"/>
    </row>
    <row r="217" ht="15" customHeight="1" spans="2:7">
      <c r="B217" s="34"/>
      <c r="C217" s="43"/>
      <c r="D217" s="139">
        <f>'5 жастағы балалар К'!AD65</f>
        <v>0</v>
      </c>
      <c r="E217" s="44"/>
      <c r="F217" s="139">
        <f>'5 жастағы балалар Ш'!AD65</f>
        <v>0</v>
      </c>
      <c r="G217" s="44"/>
    </row>
    <row r="218" ht="15" customHeight="1" spans="2:7">
      <c r="B218" s="37">
        <v>10</v>
      </c>
      <c r="C218" s="43"/>
      <c r="D218" s="139">
        <f>'5 жастағы балалар К'!AE65</f>
        <v>1</v>
      </c>
      <c r="E218" s="44"/>
      <c r="F218" s="139">
        <f>'5 жастағы балалар Ш'!AE65</f>
        <v>0</v>
      </c>
      <c r="G218" s="44"/>
    </row>
    <row r="219" ht="15" customHeight="1" spans="2:7">
      <c r="B219" s="37"/>
      <c r="C219" s="43"/>
      <c r="D219" s="139">
        <f>'5 жастағы балалар К'!AF65</f>
        <v>0</v>
      </c>
      <c r="E219" s="44"/>
      <c r="F219" s="139">
        <f>'5 жастағы балалар Ш'!AF65</f>
        <v>1</v>
      </c>
      <c r="G219" s="44"/>
    </row>
    <row r="220" ht="15" customHeight="1" spans="2:7">
      <c r="B220" s="37"/>
      <c r="C220" s="43"/>
      <c r="D220" s="139">
        <f>'5 жастағы балалар К'!AG65</f>
        <v>0</v>
      </c>
      <c r="E220" s="44"/>
      <c r="F220" s="139">
        <f>'5 жастағы балалар Ш'!AG65</f>
        <v>0</v>
      </c>
      <c r="G220" s="44"/>
    </row>
    <row r="221" ht="15" customHeight="1" spans="2:7">
      <c r="B221" s="37">
        <v>11</v>
      </c>
      <c r="C221" s="43"/>
      <c r="D221" s="139">
        <f>'5 жастағы балалар К'!AH65</f>
        <v>0</v>
      </c>
      <c r="E221" s="44"/>
      <c r="F221" s="139">
        <f>'5 жастағы балалар Ш'!AH65</f>
        <v>0</v>
      </c>
      <c r="G221" s="44"/>
    </row>
    <row r="222" ht="15" customHeight="1" spans="2:7">
      <c r="B222" s="37"/>
      <c r="C222" s="43"/>
      <c r="D222" s="139">
        <f>'5 жастағы балалар К'!AI65</f>
        <v>1</v>
      </c>
      <c r="E222" s="44"/>
      <c r="F222" s="139">
        <f>'5 жастағы балалар Ш'!AI65</f>
        <v>1</v>
      </c>
      <c r="G222" s="44"/>
    </row>
    <row r="223" ht="15" customHeight="1" spans="2:7">
      <c r="B223" s="37"/>
      <c r="C223" s="43"/>
      <c r="D223" s="139">
        <f>'5 жастағы балалар К'!AJ65</f>
        <v>0</v>
      </c>
      <c r="E223" s="44"/>
      <c r="F223" s="139">
        <f>'5 жастағы балалар Ш'!AJ65</f>
        <v>0</v>
      </c>
      <c r="G223" s="44"/>
    </row>
    <row r="224" ht="15" customHeight="1" spans="2:7">
      <c r="B224" s="37">
        <v>12</v>
      </c>
      <c r="C224" s="43"/>
      <c r="D224" s="139">
        <f>'5 жастағы балалар К'!AK65</f>
        <v>0</v>
      </c>
      <c r="E224" s="44"/>
      <c r="F224" s="139">
        <f>'5 жастағы балалар Ш'!AK65</f>
        <v>1</v>
      </c>
      <c r="G224" s="44"/>
    </row>
    <row r="225" ht="15" customHeight="1" spans="2:7">
      <c r="B225" s="37"/>
      <c r="C225" s="43"/>
      <c r="D225" s="139">
        <f>'5 жастағы балалар К'!AL65</f>
        <v>1</v>
      </c>
      <c r="E225" s="44"/>
      <c r="F225" s="139">
        <f>'5 жастағы балалар Ш'!AL65</f>
        <v>0</v>
      </c>
      <c r="G225" s="44"/>
    </row>
    <row r="226" ht="15" customHeight="1" spans="2:7">
      <c r="B226" s="37"/>
      <c r="C226" s="43"/>
      <c r="D226" s="139">
        <f>'5 жастағы балалар К'!AM65</f>
        <v>0</v>
      </c>
      <c r="E226" s="44"/>
      <c r="F226" s="139">
        <f>'5 жастағы балалар Ш'!AM65</f>
        <v>0</v>
      </c>
      <c r="G226" s="44"/>
    </row>
    <row r="227" ht="15" customHeight="1" spans="2:7">
      <c r="B227" s="37">
        <v>13</v>
      </c>
      <c r="C227" s="43"/>
      <c r="D227" s="139">
        <f>'5 жастағы балалар К'!AN65</f>
        <v>0</v>
      </c>
      <c r="E227" s="44"/>
      <c r="F227" s="139">
        <f>'5 жастағы балалар Ш'!AN65</f>
        <v>1</v>
      </c>
      <c r="G227" s="44"/>
    </row>
    <row r="228" ht="15" customHeight="1" spans="2:7">
      <c r="B228" s="37"/>
      <c r="C228" s="43"/>
      <c r="D228" s="139">
        <f>'5 жастағы балалар К'!AO65</f>
        <v>1</v>
      </c>
      <c r="E228" s="44"/>
      <c r="F228" s="139">
        <f>'5 жастағы балалар Ш'!AO65</f>
        <v>0</v>
      </c>
      <c r="G228" s="44"/>
    </row>
    <row r="229" ht="15" customHeight="1" spans="2:7">
      <c r="B229" s="37"/>
      <c r="C229" s="43"/>
      <c r="D229" s="139">
        <f>'5 жастағы балалар К'!AP65</f>
        <v>0</v>
      </c>
      <c r="E229" s="44"/>
      <c r="F229" s="139">
        <f>'5 жастағы балалар Ш'!AP65</f>
        <v>0</v>
      </c>
      <c r="G229" s="44"/>
    </row>
    <row r="230" ht="15" customHeight="1" spans="2:7">
      <c r="B230" s="37">
        <v>14</v>
      </c>
      <c r="C230" s="43"/>
      <c r="D230" s="139">
        <f>'5 жастағы балалар К'!AQ65</f>
        <v>0</v>
      </c>
      <c r="E230" s="44"/>
      <c r="F230" s="139">
        <f>'5 жастағы балалар Ш'!AQ65</f>
        <v>1</v>
      </c>
      <c r="G230" s="44"/>
    </row>
    <row r="231" ht="15" customHeight="1" spans="2:7">
      <c r="B231" s="37"/>
      <c r="C231" s="43"/>
      <c r="D231" s="139">
        <f>'5 жастағы балалар К'!AR65</f>
        <v>1</v>
      </c>
      <c r="E231" s="44"/>
      <c r="F231" s="139">
        <f>'5 жастағы балалар Ш'!AR65</f>
        <v>0</v>
      </c>
      <c r="G231" s="44"/>
    </row>
    <row r="232" ht="15" customHeight="1" spans="2:7">
      <c r="B232" s="37"/>
      <c r="C232" s="43"/>
      <c r="D232" s="139">
        <f>'5 жастағы балалар К'!AS65</f>
        <v>0</v>
      </c>
      <c r="E232" s="44"/>
      <c r="F232" s="139">
        <f>'5 жастағы балалар Ш'!AS65</f>
        <v>0</v>
      </c>
      <c r="G232" s="44"/>
    </row>
    <row r="233" ht="15" customHeight="1" spans="2:7">
      <c r="B233" s="37">
        <v>15</v>
      </c>
      <c r="C233" s="43"/>
      <c r="D233" s="139">
        <f>'5 жастағы балалар К'!AT65</f>
        <v>0</v>
      </c>
      <c r="E233" s="44"/>
      <c r="F233" s="139">
        <f>'5 жастағы балалар Ш'!AT65</f>
        <v>1</v>
      </c>
      <c r="G233" s="44"/>
    </row>
    <row r="234" ht="15" customHeight="1" spans="2:7">
      <c r="B234" s="37"/>
      <c r="C234" s="43"/>
      <c r="D234" s="139">
        <f>'5 жастағы балалар К'!AU65</f>
        <v>1</v>
      </c>
      <c r="E234" s="44"/>
      <c r="F234" s="139">
        <f>'5 жастағы балалар Ш'!AU65</f>
        <v>0</v>
      </c>
      <c r="G234" s="44"/>
    </row>
    <row r="235" spans="2:7">
      <c r="B235" s="37"/>
      <c r="C235" s="43"/>
      <c r="D235" s="139">
        <f>'5 жастағы балалар К'!AV65</f>
        <v>0</v>
      </c>
      <c r="E235" s="44"/>
      <c r="F235" s="139">
        <f>'5 жастағы балалар Ш'!AV65</f>
        <v>0</v>
      </c>
      <c r="G235" s="44"/>
    </row>
    <row r="236" spans="2:7">
      <c r="B236" s="31">
        <v>16</v>
      </c>
      <c r="C236" s="43"/>
      <c r="D236" s="139">
        <f>'5 жастағы балалар К'!AW65</f>
        <v>0</v>
      </c>
      <c r="E236" s="44"/>
      <c r="F236" s="139">
        <f>'5 жастағы балалар Ш'!AW65</f>
        <v>1</v>
      </c>
      <c r="G236" s="44"/>
    </row>
    <row r="237" spans="2:7">
      <c r="B237" s="33"/>
      <c r="C237" s="43"/>
      <c r="D237" s="139">
        <f>'5 жастағы балалар К'!AX65</f>
        <v>1</v>
      </c>
      <c r="E237" s="44"/>
      <c r="F237" s="139">
        <f>'5 жастағы балалар Ш'!AX65</f>
        <v>0</v>
      </c>
      <c r="G237" s="44"/>
    </row>
    <row r="238" spans="2:7">
      <c r="B238" s="34"/>
      <c r="C238" s="43"/>
      <c r="D238" s="139">
        <f>'5 жастағы балалар К'!AY65</f>
        <v>0</v>
      </c>
      <c r="E238" s="44"/>
      <c r="F238" s="139">
        <f>'5 жастағы балалар Ш'!AY65</f>
        <v>0</v>
      </c>
      <c r="G238" s="44"/>
    </row>
    <row r="239" spans="2:7">
      <c r="B239" s="31">
        <v>17</v>
      </c>
      <c r="C239" s="43"/>
      <c r="D239" s="139">
        <f>'5 жастағы балалар К'!AZ65</f>
        <v>0</v>
      </c>
      <c r="E239" s="44"/>
      <c r="F239" s="139">
        <f>'5 жастағы балалар Ш'!AZ65</f>
        <v>1</v>
      </c>
      <c r="G239" s="44"/>
    </row>
    <row r="240" spans="2:7">
      <c r="B240" s="33"/>
      <c r="C240" s="43"/>
      <c r="D240" s="139">
        <f>'5 жастағы балалар К'!BA65</f>
        <v>1</v>
      </c>
      <c r="E240" s="44"/>
      <c r="F240" s="139">
        <f>'5 жастағы балалар Ш'!BA65</f>
        <v>0</v>
      </c>
      <c r="G240" s="44"/>
    </row>
    <row r="241" spans="2:7">
      <c r="B241" s="34"/>
      <c r="C241" s="43"/>
      <c r="D241" s="139">
        <f>'5 жастағы балалар К'!BB65</f>
        <v>0</v>
      </c>
      <c r="E241" s="44"/>
      <c r="F241" s="139">
        <f>'5 жастағы балалар Ш'!BB65</f>
        <v>0</v>
      </c>
      <c r="G241" s="44"/>
    </row>
    <row r="242" spans="2:7">
      <c r="B242" s="31">
        <v>18</v>
      </c>
      <c r="C242" s="43"/>
      <c r="D242" s="139">
        <f>'5 жастағы балалар К'!BC65</f>
        <v>1</v>
      </c>
      <c r="E242" s="44"/>
      <c r="F242" s="139">
        <f>'5 жастағы балалар Ш'!BC65</f>
        <v>1</v>
      </c>
      <c r="G242" s="44"/>
    </row>
    <row r="243" spans="2:7">
      <c r="B243" s="33"/>
      <c r="C243" s="43"/>
      <c r="D243" s="139">
        <f>'5 жастағы балалар К'!BD65</f>
        <v>0</v>
      </c>
      <c r="E243" s="44"/>
      <c r="F243" s="139">
        <f>'5 жастағы балалар Ш'!BD65</f>
        <v>0</v>
      </c>
      <c r="G243" s="44"/>
    </row>
    <row r="244" spans="2:7">
      <c r="B244" s="34"/>
      <c r="C244" s="43"/>
      <c r="D244" s="139">
        <f>'5 жастағы балалар К'!BE65</f>
        <v>0</v>
      </c>
      <c r="E244" s="44"/>
      <c r="F244" s="139">
        <f>'5 жастағы балалар Ш'!BE65</f>
        <v>0</v>
      </c>
      <c r="G244" s="44"/>
    </row>
    <row r="245" spans="2:7">
      <c r="B245" s="31">
        <v>19</v>
      </c>
      <c r="C245" s="43"/>
      <c r="D245" s="139">
        <f>'5 жастағы балалар К'!BF65</f>
        <v>1</v>
      </c>
      <c r="E245" s="44"/>
      <c r="F245" s="139">
        <f>'5 жастағы балалар Ш'!BF65</f>
        <v>1</v>
      </c>
      <c r="G245" s="44"/>
    </row>
    <row r="246" spans="2:7">
      <c r="B246" s="33"/>
      <c r="C246" s="43"/>
      <c r="D246" s="139">
        <f>'5 жастағы балалар К'!BG65</f>
        <v>0</v>
      </c>
      <c r="E246" s="44"/>
      <c r="F246" s="139">
        <f>'5 жастағы балалар Ш'!BG65</f>
        <v>0</v>
      </c>
      <c r="G246" s="44"/>
    </row>
    <row r="247" spans="2:7">
      <c r="B247" s="34"/>
      <c r="C247" s="43"/>
      <c r="D247" s="139">
        <f>'5 жастағы балалар К'!BH65</f>
        <v>0</v>
      </c>
      <c r="E247" s="44"/>
      <c r="F247" s="139">
        <f>'5 жастағы балалар Ш'!BH65</f>
        <v>0</v>
      </c>
      <c r="G247" s="44"/>
    </row>
    <row r="248" spans="2:7">
      <c r="B248" s="31">
        <v>20</v>
      </c>
      <c r="C248" s="43"/>
      <c r="D248" s="139">
        <f>'5 жастағы балалар К'!BI65</f>
        <v>1</v>
      </c>
      <c r="E248" s="44"/>
      <c r="F248" s="139">
        <f>'5 жастағы балалар Ш'!BI65</f>
        <v>1</v>
      </c>
      <c r="G248" s="44"/>
    </row>
    <row r="249" spans="2:7">
      <c r="B249" s="33"/>
      <c r="C249" s="43"/>
      <c r="D249" s="139">
        <f>'5 жастағы балалар К'!BJ65</f>
        <v>0</v>
      </c>
      <c r="E249" s="44"/>
      <c r="F249" s="139">
        <f>'5 жастағы балалар Ш'!BJ65</f>
        <v>0</v>
      </c>
      <c r="G249" s="44"/>
    </row>
    <row r="250" spans="2:7">
      <c r="B250" s="34"/>
      <c r="C250" s="43"/>
      <c r="D250" s="139">
        <f>'5 жастағы балалар К'!BK65</f>
        <v>0</v>
      </c>
      <c r="E250" s="44"/>
      <c r="F250" s="139">
        <f>'5 жастағы балалар Ш'!BK65</f>
        <v>0</v>
      </c>
      <c r="G250" s="44"/>
    </row>
    <row r="251" spans="2:7">
      <c r="B251" s="31">
        <v>21</v>
      </c>
      <c r="C251" s="43"/>
      <c r="D251" s="139">
        <f>'5 жастағы балалар К'!BL65</f>
        <v>1</v>
      </c>
      <c r="E251" s="44"/>
      <c r="F251" s="139">
        <f>'5 жастағы балалар Ш'!BL65</f>
        <v>1</v>
      </c>
      <c r="G251" s="44"/>
    </row>
    <row r="252" spans="2:7">
      <c r="B252" s="33"/>
      <c r="C252" s="43"/>
      <c r="D252" s="139">
        <f>'5 жастағы балалар К'!BM65</f>
        <v>0</v>
      </c>
      <c r="E252" s="44"/>
      <c r="F252" s="139">
        <f>'5 жастағы балалар Ш'!BM65</f>
        <v>0</v>
      </c>
      <c r="G252" s="44"/>
    </row>
    <row r="253" spans="2:7">
      <c r="B253" s="34"/>
      <c r="C253" s="43"/>
      <c r="D253" s="139">
        <f>'5 жастағы балалар К'!BN65</f>
        <v>0</v>
      </c>
      <c r="E253" s="44"/>
      <c r="F253" s="139">
        <f>'5 жастағы балалар Ш'!BN65</f>
        <v>0</v>
      </c>
      <c r="G253" s="44"/>
    </row>
    <row r="254" spans="2:7">
      <c r="B254" s="31">
        <v>22</v>
      </c>
      <c r="C254" s="43"/>
      <c r="D254" s="139">
        <f>'5 жастағы балалар К'!BO65</f>
        <v>1</v>
      </c>
      <c r="E254" s="44"/>
      <c r="F254" s="139">
        <f>'5 жастағы балалар Ш'!BO65</f>
        <v>1</v>
      </c>
      <c r="G254" s="44"/>
    </row>
    <row r="255" spans="2:7">
      <c r="B255" s="33"/>
      <c r="C255" s="43"/>
      <c r="D255" s="139">
        <f>'5 жастағы балалар К'!BP65</f>
        <v>0</v>
      </c>
      <c r="E255" s="44"/>
      <c r="F255" s="139">
        <f>'5 жастағы балалар Ш'!BP65</f>
        <v>0</v>
      </c>
      <c r="G255" s="44"/>
    </row>
    <row r="256" spans="2:7">
      <c r="B256" s="34"/>
      <c r="C256" s="43"/>
      <c r="D256" s="139">
        <f>'5 жастағы балалар К'!BQ65</f>
        <v>0</v>
      </c>
      <c r="E256" s="44"/>
      <c r="F256" s="139">
        <f>'5 жастағы балалар Ш'!BQ65</f>
        <v>0</v>
      </c>
      <c r="G256" s="44"/>
    </row>
    <row r="257" spans="2:7">
      <c r="B257" s="31">
        <v>23</v>
      </c>
      <c r="C257" s="43"/>
      <c r="D257" s="139">
        <f>'5 жастағы балалар К'!BR65</f>
        <v>1</v>
      </c>
      <c r="E257" s="44"/>
      <c r="F257" s="139">
        <f>'5 жастағы балалар Ш'!BR65</f>
        <v>0</v>
      </c>
      <c r="G257" s="44"/>
    </row>
    <row r="258" spans="2:7">
      <c r="B258" s="33"/>
      <c r="C258" s="43"/>
      <c r="D258" s="139">
        <f>'5 жастағы балалар К'!BS65</f>
        <v>0</v>
      </c>
      <c r="E258" s="44"/>
      <c r="F258" s="139">
        <f>'5 жастағы балалар Ш'!BS65</f>
        <v>1</v>
      </c>
      <c r="G258" s="44"/>
    </row>
    <row r="259" spans="2:7">
      <c r="B259" s="34"/>
      <c r="C259" s="43"/>
      <c r="D259" s="139">
        <f>'5 жастағы балалар К'!BT65</f>
        <v>0</v>
      </c>
      <c r="E259" s="44"/>
      <c r="F259" s="139">
        <f>'5 жастағы балалар Ш'!BT65</f>
        <v>0</v>
      </c>
      <c r="G259" s="44"/>
    </row>
    <row r="260" spans="2:7">
      <c r="B260" s="31">
        <v>24</v>
      </c>
      <c r="C260" s="43"/>
      <c r="D260" s="139">
        <f>'5 жастағы балалар К'!BU65</f>
        <v>1</v>
      </c>
      <c r="E260" s="44"/>
      <c r="F260" s="139">
        <f>'5 жастағы балалар Ш'!BU65</f>
        <v>1</v>
      </c>
      <c r="G260" s="44"/>
    </row>
    <row r="261" spans="2:7">
      <c r="B261" s="33"/>
      <c r="C261" s="43"/>
      <c r="D261" s="139">
        <f>'5 жастағы балалар К'!BV65</f>
        <v>0</v>
      </c>
      <c r="E261" s="44"/>
      <c r="F261" s="139">
        <f>'5 жастағы балалар Ш'!BV65</f>
        <v>0</v>
      </c>
      <c r="G261" s="44"/>
    </row>
    <row r="262" spans="2:7">
      <c r="B262" s="34"/>
      <c r="C262" s="43"/>
      <c r="D262" s="139">
        <f>'5 жастағы балалар К'!BW65</f>
        <v>0</v>
      </c>
      <c r="E262" s="44"/>
      <c r="F262" s="139">
        <f>'5 жастағы балалар Ш'!BW65</f>
        <v>0</v>
      </c>
      <c r="G262" s="44"/>
    </row>
    <row r="263" spans="2:7">
      <c r="B263" s="31">
        <v>25</v>
      </c>
      <c r="C263" s="43"/>
      <c r="D263" s="139">
        <f>'5 жастағы балалар К'!BX65</f>
        <v>1</v>
      </c>
      <c r="E263" s="44"/>
      <c r="F263" s="139">
        <f>'5 жастағы балалар Ш'!BX65</f>
        <v>1</v>
      </c>
      <c r="G263" s="44"/>
    </row>
    <row r="264" spans="2:7">
      <c r="B264" s="33"/>
      <c r="C264" s="43"/>
      <c r="D264" s="139">
        <f>'5 жастағы балалар К'!BY65</f>
        <v>0</v>
      </c>
      <c r="E264" s="44"/>
      <c r="F264" s="139">
        <f>'5 жастағы балалар Ш'!BY65</f>
        <v>0</v>
      </c>
      <c r="G264" s="44"/>
    </row>
    <row r="265" spans="2:7">
      <c r="B265" s="34"/>
      <c r="C265" s="43"/>
      <c r="D265" s="139">
        <f>'5 жастағы балалар К'!BZ65</f>
        <v>0</v>
      </c>
      <c r="E265" s="44"/>
      <c r="F265" s="139">
        <f>'5 жастағы балалар Ш'!BZ65</f>
        <v>0</v>
      </c>
      <c r="G265" s="44"/>
    </row>
    <row r="266" spans="2:7">
      <c r="B266" s="37">
        <v>26</v>
      </c>
      <c r="C266" s="43"/>
      <c r="D266" s="139">
        <f>'5 жастағы балалар К'!CA65</f>
        <v>1</v>
      </c>
      <c r="E266" s="44"/>
      <c r="F266" s="139">
        <f>'5 жастағы балалар Ш'!CA65</f>
        <v>1</v>
      </c>
      <c r="G266" s="44"/>
    </row>
    <row r="267" spans="2:7">
      <c r="B267" s="37"/>
      <c r="C267" s="43"/>
      <c r="D267" s="139">
        <f>'5 жастағы балалар К'!CB65</f>
        <v>0</v>
      </c>
      <c r="E267" s="44"/>
      <c r="F267" s="139">
        <f>'5 жастағы балалар Ш'!CB65</f>
        <v>0</v>
      </c>
      <c r="G267" s="44"/>
    </row>
    <row r="268" spans="2:7">
      <c r="B268" s="37"/>
      <c r="C268" s="43"/>
      <c r="D268" s="139">
        <f>'5 жастағы балалар К'!CC65</f>
        <v>0</v>
      </c>
      <c r="E268" s="44"/>
      <c r="F268" s="139">
        <f>'5 жастағы балалар Ш'!CC65</f>
        <v>0</v>
      </c>
      <c r="G268" s="44"/>
    </row>
    <row r="269" spans="2:7">
      <c r="B269" s="37">
        <v>27</v>
      </c>
      <c r="C269" s="43"/>
      <c r="D269" s="139">
        <f>'5 жастағы балалар К'!CD65</f>
        <v>1</v>
      </c>
      <c r="E269" s="44"/>
      <c r="F269" s="139">
        <f>'5 жастағы балалар Ш'!CD65</f>
        <v>1</v>
      </c>
      <c r="G269" s="44"/>
    </row>
    <row r="270" spans="2:7">
      <c r="B270" s="37"/>
      <c r="C270" s="43"/>
      <c r="D270" s="139">
        <f>'5 жастағы балалар К'!CE65</f>
        <v>0</v>
      </c>
      <c r="E270" s="44"/>
      <c r="F270" s="139">
        <f>'5 жастағы балалар Ш'!CE65</f>
        <v>0</v>
      </c>
      <c r="G270" s="44"/>
    </row>
    <row r="271" spans="2:7">
      <c r="B271" s="37"/>
      <c r="C271" s="43"/>
      <c r="D271" s="139">
        <f>'5 жастағы балалар К'!CF65</f>
        <v>0</v>
      </c>
      <c r="E271" s="44"/>
      <c r="F271" s="139">
        <f>'5 жастағы балалар Ш'!CF65</f>
        <v>0</v>
      </c>
      <c r="G271" s="44"/>
    </row>
    <row r="272" spans="2:7">
      <c r="B272" s="37">
        <v>28</v>
      </c>
      <c r="C272" s="43"/>
      <c r="D272" s="139">
        <f>'5 жастағы балалар К'!CG65</f>
        <v>1</v>
      </c>
      <c r="E272" s="44"/>
      <c r="F272" s="139">
        <f>'5 жастағы балалар Ш'!CG65</f>
        <v>1</v>
      </c>
      <c r="G272" s="44"/>
    </row>
    <row r="273" spans="2:7">
      <c r="B273" s="37"/>
      <c r="C273" s="43"/>
      <c r="D273" s="139">
        <f>'5 жастағы балалар К'!CH65</f>
        <v>0</v>
      </c>
      <c r="E273" s="44"/>
      <c r="F273" s="139">
        <f>'5 жастағы балалар Ш'!CH65</f>
        <v>0</v>
      </c>
      <c r="G273" s="44"/>
    </row>
    <row r="274" spans="2:7">
      <c r="B274" s="37"/>
      <c r="C274" s="43"/>
      <c r="D274" s="139">
        <f>'5 жастағы балалар К'!CI65</f>
        <v>0</v>
      </c>
      <c r="E274" s="44"/>
      <c r="F274" s="139">
        <f>'5 жастағы балалар Ш'!CI65</f>
        <v>0</v>
      </c>
      <c r="G274" s="44"/>
    </row>
    <row r="275" spans="2:7">
      <c r="B275" s="37">
        <v>29</v>
      </c>
      <c r="C275" s="43"/>
      <c r="D275" s="42"/>
      <c r="E275" s="44"/>
      <c r="F275" s="139">
        <f>'5 жастағы балалар Ш'!CJ65</f>
        <v>1</v>
      </c>
      <c r="G275" s="44"/>
    </row>
    <row r="276" spans="2:7">
      <c r="B276" s="37"/>
      <c r="C276" s="43"/>
      <c r="D276" s="44"/>
      <c r="E276" s="44"/>
      <c r="F276" s="139">
        <f>'5 жастағы балалар Ш'!CK65</f>
        <v>1</v>
      </c>
      <c r="G276" s="44"/>
    </row>
    <row r="277" spans="2:7">
      <c r="B277" s="37"/>
      <c r="C277" s="43"/>
      <c r="D277" s="44"/>
      <c r="E277" s="44"/>
      <c r="F277" s="139">
        <f>'5 жастағы балалар Ш'!CL65</f>
        <v>0</v>
      </c>
      <c r="G277" s="44"/>
    </row>
    <row r="278" spans="2:7">
      <c r="B278" s="37">
        <v>30</v>
      </c>
      <c r="C278" s="43"/>
      <c r="D278" s="44"/>
      <c r="E278" s="44"/>
      <c r="F278" s="139">
        <f>'5 жастағы балалар Ш'!CM65</f>
        <v>1</v>
      </c>
      <c r="G278" s="44"/>
    </row>
    <row r="279" spans="2:7">
      <c r="B279" s="37"/>
      <c r="C279" s="43"/>
      <c r="D279" s="44"/>
      <c r="E279" s="44"/>
      <c r="F279" s="139">
        <f>'5 жастағы балалар Ш'!CN65</f>
        <v>0</v>
      </c>
      <c r="G279" s="44"/>
    </row>
    <row r="280" spans="2:7">
      <c r="B280" s="37"/>
      <c r="C280" s="43"/>
      <c r="D280" s="44"/>
      <c r="E280" s="44"/>
      <c r="F280" s="139">
        <f>'5 жастағы балалар Ш'!CO65</f>
        <v>0</v>
      </c>
      <c r="G280" s="44"/>
    </row>
    <row r="281" spans="2:7">
      <c r="B281" s="37">
        <v>31</v>
      </c>
      <c r="C281" s="43"/>
      <c r="D281" s="44"/>
      <c r="E281" s="44"/>
      <c r="F281" s="139">
        <f>'5 жастағы балалар Ш'!CP65</f>
        <v>0</v>
      </c>
      <c r="G281" s="44"/>
    </row>
    <row r="282" spans="2:7">
      <c r="B282" s="37"/>
      <c r="C282" s="43"/>
      <c r="D282" s="44"/>
      <c r="E282" s="44"/>
      <c r="F282" s="139">
        <f>'5 жастағы балалар Ш'!CQ65</f>
        <v>1</v>
      </c>
      <c r="G282" s="44"/>
    </row>
    <row r="283" spans="2:7">
      <c r="B283" s="37"/>
      <c r="C283" s="43"/>
      <c r="D283" s="44"/>
      <c r="E283" s="44"/>
      <c r="F283" s="139">
        <f>'5 жастағы балалар Ш'!CR65</f>
        <v>0</v>
      </c>
      <c r="G283" s="44"/>
    </row>
    <row r="284" spans="2:7">
      <c r="B284" s="37">
        <v>32</v>
      </c>
      <c r="C284" s="43"/>
      <c r="D284" s="44"/>
      <c r="E284" s="44"/>
      <c r="F284" s="139">
        <f>'5 жастағы балалар Ш'!CS65</f>
        <v>0</v>
      </c>
      <c r="G284" s="44"/>
    </row>
    <row r="285" spans="2:7">
      <c r="B285" s="37"/>
      <c r="C285" s="43"/>
      <c r="D285" s="44"/>
      <c r="E285" s="44"/>
      <c r="F285" s="139">
        <f>'5 жастағы балалар Ш'!CT65</f>
        <v>1</v>
      </c>
      <c r="G285" s="44"/>
    </row>
    <row r="286" spans="2:7">
      <c r="B286" s="37"/>
      <c r="C286" s="43"/>
      <c r="D286" s="44"/>
      <c r="E286" s="44"/>
      <c r="F286" s="139">
        <f>'5 жастағы балалар Ш'!CU65</f>
        <v>0</v>
      </c>
      <c r="G286" s="44"/>
    </row>
    <row r="287" spans="2:7">
      <c r="B287" s="37">
        <v>33</v>
      </c>
      <c r="C287" s="43"/>
      <c r="D287" s="44"/>
      <c r="E287" s="44"/>
      <c r="F287" s="139">
        <f>'5 жастағы балалар Ш'!CV65</f>
        <v>0</v>
      </c>
      <c r="G287" s="44"/>
    </row>
    <row r="288" spans="2:7">
      <c r="B288" s="37"/>
      <c r="C288" s="43"/>
      <c r="D288" s="44"/>
      <c r="E288" s="44"/>
      <c r="F288" s="139">
        <f>'5 жастағы балалар Ш'!CW65</f>
        <v>0</v>
      </c>
      <c r="G288" s="44"/>
    </row>
    <row r="289" spans="2:7">
      <c r="B289" s="37"/>
      <c r="C289" s="43"/>
      <c r="D289" s="44"/>
      <c r="E289" s="44"/>
      <c r="F289" s="139">
        <f>'5 жастағы балалар Ш'!CX65</f>
        <v>1</v>
      </c>
      <c r="G289" s="44"/>
    </row>
    <row r="290" spans="2:7">
      <c r="B290" s="37">
        <v>34</v>
      </c>
      <c r="C290" s="43"/>
      <c r="D290" s="44"/>
      <c r="E290" s="44"/>
      <c r="F290" s="139">
        <f>'5 жастағы балалар Ш'!CY65</f>
        <v>0</v>
      </c>
      <c r="G290" s="44"/>
    </row>
    <row r="291" spans="2:7">
      <c r="B291" s="37"/>
      <c r="C291" s="43"/>
      <c r="D291" s="44"/>
      <c r="E291" s="44"/>
      <c r="F291" s="139">
        <f>'5 жастағы балалар Ш'!CZ65</f>
        <v>1</v>
      </c>
      <c r="G291" s="44"/>
    </row>
    <row r="292" spans="2:7">
      <c r="B292" s="37"/>
      <c r="C292" s="43"/>
      <c r="D292" s="44"/>
      <c r="E292" s="44"/>
      <c r="F292" s="139">
        <f>'5 жастағы балалар Ш'!DA65</f>
        <v>0</v>
      </c>
      <c r="G292" s="44"/>
    </row>
    <row r="293" spans="2:7">
      <c r="B293" s="37">
        <v>35</v>
      </c>
      <c r="C293" s="43"/>
      <c r="D293" s="44"/>
      <c r="E293" s="44"/>
      <c r="F293" s="139">
        <f>'5 жастағы балалар Ш'!DB65</f>
        <v>0</v>
      </c>
      <c r="G293" s="44"/>
    </row>
    <row r="294" spans="2:7">
      <c r="B294" s="37"/>
      <c r="C294" s="43"/>
      <c r="D294" s="44"/>
      <c r="E294" s="44"/>
      <c r="F294" s="139">
        <f>'5 жастағы балалар Ш'!DC65</f>
        <v>1</v>
      </c>
      <c r="G294" s="44"/>
    </row>
    <row r="295" spans="2:7">
      <c r="B295" s="37"/>
      <c r="C295" s="45"/>
      <c r="D295" s="46"/>
      <c r="E295" s="46"/>
      <c r="F295" s="139">
        <f>'5 жастағы балалар Ш'!DD65</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Ф'!D124</f>
        <v>1</v>
      </c>
      <c r="D300" s="137">
        <f>'5 жастағы балалар К'!D124</f>
        <v>1</v>
      </c>
      <c r="E300" s="137">
        <f>'5 жастағы балалар Т'!D124</f>
        <v>1</v>
      </c>
      <c r="F300" s="137">
        <f>'5 жастағы балалар Ш'!D124</f>
        <v>1</v>
      </c>
      <c r="G300" s="137">
        <f>'5 жастағы балалар Ә'!D124</f>
        <v>0</v>
      </c>
    </row>
    <row r="301" spans="2:7">
      <c r="B301" s="33"/>
      <c r="C301" s="137">
        <f>'5 жастағы балалар Ф'!E124</f>
        <v>0</v>
      </c>
      <c r="D301" s="137">
        <f>'5 жастағы балалар К'!E124</f>
        <v>0</v>
      </c>
      <c r="E301" s="137">
        <f>'5 жастағы балалар Т'!E124</f>
        <v>0</v>
      </c>
      <c r="F301" s="137">
        <f>'5 жастағы балалар Ш'!E124</f>
        <v>0</v>
      </c>
      <c r="G301" s="137">
        <f>'5 жастағы балалар Ә'!E124</f>
        <v>0</v>
      </c>
    </row>
    <row r="302" spans="2:7">
      <c r="B302" s="34"/>
      <c r="C302" s="137">
        <f>'5 жастағы балалар Ф'!F124</f>
        <v>0</v>
      </c>
      <c r="D302" s="137">
        <f>'5 жастағы балалар К'!F124</f>
        <v>0</v>
      </c>
      <c r="E302" s="137">
        <f>'5 жастағы балалар Т'!F124</f>
        <v>0</v>
      </c>
      <c r="F302" s="137">
        <f>'5 жастағы балалар Ш'!F124</f>
        <v>0</v>
      </c>
      <c r="G302" s="137">
        <f>'5 жастағы балалар Ә'!F124</f>
        <v>0</v>
      </c>
    </row>
    <row r="303" spans="2:7">
      <c r="B303" s="31">
        <v>2</v>
      </c>
      <c r="C303" s="137">
        <f>'5 жастағы балалар Ф'!G124</f>
        <v>1</v>
      </c>
      <c r="D303" s="137">
        <f>'5 жастағы балалар К'!G124</f>
        <v>1</v>
      </c>
      <c r="E303" s="137">
        <f>'5 жастағы балалар Т'!G124</f>
        <v>1</v>
      </c>
      <c r="F303" s="137">
        <f>'5 жастағы балалар Ш'!G124</f>
        <v>1</v>
      </c>
      <c r="G303" s="137">
        <f>'5 жастағы балалар Ә'!G124</f>
        <v>0</v>
      </c>
    </row>
    <row r="304" spans="2:7">
      <c r="B304" s="33"/>
      <c r="C304" s="137">
        <f>'5 жастағы балалар Ф'!H124</f>
        <v>0</v>
      </c>
      <c r="D304" s="137">
        <f>'5 жастағы балалар К'!H124</f>
        <v>0</v>
      </c>
      <c r="E304" s="137">
        <f>'5 жастағы балалар Т'!H124</f>
        <v>0</v>
      </c>
      <c r="F304" s="137">
        <f>'5 жастағы балалар Ш'!H124</f>
        <v>0</v>
      </c>
      <c r="G304" s="137">
        <f>'5 жастағы балалар Ә'!H124</f>
        <v>0</v>
      </c>
    </row>
    <row r="305" spans="2:7">
      <c r="B305" s="34"/>
      <c r="C305" s="137">
        <f>'5 жастағы балалар Ф'!I124</f>
        <v>0</v>
      </c>
      <c r="D305" s="137">
        <f>'5 жастағы балалар К'!I124</f>
        <v>0</v>
      </c>
      <c r="E305" s="137">
        <f>'5 жастағы балалар Т'!I124</f>
        <v>0</v>
      </c>
      <c r="F305" s="137">
        <f>'5 жастағы балалар Ш'!I124</f>
        <v>0</v>
      </c>
      <c r="G305" s="137">
        <f>'5 жастағы балалар Ә'!I124</f>
        <v>0</v>
      </c>
    </row>
    <row r="306" spans="2:7">
      <c r="B306" s="31">
        <v>3</v>
      </c>
      <c r="C306" s="137">
        <f>'5 жастағы балалар Ф'!J124</f>
        <v>1</v>
      </c>
      <c r="D306" s="137">
        <f>'5 жастағы балалар К'!J124</f>
        <v>1</v>
      </c>
      <c r="E306" s="137">
        <f>'5 жастағы балалар Т'!J124</f>
        <v>1</v>
      </c>
      <c r="F306" s="137">
        <f>'5 жастағы балалар Ш'!J124</f>
        <v>1</v>
      </c>
      <c r="G306" s="137">
        <f>'5 жастағы балалар Ә'!J124</f>
        <v>1</v>
      </c>
    </row>
    <row r="307" spans="2:7">
      <c r="B307" s="33"/>
      <c r="C307" s="137">
        <f>'5 жастағы балалар Ф'!K124</f>
        <v>0</v>
      </c>
      <c r="D307" s="137">
        <f>'5 жастағы балалар К'!K124</f>
        <v>0</v>
      </c>
      <c r="E307" s="137">
        <f>'5 жастағы балалар Т'!K124</f>
        <v>0</v>
      </c>
      <c r="F307" s="137">
        <f>'5 жастағы балалар Ш'!K124</f>
        <v>0</v>
      </c>
      <c r="G307" s="137">
        <f>'5 жастағы балалар Ә'!K124</f>
        <v>0</v>
      </c>
    </row>
    <row r="308" spans="2:7">
      <c r="B308" s="34"/>
      <c r="C308" s="137">
        <f>'5 жастағы балалар Ф'!L124</f>
        <v>0</v>
      </c>
      <c r="D308" s="137">
        <f>'5 жастағы балалар К'!L124</f>
        <v>0</v>
      </c>
      <c r="E308" s="137">
        <f>'5 жастағы балалар Т'!L124</f>
        <v>0</v>
      </c>
      <c r="F308" s="137">
        <f>'5 жастағы балалар Ш'!L124</f>
        <v>0</v>
      </c>
      <c r="G308" s="137">
        <f>'5 жастағы балалар Ә'!L124</f>
        <v>0</v>
      </c>
    </row>
    <row r="309" spans="2:7">
      <c r="B309" s="31">
        <v>4</v>
      </c>
      <c r="C309" s="137">
        <f>'5 жастағы балалар Ф'!M124</f>
        <v>1</v>
      </c>
      <c r="D309" s="137">
        <f>'5 жастағы балалар К'!M124</f>
        <v>1</v>
      </c>
      <c r="E309" s="137">
        <f>'5 жастағы балалар Т'!M124</f>
        <v>1</v>
      </c>
      <c r="F309" s="137">
        <f>'5 жастағы балалар Ш'!M124</f>
        <v>1</v>
      </c>
      <c r="G309" s="137">
        <f>'5 жастағы балалар Ә'!M124</f>
        <v>1</v>
      </c>
    </row>
    <row r="310" spans="2:7">
      <c r="B310" s="33"/>
      <c r="C310" s="137">
        <f>'5 жастағы балалар Ф'!N124</f>
        <v>0</v>
      </c>
      <c r="D310" s="137">
        <f>'5 жастағы балалар К'!N124</f>
        <v>0</v>
      </c>
      <c r="E310" s="137">
        <f>'5 жастағы балалар Т'!N124</f>
        <v>0</v>
      </c>
      <c r="F310" s="137">
        <f>'5 жастағы балалар Ш'!N124</f>
        <v>0</v>
      </c>
      <c r="G310" s="137">
        <f>'5 жастағы балалар Ә'!N124</f>
        <v>0</v>
      </c>
    </row>
    <row r="311" spans="2:7">
      <c r="B311" s="34"/>
      <c r="C311" s="137">
        <f>'5 жастағы балалар Ф'!O124</f>
        <v>0</v>
      </c>
      <c r="D311" s="137">
        <f>'5 жастағы балалар К'!O124</f>
        <v>0</v>
      </c>
      <c r="E311" s="137">
        <f>'5 жастағы балалар Т'!O124</f>
        <v>0</v>
      </c>
      <c r="F311" s="137">
        <f>'5 жастағы балалар Ш'!O124</f>
        <v>0</v>
      </c>
      <c r="G311" s="137">
        <f>'5 жастағы балалар Ә'!O124</f>
        <v>0</v>
      </c>
    </row>
    <row r="312" spans="2:7">
      <c r="B312" s="31">
        <v>5</v>
      </c>
      <c r="C312" s="137">
        <f>'5 жастағы балалар Ф'!P124</f>
        <v>1</v>
      </c>
      <c r="D312" s="137">
        <f>'5 жастағы балалар К'!P124</f>
        <v>1</v>
      </c>
      <c r="E312" s="137">
        <f>'5 жастағы балалар Т'!P124</f>
        <v>1</v>
      </c>
      <c r="F312" s="137">
        <f>'5 жастағы балалар Ш'!P124</f>
        <v>1</v>
      </c>
      <c r="G312" s="137">
        <f>'5 жастағы балалар Ә'!P124</f>
        <v>1</v>
      </c>
    </row>
    <row r="313" spans="2:7">
      <c r="B313" s="33"/>
      <c r="C313" s="137">
        <f>'5 жастағы балалар Ф'!Q124</f>
        <v>0</v>
      </c>
      <c r="D313" s="137">
        <f>'5 жастағы балалар К'!Q124</f>
        <v>0</v>
      </c>
      <c r="E313" s="137">
        <f>'5 жастағы балалар Т'!Q124</f>
        <v>0</v>
      </c>
      <c r="F313" s="137">
        <f>'5 жастағы балалар Ш'!Q124</f>
        <v>0</v>
      </c>
      <c r="G313" s="137">
        <f>'5 жастағы балалар Ә'!Q124</f>
        <v>0</v>
      </c>
    </row>
    <row r="314" spans="2:7">
      <c r="B314" s="34"/>
      <c r="C314" s="137">
        <f>'5 жастағы балалар Ф'!R124</f>
        <v>0</v>
      </c>
      <c r="D314" s="137">
        <f>'5 жастағы балалар К'!R124</f>
        <v>0</v>
      </c>
      <c r="E314" s="137">
        <f>'5 жастағы балалар Т'!R124</f>
        <v>0</v>
      </c>
      <c r="F314" s="137">
        <f>'5 жастағы балалар Ш'!R124</f>
        <v>0</v>
      </c>
      <c r="G314" s="137">
        <f>'5 жастағы балалар Ә'!R124</f>
        <v>0</v>
      </c>
    </row>
    <row r="315" spans="2:7">
      <c r="B315" s="31">
        <v>6</v>
      </c>
      <c r="C315" s="137">
        <f>'5 жастағы балалар Ф'!S124</f>
        <v>1</v>
      </c>
      <c r="D315" s="137">
        <f>'5 жастағы балалар К'!S124</f>
        <v>1</v>
      </c>
      <c r="E315" s="137">
        <f>'5 жастағы балалар Т'!S124</f>
        <v>1</v>
      </c>
      <c r="F315" s="137">
        <f>'5 жастағы балалар Ш'!S124</f>
        <v>1</v>
      </c>
      <c r="G315" s="137">
        <f>'5 жастағы балалар Ә'!S124</f>
        <v>1</v>
      </c>
    </row>
    <row r="316" spans="2:7">
      <c r="B316" s="33"/>
      <c r="C316" s="137">
        <f>'5 жастағы балалар Ф'!T124</f>
        <v>0</v>
      </c>
      <c r="D316" s="137">
        <f>'5 жастағы балалар К'!T124</f>
        <v>0</v>
      </c>
      <c r="E316" s="137">
        <f>'5 жастағы балалар Т'!T124</f>
        <v>0</v>
      </c>
      <c r="F316" s="137">
        <f>'5 жастағы балалар Ш'!T124</f>
        <v>0</v>
      </c>
      <c r="G316" s="137">
        <f>'5 жастағы балалар Ә'!T124</f>
        <v>0</v>
      </c>
    </row>
    <row r="317" spans="2:7">
      <c r="B317" s="34"/>
      <c r="C317" s="137">
        <f>'5 жастағы балалар Ф'!U124</f>
        <v>0</v>
      </c>
      <c r="D317" s="137">
        <f>'5 жастағы балалар К'!U124</f>
        <v>0</v>
      </c>
      <c r="E317" s="137">
        <f>'5 жастағы балалар Т'!U124</f>
        <v>0</v>
      </c>
      <c r="F317" s="137">
        <f>'5 жастағы балалар Ш'!U124</f>
        <v>0</v>
      </c>
      <c r="G317" s="137">
        <f>'5 жастағы балалар Ә'!U124</f>
        <v>0</v>
      </c>
    </row>
    <row r="318" spans="2:7">
      <c r="B318" s="31">
        <v>7</v>
      </c>
      <c r="C318" s="137">
        <f>'5 жастағы балалар Ф'!V124</f>
        <v>1</v>
      </c>
      <c r="D318" s="137">
        <f>'5 жастағы балалар К'!V124</f>
        <v>1</v>
      </c>
      <c r="E318" s="137">
        <f>'5 жастағы балалар Т'!V124</f>
        <v>1</v>
      </c>
      <c r="F318" s="137">
        <f>'5 жастағы балалар Ш'!V124</f>
        <v>1</v>
      </c>
      <c r="G318" s="137">
        <f>'5 жастағы балалар Ә'!V124</f>
        <v>1</v>
      </c>
    </row>
    <row r="319" spans="2:7">
      <c r="B319" s="33"/>
      <c r="C319" s="137">
        <f>'5 жастағы балалар Ф'!W124</f>
        <v>0</v>
      </c>
      <c r="D319" s="137">
        <f>'5 жастағы балалар Ш'!W124</f>
        <v>0</v>
      </c>
      <c r="E319" s="137">
        <f>'5 жастағы балалар Т'!W124</f>
        <v>0</v>
      </c>
      <c r="F319" s="137">
        <f>'5 жастағы балалар Ш'!W124</f>
        <v>0</v>
      </c>
      <c r="G319" s="137">
        <f>'5 жастағы балалар Ә'!W124</f>
        <v>0</v>
      </c>
    </row>
    <row r="320" spans="2:7">
      <c r="B320" s="34"/>
      <c r="C320" s="137">
        <f>'5 жастағы балалар Ф'!X124</f>
        <v>0</v>
      </c>
      <c r="D320" s="137">
        <f>'5 жастағы балалар К'!X124</f>
        <v>0</v>
      </c>
      <c r="E320" s="137">
        <f>'5 жастағы балалар Т'!X124</f>
        <v>0</v>
      </c>
      <c r="F320" s="137">
        <f>'5 жастағы балалар Ш'!X124</f>
        <v>0</v>
      </c>
      <c r="G320" s="137">
        <f>'5 жастағы балалар Ә'!X124</f>
        <v>0</v>
      </c>
    </row>
    <row r="321" spans="2:7">
      <c r="B321" s="31">
        <v>8</v>
      </c>
      <c r="C321" s="41"/>
      <c r="D321" s="137">
        <f>'5 жастағы балалар К'!Y124</f>
        <v>1</v>
      </c>
      <c r="E321" s="42"/>
      <c r="F321" s="137">
        <f>'5 жастағы балалар Ш'!Y124</f>
        <v>1</v>
      </c>
      <c r="G321" s="42"/>
    </row>
    <row r="322" spans="2:7">
      <c r="B322" s="33"/>
      <c r="C322" s="43"/>
      <c r="D322" s="137">
        <f>'5 жастағы балалар К'!Z124</f>
        <v>0</v>
      </c>
      <c r="E322" s="44"/>
      <c r="F322" s="137">
        <f>'5 жастағы балалар Ш'!Z124</f>
        <v>0</v>
      </c>
      <c r="G322" s="44"/>
    </row>
    <row r="323" spans="2:7">
      <c r="B323" s="34"/>
      <c r="C323" s="43"/>
      <c r="D323" s="137">
        <f>'5 жастағы балалар К'!AA124</f>
        <v>0</v>
      </c>
      <c r="E323" s="44"/>
      <c r="F323" s="137">
        <f>'5 жастағы балалар Ш'!AA124</f>
        <v>0</v>
      </c>
      <c r="G323" s="44"/>
    </row>
    <row r="324" spans="2:7">
      <c r="B324" s="31">
        <v>9</v>
      </c>
      <c r="C324" s="43"/>
      <c r="D324" s="137">
        <f>'5 жастағы балалар К'!AB124</f>
        <v>1</v>
      </c>
      <c r="E324" s="44"/>
      <c r="F324" s="137">
        <f>'5 жастағы балалар Ш'!AB124</f>
        <v>1</v>
      </c>
      <c r="G324" s="44"/>
    </row>
    <row r="325" spans="2:7">
      <c r="B325" s="33"/>
      <c r="C325" s="43"/>
      <c r="D325" s="137">
        <f>'5 жастағы балалар К'!AC124</f>
        <v>0</v>
      </c>
      <c r="E325" s="44"/>
      <c r="F325" s="137">
        <f>'5 жастағы балалар Ш'!AC124</f>
        <v>0</v>
      </c>
      <c r="G325" s="44"/>
    </row>
    <row r="326" spans="2:7">
      <c r="B326" s="34"/>
      <c r="C326" s="43"/>
      <c r="D326" s="137">
        <f>'5 жастағы балалар К'!AD124</f>
        <v>0</v>
      </c>
      <c r="E326" s="44"/>
      <c r="F326" s="137">
        <f>'5 жастағы балалар Ш'!AD124</f>
        <v>0</v>
      </c>
      <c r="G326" s="44"/>
    </row>
    <row r="327" spans="2:7">
      <c r="B327" s="37">
        <v>10</v>
      </c>
      <c r="C327" s="43"/>
      <c r="D327" s="137">
        <f>'5 жастағы балалар К'!AE124</f>
        <v>1</v>
      </c>
      <c r="E327" s="44"/>
      <c r="F327" s="137">
        <f>'5 жастағы балалар Ш'!AE124</f>
        <v>1</v>
      </c>
      <c r="G327" s="44"/>
    </row>
    <row r="328" spans="2:7">
      <c r="B328" s="37"/>
      <c r="C328" s="43"/>
      <c r="D328" s="137">
        <f>'5 жастағы балалар К'!AF124</f>
        <v>0</v>
      </c>
      <c r="E328" s="44"/>
      <c r="F328" s="137">
        <f>'5 жастағы балалар Ш'!AF124</f>
        <v>0</v>
      </c>
      <c r="G328" s="44"/>
    </row>
    <row r="329" spans="2:7">
      <c r="B329" s="37"/>
      <c r="C329" s="43"/>
      <c r="D329" s="137">
        <f>'5 жастағы балалар К'!AG124</f>
        <v>0</v>
      </c>
      <c r="E329" s="44"/>
      <c r="F329" s="137">
        <f>'5 жастағы балалар Ш'!AG124</f>
        <v>0</v>
      </c>
      <c r="G329" s="44"/>
    </row>
    <row r="330" spans="2:7">
      <c r="B330" s="37">
        <v>11</v>
      </c>
      <c r="C330" s="43"/>
      <c r="D330" s="137">
        <f>'5 жастағы балалар К'!AH124</f>
        <v>1</v>
      </c>
      <c r="E330" s="44"/>
      <c r="F330" s="137">
        <f>'5 жастағы балалар Ш'!AH124</f>
        <v>1</v>
      </c>
      <c r="G330" s="44"/>
    </row>
    <row r="331" spans="2:7">
      <c r="B331" s="37"/>
      <c r="C331" s="43"/>
      <c r="D331" s="137">
        <f>'5 жастағы балалар К'!AI124</f>
        <v>0</v>
      </c>
      <c r="E331" s="44"/>
      <c r="F331" s="137">
        <f>'5 жастағы балалар Ш'!AI124</f>
        <v>0</v>
      </c>
      <c r="G331" s="44"/>
    </row>
    <row r="332" spans="2:7">
      <c r="B332" s="37"/>
      <c r="C332" s="43"/>
      <c r="D332" s="137">
        <f>'5 жастағы балалар К'!AJ124</f>
        <v>0</v>
      </c>
      <c r="E332" s="44"/>
      <c r="F332" s="137">
        <f>'5 жастағы балалар Ш'!AJ124</f>
        <v>0</v>
      </c>
      <c r="G332" s="44"/>
    </row>
    <row r="333" spans="2:7">
      <c r="B333" s="37">
        <v>12</v>
      </c>
      <c r="C333" s="43"/>
      <c r="D333" s="137">
        <f>'5 жастағы балалар К'!AK124</f>
        <v>1</v>
      </c>
      <c r="E333" s="44"/>
      <c r="F333" s="137">
        <f>'5 жастағы балалар Ш'!AK124</f>
        <v>1</v>
      </c>
      <c r="G333" s="44"/>
    </row>
    <row r="334" spans="2:7">
      <c r="B334" s="37"/>
      <c r="C334" s="43"/>
      <c r="D334" s="137">
        <f>'5 жастағы балалар К'!AL124</f>
        <v>0</v>
      </c>
      <c r="E334" s="44"/>
      <c r="F334" s="137">
        <f>'5 жастағы балалар Ш'!AL124</f>
        <v>0</v>
      </c>
      <c r="G334" s="44"/>
    </row>
    <row r="335" spans="2:7">
      <c r="B335" s="37"/>
      <c r="C335" s="43"/>
      <c r="D335" s="137">
        <f>'5 жастағы балалар К'!AM124</f>
        <v>0</v>
      </c>
      <c r="E335" s="44"/>
      <c r="F335" s="137">
        <f>'5 жастағы балалар Ш'!AM124</f>
        <v>0</v>
      </c>
      <c r="G335" s="44"/>
    </row>
    <row r="336" spans="2:7">
      <c r="B336" s="37">
        <v>13</v>
      </c>
      <c r="C336" s="43"/>
      <c r="D336" s="137">
        <f>'5 жастағы балалар К'!AN124</f>
        <v>1</v>
      </c>
      <c r="E336" s="44"/>
      <c r="F336" s="137">
        <f>'5 жастағы балалар Ш'!AN124</f>
        <v>1</v>
      </c>
      <c r="G336" s="44"/>
    </row>
    <row r="337" spans="2:7">
      <c r="B337" s="37"/>
      <c r="C337" s="43"/>
      <c r="D337" s="137">
        <f>'5 жастағы балалар К'!AO124</f>
        <v>0</v>
      </c>
      <c r="E337" s="44"/>
      <c r="F337" s="137">
        <f>'5 жастағы балалар Ш'!AO124</f>
        <v>0</v>
      </c>
      <c r="G337" s="44"/>
    </row>
    <row r="338" spans="2:7">
      <c r="B338" s="37"/>
      <c r="C338" s="43"/>
      <c r="D338" s="137">
        <f>'5 жастағы балалар К'!AP124</f>
        <v>0</v>
      </c>
      <c r="E338" s="44"/>
      <c r="F338" s="137">
        <f>'5 жастағы балалар Ш'!AP124</f>
        <v>0</v>
      </c>
      <c r="G338" s="44"/>
    </row>
    <row r="339" spans="2:7">
      <c r="B339" s="37">
        <v>14</v>
      </c>
      <c r="C339" s="43"/>
      <c r="D339" s="137">
        <f>'5 жастағы балалар К'!AQ124</f>
        <v>1</v>
      </c>
      <c r="E339" s="44"/>
      <c r="F339" s="137">
        <f>'5 жастағы балалар Ш'!AQ124</f>
        <v>1</v>
      </c>
      <c r="G339" s="44"/>
    </row>
    <row r="340" spans="2:7">
      <c r="B340" s="37"/>
      <c r="C340" s="43"/>
      <c r="D340" s="137">
        <f>'5 жастағы балалар К'!AR124</f>
        <v>0</v>
      </c>
      <c r="E340" s="44"/>
      <c r="F340" s="137">
        <f>'5 жастағы балалар Ш'!AR124</f>
        <v>0</v>
      </c>
      <c r="G340" s="44"/>
    </row>
    <row r="341" spans="2:7">
      <c r="B341" s="37"/>
      <c r="C341" s="43"/>
      <c r="D341" s="137">
        <f>'5 жастағы балалар К'!AS124</f>
        <v>0</v>
      </c>
      <c r="E341" s="44"/>
      <c r="F341" s="137">
        <f>'5 жастағы балалар Ш'!AS124</f>
        <v>0</v>
      </c>
      <c r="G341" s="44"/>
    </row>
    <row r="342" spans="2:7">
      <c r="B342" s="37">
        <v>15</v>
      </c>
      <c r="C342" s="43"/>
      <c r="D342" s="137">
        <f>'5 жастағы балалар К'!AT124</f>
        <v>1</v>
      </c>
      <c r="E342" s="44"/>
      <c r="F342" s="137">
        <f>'5 жастағы балалар Ш'!AT124</f>
        <v>1</v>
      </c>
      <c r="G342" s="44"/>
    </row>
    <row r="343" spans="2:7">
      <c r="B343" s="37"/>
      <c r="C343" s="43"/>
      <c r="D343" s="137">
        <f>'5 жастағы балалар К'!AU124</f>
        <v>0</v>
      </c>
      <c r="E343" s="44"/>
      <c r="F343" s="137">
        <f>'5 жастағы балалар Ш'!AU124</f>
        <v>0</v>
      </c>
      <c r="G343" s="44"/>
    </row>
    <row r="344" spans="2:7">
      <c r="B344" s="37"/>
      <c r="C344" s="43"/>
      <c r="D344" s="137">
        <f>'5 жастағы балалар К'!AV124</f>
        <v>0</v>
      </c>
      <c r="E344" s="44"/>
      <c r="F344" s="137">
        <f>'5 жастағы балалар Ш'!AV124</f>
        <v>0</v>
      </c>
      <c r="G344" s="44"/>
    </row>
    <row r="345" spans="2:7">
      <c r="B345" s="31">
        <v>16</v>
      </c>
      <c r="C345" s="43"/>
      <c r="D345" s="137">
        <f>'5 жастағы балалар К'!AW124</f>
        <v>1</v>
      </c>
      <c r="E345" s="44"/>
      <c r="F345" s="137">
        <f>'5 жастағы балалар Ш'!AW124</f>
        <v>1</v>
      </c>
      <c r="G345" s="44"/>
    </row>
    <row r="346" spans="2:7">
      <c r="B346" s="33"/>
      <c r="C346" s="43"/>
      <c r="D346" s="137">
        <f>'5 жастағы балалар К'!AX124</f>
        <v>0</v>
      </c>
      <c r="E346" s="44"/>
      <c r="F346" s="137">
        <f>'5 жастағы балалар Ш'!AX124</f>
        <v>0</v>
      </c>
      <c r="G346" s="44"/>
    </row>
    <row r="347" spans="2:7">
      <c r="B347" s="34"/>
      <c r="C347" s="43"/>
      <c r="D347" s="137">
        <f>'5 жастағы балалар К'!AY124</f>
        <v>0</v>
      </c>
      <c r="E347" s="44"/>
      <c r="F347" s="137">
        <f>'5 жастағы балалар Ш'!AY124</f>
        <v>0</v>
      </c>
      <c r="G347" s="44"/>
    </row>
    <row r="348" spans="2:7">
      <c r="B348" s="31">
        <v>17</v>
      </c>
      <c r="C348" s="43"/>
      <c r="D348" s="137">
        <f>'5 жастағы балалар К'!AZ124</f>
        <v>1</v>
      </c>
      <c r="E348" s="44"/>
      <c r="F348" s="137">
        <f>'5 жастағы балалар Ш'!AZ124</f>
        <v>1</v>
      </c>
      <c r="G348" s="44"/>
    </row>
    <row r="349" spans="2:7">
      <c r="B349" s="33"/>
      <c r="C349" s="43"/>
      <c r="D349" s="137">
        <f>'5 жастағы балалар К'!BA124</f>
        <v>0</v>
      </c>
      <c r="E349" s="44"/>
      <c r="F349" s="137">
        <f>'5 жастағы балалар Ш'!BA124</f>
        <v>0</v>
      </c>
      <c r="G349" s="44"/>
    </row>
    <row r="350" spans="2:7">
      <c r="B350" s="34"/>
      <c r="C350" s="43"/>
      <c r="D350" s="137">
        <f>'5 жастағы балалар К'!BB124</f>
        <v>0</v>
      </c>
      <c r="E350" s="44"/>
      <c r="F350" s="137">
        <f>'5 жастағы балалар Ш'!BB124</f>
        <v>0</v>
      </c>
      <c r="G350" s="44"/>
    </row>
    <row r="351" spans="2:7">
      <c r="B351" s="31">
        <v>18</v>
      </c>
      <c r="C351" s="43"/>
      <c r="D351" s="137">
        <f>'5 жастағы балалар К'!BC124</f>
        <v>1</v>
      </c>
      <c r="E351" s="44"/>
      <c r="F351" s="137">
        <f>'5 жастағы балалар Ш'!BC124</f>
        <v>1</v>
      </c>
      <c r="G351" s="44"/>
    </row>
    <row r="352" spans="2:7">
      <c r="B352" s="33"/>
      <c r="C352" s="43"/>
      <c r="D352" s="137">
        <f>'5 жастағы балалар К'!BD124</f>
        <v>0</v>
      </c>
      <c r="E352" s="44"/>
      <c r="F352" s="137">
        <f>'5 жастағы балалар Ш'!BD124</f>
        <v>0</v>
      </c>
      <c r="G352" s="44"/>
    </row>
    <row r="353" spans="2:7">
      <c r="B353" s="34"/>
      <c r="C353" s="43"/>
      <c r="D353" s="137">
        <f>'5 жастағы балалар К'!BE124</f>
        <v>0</v>
      </c>
      <c r="E353" s="44"/>
      <c r="F353" s="137">
        <f>'5 жастағы балалар Ш'!BE124</f>
        <v>0</v>
      </c>
      <c r="G353" s="44"/>
    </row>
    <row r="354" spans="2:7">
      <c r="B354" s="31">
        <v>19</v>
      </c>
      <c r="C354" s="43"/>
      <c r="D354" s="137">
        <f>'5 жастағы балалар К'!BF124</f>
        <v>1</v>
      </c>
      <c r="E354" s="44"/>
      <c r="F354" s="137">
        <f>'5 жастағы балалар Ш'!BF124</f>
        <v>1</v>
      </c>
      <c r="G354" s="44"/>
    </row>
    <row r="355" spans="2:7">
      <c r="B355" s="33"/>
      <c r="C355" s="43"/>
      <c r="D355" s="137">
        <f>'5 жастағы балалар К'!BG124</f>
        <v>0</v>
      </c>
      <c r="E355" s="44"/>
      <c r="F355" s="137">
        <f>'5 жастағы балалар Ш'!BG124</f>
        <v>0</v>
      </c>
      <c r="G355" s="44"/>
    </row>
    <row r="356" spans="2:7">
      <c r="B356" s="34"/>
      <c r="C356" s="43"/>
      <c r="D356" s="137">
        <f>'5 жастағы балалар К'!BH124</f>
        <v>0</v>
      </c>
      <c r="E356" s="44"/>
      <c r="F356" s="137">
        <f>'5 жастағы балалар Ш'!BH124</f>
        <v>0</v>
      </c>
      <c r="G356" s="44"/>
    </row>
    <row r="357" spans="2:7">
      <c r="B357" s="31">
        <v>20</v>
      </c>
      <c r="C357" s="43"/>
      <c r="D357" s="137">
        <f>'5 жастағы балалар К'!BI124</f>
        <v>1</v>
      </c>
      <c r="E357" s="44"/>
      <c r="F357" s="137">
        <f>'5 жастағы балалар Ш'!BI124</f>
        <v>1</v>
      </c>
      <c r="G357" s="44"/>
    </row>
    <row r="358" spans="2:7">
      <c r="B358" s="33"/>
      <c r="C358" s="43"/>
      <c r="D358" s="137">
        <f>'5 жастағы балалар К'!BJ124</f>
        <v>0</v>
      </c>
      <c r="E358" s="44"/>
      <c r="F358" s="137">
        <f>'5 жастағы балалар Ш'!BJ124</f>
        <v>0</v>
      </c>
      <c r="G358" s="44"/>
    </row>
    <row r="359" spans="2:7">
      <c r="B359" s="34"/>
      <c r="C359" s="43"/>
      <c r="D359" s="137">
        <f>'5 жастағы балалар К'!BK124</f>
        <v>0</v>
      </c>
      <c r="E359" s="44"/>
      <c r="F359" s="137">
        <f>'5 жастағы балалар Ш'!BK124</f>
        <v>0</v>
      </c>
      <c r="G359" s="44"/>
    </row>
    <row r="360" spans="2:7">
      <c r="B360" s="31">
        <v>21</v>
      </c>
      <c r="C360" s="43"/>
      <c r="D360" s="137">
        <f>'5 жастағы балалар К'!BL124</f>
        <v>1</v>
      </c>
      <c r="E360" s="44"/>
      <c r="F360" s="137">
        <f>'5 жастағы балалар Ш'!BL124</f>
        <v>1</v>
      </c>
      <c r="G360" s="44"/>
    </row>
    <row r="361" spans="2:7">
      <c r="B361" s="33"/>
      <c r="C361" s="43"/>
      <c r="D361" s="137">
        <f>'5 жастағы балалар К'!BM124</f>
        <v>0</v>
      </c>
      <c r="E361" s="44"/>
      <c r="F361" s="137">
        <f>'5 жастағы балалар Ш'!BM124</f>
        <v>0</v>
      </c>
      <c r="G361" s="44"/>
    </row>
    <row r="362" spans="2:7">
      <c r="B362" s="34"/>
      <c r="C362" s="43"/>
      <c r="D362" s="137">
        <f>'5 жастағы балалар К'!BN124</f>
        <v>0</v>
      </c>
      <c r="E362" s="44"/>
      <c r="F362" s="137">
        <f>'5 жастағы балалар Ш'!BN124</f>
        <v>0</v>
      </c>
      <c r="G362" s="44"/>
    </row>
    <row r="363" spans="2:7">
      <c r="B363" s="31">
        <v>22</v>
      </c>
      <c r="C363" s="43"/>
      <c r="D363" s="137">
        <f>'5 жастағы балалар К'!BO124</f>
        <v>1</v>
      </c>
      <c r="E363" s="44"/>
      <c r="F363" s="137">
        <f>'5 жастағы балалар Ш'!BO124</f>
        <v>1</v>
      </c>
      <c r="G363" s="44"/>
    </row>
    <row r="364" spans="2:7">
      <c r="B364" s="33"/>
      <c r="C364" s="43"/>
      <c r="D364" s="137">
        <f>'5 жастағы балалар К'!BP124</f>
        <v>0</v>
      </c>
      <c r="E364" s="44"/>
      <c r="F364" s="137">
        <f>'5 жастағы балалар Ш'!BP124</f>
        <v>0</v>
      </c>
      <c r="G364" s="44"/>
    </row>
    <row r="365" spans="2:7">
      <c r="B365" s="34"/>
      <c r="C365" s="43"/>
      <c r="D365" s="137">
        <f>'5 жастағы балалар К'!BQ124</f>
        <v>0</v>
      </c>
      <c r="E365" s="44"/>
      <c r="F365" s="137">
        <f>'5 жастағы балалар Ш'!BQ124</f>
        <v>0</v>
      </c>
      <c r="G365" s="44"/>
    </row>
    <row r="366" spans="2:7">
      <c r="B366" s="31">
        <v>23</v>
      </c>
      <c r="C366" s="43"/>
      <c r="D366" s="137">
        <f>'5 жастағы балалар К'!BR124</f>
        <v>1</v>
      </c>
      <c r="E366" s="44"/>
      <c r="F366" s="137">
        <f>'5 жастағы балалар Ш'!BR124</f>
        <v>1</v>
      </c>
      <c r="G366" s="44"/>
    </row>
    <row r="367" spans="2:7">
      <c r="B367" s="33"/>
      <c r="C367" s="43"/>
      <c r="D367" s="137">
        <f>'5 жастағы балалар К'!BS124</f>
        <v>0</v>
      </c>
      <c r="E367" s="44"/>
      <c r="F367" s="137">
        <f>'5 жастағы балалар Ш'!BS124</f>
        <v>0</v>
      </c>
      <c r="G367" s="44"/>
    </row>
    <row r="368" spans="2:7">
      <c r="B368" s="34"/>
      <c r="C368" s="43"/>
      <c r="D368" s="137">
        <f>'5 жастағы балалар К'!BT124</f>
        <v>0</v>
      </c>
      <c r="E368" s="44"/>
      <c r="F368" s="137">
        <f>'5 жастағы балалар Ш'!BT124</f>
        <v>0</v>
      </c>
      <c r="G368" s="44"/>
    </row>
    <row r="369" spans="2:7">
      <c r="B369" s="31">
        <v>24</v>
      </c>
      <c r="C369" s="43"/>
      <c r="D369" s="137">
        <f>'5 жастағы балалар К'!BU124</f>
        <v>1</v>
      </c>
      <c r="E369" s="44"/>
      <c r="F369" s="137">
        <f>'5 жастағы балалар Ш'!BU124</f>
        <v>1</v>
      </c>
      <c r="G369" s="44"/>
    </row>
    <row r="370" spans="2:7">
      <c r="B370" s="33"/>
      <c r="C370" s="43"/>
      <c r="D370" s="137">
        <f>'5 жастағы балалар К'!BV124</f>
        <v>0</v>
      </c>
      <c r="E370" s="44"/>
      <c r="F370" s="137">
        <f>'5 жастағы балалар Ш'!BV124</f>
        <v>0</v>
      </c>
      <c r="G370" s="44"/>
    </row>
    <row r="371" spans="2:7">
      <c r="B371" s="34"/>
      <c r="C371" s="43"/>
      <c r="D371" s="137">
        <f>'5 жастағы балалар К'!BW124</f>
        <v>0</v>
      </c>
      <c r="E371" s="44"/>
      <c r="F371" s="137">
        <f>'5 жастағы балалар Ш'!BW124</f>
        <v>0</v>
      </c>
      <c r="G371" s="44"/>
    </row>
    <row r="372" spans="2:7">
      <c r="B372" s="31">
        <v>25</v>
      </c>
      <c r="C372" s="43"/>
      <c r="D372" s="137">
        <f>'5 жастағы балалар К'!BX124</f>
        <v>1</v>
      </c>
      <c r="E372" s="44"/>
      <c r="F372" s="137">
        <f>'5 жастағы балалар Ш'!BX124</f>
        <v>1</v>
      </c>
      <c r="G372" s="44"/>
    </row>
    <row r="373" spans="2:7">
      <c r="B373" s="33"/>
      <c r="C373" s="43"/>
      <c r="D373" s="137">
        <f>'5 жастағы балалар К'!BY124</f>
        <v>0</v>
      </c>
      <c r="E373" s="44"/>
      <c r="F373" s="137">
        <f>'5 жастағы балалар Ш'!BY124</f>
        <v>0</v>
      </c>
      <c r="G373" s="44"/>
    </row>
    <row r="374" spans="2:7">
      <c r="B374" s="34"/>
      <c r="C374" s="43"/>
      <c r="D374" s="137">
        <f>'5 жастағы балалар К'!BZ124</f>
        <v>0</v>
      </c>
      <c r="E374" s="44"/>
      <c r="F374" s="137">
        <f>'5 жастағы балалар Ш'!BZ124</f>
        <v>0</v>
      </c>
      <c r="G374" s="44"/>
    </row>
    <row r="375" spans="2:7">
      <c r="B375" s="37">
        <v>26</v>
      </c>
      <c r="C375" s="43"/>
      <c r="D375" s="137">
        <f>'5 жастағы балалар К'!CA124</f>
        <v>1</v>
      </c>
      <c r="E375" s="44"/>
      <c r="F375" s="137">
        <f>'5 жастағы балалар Ш'!CA124</f>
        <v>1</v>
      </c>
      <c r="G375" s="44"/>
    </row>
    <row r="376" spans="2:7">
      <c r="B376" s="37"/>
      <c r="C376" s="43"/>
      <c r="D376" s="137">
        <f>'5 жастағы балалар К'!CB124</f>
        <v>0</v>
      </c>
      <c r="E376" s="44"/>
      <c r="F376" s="137">
        <f>'5 жастағы балалар Ш'!CB124</f>
        <v>0</v>
      </c>
      <c r="G376" s="44"/>
    </row>
    <row r="377" spans="2:7">
      <c r="B377" s="37"/>
      <c r="C377" s="43"/>
      <c r="D377" s="137">
        <f>'5 жастағы балалар К'!CC124</f>
        <v>0</v>
      </c>
      <c r="E377" s="44"/>
      <c r="F377" s="137">
        <f>'5 жастағы балалар Ш'!CC124</f>
        <v>0</v>
      </c>
      <c r="G377" s="44"/>
    </row>
    <row r="378" spans="2:7">
      <c r="B378" s="37">
        <v>27</v>
      </c>
      <c r="C378" s="43"/>
      <c r="D378" s="137">
        <f>'5 жастағы балалар К'!CD124</f>
        <v>1</v>
      </c>
      <c r="E378" s="44"/>
      <c r="F378" s="137">
        <f>'5 жастағы балалар Ш'!CD124</f>
        <v>1</v>
      </c>
      <c r="G378" s="44"/>
    </row>
    <row r="379" spans="2:7">
      <c r="B379" s="37"/>
      <c r="C379" s="43"/>
      <c r="D379" s="137">
        <f>'5 жастағы балалар К'!CE124</f>
        <v>0</v>
      </c>
      <c r="E379" s="44"/>
      <c r="F379" s="137">
        <f>'5 жастағы балалар Ш'!CE124</f>
        <v>0</v>
      </c>
      <c r="G379" s="44"/>
    </row>
    <row r="380" spans="2:7">
      <c r="B380" s="37"/>
      <c r="C380" s="43"/>
      <c r="D380" s="137">
        <f>'5 жастағы балалар К'!CF124</f>
        <v>0</v>
      </c>
      <c r="E380" s="44"/>
      <c r="F380" s="137">
        <f>'5 жастағы балалар Ш'!CF124</f>
        <v>0</v>
      </c>
      <c r="G380" s="44"/>
    </row>
    <row r="381" spans="2:7">
      <c r="B381" s="37">
        <v>28</v>
      </c>
      <c r="C381" s="43"/>
      <c r="D381" s="137">
        <f>'5 жастағы балалар К'!CG124</f>
        <v>1</v>
      </c>
      <c r="E381" s="44"/>
      <c r="F381" s="137">
        <f>'5 жастағы балалар Ш'!CG124</f>
        <v>1</v>
      </c>
      <c r="G381" s="44"/>
    </row>
    <row r="382" spans="2:7">
      <c r="B382" s="37"/>
      <c r="C382" s="43"/>
      <c r="D382" s="137">
        <f>'5 жастағы балалар К'!CH124</f>
        <v>0</v>
      </c>
      <c r="E382" s="44"/>
      <c r="F382" s="137">
        <f>'5 жастағы балалар Ш'!CH124</f>
        <v>0</v>
      </c>
      <c r="G382" s="44"/>
    </row>
    <row r="383" spans="2:7">
      <c r="B383" s="37"/>
      <c r="C383" s="43"/>
      <c r="D383" s="137">
        <f>'5 жастағы балалар К'!CI124</f>
        <v>0</v>
      </c>
      <c r="E383" s="44"/>
      <c r="F383" s="137">
        <f>'5 жастағы балалар Ш'!CI124</f>
        <v>0</v>
      </c>
      <c r="G383" s="44"/>
    </row>
    <row r="384" spans="2:7">
      <c r="B384" s="37">
        <v>29</v>
      </c>
      <c r="C384" s="43"/>
      <c r="D384" s="42"/>
      <c r="E384" s="44"/>
      <c r="F384" s="137">
        <f>'5 жастағы балалар Ш'!CJ124</f>
        <v>1</v>
      </c>
      <c r="G384" s="44"/>
    </row>
    <row r="385" spans="2:7">
      <c r="B385" s="37"/>
      <c r="C385" s="43"/>
      <c r="D385" s="44"/>
      <c r="E385" s="44"/>
      <c r="F385" s="137">
        <f>'5 жастағы балалар Ш'!CK124</f>
        <v>0</v>
      </c>
      <c r="G385" s="44"/>
    </row>
    <row r="386" spans="2:7">
      <c r="B386" s="37"/>
      <c r="C386" s="43"/>
      <c r="D386" s="44"/>
      <c r="E386" s="44"/>
      <c r="F386" s="137">
        <f>'5 жастағы балалар Ш'!CL124</f>
        <v>0</v>
      </c>
      <c r="G386" s="44"/>
    </row>
    <row r="387" spans="2:7">
      <c r="B387" s="37">
        <v>30</v>
      </c>
      <c r="C387" s="43"/>
      <c r="D387" s="44"/>
      <c r="E387" s="44"/>
      <c r="F387" s="137">
        <f>'5 жастағы балалар Ш'!CM124</f>
        <v>1</v>
      </c>
      <c r="G387" s="44"/>
    </row>
    <row r="388" spans="2:7">
      <c r="B388" s="37"/>
      <c r="C388" s="43"/>
      <c r="D388" s="44"/>
      <c r="E388" s="44"/>
      <c r="F388" s="137">
        <f>'5 жастағы балалар Ш'!CN124</f>
        <v>0</v>
      </c>
      <c r="G388" s="44"/>
    </row>
    <row r="389" spans="2:7">
      <c r="B389" s="37"/>
      <c r="C389" s="43"/>
      <c r="D389" s="44"/>
      <c r="E389" s="44"/>
      <c r="F389" s="137">
        <f>'5 жастағы балалар Ш'!CO124</f>
        <v>0</v>
      </c>
      <c r="G389" s="44"/>
    </row>
    <row r="390" spans="2:7">
      <c r="B390" s="37">
        <v>31</v>
      </c>
      <c r="C390" s="43"/>
      <c r="D390" s="44"/>
      <c r="E390" s="44"/>
      <c r="F390" s="137">
        <f>'5 жастағы балалар Ш'!CP124</f>
        <v>1</v>
      </c>
      <c r="G390" s="44"/>
    </row>
    <row r="391" spans="2:7">
      <c r="B391" s="37"/>
      <c r="C391" s="43"/>
      <c r="D391" s="44"/>
      <c r="E391" s="44"/>
      <c r="F391" s="137">
        <f>'5 жастағы балалар Ш'!CQ124</f>
        <v>0</v>
      </c>
      <c r="G391" s="44"/>
    </row>
    <row r="392" spans="2:7">
      <c r="B392" s="37"/>
      <c r="C392" s="43"/>
      <c r="D392" s="44"/>
      <c r="E392" s="44"/>
      <c r="F392" s="137">
        <f>'5 жастағы балалар Ш'!CR124</f>
        <v>0</v>
      </c>
      <c r="G392" s="44"/>
    </row>
    <row r="393" spans="2:7">
      <c r="B393" s="37">
        <v>32</v>
      </c>
      <c r="C393" s="43"/>
      <c r="D393" s="44"/>
      <c r="E393" s="44"/>
      <c r="F393" s="137">
        <f>'5 жастағы балалар Ш'!CS124</f>
        <v>1</v>
      </c>
      <c r="G393" s="44"/>
    </row>
    <row r="394" spans="2:7">
      <c r="B394" s="37"/>
      <c r="C394" s="43"/>
      <c r="D394" s="44"/>
      <c r="E394" s="44"/>
      <c r="F394" s="137">
        <f>'5 жастағы балалар Ш'!CT124</f>
        <v>0</v>
      </c>
      <c r="G394" s="44"/>
    </row>
    <row r="395" spans="2:7">
      <c r="B395" s="37"/>
      <c r="C395" s="43"/>
      <c r="D395" s="44"/>
      <c r="E395" s="44"/>
      <c r="F395" s="137">
        <f>'5 жастағы балалар Ш'!CU124</f>
        <v>0</v>
      </c>
      <c r="G395" s="44"/>
    </row>
    <row r="396" spans="2:7">
      <c r="B396" s="37">
        <v>33</v>
      </c>
      <c r="C396" s="43"/>
      <c r="D396" s="44"/>
      <c r="E396" s="44"/>
      <c r="F396" s="137">
        <f>'5 жастағы балалар Ш'!CV124</f>
        <v>0</v>
      </c>
      <c r="G396" s="44"/>
    </row>
    <row r="397" spans="2:7">
      <c r="B397" s="37"/>
      <c r="C397" s="43"/>
      <c r="D397" s="44"/>
      <c r="E397" s="44"/>
      <c r="F397" s="137">
        <f>'5 жастағы балалар Ш'!CW124</f>
        <v>1</v>
      </c>
      <c r="G397" s="44"/>
    </row>
    <row r="398" spans="2:7">
      <c r="B398" s="37"/>
      <c r="C398" s="43"/>
      <c r="D398" s="44"/>
      <c r="E398" s="44"/>
      <c r="F398" s="137">
        <f>'5 жастағы балалар Ш'!CX124</f>
        <v>0</v>
      </c>
      <c r="G398" s="44"/>
    </row>
    <row r="399" spans="2:7">
      <c r="B399" s="37">
        <v>34</v>
      </c>
      <c r="C399" s="43"/>
      <c r="D399" s="44"/>
      <c r="E399" s="44"/>
      <c r="F399" s="137">
        <f>'5 жастағы балалар Ш'!CY124</f>
        <v>1</v>
      </c>
      <c r="G399" s="44"/>
    </row>
    <row r="400" spans="2:7">
      <c r="B400" s="37"/>
      <c r="C400" s="43"/>
      <c r="D400" s="44"/>
      <c r="E400" s="44"/>
      <c r="F400" s="137">
        <f>'5 жастағы балалар Ш'!CZ124</f>
        <v>0</v>
      </c>
      <c r="G400" s="44"/>
    </row>
    <row r="401" spans="2:7">
      <c r="B401" s="37"/>
      <c r="C401" s="43"/>
      <c r="D401" s="44"/>
      <c r="E401" s="44"/>
      <c r="F401" s="137">
        <f>'5 жастағы балалар Ш'!DA124</f>
        <v>0</v>
      </c>
      <c r="G401" s="44"/>
    </row>
    <row r="402" spans="2:7">
      <c r="B402" s="37">
        <v>35</v>
      </c>
      <c r="C402" s="43"/>
      <c r="D402" s="44"/>
      <c r="E402" s="44"/>
      <c r="F402" s="137">
        <f>'5 жастағы балалар Ш'!DB124</f>
        <v>1</v>
      </c>
      <c r="G402" s="44"/>
    </row>
    <row r="403" spans="2:7">
      <c r="B403" s="37"/>
      <c r="C403" s="43"/>
      <c r="D403" s="44"/>
      <c r="E403" s="44"/>
      <c r="F403" s="137">
        <f>'5 жастағы балалар Ш'!DC124</f>
        <v>0</v>
      </c>
      <c r="G403" s="44"/>
    </row>
    <row r="404" spans="2:7">
      <c r="B404" s="37"/>
      <c r="C404" s="45"/>
      <c r="D404" s="46"/>
      <c r="E404" s="46"/>
      <c r="F404" s="137">
        <f>'5 жастағы балалар Ш'!DD124</f>
        <v>0</v>
      </c>
      <c r="G404" s="46"/>
    </row>
    <row r="405" spans="2:2">
      <c r="B405" s="47">
        <f>СВОД3!V19</f>
        <v>3</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8"/>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41.25" customHeight="1" spans="2:8">
      <c r="B4" s="3" t="s">
        <v>827</v>
      </c>
      <c r="C4" s="3"/>
      <c r="D4" s="4" t="str">
        <f>'5 жастағы балалар Ф'!C20</f>
        <v>Қойшыбаева Фарида</v>
      </c>
      <c r="E4" s="5"/>
      <c r="F4" s="5"/>
      <c r="G4" s="1"/>
      <c r="H4" s="1"/>
    </row>
    <row r="5" ht="18" spans="2:8">
      <c r="B5" s="6" t="s">
        <v>2</v>
      </c>
      <c r="C5" s="6"/>
      <c r="D5" s="7" t="str">
        <f>'5 жастағы балалар Ф'!A20</f>
        <v>11.08.2018</v>
      </c>
      <c r="E5" s="7"/>
      <c r="F5" s="7"/>
      <c r="G5" s="1"/>
      <c r="H5" s="1"/>
    </row>
    <row r="6" ht="85.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64" t="s">
        <v>5</v>
      </c>
      <c r="C10" s="18" t="str">
        <f>IF(C98="","",VLOOKUP(C98,$M$509:$N$511,2,TRUE))</f>
        <v>өкшемен, аяқтың сыртқы қырымен, адымдап, жүруді жүгірумен, секірумен
алмастырып, бағытты және қарқынды өзгертіп жүру қабілетін бекіту
</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70" t="e">
        <f>IF(B405="","",VLOOKUP(B405,$M$612:$N$614,2,TRUE))</f>
        <v>#N/A</v>
      </c>
    </row>
    <row r="11" ht="90" customHeight="1" spans="2:12">
      <c r="B11" s="165"/>
      <c r="C11" s="18" t="e">
        <f>IF(C101="","",VLOOKUP(C101,$S$509:$T$511,2,TRUE))</f>
        <v>#N/A</v>
      </c>
      <c r="D11" s="18" t="str">
        <f>IF(C102="","",VLOOKUP(C102,$U$509:$V$511,2,TRUE))</f>
        <v>сызықтардың, арқанның, тақтайдың, гимнастикалық скамейканың, бөрененің
бойымен тепе-теңдікті сақтап, жүру дағдылардын қалыптастыру
</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171"/>
    </row>
    <row r="12" ht="90" customHeight="1" spans="2:12">
      <c r="B12" s="165"/>
      <c r="C12" s="18" t="e">
        <f>IF(C104="","",VLOOKUP(C104,$Y$509:$Z$511,2,TRUE))</f>
        <v>#N/A</v>
      </c>
      <c r="D12" s="18" t="str">
        <f>IF(C105="","",VLOOKUP(C105,$AA$509:$AB$511,2,TRUE))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дағдылардын қалыптастыру
</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171"/>
    </row>
    <row r="13" ht="90" customHeight="1" spans="2:12">
      <c r="B13" s="165"/>
      <c r="C13" s="18" t="e">
        <f>IF(C107="","",VLOOKUP(C107,$AE$509:$AF$511,2,TRUE))</f>
        <v>#N/A</v>
      </c>
      <c r="D13" s="18" t="str">
        <f>IF(C108="","",VLOOKUP(C108,$AG$509:$AH$511,2,TRUE))</f>
        <v>доптарды домалату, заттарды қашықтыққа лақтыруды, доптарды кедергілер
арқылы лақтыруды және қағып алу дағдылардын қалыптастыру
</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171"/>
    </row>
    <row r="14" ht="90" customHeight="1" spans="2:12">
      <c r="B14" s="165"/>
      <c r="C14" s="18" t="e">
        <f>IF(C110="","",VLOOKUP(C110,$AK$509:$AL$511,2,TRUE))</f>
        <v>#N/A</v>
      </c>
      <c r="D14" s="18" t="str">
        <f>IF(C111="","",VLOOKUP(C111,$AM$509:$AN$511,2,TRUE))</f>
        <v>қимылды ойындарда физикалық қасиеттерді: жылдамдық, күш, шыдамдылық,
икемділік, ептілік көрсетуді :және спорттық ойындардың ережелерін сақтау дағдылардын қалыптастыру
</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171"/>
    </row>
    <row r="15" ht="90" customHeight="1" spans="2:12">
      <c r="B15" s="165"/>
      <c r="C15" s="18" t="e">
        <f>IF(C113="","",VLOOKUP(C113,$AQ$509:$AR$511,2,TRUE))</f>
        <v>#N/A</v>
      </c>
      <c r="D15" s="18" t="str">
        <f>IF(C114="","",VLOOKUP(C114,$AS$509:$AT$511,2,TRUE))</f>
        <v>жеке гигиенаның бастапқы дағдыларын сақтау, өзінің сыртқы келбетін өз бетінше
реттеу дағдылардын қалыптастыру
</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171"/>
    </row>
    <row r="16" ht="90" customHeight="1" spans="2:12">
      <c r="B16" s="166"/>
      <c r="C16" s="167"/>
      <c r="D16" s="168"/>
      <c r="E16" s="169"/>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171"/>
    </row>
    <row r="17" ht="90" customHeight="1" spans="2:12">
      <c r="B17" s="164" t="s">
        <v>112</v>
      </c>
      <c r="C17" s="18" t="e">
        <f>IF(D98="","",VLOOKUP(D98,$M$513:$N$515,2,TRUE))</f>
        <v>#N/A</v>
      </c>
      <c r="D17" s="18" t="str">
        <f>IF(D99="","",VLOOKUP(D99,$O$513:$P$515,2,TRUE))</f>
        <v>дауысты, дауыссыз дыбыстарды дұрыс айту, белгілі дыбысқа ауызша сөздерді
табу дағдылардын қалыптастыру
</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171"/>
    </row>
    <row r="18" ht="90" customHeight="1" spans="2:12">
      <c r="B18" s="165"/>
      <c r="C18" s="18" t="e">
        <f>IF(D101="","",VLOOKUP(D101,$S$513:$T$515,2,TRUE))</f>
        <v>#N/A</v>
      </c>
      <c r="D18" s="18" t="e">
        <f>IF(D102="","",VLOOKUP(D102,$U$513:$V$515,2,TRUE))</f>
        <v>#N/A</v>
      </c>
      <c r="E18" s="18" t="str">
        <f>IF(D103="","",VLOOKUP(D103,$W$513:$X$515,2,TRUE))</f>
        <v>сөйлегенде сөйлемдердің түрлерін (жай және күрделі), сын есімдерді, етістіктерді,
үстеулерді, қосымшаларды қолдануға үйрету
</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171"/>
    </row>
    <row r="19" ht="90" customHeight="1" spans="2:12">
      <c r="B19" s="165"/>
      <c r="C19" s="18" t="e">
        <f>IF(D104="","",VLOOKUP(D104,$Y$513:$Z$515,2,TRUE))</f>
        <v>#N/A</v>
      </c>
      <c r="D19" s="18" t="str">
        <f>IF(D105="","",VLOOKUP(D105,$AA$513:$AB$515,2,TRUE))</f>
        <v>өзін қоршаған ортадан тыс заттар мен құбылыстардың атауларын білу дағдылардын қалыптастыру</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171"/>
    </row>
    <row r="20" ht="90" customHeight="1" spans="2:12">
      <c r="B20" s="165"/>
      <c r="C20" s="18" t="e">
        <f>IF(D107="","",VLOOKUP(D107,$AE$513:$AF$515,2,TRUE))</f>
        <v>#N/A</v>
      </c>
      <c r="D20" s="18" t="str">
        <f>IF(D108="","",VLOOKUP(D108,$AG$513:$AH$515,2,TRUE))</f>
        <v>сан есімдерді ретімен атау, оларды зат есімдермен септіктерде, жекеше және
көпше түрде байланыстырып айтуға дағдылардын қалыптастыру
</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171"/>
    </row>
    <row r="21" ht="90" customHeight="1" spans="2:12">
      <c r="B21" s="165"/>
      <c r="C21" s="18" t="e">
        <f>IF(D110="","",VLOOKUP(D110,$AK$513:$AL$515,2,TRUE))</f>
        <v>#N/A</v>
      </c>
      <c r="D21" s="18" t="str">
        <f>IF(D111="","",VLOOKUP(D111,$AM$513:$AN$515,2,TRUE))</f>
        <v>бейнелеген суреттер мен заттар (бұйымдар) бойынша әңгімелер құрастыру дағдылардын қалыптастыру</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171"/>
    </row>
    <row r="22" ht="90" customHeight="1" spans="2:12">
      <c r="B22" s="165"/>
      <c r="C22" s="18" t="e">
        <f>IF(D113="","",VLOOKUP(D113,$AQ$513:$AR$515,2,TRUE))</f>
        <v>#N/A</v>
      </c>
      <c r="D22" s="18" t="str">
        <f>IF(D114="","",VLOOKUP(D114,$AS$513:$AT$515,2,TRUE))</f>
        <v>шығармалардың, ертегілердің қызықты үзінділерін қайталап айту дағдылардын қалыптастыру</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171"/>
    </row>
    <row r="23" ht="90" customHeight="1" spans="2:12">
      <c r="B23" s="165"/>
      <c r="C23" s="18" t="e">
        <f>IF(D116="","",VLOOKUP(D116,$M$517:$N$519,2,TRUE))</f>
        <v>#N/A</v>
      </c>
      <c r="D23" s="18" t="str">
        <f>IF(D117="","",VLOOKUP(D117,$O$517:$P$519,2,TRUE))</f>
        <v>шығарма мазмұнын қайталап айтуға сюжет желісінің реттілігін сақтауға дағдылардын қалыптастыру</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171"/>
    </row>
    <row r="24" ht="90" customHeight="1" spans="2:12">
      <c r="B24" s="165"/>
      <c r="C24" s="18" t="e">
        <f>IF(D119="","",VLOOKUP(D119,$S$517:$T$519,2,TRUE))</f>
        <v>#N/A</v>
      </c>
      <c r="D24" s="18" t="str">
        <f>IF(D120="","",VLOOKUP(D120,$U$517:$V$519,2,TRUE))</f>
        <v>кітаптағы иллюстрацияларды өз бетінше қарап, ертегі, әңгіме құрастыруға дағдылардын қалыптастыру</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171"/>
    </row>
    <row r="25" ht="90" customHeight="1" spans="2:12">
      <c r="B25" s="165"/>
      <c r="C25" s="18" t="e">
        <f>IF(D122="","",VLOOKUP(D122,$Y$517:$Z$519,2,TRUE))</f>
        <v>#N/A</v>
      </c>
      <c r="D25" s="18" t="str">
        <f>IF(D123="","",VLOOKUP(D123,$AA$517:$AB$519,2,TRUE))</f>
        <v>сахналық қойылымдарға қатысуға, образды бейнелеу үшін мәнерлілік құралдарын
қолдануға дағдылардын қалыптастыру
</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171"/>
    </row>
    <row r="26" ht="90" customHeight="1" spans="2:12">
      <c r="B26" s="165"/>
      <c r="C26" s="18" t="e">
        <f>IF(D125="","",VLOOKUP(D125,$AE$517:$AF$519,2,TRUE))</f>
        <v>#N/A</v>
      </c>
      <c r="D26" s="18" t="str">
        <f>IF(D126="","",VLOOKUP(D126,$AG$517:$AH$519,2,TRUE))</f>
        <v>дауыс күшін өзгерте отырып, әртүрлі интонацияларды жаңғыртуға дағдылардын қалыптастыру</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171"/>
    </row>
    <row r="27" ht="90" customHeight="1" spans="2:12">
      <c r="B27" s="165"/>
      <c r="C27" s="18" t="e">
        <f>IF(D128="","",VLOOKUP(D128,$AK$517:$AL$519,2,TRUE))</f>
        <v>#N/A</v>
      </c>
      <c r="D27" s="18" t="str">
        <f>IF(D129="","",VLOOKUP(D129,$AM$517:$AN$519,2,TRUE))</f>
        <v>еркін ойындарда таныс кейіпкерлердің образын өздігінен сомдау дағдылардын қалыптастыру</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171"/>
    </row>
    <row r="28" ht="90" customHeight="1" spans="2:12">
      <c r="B28" s="165"/>
      <c r="C28" s="18" t="e">
        <f>IF(D131="","",VLOOKUP(D131,$AQ$517:$AR$519,2,TRUE))</f>
        <v>#N/A</v>
      </c>
      <c r="D28" s="18" t="str">
        <f>IF(D132="","",VLOOKUP(D132,$AS$517:$AT$519,2,TRUE))</f>
        <v>рөлді, сюжетті таңдауда бастамашылық пен дербестік таныту дағдылардын қалыптастыру</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171"/>
    </row>
    <row r="29" ht="90" customHeight="1" spans="2:12">
      <c r="B29" s="165"/>
      <c r="C29" s="18" t="e">
        <f>IF(D134="","",VLOOKUP(D134,$M$521:$N$523,2,TRUE))</f>
        <v>#N/A</v>
      </c>
      <c r="D29" s="18" t="str">
        <f>IF(D135="","",VLOOKUP(D135,$O$521:$P$523,2,TRUE))</f>
        <v>қазақ тіліне тән ө, қ, ү, ұ, і, ғ дыбыстарын жеке, сөз ішінде анық айтуға дағдылардын қалыптастыру</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171"/>
    </row>
    <row r="30" ht="90" customHeight="1" spans="2:12">
      <c r="B30" s="165"/>
      <c r="C30" s="18" t="e">
        <f>IF(D137="","",VLOOKUP(D137,$S$521:$T$523,2,TRUE))</f>
        <v>#N/A</v>
      </c>
      <c r="D30" s="18" t="str">
        <f>IF(D138="","",VLOOKUP(D138,$U$521:$V$523,2,TRUE))</f>
        <v>туыстық қарым-қатынасты білдіретін сөздерді білуге, өзінің отбасы, отбасылық
мерекелер, отбасындағы қызықты оқиғалар, салт-дәстүрлер туралы айтуға дағдылардын қалыптастыру
</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171"/>
    </row>
    <row r="31" ht="90" customHeight="1" spans="2:12">
      <c r="B31" s="165"/>
      <c r="C31" s="18" t="e">
        <f>IF(D140="","",VLOOKUP(D140,$Y$521:$Z$523,2,TRUE))</f>
        <v>#N/A</v>
      </c>
      <c r="D31" s="18" t="str">
        <f>IF(D141="","",VLOOKUP(D141,$AA$521:$AB$523,2,TRUE))</f>
        <v>өлеңдер, санамақтар, жаңылтпаштар, тақпақтарды жатқа айтуға дағдылардын қалыптастыру</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171"/>
    </row>
    <row r="32" ht="90" customHeight="1" spans="2:12">
      <c r="B32" s="165"/>
      <c r="C32" s="18" t="e">
        <f>IF(D143="","",VLOOKUP(D143,$AE$521:$AF$523,2,TRUE))</f>
        <v>#N/A</v>
      </c>
      <c r="D32" s="18" t="str">
        <f>IF(D144="","",VLOOKUP(D144,$AG$521:$AH$523,2,TRUE))</f>
        <v>өз ойын жай және жайылма сөйлемдермен жеткізуге дағдылардын қалыптастыру</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171"/>
    </row>
    <row r="33" ht="90" customHeight="1" spans="2:12">
      <c r="B33" s="165"/>
      <c r="C33" s="18" t="e">
        <f>IF(D146="","",VLOOKUP(D146,$AK$521:$AL$523,2,TRUE))</f>
        <v>#N/A</v>
      </c>
      <c r="D33" s="18" t="str">
        <f>IF(D147="","",VLOOKUP(D147,$AM$521:$AN$523,2,TRUE))</f>
        <v>қарым-қатынас барысында балаларды қойылған сұрақтардың сипатына сәйкес
хабарлы, лепті, бұйрықты сөйлемдермен жауап беруге дағдылардын қалыптастыру
</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171"/>
    </row>
    <row r="34" ht="90" customHeight="1" spans="2:12">
      <c r="B34" s="165"/>
      <c r="C34" s="18" t="e">
        <f>IF(D149="","",VLOOKUP(D149,$AQ$521:$AR$523,2,TRUE))</f>
        <v>#N/A</v>
      </c>
      <c r="D34" s="18" t="str">
        <f>IF(D150="","",VLOOKUP(D150,$AS$521:$AT$523,2,TRUE))</f>
        <v>өзінің тәжірибесіне сүйеніп, суреттер бойынша әңгіме құрастыруға дағдылардын қалыптастыру</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171"/>
    </row>
    <row r="35" ht="90" customHeight="1" spans="2:12">
      <c r="B35" s="165"/>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171"/>
    </row>
    <row r="36" ht="90" customHeight="1" spans="2:12">
      <c r="B36" s="165"/>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171"/>
    </row>
    <row r="37" ht="90" customHeight="1" spans="2:12">
      <c r="B37" s="165"/>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171"/>
    </row>
    <row r="38" ht="90" customHeight="1" spans="2:12">
      <c r="B38" s="165"/>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171"/>
    </row>
    <row r="39" ht="90" customHeight="1" spans="2:12">
      <c r="B39" s="165"/>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171"/>
    </row>
    <row r="40" ht="90" customHeight="1" spans="2:12">
      <c r="B40" s="165"/>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171"/>
    </row>
    <row r="41" ht="90" customHeight="1" spans="2:12">
      <c r="B41" s="165"/>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171"/>
    </row>
    <row r="42" ht="90" customHeight="1" spans="2:12">
      <c r="B42" s="165"/>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171"/>
    </row>
    <row r="43" ht="90" customHeight="1" spans="2:12">
      <c r="B43" s="165"/>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171"/>
    </row>
    <row r="44" ht="90" customHeight="1" spans="2:12">
      <c r="B44" s="166"/>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171"/>
    </row>
    <row r="45" ht="90" customHeight="1" spans="2:12">
      <c r="B45" s="164" t="s">
        <v>338</v>
      </c>
      <c r="C45" s="18" t="e">
        <f>IF(E98="","",VLOOKUP(E98,$M$525:$N$527,2,TRUE))</f>
        <v>#N/A</v>
      </c>
      <c r="D45" s="18" t="str">
        <f>IF(E99="","",VLOOKUP(E99,$O$525:$P$527,2,TRUE))</f>
        <v>5 көлемінде санай алуға, сандарды ретімен атуңа, теңдік және теңсіздік туралы
ұғымдарға ие болуға дағдылардын қалыптастыру
</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171"/>
    </row>
    <row r="46" ht="90" customHeight="1" spans="2:12">
      <c r="B46" s="165"/>
      <c r="C46" s="18" t="e">
        <f>IF(E101="","",VLOOKUP(E101,$S$525:$T$527,2,TRUE))</f>
        <v>#N/A</v>
      </c>
      <c r="D46" s="18" t="str">
        <f>IF(E102="","",VLOOKUP(E102,$U$525:$V$527,2,TRUE))</f>
        <v>екі затты ұзындығы, ені және биіктігі, жуандығы бойынша салыстыруға дағдылардын қалыптастыру</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171"/>
    </row>
    <row r="47" ht="90" customHeight="1" spans="2:12">
      <c r="B47" s="165"/>
      <c r="C47" s="18" t="e">
        <f>IF(E104="","",VLOOKUP(E104,$Y$525:$Z$527,2,TRUE))</f>
        <v>#N/A</v>
      </c>
      <c r="D47" s="18" t="str">
        <f>IF(E105="","",VLOOKUP(E105,$AA$525:$AB$527,2,TRUE))</f>
        <v>геометриялық фигураларды және геометриялық денелерді көру және сипап сезу
арқылы зерттеуге, оларды ажыратуға және атуға дағдылардын қалыптастыру
</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171"/>
    </row>
    <row r="48" ht="90" customHeight="1" spans="2:12">
      <c r="B48" s="165"/>
      <c r="C48" s="18" t="e">
        <f>IF(E107="","",VLOOKUP(E107,$AE$525:$AF$527,2,TRUE))</f>
        <v>#N/A</v>
      </c>
      <c r="D48" s="18" t="str">
        <f>IF(E108="","",VLOOKUP(E108,$AG$525:$AH$527,2,TRUE))</f>
        <v>тәулік бөліктерін ажыратуғак, олардың сипаттамалық ерекшеліктерін білуге дағдылардын қалыптастыру</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171"/>
    </row>
    <row r="49" ht="90" customHeight="1" spans="2:12">
      <c r="B49" s="165"/>
      <c r="C49" s="18" t="e">
        <f>IF(E110="","",VLOOKUP(E110,$AK$525:$AL$527,2,TRUE))</f>
        <v>#N/A</v>
      </c>
      <c r="D49" s="18" t="str">
        <f>IF(E111="","",VLOOKUP(E111,$AM$525:$AN$527,2,TRUE))</f>
        <v>кеңістіктегі заттардың өзіне қатысты орнын анықтауға дағдылардын қалыптастыру</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171"/>
    </row>
    <row r="50" ht="90" customHeight="1" spans="2:12">
      <c r="B50" s="165"/>
      <c r="C50" s="18" t="e">
        <f>IF(E113="","",VLOOKUP(E113,$AQ$525:$AR$527,2,TRUE))</f>
        <v>#N/A</v>
      </c>
      <c r="D50" s="18" t="str">
        <f>IF(E114="","",VLOOKUP(E114,$AS$525:$AT$527,2,TRUE))</f>
        <v>қарапайым себеп-салдарлық байланысты орнатуға дағдылардын қалыптастыру</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171"/>
    </row>
    <row r="51" ht="90" customHeight="1" spans="2:12">
      <c r="B51" s="166"/>
      <c r="C51" s="167"/>
      <c r="D51" s="168"/>
      <c r="E51" s="169"/>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171"/>
    </row>
    <row r="52" ht="90" customHeight="1" spans="2:12">
      <c r="B52" s="164" t="s">
        <v>405</v>
      </c>
      <c r="C52" s="18" t="e">
        <f>IF(F98="","",VLOOKUP(F98,$M$529:$N$531,2,TRUE))</f>
        <v>#N/A</v>
      </c>
      <c r="D52" s="18" t="str">
        <f>IF(F99="","",VLOOKUP(F99,$O$529:$P$531,2,TRUE))</f>
        <v>бейнелейтін заттарды қарауға, қолмен ұстап зерттеуге дағдылардын қалыптастыру</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171"/>
    </row>
    <row r="53" ht="90" customHeight="1" spans="2:12">
      <c r="B53" s="165"/>
      <c r="C53" s="18" t="e">
        <f>IF(F101="","",VLOOKUP(F101,$S$529:$T$531,2,TRUE))</f>
        <v>#N/A</v>
      </c>
      <c r="D53" s="18" t="str">
        <f>IF(F102="","",VLOOKUP(F102,$U$529:$V$531,2,TRUE))</f>
        <v>жеке заттарды және сюжеттік композицияларды салуға дағдылардын қалыптастыру</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171"/>
    </row>
    <row r="54" ht="90" customHeight="1" spans="2:12">
      <c r="B54" s="165"/>
      <c r="C54" s="18" t="e">
        <f>IF(F104="","",VLOOKUP(F104,$Y$529:$Z$531,2,TRUE))</f>
        <v>#N/A</v>
      </c>
      <c r="D54" s="18" t="str">
        <f>IF(F105="","",VLOOKUP(F105,$AA$529:$AB$531,2,TRUE))</f>
        <v>әрбір затқа тән ерекшеліктерді, олардың бір-біріне арақатынасын жеткізуге дағдылардын қалыптастыру</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171"/>
    </row>
    <row r="55" ht="90" customHeight="1" spans="2:12">
      <c r="B55" s="165"/>
      <c r="C55" s="18" t="e">
        <f>IF(F107="","",VLOOKUP(F107,$AE$529:$AF$531,2,TRUE))</f>
        <v>#N/A</v>
      </c>
      <c r="D55" s="18" t="str">
        <f>IF(F108="","",VLOOKUP(F108,$AG$529:$AH$531,2,TRUE))</f>
        <v>қоңыр, қызғылт сары, ашық жасыл реңктерді тануға дағдылардын қалыптастыру</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171"/>
    </row>
    <row r="56" ht="90" customHeight="1" spans="2:12">
      <c r="B56" s="165"/>
      <c r="C56" s="18" t="e">
        <f>IF(F110="","",VLOOKUP(F110,$AK$529:$AL$531,2,TRUE))</f>
        <v>#N/A</v>
      </c>
      <c r="D56" s="18" t="str">
        <f>IF(F111="","",VLOOKUP(F111,$AM$529:$AN$531,2,TRUE))</f>
        <v>суреттерді қылқаламмен, қаламмен бояу тәсілдерін білуге дағдылардын қалыптастыру</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171"/>
    </row>
    <row r="57" ht="90" customHeight="1" spans="2:12">
      <c r="B57" s="165"/>
      <c r="C57" s="18" t="e">
        <f>IF(F113="","",VLOOKUP(F113,$AQ$529:$AR$531,2,TRUE))</f>
        <v>#N/A</v>
      </c>
      <c r="D57" s="18" t="str">
        <f>IF(F114="","",VLOOKUP(F114,$AS$529:$AT$531,2,TRUE))</f>
        <v>өзінің және басқа балалардың жұмыстарын бағалауға дағдылардын қалыптастыру</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171"/>
    </row>
    <row r="58" ht="90" customHeight="1" spans="2:12">
      <c r="B58" s="165"/>
      <c r="C58" s="18" t="e">
        <f>IF(F116="","",VLOOKUP(F116,$M$533:$N$535,2,TRUE))</f>
        <v>#N/A</v>
      </c>
      <c r="D58" s="18" t="str">
        <f>IF(F117="","",VLOOKUP(F117,$O$533:$P$535,2,TRUE))</f>
        <v>мүсіндейтін затты қолына алып, зерттеуге оның өзіне тән ерекшеліктерін беруге
тырысуға дағдылардын қалыптастыру
</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171"/>
    </row>
    <row r="59" ht="90" customHeight="1" spans="2:12">
      <c r="B59" s="165"/>
      <c r="C59" s="18" t="e">
        <f>IF(F119="","",VLOOKUP(F119,$S$533:$T$535,2,TRUE))</f>
        <v>#N/A</v>
      </c>
      <c r="D59" s="18" t="str">
        <f>IF(F120="","",VLOOKUP(F120,$U$533:$V$535,2,TRUE))</f>
        <v>ермексаз, сазбалшық, пластикалық кесектерден әртүрлі тәсілдерді қолданып,
бейнелерді мүсіндеуге дағдылардын қалыптастыру
</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171"/>
    </row>
    <row r="60" ht="90" customHeight="1" spans="2:12">
      <c r="B60" s="165"/>
      <c r="C60" s="18" t="e">
        <f>IF(F122="","",VLOOKUP(F122,$Y$533:$Z$535,2,TRUE))</f>
        <v>#N/A</v>
      </c>
      <c r="D60" s="18" t="str">
        <f>IF(F123="","",VLOOKUP(F123,$AA$533:$AB$535,2,TRUE))</f>
        <v>бірнеше бөліктен тұратын заттарды пішіндейді, олардың орналасуын ескере
отырып, пропорцияларды сақтай отырып, бөліктерді байланыстыруға дағдылардын қалыптастыру
</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171"/>
    </row>
    <row r="61" ht="90" customHeight="1" spans="2:12">
      <c r="B61" s="165"/>
      <c r="C61" s="18" t="e">
        <f>IF(F125="","",VLOOKUP(F125,$AE$533:$AF$535,2,TRUE))</f>
        <v>#N/A</v>
      </c>
      <c r="D61" s="18" t="str">
        <f>IF(F126="","",VLOOKUP(F126,$AG$533:$AH$535,2,TRUE))</f>
        <v>ертегілер мен қоршаған өмір тақырыптарына қарапайым композициялар
құрастыруға дағдылардын қалыптастыру
</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171"/>
    </row>
    <row r="62" ht="90" customHeight="1" spans="2:12">
      <c r="B62" s="165"/>
      <c r="C62" s="18" t="e">
        <f>IF(F128="","",VLOOKUP(F128,$AK$533:$AL$535,2,TRUE))</f>
        <v>#N/A</v>
      </c>
      <c r="D62" s="18" t="str">
        <f>IF(F129="","",VLOOKUP(F129,$AM$533:$AN$535,2,TRUE))</f>
        <v>ұжымдық жұмысқа қатысуға дағдылардын қалыптастыру</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171"/>
    </row>
    <row r="63" ht="90" customHeight="1" spans="2:12">
      <c r="B63" s="165"/>
      <c r="C63" s="18" t="e">
        <f>IF(F131="","",VLOOKUP(F131,$AQ$533:$AR$535,2,TRUE))</f>
        <v>#N/A</v>
      </c>
      <c r="D63" s="18" t="str">
        <f>IF(F132="","",VLOOKUP(F132,$AS$533:$AT$535,2,TRUE))</f>
        <v>мүсіндеуде қауіпсіздік ережелерін сақтауға дағдылардын қалыптастыру</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171"/>
    </row>
    <row r="64" ht="90" customHeight="1" spans="2:12">
      <c r="B64" s="165"/>
      <c r="C64" s="18" t="e">
        <f>IF(F134="","",VLOOKUP(F134,$M$537:$N$539,2,TRUE))</f>
        <v>#N/A</v>
      </c>
      <c r="D64" s="18" t="str">
        <f>IF(F135="","",VLOOKUP(F135,$O$537:$P$539,2,TRUE))</f>
        <v>қайшыны дұрыс ұстауға және оны қолдана алуға дағдылардын қалыптастыру</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171"/>
    </row>
    <row r="65" ht="90" customHeight="1" spans="2:12">
      <c r="B65" s="165"/>
      <c r="C65" s="18" t="e">
        <f>IF(F137="","",VLOOKUP(F137,$S$537:$T$539,2,TRUE))</f>
        <v>#N/A</v>
      </c>
      <c r="D65" s="18" t="str">
        <f>IF(F138="","",VLOOKUP(F138,$U$537:$V$539,2,TRUE))</f>
        <v>жемістерді, көгөністерді, гүлдерді, оюларды түрлі тәсілдермен қиюға дағдылардын қалыптастыру</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171"/>
    </row>
    <row r="66" ht="90" customHeight="1" spans="2:12">
      <c r="B66" s="165"/>
      <c r="C66" s="18" t="e">
        <f>IF(F140="","",VLOOKUP(F140,$Y$537:$Z$539,2,TRUE))</f>
        <v>#N/A</v>
      </c>
      <c r="D66" s="18" t="str">
        <f>IF(F141="","",VLOOKUP(F141,$AA$537:$AB$539,2,TRUE))</f>
        <v>бірнеше бөліктерден тұратын заттарды орналастыруға және желімдеуге дағдылардын қалыптастыру</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171"/>
    </row>
    <row r="67" ht="90" customHeight="1" spans="2:12">
      <c r="B67" s="165"/>
      <c r="C67" s="18" t="e">
        <f>IF(F143="","",VLOOKUP(F143,$AE$537:$AF$539,2,TRUE))</f>
        <v>#N/A</v>
      </c>
      <c r="D67" s="18" t="str">
        <f>IF(F144="","",VLOOKUP(F144,$AG$537:$AH$539,2,TRUE))</f>
        <v>қазақ оюларының бөліктерінен, өсімдік және геометриялық пішіндерден өрнектер
жасауға, оларды кезектестіріп ретімен желімдейуге дағдылардын қалыптастыру
</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171"/>
    </row>
    <row r="68" ht="90" customHeight="1" spans="2:12">
      <c r="B68" s="165"/>
      <c r="C68" s="18" t="e">
        <f>IF(F146="","",VLOOKUP(F146,$AK$537:$AL$539,2,TRUE))</f>
        <v>#N/A</v>
      </c>
      <c r="D68" s="18" t="str">
        <f>IF(F147="","",VLOOKUP(F147,$AM$537:$AN$539,2,TRUE))</f>
        <v>ұжымдық жұмыстарды орындауға қатысуға дағдылардын қалыптастыру</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171"/>
    </row>
    <row r="69" ht="90" customHeight="1" spans="2:12">
      <c r="B69" s="165"/>
      <c r="C69" s="18" t="e">
        <f>IF(F149="","",VLOOKUP(F149,$AQ$537:$AR$539,2,TRUE))</f>
        <v>#N/A</v>
      </c>
      <c r="D69" s="18" t="str">
        <f>IF(F150="","",VLOOKUP(F150,$AS$537:$AT$539,2,TRUE))</f>
        <v>жапсыруда қауіпсіздік ережелерін сақтауға, жұмысты ұқыптылықпен орындауға</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171"/>
    </row>
    <row r="70" ht="90" customHeight="1" spans="2:12">
      <c r="B70" s="165"/>
      <c r="C70" s="18" t="e">
        <f>IF(F152="","",VLOOKUP(F152,$M$541:$N$543,2,TRUE))</f>
        <v>#N/A</v>
      </c>
      <c r="D70" s="18" t="str">
        <f>IF(F153="","",VLOOKUP(F153,$O$541:$P$543,2,TRUE))</f>
        <v>құрылыс бөлшектерін ажыратады және атуға, оларды құрылымдық қасиеттерін
ескере отырып пайдалануға
</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171"/>
    </row>
    <row r="71" ht="90" customHeight="1" spans="2:12">
      <c r="B71" s="165"/>
      <c r="C71" s="18" t="e">
        <f>IF(F155="","",VLOOKUP(F155,$S$541:$T$543,2,TRUE))</f>
        <v>#N/A</v>
      </c>
      <c r="D71" s="18" t="str">
        <f>IF(F156="","",VLOOKUP(F156,$U$541:$V$543,2,TRUE))</f>
        <v>өз бетінше ойдан құрастыруға</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171"/>
    </row>
    <row r="72" ht="90" customHeight="1" spans="2:12">
      <c r="B72" s="165"/>
      <c r="C72" s="18" t="e">
        <f>IF(F158="","",VLOOKUP(F158,$Y$541:$Z$543,2,TRUE))</f>
        <v>#N/A</v>
      </c>
      <c r="D72" s="18" t="str">
        <f>IF(F159="","",VLOOKUP(F159,$AA$541:$AB$543,2,TRUE))</f>
        <v>түрлендіреді, «оригами» үлгісі бойынша қарапайым пішіндер
құрастыруға
</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171"/>
    </row>
    <row r="73" ht="90" customHeight="1" spans="2:12">
      <c r="B73" s="165"/>
      <c r="C73" s="18" t="e">
        <f>IF(F161="","",VLOOKUP(F161,$AE$541:$AF$543,2,TRUE))</f>
        <v>#N/A</v>
      </c>
      <c r="D73" s="18" t="str">
        <f>IF(F162="","",VLOOKUP(F162,$AG$541:$AH$543,2,TRUE))</f>
        <v>табиғи және қалдық заттардан құрастыруға</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171"/>
    </row>
    <row r="74" ht="90" customHeight="1" spans="2:12">
      <c r="B74" s="165"/>
      <c r="C74" s="18" t="e">
        <f>IF(F164="","",VLOOKUP(F164,$AK$541:$AL$543,2,TRUE))</f>
        <v>#N/A</v>
      </c>
      <c r="D74" s="18" t="str">
        <f>IF(F165="","",VLOOKUP(F165,$AM$541:$AN$543,2,TRUE))</f>
        <v>таңдап, ойдан композиция құрастыруға</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171"/>
    </row>
    <row r="75" ht="90" customHeight="1" spans="2:12">
      <c r="B75" s="165"/>
      <c r="C75" s="18" t="e">
        <f>IF(F167="","",VLOOKUP(F167,$AQ$541:$AR$543,2,TRUE))</f>
        <v>#N/A</v>
      </c>
      <c r="D75" s="18" t="str">
        <f>IF(F168="","",VLOOKUP(F168,$AS$541:$AT$543,2,TRUE))</f>
        <v>материалдардан жасалған бұйымдарымен, тұрмыстық
заттарын, олардың қандай материалдан жасалғанын білуге
</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171"/>
    </row>
    <row r="76" ht="90" customHeight="1" spans="2:12">
      <c r="B76" s="165"/>
      <c r="C76" s="18" t="e">
        <f>IF(F170="","",VLOOKUP(F170,$M$545:$N$547,2,TRUE))</f>
        <v>#N/A</v>
      </c>
      <c r="D76" s="18" t="str">
        <f>IF(F171="","",VLOOKUP(F171,$O$545:$P$547,2,TRUE))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171"/>
    </row>
    <row r="77" ht="90" customHeight="1" spans="2:12">
      <c r="B77" s="165"/>
      <c r="C77" s="18" t="e">
        <f>IF(F173="","",VLOOKUP(F173,$S$545:$T$547,2,TRUE))</f>
        <v>#N/A</v>
      </c>
      <c r="D77" s="18" t="e">
        <f>IF(F174="","",VLOOKUP(F174,$U$545:$V$547,2,TRUE))</f>
        <v>#N/A</v>
      </c>
      <c r="E77" s="18" t="str">
        <f>IF(F175="","",VLOOKUP(F175,$W$545:$X$547,2,TRUE))</f>
        <v>әнді созып, сөздерін анық айтуға, таныс әндерді сүйемелдеумен және
сүйемелдеусіз орындауға үйрету
</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171"/>
    </row>
    <row r="78" ht="90" customHeight="1" spans="2:12">
      <c r="B78" s="165"/>
      <c r="C78" s="18" t="e">
        <f>IF(F176="","",VLOOKUP(F176,$Y$545:$Z$547,2,TRUE))</f>
        <v>#N/A</v>
      </c>
      <c r="D78" s="18" t="str">
        <f>IF(F177="","",VLOOKUP(F177,$AA$545:$AB$547,2,TRUE))</f>
        <v>музыканың ырғағымен жүруге, қимылдарды музыкамен сәйкестендіруге,
қимылдарды орындауға шапшаңдық пен ептілік танытуға
</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171"/>
    </row>
    <row r="79" ht="90" customHeight="1" spans="2:12">
      <c r="B79" s="165"/>
      <c r="C79" s="18" t="e">
        <f>IF(F179="","",VLOOKUP(F179,$AE$545:$AF$547,2,TRUE))</f>
        <v>#N/A</v>
      </c>
      <c r="D79" s="18" t="e">
        <f>IF(F180="","",VLOOKUP(F180,$AG$545:$AH$547,2,TRUE))</f>
        <v>#N/A</v>
      </c>
      <c r="E79" s="18" t="str">
        <f>IF(F181="","",VLOOKUP(F181,$AI$545:$AJ$547,2,TRUE))</f>
        <v>ұлттық би өнеріне қызығушылық танытуға, би қимылдарын орындауға үйрету</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171"/>
    </row>
    <row r="80" ht="90" customHeight="1" spans="2:12">
      <c r="B80" s="165"/>
      <c r="C80" s="18" t="e">
        <f>IF(F182="","",VLOOKUP(F182,$AK$545:$AL$547,2,TRUE))</f>
        <v>#N/A</v>
      </c>
      <c r="D80" s="18" t="e">
        <f>IF(F183="","",VLOOKUP(F183,$AM$545:$AN$547,2,TRUE))</f>
        <v>#N/A</v>
      </c>
      <c r="E80" s="18" t="str">
        <f>IF(F184="","",VLOOKUP(F184,$AO$545:$AP$547,2,TRUE))</f>
        <v>музыка жанрларын анықтуға үйрету</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171"/>
    </row>
    <row r="81" ht="90" customHeight="1" spans="2:12">
      <c r="B81" s="165"/>
      <c r="C81" s="18" t="e">
        <f>IF(F185="","",VLOOKUP(F185,$AQ$545:$AR$547,2,TRUE))</f>
        <v>#N/A</v>
      </c>
      <c r="D81" s="18" t="e">
        <f>IF(F186="","",VLOOKUP(F186,$AS$545:$AT$547,2,TRUE))</f>
        <v>#N/A</v>
      </c>
      <c r="E81" s="18" t="str">
        <f>IF(F187="","",VLOOKUP(F187,$AU$545:$AV$547,2,TRUE))</f>
        <v>ағаш қасықтар, сылдырмақтар, асатаяқ, сазсырнай, домбырада қарапайым
әуендерді ойнауға үйрету
</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171"/>
    </row>
    <row r="82" ht="90" customHeight="1" spans="2:12">
      <c r="B82" s="165"/>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171"/>
    </row>
    <row r="83" ht="90" customHeight="1" spans="2:12">
      <c r="B83" s="165"/>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171"/>
    </row>
    <row r="84" ht="90" customHeight="1" spans="2:12">
      <c r="B84" s="165"/>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171"/>
    </row>
    <row r="85" ht="90" customHeight="1" spans="2:12">
      <c r="B85" s="165"/>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171"/>
    </row>
    <row r="86" ht="90" customHeight="1" spans="2:12">
      <c r="B86" s="166"/>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171"/>
    </row>
    <row r="87" ht="90" customHeight="1" spans="2:12">
      <c r="B87" s="164" t="s">
        <v>726</v>
      </c>
      <c r="C87" s="18" t="e">
        <f>IF(G98="","",VLOOKUP(G98,$M$549:$N$551,2,TRUE))</f>
        <v>#N/A</v>
      </c>
      <c r="D87" s="18" t="str">
        <f>IF(G99="","",VLOOKUP(G99,$O$549:$P$551,2,TRUE))</f>
        <v>бала өзінің «Мен» бейнесін көрсетуге, ойын ашық айтуға, өзінің пікірін
білдіруге,өзімен санасқанды, өзін құрметтегенді ұнатуға
</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171"/>
    </row>
    <row r="88" ht="90" customHeight="1" spans="2:12">
      <c r="B88" s="165"/>
      <c r="C88" s="18" t="e">
        <f>IF(G101="","",VLOOKUP(G101,$S$549:$T$551,2,TRUE))</f>
        <v>#N/A</v>
      </c>
      <c r="D88" s="18" t="str">
        <f>IF(G102="","",VLOOKUP(G102,$U$549:$V$551,2,TRUE))</f>
        <v>отбасының ересек мүшелерінің еңбегі туралы білуге, еңбек етуге қызығушылық
танытуға, тапсырманы жауапкершілікпен орындауға тырысуға
</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171"/>
    </row>
    <row r="89" ht="90" customHeight="1" spans="2:12">
      <c r="B89" s="165"/>
      <c r="C89" s="18" t="e">
        <f>IF(G104="","",VLOOKUP(G104,$Y$549:$Z$551,2,TRUE))</f>
        <v>#N/A</v>
      </c>
      <c r="D89" s="18" t="str">
        <f>IF(G105="","",VLOOKUP(G105,$AA$549:$AB$551,2,TRUE))</f>
        <v>айналасында болып жатқан жағдайларды ой елегінен өткізіп, өзінің әділ пікірін
білдіруге
</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171"/>
    </row>
    <row r="90" ht="90" customHeight="1" spans="2:12">
      <c r="B90" s="165"/>
      <c r="C90" s="18" t="e">
        <f>IF(G107="","",VLOOKUP(G107,$AE$549:$AF$551,2,TRUE))</f>
        <v>#N/A</v>
      </c>
      <c r="D90" s="18" t="str">
        <f>IF(G108="","",VLOOKUP(G108,$AG$549:$AH$551,2,TRUE))</f>
        <v>өзінің туған жерін білуге, атуға, Мемлекеттік рәміздерге (ту, елтаңба, әнұран)
құрметпен қарауға, өз Отанын – Қазақстан Республикасын мақтан тұтуға
</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171"/>
    </row>
    <row r="91" ht="90" customHeight="1" spans="2:12">
      <c r="B91" s="165"/>
      <c r="C91" s="18" t="e">
        <f>IF(G110="","",VLOOKUP(G110,$AK$549:$AL$551,2,TRUE))</f>
        <v>#N/A</v>
      </c>
      <c r="D91" s="18" t="str">
        <f>IF(G111="","",VLOOKUP(G111,$AM$549:$AN$551,2,TRUE))</f>
        <v>жолда жүру ережелерін, қоғамдық көліктегі мінез-құлық мәдениетінің ережелерін
білуге
</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171"/>
    </row>
    <row r="92" ht="90" customHeight="1" spans="2:12">
      <c r="B92" s="165"/>
      <c r="C92" s="18" t="e">
        <f>IF(G113="","",VLOOKUP(G113,$AQ$549:$AR$551,2,TRUE))</f>
        <v>#N/A</v>
      </c>
      <c r="D92" s="18" t="str">
        <f>IF(G114="","",VLOOKUP(G114,$AS$549:$AT$551,2,TRUE))</f>
        <v>ауа-райындағы және табиғаттағы маусымдық өзгерістерде қарапайым байланыстар
орната алуға, қоршаған ортада, табиғатта қауіпсіздікті сақтауға
</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171"/>
    </row>
    <row r="93" ht="90" customHeight="1" spans="2:12">
      <c r="B93" s="166"/>
      <c r="C93" s="167"/>
      <c r="D93" s="168"/>
      <c r="E93" s="169"/>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172"/>
    </row>
    <row r="94" ht="15" customHeight="1"/>
    <row r="95" ht="15" customHeight="1"/>
    <row r="96" ht="15" customHeight="1" spans="2:7">
      <c r="B96" s="25" t="s">
        <v>838</v>
      </c>
      <c r="C96" s="26"/>
      <c r="D96" s="26"/>
      <c r="E96" s="26"/>
      <c r="F96" s="26"/>
      <c r="G96" s="27"/>
    </row>
    <row r="97" ht="33.75" customHeight="1" spans="2:7">
      <c r="B97" s="28"/>
      <c r="C97" s="29" t="s">
        <v>5</v>
      </c>
      <c r="D97" s="29" t="s">
        <v>112</v>
      </c>
      <c r="E97" s="29" t="s">
        <v>338</v>
      </c>
      <c r="F97" s="29" t="s">
        <v>405</v>
      </c>
      <c r="G97" s="30" t="s">
        <v>726</v>
      </c>
    </row>
    <row r="98" ht="15" customHeight="1" spans="2:7">
      <c r="B98" s="31">
        <v>1</v>
      </c>
      <c r="C98" s="137">
        <f>'5 жастағы балалар Ф'!D20</f>
        <v>1</v>
      </c>
      <c r="D98" s="137">
        <f>'5 жастағы балалар К'!D20</f>
        <v>0</v>
      </c>
      <c r="E98" s="137">
        <f>'5 жастағы балалар Т'!D20</f>
        <v>0</v>
      </c>
      <c r="F98" s="137">
        <f>'5 жастағы балалар Ш'!D20</f>
        <v>0</v>
      </c>
      <c r="G98" s="137">
        <f>'5 жастағы балалар Ә'!D20</f>
        <v>0</v>
      </c>
    </row>
    <row r="99" ht="15" customHeight="1" spans="2:7">
      <c r="B99" s="33"/>
      <c r="C99" s="137">
        <f>'5 жастағы балалар Ф'!E20</f>
        <v>0</v>
      </c>
      <c r="D99" s="137">
        <f>'5 жастағы балалар К'!E20</f>
        <v>1</v>
      </c>
      <c r="E99" s="137">
        <f>'5 жастағы балалар Т'!E20</f>
        <v>1</v>
      </c>
      <c r="F99" s="137">
        <f>'5 жастағы балалар Ш'!E20</f>
        <v>1</v>
      </c>
      <c r="G99" s="137">
        <f>'5 жастағы балалар Ә'!E20</f>
        <v>1</v>
      </c>
    </row>
    <row r="100" ht="15" customHeight="1" spans="2:7">
      <c r="B100" s="34"/>
      <c r="C100" s="137">
        <f>'5 жастағы балалар Ф'!F20</f>
        <v>0</v>
      </c>
      <c r="D100" s="137">
        <f>'5 жастағы балалар К'!F20</f>
        <v>0</v>
      </c>
      <c r="E100" s="137">
        <f>'5 жастағы балалар Т'!F20</f>
        <v>0</v>
      </c>
      <c r="F100" s="137">
        <f>'5 жастағы балалар Ш'!F20</f>
        <v>0</v>
      </c>
      <c r="G100" s="137">
        <f>'5 жастағы балалар Ә'!F20</f>
        <v>0</v>
      </c>
    </row>
    <row r="101" ht="15" customHeight="1" spans="2:7">
      <c r="B101" s="31">
        <v>2</v>
      </c>
      <c r="C101" s="137">
        <f>'5 жастағы балалар Ф'!G20</f>
        <v>0</v>
      </c>
      <c r="D101" s="137">
        <f>'5 жастағы балалар К'!G20</f>
        <v>0</v>
      </c>
      <c r="E101" s="137">
        <f>'5 жастағы балалар Т'!G20</f>
        <v>0</v>
      </c>
      <c r="F101" s="137">
        <f>'5 жастағы балалар Ш'!G20</f>
        <v>0</v>
      </c>
      <c r="G101" s="137">
        <f>'5 жастағы балалар Ә'!G20</f>
        <v>0</v>
      </c>
    </row>
    <row r="102" ht="15" customHeight="1" spans="2:7">
      <c r="B102" s="33"/>
      <c r="C102" s="137">
        <f>'5 жастағы балалар Ф'!H20</f>
        <v>1</v>
      </c>
      <c r="D102" s="137">
        <f>'5 жастағы балалар К'!H20</f>
        <v>0</v>
      </c>
      <c r="E102" s="137">
        <f>'5 жастағы балалар Т'!H20</f>
        <v>1</v>
      </c>
      <c r="F102" s="137">
        <f>'5 жастағы балалар Ш'!H20</f>
        <v>1</v>
      </c>
      <c r="G102" s="137">
        <f>'5 жастағы балалар Ә'!H20</f>
        <v>1</v>
      </c>
    </row>
    <row r="103" ht="15" customHeight="1" spans="2:7">
      <c r="B103" s="34"/>
      <c r="C103" s="137">
        <f>'5 жастағы балалар Ф'!I20</f>
        <v>0</v>
      </c>
      <c r="D103" s="137">
        <f>'5 жастағы балалар К'!I20</f>
        <v>1</v>
      </c>
      <c r="E103" s="137">
        <f>'5 жастағы балалар Т'!I20</f>
        <v>0</v>
      </c>
      <c r="F103" s="137">
        <f>'5 жастағы балалар Ш'!I20</f>
        <v>0</v>
      </c>
      <c r="G103" s="137">
        <f>'5 жастағы балалар Ә'!I20</f>
        <v>0</v>
      </c>
    </row>
    <row r="104" ht="15" customHeight="1" spans="2:7">
      <c r="B104" s="31">
        <v>3</v>
      </c>
      <c r="C104" s="137">
        <f>'5 жастағы балалар Ф'!J20</f>
        <v>0</v>
      </c>
      <c r="D104" s="137">
        <f>'5 жастағы балалар К'!J20</f>
        <v>0</v>
      </c>
      <c r="E104" s="137">
        <f>'5 жастағы балалар Т'!J20</f>
        <v>0</v>
      </c>
      <c r="F104" s="137">
        <f>'5 жастағы балалар Ш'!J20</f>
        <v>0</v>
      </c>
      <c r="G104" s="137">
        <f>'5 жастағы балалар Ә'!J20</f>
        <v>0</v>
      </c>
    </row>
    <row r="105" ht="15" customHeight="1" spans="2:7">
      <c r="B105" s="33"/>
      <c r="C105" s="137">
        <f>'5 жастағы балалар Ф'!K20</f>
        <v>1</v>
      </c>
      <c r="D105" s="137">
        <f>'5 жастағы балалар К'!K20</f>
        <v>1</v>
      </c>
      <c r="E105" s="137">
        <f>'5 жастағы балалар Т'!K20</f>
        <v>1</v>
      </c>
      <c r="F105" s="137">
        <f>'5 жастағы балалар Ш'!K20</f>
        <v>1</v>
      </c>
      <c r="G105" s="137">
        <f>'5 жастағы балалар Ә'!K20</f>
        <v>1</v>
      </c>
    </row>
    <row r="106" ht="15" customHeight="1" spans="2:7">
      <c r="B106" s="34"/>
      <c r="C106" s="137">
        <f>'5 жастағы балалар Ф'!L20</f>
        <v>0</v>
      </c>
      <c r="D106" s="137">
        <f>'5 жастағы балалар К'!L20</f>
        <v>0</v>
      </c>
      <c r="E106" s="137">
        <f>'5 жастағы балалар Т'!L20</f>
        <v>0</v>
      </c>
      <c r="F106" s="137">
        <f>'5 жастағы балалар Ш'!L20</f>
        <v>0</v>
      </c>
      <c r="G106" s="137">
        <f>'5 жастағы балалар Ә'!L20</f>
        <v>0</v>
      </c>
    </row>
    <row r="107" ht="15" customHeight="1" spans="2:7">
      <c r="B107" s="31">
        <v>4</v>
      </c>
      <c r="C107" s="137">
        <f>'5 жастағы балалар Ф'!M20</f>
        <v>0</v>
      </c>
      <c r="D107" s="137">
        <f>'5 жастағы балалар К'!M20</f>
        <v>0</v>
      </c>
      <c r="E107" s="137">
        <f>'5 жастағы балалар Т'!M20</f>
        <v>0</v>
      </c>
      <c r="F107" s="137">
        <f>'5 жастағы балалар Ш'!M20</f>
        <v>0</v>
      </c>
      <c r="G107" s="137">
        <f>'5 жастағы балалар Ә'!M20</f>
        <v>0</v>
      </c>
    </row>
    <row r="108" ht="15" customHeight="1" spans="2:7">
      <c r="B108" s="33"/>
      <c r="C108" s="137">
        <f>'5 жастағы балалар Ф'!N20</f>
        <v>1</v>
      </c>
      <c r="D108" s="137">
        <f>'5 жастағы балалар К'!N20</f>
        <v>1</v>
      </c>
      <c r="E108" s="137">
        <f>'5 жастағы балалар Т'!N20</f>
        <v>1</v>
      </c>
      <c r="F108" s="137">
        <f>'5 жастағы балалар Ш'!N20</f>
        <v>1</v>
      </c>
      <c r="G108" s="137">
        <f>'5 жастағы балалар Ә'!N20</f>
        <v>1</v>
      </c>
    </row>
    <row r="109" ht="15" customHeight="1" spans="2:7">
      <c r="B109" s="34"/>
      <c r="C109" s="137">
        <f>'5 жастағы балалар Ф'!O20</f>
        <v>0</v>
      </c>
      <c r="D109" s="137">
        <f>'5 жастағы балалар К'!O20</f>
        <v>0</v>
      </c>
      <c r="E109" s="137">
        <f>'5 жастағы балалар Т'!O20</f>
        <v>0</v>
      </c>
      <c r="F109" s="137">
        <f>'5 жастағы балалар Ш'!O20</f>
        <v>0</v>
      </c>
      <c r="G109" s="137">
        <f>'5 жастағы балалар Ә'!O20</f>
        <v>0</v>
      </c>
    </row>
    <row r="110" ht="15" customHeight="1" spans="2:7">
      <c r="B110" s="31">
        <v>5</v>
      </c>
      <c r="C110" s="137">
        <f>'5 жастағы балалар Ф'!P20</f>
        <v>0</v>
      </c>
      <c r="D110" s="137">
        <f>'5 жастағы балалар К'!P20</f>
        <v>0</v>
      </c>
      <c r="E110" s="137">
        <f>'5 жастағы балалар Т'!P20</f>
        <v>0</v>
      </c>
      <c r="F110" s="137">
        <f>'5 жастағы балалар Ш'!P20</f>
        <v>0</v>
      </c>
      <c r="G110" s="137">
        <f>'5 жастағы балалар Ә'!P20</f>
        <v>0</v>
      </c>
    </row>
    <row r="111" ht="15" customHeight="1" spans="2:7">
      <c r="B111" s="33"/>
      <c r="C111" s="137">
        <f>'5 жастағы балалар Ф'!Q20</f>
        <v>1</v>
      </c>
      <c r="D111" s="137">
        <f>'5 жастағы балалар К'!Q20</f>
        <v>1</v>
      </c>
      <c r="E111" s="137">
        <f>'5 жастағы балалар Т'!Q20</f>
        <v>1</v>
      </c>
      <c r="F111" s="137">
        <f>'5 жастағы балалар Ш'!Q20</f>
        <v>1</v>
      </c>
      <c r="G111" s="137">
        <f>'5 жастағы балалар Ә'!Q20</f>
        <v>1</v>
      </c>
    </row>
    <row r="112" ht="15" customHeight="1" spans="2:7">
      <c r="B112" s="34"/>
      <c r="C112" s="137">
        <f>'5 жастағы балалар Ф'!R20</f>
        <v>0</v>
      </c>
      <c r="D112" s="137">
        <f>'5 жастағы балалар К'!R20</f>
        <v>0</v>
      </c>
      <c r="E112" s="137">
        <f>'5 жастағы балалар Т'!R20</f>
        <v>0</v>
      </c>
      <c r="F112" s="137">
        <f>'5 жастағы балалар Ш'!R20</f>
        <v>0</v>
      </c>
      <c r="G112" s="137">
        <f>'5 жастағы балалар Ә'!R20</f>
        <v>0</v>
      </c>
    </row>
    <row r="113" ht="15" customHeight="1" spans="2:7">
      <c r="B113" s="31">
        <v>6</v>
      </c>
      <c r="C113" s="137">
        <f>'5 жастағы балалар Ф'!S20</f>
        <v>0</v>
      </c>
      <c r="D113" s="137">
        <f>'5 жастағы балалар К'!S20</f>
        <v>0</v>
      </c>
      <c r="E113" s="137">
        <f>'5 жастағы балалар Т'!S20</f>
        <v>0</v>
      </c>
      <c r="F113" s="137">
        <f>'5 жастағы балалар Ш'!S20</f>
        <v>0</v>
      </c>
      <c r="G113" s="137">
        <f>'5 жастағы балалар Ә'!S20</f>
        <v>0</v>
      </c>
    </row>
    <row r="114" ht="15" customHeight="1" spans="2:7">
      <c r="B114" s="33"/>
      <c r="C114" s="137">
        <f>'5 жастағы балалар Ф'!T20</f>
        <v>1</v>
      </c>
      <c r="D114" s="137">
        <f>'5 жастағы балалар К'!T20</f>
        <v>1</v>
      </c>
      <c r="E114" s="137">
        <f>'5 жастағы балалар Т'!T20</f>
        <v>1</v>
      </c>
      <c r="F114" s="137">
        <f>'5 жастағы балалар Ш'!T20</f>
        <v>1</v>
      </c>
      <c r="G114" s="137">
        <f>'5 жастағы балалар Ә'!T20</f>
        <v>1</v>
      </c>
    </row>
    <row r="115" ht="15" customHeight="1" spans="2:7">
      <c r="B115" s="34"/>
      <c r="C115" s="137">
        <f>'5 жастағы балалар Ф'!U20</f>
        <v>0</v>
      </c>
      <c r="D115" s="137">
        <f>'5 жастағы балалар К'!U20</f>
        <v>0</v>
      </c>
      <c r="E115" s="137">
        <f>'5 жастағы балалар Т'!U20</f>
        <v>0</v>
      </c>
      <c r="F115" s="137">
        <f>'5 жастағы балалар Ш'!U20</f>
        <v>0</v>
      </c>
      <c r="G115" s="137">
        <f>'5 жастағы балалар Ә'!U20</f>
        <v>0</v>
      </c>
    </row>
    <row r="116" ht="15" customHeight="1" spans="2:7">
      <c r="B116" s="31">
        <v>7</v>
      </c>
      <c r="C116" s="35"/>
      <c r="D116" s="137">
        <f>'5 жастағы балалар К'!V20</f>
        <v>0</v>
      </c>
      <c r="E116" s="35"/>
      <c r="F116" s="137">
        <f>'5 жастағы балалар Ш'!V20</f>
        <v>0</v>
      </c>
      <c r="G116" s="35"/>
    </row>
    <row r="117" ht="15" customHeight="1" spans="2:7">
      <c r="B117" s="33"/>
      <c r="C117" s="36"/>
      <c r="D117" s="137">
        <f>'5 жастағы балалар Ш'!W20</f>
        <v>1</v>
      </c>
      <c r="E117" s="36"/>
      <c r="F117" s="137">
        <f>'5 жастағы балалар Ш'!W20</f>
        <v>1</v>
      </c>
      <c r="G117" s="36"/>
    </row>
    <row r="118" ht="15" customHeight="1" spans="2:7">
      <c r="B118" s="34"/>
      <c r="C118" s="36"/>
      <c r="D118" s="137">
        <f>'5 жастағы балалар К'!X20</f>
        <v>0</v>
      </c>
      <c r="E118" s="36"/>
      <c r="F118" s="137">
        <f>'5 жастағы балалар Ш'!X20</f>
        <v>0</v>
      </c>
      <c r="G118" s="36"/>
    </row>
    <row r="119" ht="15" customHeight="1" spans="2:7">
      <c r="B119" s="31">
        <v>8</v>
      </c>
      <c r="C119" s="36"/>
      <c r="D119" s="137">
        <f>'5 жастағы балалар К'!Y20</f>
        <v>0</v>
      </c>
      <c r="E119" s="36"/>
      <c r="F119" s="137">
        <f>'5 жастағы балалар Ш'!Y20</f>
        <v>0</v>
      </c>
      <c r="G119" s="36"/>
    </row>
    <row r="120" ht="15" customHeight="1" spans="2:7">
      <c r="B120" s="33"/>
      <c r="C120" s="36"/>
      <c r="D120" s="137">
        <f>'5 жастағы балалар К'!Z20</f>
        <v>1</v>
      </c>
      <c r="E120" s="36"/>
      <c r="F120" s="137">
        <f>'5 жастағы балалар Ш'!Z20</f>
        <v>1</v>
      </c>
      <c r="G120" s="36"/>
    </row>
    <row r="121" ht="15" customHeight="1" spans="2:7">
      <c r="B121" s="34"/>
      <c r="C121" s="36"/>
      <c r="D121" s="137">
        <f>'5 жастағы балалар К'!AA20</f>
        <v>0</v>
      </c>
      <c r="E121" s="36"/>
      <c r="F121" s="137">
        <f>'5 жастағы балалар Ш'!AA20</f>
        <v>0</v>
      </c>
      <c r="G121" s="36"/>
    </row>
    <row r="122" ht="15" customHeight="1" spans="2:7">
      <c r="B122" s="31">
        <v>9</v>
      </c>
      <c r="C122" s="36"/>
      <c r="D122" s="137">
        <f>'5 жастағы балалар К'!AB20</f>
        <v>0</v>
      </c>
      <c r="E122" s="36"/>
      <c r="F122" s="137">
        <f>'5 жастағы балалар Ш'!AB20</f>
        <v>0</v>
      </c>
      <c r="G122" s="36"/>
    </row>
    <row r="123" ht="15" customHeight="1" spans="2:7">
      <c r="B123" s="33"/>
      <c r="C123" s="36"/>
      <c r="D123" s="137">
        <f>'5 жастағы балалар К'!AC20</f>
        <v>1</v>
      </c>
      <c r="E123" s="36"/>
      <c r="F123" s="137">
        <f>'5 жастағы балалар Ш'!AC20</f>
        <v>1</v>
      </c>
      <c r="G123" s="36"/>
    </row>
    <row r="124" ht="15" customHeight="1" spans="2:7">
      <c r="B124" s="34"/>
      <c r="C124" s="36"/>
      <c r="D124" s="137">
        <f>'5 жастағы балалар К'!AD20</f>
        <v>0</v>
      </c>
      <c r="E124" s="36"/>
      <c r="F124" s="137">
        <f>'5 жастағы балалар Ш'!AD20</f>
        <v>0</v>
      </c>
      <c r="G124" s="36"/>
    </row>
    <row r="125" ht="15" customHeight="1" spans="2:7">
      <c r="B125" s="37">
        <v>10</v>
      </c>
      <c r="C125" s="36"/>
      <c r="D125" s="137">
        <f>'5 жастағы балалар К'!AE20</f>
        <v>0</v>
      </c>
      <c r="E125" s="36"/>
      <c r="F125" s="137">
        <f>'5 жастағы балалар Ш'!AE20</f>
        <v>0</v>
      </c>
      <c r="G125" s="36"/>
    </row>
    <row r="126" ht="15" customHeight="1" spans="2:7">
      <c r="B126" s="37"/>
      <c r="C126" s="36"/>
      <c r="D126" s="137">
        <f>'5 жастағы балалар К'!AF20</f>
        <v>1</v>
      </c>
      <c r="E126" s="36"/>
      <c r="F126" s="137">
        <f>'5 жастағы балалар Ш'!AF20</f>
        <v>1</v>
      </c>
      <c r="G126" s="36"/>
    </row>
    <row r="127" ht="15" customHeight="1" spans="2:7">
      <c r="B127" s="37"/>
      <c r="C127" s="36"/>
      <c r="D127" s="137">
        <f>'5 жастағы балалар К'!AG20</f>
        <v>0</v>
      </c>
      <c r="E127" s="36"/>
      <c r="F127" s="137">
        <f>'5 жастағы балалар Ш'!AG20</f>
        <v>0</v>
      </c>
      <c r="G127" s="36"/>
    </row>
    <row r="128" ht="15" customHeight="1" spans="2:7">
      <c r="B128" s="37">
        <v>11</v>
      </c>
      <c r="C128" s="36"/>
      <c r="D128" s="137">
        <f>'5 жастағы балалар К'!AH20</f>
        <v>0</v>
      </c>
      <c r="E128" s="36"/>
      <c r="F128" s="137">
        <f>'5 жастағы балалар Ш'!AH20</f>
        <v>0</v>
      </c>
      <c r="G128" s="36"/>
    </row>
    <row r="129" ht="15" customHeight="1" spans="2:7">
      <c r="B129" s="37"/>
      <c r="C129" s="36"/>
      <c r="D129" s="137">
        <f>'5 жастағы балалар К'!AI20</f>
        <v>1</v>
      </c>
      <c r="E129" s="36"/>
      <c r="F129" s="137">
        <f>'5 жастағы балалар Ш'!AI20</f>
        <v>1</v>
      </c>
      <c r="G129" s="36"/>
    </row>
    <row r="130" spans="2:7">
      <c r="B130" s="37"/>
      <c r="C130" s="36"/>
      <c r="D130" s="137">
        <f>'5 жастағы балалар К'!AJ20</f>
        <v>0</v>
      </c>
      <c r="E130" s="36"/>
      <c r="F130" s="137">
        <f>'5 жастағы балалар Ш'!AJ20</f>
        <v>0</v>
      </c>
      <c r="G130" s="36"/>
    </row>
    <row r="131" spans="2:7">
      <c r="B131" s="37">
        <v>12</v>
      </c>
      <c r="C131" s="36"/>
      <c r="D131" s="137">
        <f>'5 жастағы балалар К'!AK20</f>
        <v>0</v>
      </c>
      <c r="E131" s="36"/>
      <c r="F131" s="137">
        <f>'5 жастағы балалар Ш'!AK20</f>
        <v>0</v>
      </c>
      <c r="G131" s="36"/>
    </row>
    <row r="132" spans="2:7">
      <c r="B132" s="37"/>
      <c r="C132" s="36"/>
      <c r="D132" s="137">
        <f>'5 жастағы балалар К'!AL20</f>
        <v>1</v>
      </c>
      <c r="E132" s="36"/>
      <c r="F132" s="137">
        <f>'5 жастағы балалар Ш'!AL20</f>
        <v>1</v>
      </c>
      <c r="G132" s="36"/>
    </row>
    <row r="133" spans="2:7">
      <c r="B133" s="37"/>
      <c r="C133" s="36"/>
      <c r="D133" s="137">
        <f>'5 жастағы балалар К'!AM20</f>
        <v>0</v>
      </c>
      <c r="E133" s="36"/>
      <c r="F133" s="137">
        <f>'5 жастағы балалар Ш'!AM20</f>
        <v>0</v>
      </c>
      <c r="G133" s="36"/>
    </row>
    <row r="134" spans="2:7">
      <c r="B134" s="37">
        <v>13</v>
      </c>
      <c r="C134" s="36"/>
      <c r="D134" s="137">
        <f>'5 жастағы балалар К'!AN20</f>
        <v>0</v>
      </c>
      <c r="E134" s="36"/>
      <c r="F134" s="137">
        <f>'5 жастағы балалар Ш'!AN20</f>
        <v>0</v>
      </c>
      <c r="G134" s="36"/>
    </row>
    <row r="135" spans="2:7">
      <c r="B135" s="37"/>
      <c r="C135" s="36"/>
      <c r="D135" s="137">
        <f>'5 жастағы балалар К'!AO20</f>
        <v>1</v>
      </c>
      <c r="E135" s="36"/>
      <c r="F135" s="137">
        <f>'5 жастағы балалар Ш'!AO20</f>
        <v>1</v>
      </c>
      <c r="G135" s="36"/>
    </row>
    <row r="136" spans="2:7">
      <c r="B136" s="37"/>
      <c r="C136" s="36"/>
      <c r="D136" s="137">
        <f>'5 жастағы балалар К'!AP20</f>
        <v>0</v>
      </c>
      <c r="E136" s="36"/>
      <c r="F136" s="137">
        <f>'5 жастағы балалар Ш'!AP20</f>
        <v>0</v>
      </c>
      <c r="G136" s="36"/>
    </row>
    <row r="137" spans="2:7">
      <c r="B137" s="37">
        <v>14</v>
      </c>
      <c r="C137" s="36"/>
      <c r="D137" s="137">
        <f>'5 жастағы балалар К'!AQ20</f>
        <v>0</v>
      </c>
      <c r="E137" s="36"/>
      <c r="F137" s="137">
        <f>'5 жастағы балалар Ш'!AQ20</f>
        <v>0</v>
      </c>
      <c r="G137" s="36"/>
    </row>
    <row r="138" spans="2:7">
      <c r="B138" s="37"/>
      <c r="C138" s="36"/>
      <c r="D138" s="137">
        <f>'5 жастағы балалар К'!AR20</f>
        <v>1</v>
      </c>
      <c r="E138" s="36"/>
      <c r="F138" s="137">
        <f>'5 жастағы балалар Ш'!AR20</f>
        <v>1</v>
      </c>
      <c r="G138" s="36"/>
    </row>
    <row r="139" spans="2:7">
      <c r="B139" s="37"/>
      <c r="C139" s="36"/>
      <c r="D139" s="137">
        <f>'5 жастағы балалар К'!AS20</f>
        <v>0</v>
      </c>
      <c r="E139" s="36"/>
      <c r="F139" s="137">
        <f>'5 жастағы балалар Ш'!AS20</f>
        <v>0</v>
      </c>
      <c r="G139" s="36"/>
    </row>
    <row r="140" spans="2:7">
      <c r="B140" s="37">
        <v>15</v>
      </c>
      <c r="C140" s="36"/>
      <c r="D140" s="137">
        <f>'5 жастағы балалар К'!AT20</f>
        <v>0</v>
      </c>
      <c r="E140" s="36"/>
      <c r="F140" s="137">
        <f>'5 жастағы балалар Ш'!AT20</f>
        <v>0</v>
      </c>
      <c r="G140" s="36"/>
    </row>
    <row r="141" spans="2:7">
      <c r="B141" s="37"/>
      <c r="C141" s="36"/>
      <c r="D141" s="137">
        <f>'5 жастағы балалар К'!AU20</f>
        <v>1</v>
      </c>
      <c r="E141" s="36"/>
      <c r="F141" s="137">
        <f>'5 жастағы балалар Ш'!AU20</f>
        <v>1</v>
      </c>
      <c r="G141" s="36"/>
    </row>
    <row r="142" spans="2:7">
      <c r="B142" s="37"/>
      <c r="C142" s="36"/>
      <c r="D142" s="137">
        <f>'5 жастағы балалар К'!AV20</f>
        <v>0</v>
      </c>
      <c r="E142" s="36"/>
      <c r="F142" s="137">
        <f>'5 жастағы балалар Ш'!AV20</f>
        <v>0</v>
      </c>
      <c r="G142" s="36"/>
    </row>
    <row r="143" spans="2:7">
      <c r="B143" s="37">
        <v>16</v>
      </c>
      <c r="C143" s="36"/>
      <c r="D143" s="137">
        <f>'5 жастағы балалар К'!AW20</f>
        <v>0</v>
      </c>
      <c r="E143" s="36"/>
      <c r="F143" s="137">
        <f>'5 жастағы балалар Ш'!AW20</f>
        <v>0</v>
      </c>
      <c r="G143" s="36"/>
    </row>
    <row r="144" spans="2:7">
      <c r="B144" s="37"/>
      <c r="C144" s="36"/>
      <c r="D144" s="137">
        <f>'5 жастағы балалар К'!AX20</f>
        <v>1</v>
      </c>
      <c r="E144" s="36"/>
      <c r="F144" s="137">
        <f>'5 жастағы балалар Ш'!AX20</f>
        <v>1</v>
      </c>
      <c r="G144" s="36"/>
    </row>
    <row r="145" spans="2:7">
      <c r="B145" s="37"/>
      <c r="C145" s="36"/>
      <c r="D145" s="137">
        <f>'5 жастағы балалар К'!AY20</f>
        <v>0</v>
      </c>
      <c r="E145" s="36"/>
      <c r="F145" s="137">
        <f>'5 жастағы балалар Ш'!AY20</f>
        <v>0</v>
      </c>
      <c r="G145" s="36"/>
    </row>
    <row r="146" spans="2:7">
      <c r="B146" s="37">
        <v>17</v>
      </c>
      <c r="C146" s="36"/>
      <c r="D146" s="137">
        <f>'5 жастағы балалар К'!AZ20</f>
        <v>0</v>
      </c>
      <c r="E146" s="36"/>
      <c r="F146" s="137">
        <f>'5 жастағы балалар Ш'!AZ20</f>
        <v>0</v>
      </c>
      <c r="G146" s="36"/>
    </row>
    <row r="147" spans="2:7">
      <c r="B147" s="37"/>
      <c r="C147" s="36"/>
      <c r="D147" s="137">
        <f>'5 жастағы балалар К'!BA20</f>
        <v>1</v>
      </c>
      <c r="E147" s="36"/>
      <c r="F147" s="137">
        <f>'5 жастағы балалар Ш'!BA20</f>
        <v>1</v>
      </c>
      <c r="G147" s="36"/>
    </row>
    <row r="148" spans="2:7">
      <c r="B148" s="37"/>
      <c r="C148" s="36"/>
      <c r="D148" s="137">
        <f>'5 жастағы балалар К'!BB20</f>
        <v>0</v>
      </c>
      <c r="E148" s="36"/>
      <c r="F148" s="137">
        <f>'5 жастағы балалар Ш'!BB20</f>
        <v>0</v>
      </c>
      <c r="G148" s="36"/>
    </row>
    <row r="149" spans="2:7">
      <c r="B149" s="37">
        <v>18</v>
      </c>
      <c r="C149" s="36"/>
      <c r="D149" s="137">
        <f>'5 жастағы балалар К'!BC20</f>
        <v>0</v>
      </c>
      <c r="E149" s="36"/>
      <c r="F149" s="137">
        <f>'5 жастағы балалар Ш'!BC20</f>
        <v>0</v>
      </c>
      <c r="G149" s="36"/>
    </row>
    <row r="150" spans="2:7">
      <c r="B150" s="37"/>
      <c r="C150" s="36"/>
      <c r="D150" s="137">
        <f>'5 жастағы балалар К'!BD20</f>
        <v>1</v>
      </c>
      <c r="E150" s="36"/>
      <c r="F150" s="137">
        <f>'5 жастағы балалар Ш'!BD20</f>
        <v>1</v>
      </c>
      <c r="G150" s="36"/>
    </row>
    <row r="151" spans="2:7">
      <c r="B151" s="37"/>
      <c r="C151" s="36"/>
      <c r="D151" s="137">
        <f>'5 жастағы балалар К'!BE20</f>
        <v>0</v>
      </c>
      <c r="E151" s="36"/>
      <c r="F151" s="137">
        <f>'5 жастағы балалар Ш'!BE20</f>
        <v>0</v>
      </c>
      <c r="G151" s="36"/>
    </row>
    <row r="152" spans="2:7">
      <c r="B152" s="37">
        <v>19</v>
      </c>
      <c r="C152" s="36"/>
      <c r="D152" s="35"/>
      <c r="E152" s="36"/>
      <c r="F152" s="137">
        <f>'5 жастағы балалар Ш'!BF20</f>
        <v>0</v>
      </c>
      <c r="G152" s="36"/>
    </row>
    <row r="153" spans="2:7">
      <c r="B153" s="37"/>
      <c r="C153" s="36"/>
      <c r="D153" s="36"/>
      <c r="E153" s="36"/>
      <c r="F153" s="137">
        <f>'5 жастағы балалар Ш'!BG20</f>
        <v>1</v>
      </c>
      <c r="G153" s="36"/>
    </row>
    <row r="154" spans="2:7">
      <c r="B154" s="37"/>
      <c r="C154" s="36"/>
      <c r="D154" s="36"/>
      <c r="E154" s="36"/>
      <c r="F154" s="137">
        <f>'5 жастағы балалар Ш'!BH20</f>
        <v>0</v>
      </c>
      <c r="G154" s="36"/>
    </row>
    <row r="155" spans="2:7">
      <c r="B155" s="37">
        <v>20</v>
      </c>
      <c r="C155" s="36"/>
      <c r="D155" s="36"/>
      <c r="E155" s="36"/>
      <c r="F155" s="137">
        <f>'5 жастағы балалар Ш'!BI20</f>
        <v>0</v>
      </c>
      <c r="G155" s="36"/>
    </row>
    <row r="156" spans="2:7">
      <c r="B156" s="37"/>
      <c r="C156" s="36"/>
      <c r="D156" s="36"/>
      <c r="E156" s="36"/>
      <c r="F156" s="137">
        <f>'5 жастағы балалар Ш'!BJ20</f>
        <v>1</v>
      </c>
      <c r="G156" s="36"/>
    </row>
    <row r="157" spans="2:7">
      <c r="B157" s="37"/>
      <c r="C157" s="36"/>
      <c r="D157" s="36"/>
      <c r="E157" s="36"/>
      <c r="F157" s="137">
        <f>'5 жастағы балалар Ш'!BK20</f>
        <v>0</v>
      </c>
      <c r="G157" s="36"/>
    </row>
    <row r="158" spans="2:7">
      <c r="B158" s="31">
        <v>21</v>
      </c>
      <c r="C158" s="36"/>
      <c r="D158" s="36"/>
      <c r="E158" s="36"/>
      <c r="F158" s="137">
        <f>'5 жастағы балалар Ш'!BL20</f>
        <v>0</v>
      </c>
      <c r="G158" s="36"/>
    </row>
    <row r="159" ht="15" customHeight="1" spans="2:7">
      <c r="B159" s="33"/>
      <c r="C159" s="36"/>
      <c r="D159" s="36"/>
      <c r="E159" s="36"/>
      <c r="F159" s="137">
        <f>'5 жастағы балалар Ш'!BM20</f>
        <v>1</v>
      </c>
      <c r="G159" s="36"/>
    </row>
    <row r="160" spans="2:7">
      <c r="B160" s="34"/>
      <c r="C160" s="36"/>
      <c r="D160" s="36"/>
      <c r="E160" s="36"/>
      <c r="F160" s="137">
        <f>'5 жастағы балалар Ш'!BN20</f>
        <v>0</v>
      </c>
      <c r="G160" s="36"/>
    </row>
    <row r="161" spans="2:7">
      <c r="B161" s="31">
        <v>22</v>
      </c>
      <c r="C161" s="36"/>
      <c r="D161" s="36"/>
      <c r="E161" s="36"/>
      <c r="F161" s="137">
        <f>'5 жастағы балалар Ш'!BO20</f>
        <v>0</v>
      </c>
      <c r="G161" s="36"/>
    </row>
    <row r="162" spans="2:7">
      <c r="B162" s="33"/>
      <c r="C162" s="36"/>
      <c r="D162" s="36"/>
      <c r="E162" s="36"/>
      <c r="F162" s="137">
        <f>'5 жастағы балалар Ш'!BP20</f>
        <v>1</v>
      </c>
      <c r="G162" s="36"/>
    </row>
    <row r="163" spans="2:7">
      <c r="B163" s="34"/>
      <c r="C163" s="36"/>
      <c r="D163" s="36"/>
      <c r="E163" s="36"/>
      <c r="F163" s="137">
        <f>'5 жастағы балалар Ш'!BQ20</f>
        <v>0</v>
      </c>
      <c r="G163" s="36"/>
    </row>
    <row r="164" spans="2:7">
      <c r="B164" s="31">
        <v>23</v>
      </c>
      <c r="C164" s="36"/>
      <c r="D164" s="36"/>
      <c r="E164" s="36"/>
      <c r="F164" s="137">
        <f>'5 жастағы балалар Ш'!BR20</f>
        <v>0</v>
      </c>
      <c r="G164" s="36"/>
    </row>
    <row r="165" spans="2:7">
      <c r="B165" s="33"/>
      <c r="C165" s="36"/>
      <c r="D165" s="36"/>
      <c r="E165" s="36"/>
      <c r="F165" s="137">
        <f>'5 жастағы балалар Ш'!BS20</f>
        <v>1</v>
      </c>
      <c r="G165" s="36"/>
    </row>
    <row r="166" ht="15" customHeight="1" spans="2:7">
      <c r="B166" s="34"/>
      <c r="C166" s="36"/>
      <c r="D166" s="36"/>
      <c r="E166" s="36"/>
      <c r="F166" s="137">
        <f>'5 жастағы балалар Ш'!BT20</f>
        <v>0</v>
      </c>
      <c r="G166" s="36"/>
    </row>
    <row r="167" ht="15" customHeight="1" spans="2:7">
      <c r="B167" s="31">
        <v>24</v>
      </c>
      <c r="C167" s="36"/>
      <c r="D167" s="36"/>
      <c r="E167" s="36"/>
      <c r="F167" s="137">
        <f>'5 жастағы балалар Ш'!BU20</f>
        <v>0</v>
      </c>
      <c r="G167" s="36"/>
    </row>
    <row r="168" ht="15" customHeight="1" spans="2:7">
      <c r="B168" s="33"/>
      <c r="C168" s="36"/>
      <c r="D168" s="36"/>
      <c r="E168" s="36"/>
      <c r="F168" s="137">
        <f>'5 жастағы балалар Ш'!BV20</f>
        <v>1</v>
      </c>
      <c r="G168" s="36"/>
    </row>
    <row r="169" ht="15" customHeight="1" spans="2:7">
      <c r="B169" s="34"/>
      <c r="C169" s="36"/>
      <c r="D169" s="36"/>
      <c r="E169" s="36"/>
      <c r="F169" s="137">
        <f>'5 жастағы балалар Ш'!BW20</f>
        <v>0</v>
      </c>
      <c r="G169" s="36"/>
    </row>
    <row r="170" ht="15" customHeight="1" spans="2:7">
      <c r="B170" s="31">
        <v>25</v>
      </c>
      <c r="C170" s="36"/>
      <c r="D170" s="36"/>
      <c r="E170" s="36"/>
      <c r="F170" s="137">
        <f>'5 жастағы балалар Ш'!BX20</f>
        <v>0</v>
      </c>
      <c r="G170" s="36"/>
    </row>
    <row r="171" ht="15" customHeight="1" spans="2:7">
      <c r="B171" s="33"/>
      <c r="C171" s="36"/>
      <c r="D171" s="36"/>
      <c r="E171" s="36"/>
      <c r="F171" s="137">
        <f>'5 жастағы балалар Ш'!BY20</f>
        <v>1</v>
      </c>
      <c r="G171" s="36"/>
    </row>
    <row r="172" ht="15" customHeight="1" spans="2:7">
      <c r="B172" s="34"/>
      <c r="C172" s="36"/>
      <c r="D172" s="36"/>
      <c r="E172" s="36"/>
      <c r="F172" s="137">
        <f>'5 жастағы балалар Ш'!BZ20</f>
        <v>0</v>
      </c>
      <c r="G172" s="36"/>
    </row>
    <row r="173" ht="15" customHeight="1" spans="2:7">
      <c r="B173" s="31">
        <v>26</v>
      </c>
      <c r="C173" s="36"/>
      <c r="D173" s="36"/>
      <c r="E173" s="36"/>
      <c r="F173" s="137">
        <f>'5 жастағы балалар Ш'!CA20</f>
        <v>0</v>
      </c>
      <c r="G173" s="36"/>
    </row>
    <row r="174" ht="15" customHeight="1" spans="2:7">
      <c r="B174" s="33"/>
      <c r="C174" s="36"/>
      <c r="D174" s="36"/>
      <c r="E174" s="36"/>
      <c r="F174" s="137">
        <f>'5 жастағы балалар Ш'!CB20</f>
        <v>0</v>
      </c>
      <c r="G174" s="36"/>
    </row>
    <row r="175" ht="15" customHeight="1" spans="2:7">
      <c r="B175" s="34"/>
      <c r="C175" s="36"/>
      <c r="D175" s="36"/>
      <c r="E175" s="36"/>
      <c r="F175" s="137">
        <f>'5 жастағы балалар Ш'!CC20</f>
        <v>1</v>
      </c>
      <c r="G175" s="36"/>
    </row>
    <row r="176" ht="15" customHeight="1" spans="2:7">
      <c r="B176" s="31">
        <v>27</v>
      </c>
      <c r="C176" s="36"/>
      <c r="D176" s="36"/>
      <c r="E176" s="36"/>
      <c r="F176" s="137">
        <f>'5 жастағы балалар Ш'!CD20</f>
        <v>0</v>
      </c>
      <c r="G176" s="36"/>
    </row>
    <row r="177" ht="15" customHeight="1" spans="2:7">
      <c r="B177" s="33"/>
      <c r="C177" s="36"/>
      <c r="D177" s="36"/>
      <c r="E177" s="36"/>
      <c r="F177" s="137">
        <f>'5 жастағы балалар Ш'!CE20</f>
        <v>1</v>
      </c>
      <c r="G177" s="36"/>
    </row>
    <row r="178" ht="15" customHeight="1" spans="2:7">
      <c r="B178" s="34"/>
      <c r="C178" s="36"/>
      <c r="D178" s="36"/>
      <c r="E178" s="36"/>
      <c r="F178" s="137">
        <f>'5 жастағы балалар Ш'!CF20</f>
        <v>0</v>
      </c>
      <c r="G178" s="36"/>
    </row>
    <row r="179" ht="15" customHeight="1" spans="2:7">
      <c r="B179" s="31">
        <v>28</v>
      </c>
      <c r="C179" s="36"/>
      <c r="D179" s="36"/>
      <c r="E179" s="36"/>
      <c r="F179" s="137">
        <f>'5 жастағы балалар Ш'!CG20</f>
        <v>0</v>
      </c>
      <c r="G179" s="36"/>
    </row>
    <row r="180" ht="15" customHeight="1" spans="2:7">
      <c r="B180" s="33"/>
      <c r="C180" s="36"/>
      <c r="D180" s="36"/>
      <c r="E180" s="36"/>
      <c r="F180" s="137">
        <f>'5 жастағы балалар Ш'!CH20</f>
        <v>0</v>
      </c>
      <c r="G180" s="36"/>
    </row>
    <row r="181" ht="15" customHeight="1" spans="2:7">
      <c r="B181" s="34"/>
      <c r="C181" s="36"/>
      <c r="D181" s="36"/>
      <c r="E181" s="36"/>
      <c r="F181" s="137">
        <f>'5 жастағы балалар Ш'!CI20</f>
        <v>1</v>
      </c>
      <c r="G181" s="36"/>
    </row>
    <row r="182" ht="15" customHeight="1" spans="2:7">
      <c r="B182" s="31">
        <v>29</v>
      </c>
      <c r="C182" s="36"/>
      <c r="D182" s="36"/>
      <c r="E182" s="36"/>
      <c r="F182" s="137">
        <f>'5 жастағы балалар Ш'!CJ20</f>
        <v>0</v>
      </c>
      <c r="G182" s="36"/>
    </row>
    <row r="183" ht="15" customHeight="1" spans="2:7">
      <c r="B183" s="33"/>
      <c r="C183" s="36"/>
      <c r="D183" s="36"/>
      <c r="E183" s="36"/>
      <c r="F183" s="137">
        <f>'5 жастағы балалар Ш'!CK20</f>
        <v>0</v>
      </c>
      <c r="G183" s="36"/>
    </row>
    <row r="184" ht="15" customHeight="1" spans="2:7">
      <c r="B184" s="34"/>
      <c r="C184" s="36"/>
      <c r="D184" s="36"/>
      <c r="E184" s="36"/>
      <c r="F184" s="137">
        <f>'5 жастағы балалар Ш'!CL20</f>
        <v>1</v>
      </c>
      <c r="G184" s="36"/>
    </row>
    <row r="185" ht="15" customHeight="1" spans="2:7">
      <c r="B185" s="31">
        <v>30</v>
      </c>
      <c r="C185" s="36"/>
      <c r="D185" s="36"/>
      <c r="E185" s="36"/>
      <c r="F185" s="137">
        <f>'5 жастағы балалар Ш'!CM20</f>
        <v>0</v>
      </c>
      <c r="G185" s="36"/>
    </row>
    <row r="186" ht="15" customHeight="1" spans="2:7">
      <c r="B186" s="33"/>
      <c r="C186" s="36"/>
      <c r="D186" s="36"/>
      <c r="E186" s="36"/>
      <c r="F186" s="137">
        <f>'5 жастағы балалар Ш'!CN20</f>
        <v>0</v>
      </c>
      <c r="G186" s="36"/>
    </row>
    <row r="187" ht="15" customHeight="1" spans="2:7">
      <c r="B187" s="34"/>
      <c r="C187" s="38"/>
      <c r="D187" s="38"/>
      <c r="E187" s="38"/>
      <c r="F187" s="137">
        <f>'5 жастағы балалар Ш'!CO20</f>
        <v>1</v>
      </c>
      <c r="G187" s="38"/>
    </row>
    <row r="188" ht="15" customHeight="1"/>
    <row r="189" ht="15" customHeight="1" spans="2:7">
      <c r="B189" s="25" t="s">
        <v>839</v>
      </c>
      <c r="C189" s="26"/>
      <c r="D189" s="26"/>
      <c r="E189" s="26"/>
      <c r="F189" s="26"/>
      <c r="G189" s="27"/>
    </row>
    <row r="190" ht="28.5" customHeight="1" spans="2:7">
      <c r="B190" s="28"/>
      <c r="C190" s="29" t="s">
        <v>5</v>
      </c>
      <c r="D190" s="29" t="s">
        <v>112</v>
      </c>
      <c r="E190" s="29" t="s">
        <v>338</v>
      </c>
      <c r="F190" s="29" t="s">
        <v>405</v>
      </c>
      <c r="G190" s="30" t="s">
        <v>726</v>
      </c>
    </row>
    <row r="191" ht="15" customHeight="1" spans="2:7">
      <c r="B191" s="31">
        <v>1</v>
      </c>
      <c r="C191" s="139">
        <f>'5 жастағы балалар Ф'!D66</f>
        <v>0</v>
      </c>
      <c r="D191" s="139">
        <f>'5 жастағы балалар К'!D66</f>
        <v>0</v>
      </c>
      <c r="E191" s="139">
        <f>'5 жастағы балалар Т'!D66</f>
        <v>0</v>
      </c>
      <c r="F191" s="139">
        <f>'5 жастағы балалар Ш'!D66</f>
        <v>0</v>
      </c>
      <c r="G191" s="139">
        <f>'5 жастағы балалар Ә'!D66</f>
        <v>0</v>
      </c>
    </row>
    <row r="192" ht="15" customHeight="1" spans="2:7">
      <c r="B192" s="33"/>
      <c r="C192" s="139">
        <f>'5 жастағы балалар Ф'!E66</f>
        <v>0</v>
      </c>
      <c r="D192" s="139">
        <f>'5 жастағы балалар К'!E66</f>
        <v>0</v>
      </c>
      <c r="E192" s="139">
        <f>'5 жастағы балалар Т'!E66</f>
        <v>0</v>
      </c>
      <c r="F192" s="139">
        <f>'5 жастағы балалар Ш'!E66</f>
        <v>0</v>
      </c>
      <c r="G192" s="139">
        <f>'5 жастағы балалар Ә'!E66</f>
        <v>0</v>
      </c>
    </row>
    <row r="193" ht="15" customHeight="1" spans="2:7">
      <c r="B193" s="34"/>
      <c r="C193" s="139">
        <f>'5 жастағы балалар Ф'!F66</f>
        <v>0</v>
      </c>
      <c r="D193" s="139">
        <f>'5 жастағы балалар К'!F66</f>
        <v>0</v>
      </c>
      <c r="E193" s="139">
        <f>'5 жастағы балалар Т'!F66</f>
        <v>0</v>
      </c>
      <c r="F193" s="139">
        <f>'5 жастағы балалар Ш'!F66</f>
        <v>0</v>
      </c>
      <c r="G193" s="139">
        <f>'5 жастағы балалар Ә'!F66</f>
        <v>0</v>
      </c>
    </row>
    <row r="194" ht="15" customHeight="1" spans="2:99">
      <c r="B194" s="31">
        <v>2</v>
      </c>
      <c r="C194" s="139">
        <f>'5 жастағы балалар Ф'!G66</f>
        <v>0</v>
      </c>
      <c r="D194" s="139">
        <f>'5 жастағы балалар К'!G66</f>
        <v>0</v>
      </c>
      <c r="E194" s="139">
        <f>'5 жастағы балалар Т'!G66</f>
        <v>0</v>
      </c>
      <c r="F194" s="139">
        <f>'5 жастағы балалар Ш'!G66</f>
        <v>0</v>
      </c>
      <c r="G194" s="139">
        <f>'5 жастағы балалар Ә'!G66</f>
        <v>0</v>
      </c>
      <c r="CO194" s="140"/>
      <c r="CQ194" s="140"/>
      <c r="CS194" s="140"/>
      <c r="CU194" s="140"/>
    </row>
    <row r="195" ht="15" customHeight="1" spans="2:99">
      <c r="B195" s="33"/>
      <c r="C195" s="139">
        <f>'5 жастағы балалар Ф'!H66</f>
        <v>0</v>
      </c>
      <c r="D195" s="139">
        <f>'5 жастағы балалар К'!H66</f>
        <v>0</v>
      </c>
      <c r="E195" s="139">
        <f>'5 жастағы балалар Т'!H66</f>
        <v>0</v>
      </c>
      <c r="F195" s="139">
        <f>'5 жастағы балалар Ш'!H66</f>
        <v>0</v>
      </c>
      <c r="G195" s="139">
        <f>'5 жастағы балалар Ә'!H66</f>
        <v>0</v>
      </c>
      <c r="CO195" s="141"/>
      <c r="CQ195" s="141"/>
      <c r="CS195" s="141"/>
      <c r="CU195" s="141"/>
    </row>
    <row r="196" ht="15" customHeight="1" spans="2:99">
      <c r="B196" s="34"/>
      <c r="C196" s="139">
        <f>'5 жастағы балалар Ф'!I66</f>
        <v>0</v>
      </c>
      <c r="D196" s="139">
        <f>'5 жастағы балалар К'!I66</f>
        <v>0</v>
      </c>
      <c r="E196" s="139">
        <f>'5 жастағы балалар Т'!I66</f>
        <v>0</v>
      </c>
      <c r="F196" s="139">
        <f>'5 жастағы балалар Ш'!I66</f>
        <v>0</v>
      </c>
      <c r="G196" s="139">
        <f>'5 жастағы балалар Ә'!I66</f>
        <v>0</v>
      </c>
      <c r="CO196" s="141"/>
      <c r="CQ196" s="141"/>
      <c r="CS196" s="141"/>
      <c r="CU196" s="141"/>
    </row>
    <row r="197" ht="15" customHeight="1" spans="2:7">
      <c r="B197" s="31">
        <v>3</v>
      </c>
      <c r="C197" s="139">
        <f>'5 жастағы балалар Ф'!J66</f>
        <v>0</v>
      </c>
      <c r="D197" s="139">
        <f>'5 жастағы балалар К'!J66</f>
        <v>0</v>
      </c>
      <c r="E197" s="139">
        <f>'5 жастағы балалар Т'!J66</f>
        <v>0</v>
      </c>
      <c r="F197" s="139">
        <f>'5 жастағы балалар Ш'!J66</f>
        <v>0</v>
      </c>
      <c r="G197" s="139">
        <f>'5 жастағы балалар Ә'!J66</f>
        <v>0</v>
      </c>
    </row>
    <row r="198" ht="15" customHeight="1" spans="2:7">
      <c r="B198" s="33"/>
      <c r="C198" s="139">
        <f>'5 жастағы балалар Ф'!K66</f>
        <v>0</v>
      </c>
      <c r="D198" s="139">
        <f>'5 жастағы балалар К'!K66</f>
        <v>0</v>
      </c>
      <c r="E198" s="139">
        <f>'5 жастағы балалар Т'!K66</f>
        <v>0</v>
      </c>
      <c r="F198" s="139">
        <f>'5 жастағы балалар Ш'!K66</f>
        <v>0</v>
      </c>
      <c r="G198" s="139">
        <f>'5 жастағы балалар Ә'!K66</f>
        <v>0</v>
      </c>
    </row>
    <row r="199" ht="15" customHeight="1" spans="2:7">
      <c r="B199" s="34"/>
      <c r="C199" s="139">
        <f>'5 жастағы балалар Ф'!L66</f>
        <v>0</v>
      </c>
      <c r="D199" s="139">
        <f>'5 жастағы балалар К'!L66</f>
        <v>0</v>
      </c>
      <c r="E199" s="139">
        <f>'5 жастағы балалар Т'!L66</f>
        <v>0</v>
      </c>
      <c r="F199" s="139">
        <f>'5 жастағы балалар Ш'!L66</f>
        <v>0</v>
      </c>
      <c r="G199" s="139">
        <f>'5 жастағы балалар Ә'!L66</f>
        <v>0</v>
      </c>
    </row>
    <row r="200" ht="15" customHeight="1" spans="2:7">
      <c r="B200" s="31">
        <v>4</v>
      </c>
      <c r="C200" s="139">
        <f>'5 жастағы балалар Ф'!M66</f>
        <v>0</v>
      </c>
      <c r="D200" s="139">
        <f>'5 жастағы балалар К'!M66</f>
        <v>0</v>
      </c>
      <c r="E200" s="139">
        <f>'5 жастағы балалар Т'!M66</f>
        <v>0</v>
      </c>
      <c r="F200" s="139">
        <f>'5 жастағы балалар Ш'!M66</f>
        <v>0</v>
      </c>
      <c r="G200" s="139">
        <f>'5 жастағы балалар Ә'!M66</f>
        <v>0</v>
      </c>
    </row>
    <row r="201" ht="15" customHeight="1" spans="2:7">
      <c r="B201" s="33"/>
      <c r="C201" s="139">
        <f>'5 жастағы балалар Ф'!N66</f>
        <v>0</v>
      </c>
      <c r="D201" s="139">
        <f>'5 жастағы балалар К'!N66</f>
        <v>0</v>
      </c>
      <c r="E201" s="139">
        <f>'5 жастағы балалар Т'!N66</f>
        <v>0</v>
      </c>
      <c r="F201" s="139">
        <f>'5 жастағы балалар Ш'!N66</f>
        <v>0</v>
      </c>
      <c r="G201" s="139">
        <f>'5 жастағы балалар Ә'!N66</f>
        <v>0</v>
      </c>
    </row>
    <row r="202" ht="15" customHeight="1" spans="2:7">
      <c r="B202" s="34"/>
      <c r="C202" s="139">
        <f>'5 жастағы балалар Ф'!O66</f>
        <v>0</v>
      </c>
      <c r="D202" s="139">
        <f>'5 жастағы балалар К'!O66</f>
        <v>0</v>
      </c>
      <c r="E202" s="139">
        <f>'5 жастағы балалар Т'!O66</f>
        <v>0</v>
      </c>
      <c r="F202" s="139">
        <f>'5 жастағы балалар Ш'!O66</f>
        <v>0</v>
      </c>
      <c r="G202" s="139">
        <f>'5 жастағы балалар Ә'!O66</f>
        <v>0</v>
      </c>
    </row>
    <row r="203" ht="15" customHeight="1" spans="2:7">
      <c r="B203" s="31">
        <v>5</v>
      </c>
      <c r="C203" s="139">
        <f>'5 жастағы балалар Ф'!P66</f>
        <v>0</v>
      </c>
      <c r="D203" s="139">
        <f>'5 жастағы балалар К'!P66</f>
        <v>0</v>
      </c>
      <c r="E203" s="139">
        <f>'5 жастағы балалар Т'!P66</f>
        <v>0</v>
      </c>
      <c r="F203" s="139">
        <f>'5 жастағы балалар Ш'!P66</f>
        <v>0</v>
      </c>
      <c r="G203" s="139">
        <f>'5 жастағы балалар Ә'!P66</f>
        <v>0</v>
      </c>
    </row>
    <row r="204" ht="15" customHeight="1" spans="2:7">
      <c r="B204" s="33"/>
      <c r="C204" s="139">
        <f>'5 жастағы балалар Ф'!Q66</f>
        <v>0</v>
      </c>
      <c r="D204" s="139">
        <f>'5 жастағы балалар К'!Q66</f>
        <v>0</v>
      </c>
      <c r="E204" s="139">
        <f>'5 жастағы балалар Т'!Q66</f>
        <v>0</v>
      </c>
      <c r="F204" s="139">
        <f>'5 жастағы балалар Ш'!Q66</f>
        <v>0</v>
      </c>
      <c r="G204" s="139">
        <f>'5 жастағы балалар Ә'!Q66</f>
        <v>0</v>
      </c>
    </row>
    <row r="205" ht="15" customHeight="1" spans="2:7">
      <c r="B205" s="34"/>
      <c r="C205" s="139">
        <f>'5 жастағы балалар Ф'!R66</f>
        <v>0</v>
      </c>
      <c r="D205" s="139">
        <f>'5 жастағы балалар К'!R66</f>
        <v>0</v>
      </c>
      <c r="E205" s="139">
        <f>'5 жастағы балалар Т'!R66</f>
        <v>0</v>
      </c>
      <c r="F205" s="139">
        <f>'5 жастағы балалар Ш'!R66</f>
        <v>0</v>
      </c>
      <c r="G205" s="139">
        <f>'5 жастағы балалар Ә'!R66</f>
        <v>0</v>
      </c>
    </row>
    <row r="206" ht="15" customHeight="1" spans="2:7">
      <c r="B206" s="31">
        <v>6</v>
      </c>
      <c r="C206" s="139">
        <f>'5 жастағы балалар Ф'!S66</f>
        <v>0</v>
      </c>
      <c r="D206" s="139">
        <f>'5 жастағы балалар К'!S66</f>
        <v>0</v>
      </c>
      <c r="E206" s="139">
        <f>'5 жастағы балалар Т'!S66</f>
        <v>0</v>
      </c>
      <c r="F206" s="139">
        <f>'5 жастағы балалар Ш'!S66</f>
        <v>0</v>
      </c>
      <c r="G206" s="139">
        <f>'5 жастағы балалар Ә'!S66</f>
        <v>0</v>
      </c>
    </row>
    <row r="207" ht="15" customHeight="1" spans="2:7">
      <c r="B207" s="33"/>
      <c r="C207" s="139">
        <f>'5 жастағы балалар Ф'!T66</f>
        <v>0</v>
      </c>
      <c r="D207" s="139">
        <f>'5 жастағы балалар К'!T66</f>
        <v>0</v>
      </c>
      <c r="E207" s="139">
        <f>'5 жастағы балалар Т'!T66</f>
        <v>0</v>
      </c>
      <c r="F207" s="139">
        <f>'5 жастағы балалар Ш'!T66</f>
        <v>0</v>
      </c>
      <c r="G207" s="139">
        <f>'5 жастағы балалар Ә'!T66</f>
        <v>0</v>
      </c>
    </row>
    <row r="208" ht="15" customHeight="1" spans="2:7">
      <c r="B208" s="34"/>
      <c r="C208" s="139">
        <f>'5 жастағы балалар Ф'!U66</f>
        <v>0</v>
      </c>
      <c r="D208" s="139">
        <f>'5 жастағы балалар К'!U66</f>
        <v>0</v>
      </c>
      <c r="E208" s="139">
        <f>'5 жастағы балалар Т'!U66</f>
        <v>0</v>
      </c>
      <c r="F208" s="139">
        <f>'5 жастағы балалар Ш'!U66</f>
        <v>0</v>
      </c>
      <c r="G208" s="139">
        <f>'5 жастағы балалар Ә'!U66</f>
        <v>0</v>
      </c>
    </row>
    <row r="209" ht="15" customHeight="1" spans="2:7">
      <c r="B209" s="31">
        <v>7</v>
      </c>
      <c r="C209" s="139">
        <f>'5 жастағы балалар Ф'!V66</f>
        <v>0</v>
      </c>
      <c r="D209" s="139">
        <f>'5 жастағы балалар К'!V66</f>
        <v>0</v>
      </c>
      <c r="E209" s="139">
        <f>'5 жастағы балалар Т'!V66</f>
        <v>0</v>
      </c>
      <c r="F209" s="139">
        <f>'5 жастағы балалар Ш'!V66</f>
        <v>0</v>
      </c>
      <c r="G209" s="139">
        <f>'5 жастағы балалар Ә'!V66</f>
        <v>0</v>
      </c>
    </row>
    <row r="210" ht="15" customHeight="1" spans="2:7">
      <c r="B210" s="33"/>
      <c r="C210" s="139">
        <f>'5 жастағы балалар Ф'!W66</f>
        <v>0</v>
      </c>
      <c r="D210" s="139">
        <f>'5 жастағы балалар Ш'!W66</f>
        <v>0</v>
      </c>
      <c r="E210" s="139">
        <f>'5 жастағы балалар Т'!W66</f>
        <v>0</v>
      </c>
      <c r="F210" s="139">
        <f>'5 жастағы балалар Ш'!W66</f>
        <v>0</v>
      </c>
      <c r="G210" s="139">
        <f>'5 жастағы балалар Ә'!W66</f>
        <v>0</v>
      </c>
    </row>
    <row r="211" ht="15" customHeight="1" spans="2:7">
      <c r="B211" s="34"/>
      <c r="C211" s="139">
        <f>'5 жастағы балалар Ф'!X66</f>
        <v>0</v>
      </c>
      <c r="D211" s="139">
        <f>'5 жастағы балалар К'!X66</f>
        <v>0</v>
      </c>
      <c r="E211" s="139">
        <f>'5 жастағы балалар Т'!X66</f>
        <v>0</v>
      </c>
      <c r="F211" s="139">
        <f>'5 жастағы балалар Ш'!X66</f>
        <v>0</v>
      </c>
      <c r="G211" s="139">
        <f>'5 жастағы балалар Ә'!X66</f>
        <v>0</v>
      </c>
    </row>
    <row r="212" ht="15" customHeight="1" spans="2:7">
      <c r="B212" s="31">
        <v>8</v>
      </c>
      <c r="C212" s="41"/>
      <c r="D212" s="139">
        <f>'5 жастағы балалар К'!Y66</f>
        <v>0</v>
      </c>
      <c r="E212" s="42"/>
      <c r="F212" s="139">
        <f>'5 жастағы балалар Ш'!Y66</f>
        <v>0</v>
      </c>
      <c r="G212" s="42"/>
    </row>
    <row r="213" ht="15" customHeight="1" spans="2:7">
      <c r="B213" s="33"/>
      <c r="C213" s="43"/>
      <c r="D213" s="139">
        <f>'5 жастағы балалар К'!Z66</f>
        <v>0</v>
      </c>
      <c r="E213" s="44"/>
      <c r="F213" s="139">
        <f>'5 жастағы балалар Ш'!Z66</f>
        <v>0</v>
      </c>
      <c r="G213" s="44"/>
    </row>
    <row r="214" ht="15" customHeight="1" spans="2:7">
      <c r="B214" s="34"/>
      <c r="C214" s="43"/>
      <c r="D214" s="139">
        <f>'5 жастағы балалар К'!AA66</f>
        <v>0</v>
      </c>
      <c r="E214" s="44"/>
      <c r="F214" s="139">
        <f>'5 жастағы балалар Ш'!AA66</f>
        <v>0</v>
      </c>
      <c r="G214" s="44"/>
    </row>
    <row r="215" ht="15" customHeight="1" spans="2:7">
      <c r="B215" s="31">
        <v>9</v>
      </c>
      <c r="C215" s="43"/>
      <c r="D215" s="139">
        <f>'5 жастағы балалар К'!AB66</f>
        <v>0</v>
      </c>
      <c r="E215" s="44"/>
      <c r="F215" s="139">
        <f>'5 жастағы балалар Ш'!AB66</f>
        <v>0</v>
      </c>
      <c r="G215" s="44"/>
    </row>
    <row r="216" ht="15" customHeight="1" spans="2:7">
      <c r="B216" s="33"/>
      <c r="C216" s="43"/>
      <c r="D216" s="139">
        <f>'5 жастағы балалар К'!AC66</f>
        <v>0</v>
      </c>
      <c r="E216" s="44"/>
      <c r="F216" s="139">
        <f>'5 жастағы балалар Ш'!AC66</f>
        <v>0</v>
      </c>
      <c r="G216" s="44"/>
    </row>
    <row r="217" ht="15" customHeight="1" spans="2:7">
      <c r="B217" s="34"/>
      <c r="C217" s="43"/>
      <c r="D217" s="139">
        <f>'5 жастағы балалар К'!AD66</f>
        <v>0</v>
      </c>
      <c r="E217" s="44"/>
      <c r="F217" s="139">
        <f>'5 жастағы балалар Ш'!AD66</f>
        <v>0</v>
      </c>
      <c r="G217" s="44"/>
    </row>
    <row r="218" ht="15" customHeight="1" spans="2:7">
      <c r="B218" s="37">
        <v>10</v>
      </c>
      <c r="C218" s="43"/>
      <c r="D218" s="139">
        <f>'5 жастағы балалар К'!AE66</f>
        <v>0</v>
      </c>
      <c r="E218" s="44"/>
      <c r="F218" s="139">
        <f>'5 жастағы балалар Ш'!AE66</f>
        <v>0</v>
      </c>
      <c r="G218" s="44"/>
    </row>
    <row r="219" ht="15" customHeight="1" spans="2:7">
      <c r="B219" s="37"/>
      <c r="C219" s="43"/>
      <c r="D219" s="139">
        <f>'5 жастағы балалар К'!AF66</f>
        <v>0</v>
      </c>
      <c r="E219" s="44"/>
      <c r="F219" s="139">
        <f>'5 жастағы балалар Ш'!AF66</f>
        <v>0</v>
      </c>
      <c r="G219" s="44"/>
    </row>
    <row r="220" ht="15" customHeight="1" spans="2:7">
      <c r="B220" s="37"/>
      <c r="C220" s="43"/>
      <c r="D220" s="139">
        <f>'5 жастағы балалар К'!AG66</f>
        <v>0</v>
      </c>
      <c r="E220" s="44"/>
      <c r="F220" s="139">
        <f>'5 жастағы балалар Ш'!AG66</f>
        <v>0</v>
      </c>
      <c r="G220" s="44"/>
    </row>
    <row r="221" ht="15" customHeight="1" spans="2:7">
      <c r="B221" s="37">
        <v>11</v>
      </c>
      <c r="C221" s="43"/>
      <c r="D221" s="139">
        <f>'5 жастағы балалар К'!AH66</f>
        <v>0</v>
      </c>
      <c r="E221" s="44"/>
      <c r="F221" s="139">
        <f>'5 жастағы балалар Ш'!AH66</f>
        <v>0</v>
      </c>
      <c r="G221" s="44"/>
    </row>
    <row r="222" ht="15" customHeight="1" spans="2:7">
      <c r="B222" s="37"/>
      <c r="C222" s="43"/>
      <c r="D222" s="139">
        <f>'5 жастағы балалар К'!AI66</f>
        <v>0</v>
      </c>
      <c r="E222" s="44"/>
      <c r="F222" s="139">
        <f>'5 жастағы балалар Ш'!AI66</f>
        <v>0</v>
      </c>
      <c r="G222" s="44"/>
    </row>
    <row r="223" ht="15" customHeight="1" spans="2:7">
      <c r="B223" s="37"/>
      <c r="C223" s="43"/>
      <c r="D223" s="139">
        <f>'5 жастағы балалар К'!AJ66</f>
        <v>0</v>
      </c>
      <c r="E223" s="44"/>
      <c r="F223" s="139">
        <f>'5 жастағы балалар Ш'!AJ66</f>
        <v>0</v>
      </c>
      <c r="G223" s="44"/>
    </row>
    <row r="224" ht="15" customHeight="1" spans="2:7">
      <c r="B224" s="37">
        <v>12</v>
      </c>
      <c r="C224" s="43"/>
      <c r="D224" s="139">
        <f>'5 жастағы балалар К'!AK66</f>
        <v>0</v>
      </c>
      <c r="E224" s="44"/>
      <c r="F224" s="139">
        <f>'5 жастағы балалар Ш'!AK66</f>
        <v>0</v>
      </c>
      <c r="G224" s="44"/>
    </row>
    <row r="225" ht="15" customHeight="1" spans="2:7">
      <c r="B225" s="37"/>
      <c r="C225" s="43"/>
      <c r="D225" s="139">
        <f>'5 жастағы балалар К'!AL66</f>
        <v>0</v>
      </c>
      <c r="E225" s="44"/>
      <c r="F225" s="139">
        <f>'5 жастағы балалар Ш'!AL66</f>
        <v>0</v>
      </c>
      <c r="G225" s="44"/>
    </row>
    <row r="226" ht="15" customHeight="1" spans="2:7">
      <c r="B226" s="37"/>
      <c r="C226" s="43"/>
      <c r="D226" s="139">
        <f>'5 жастағы балалар К'!AM66</f>
        <v>0</v>
      </c>
      <c r="E226" s="44"/>
      <c r="F226" s="139">
        <f>'5 жастағы балалар Ш'!AM66</f>
        <v>0</v>
      </c>
      <c r="G226" s="44"/>
    </row>
    <row r="227" ht="15" customHeight="1" spans="2:7">
      <c r="B227" s="37">
        <v>13</v>
      </c>
      <c r="C227" s="43"/>
      <c r="D227" s="139">
        <f>'5 жастағы балалар К'!AN66</f>
        <v>0</v>
      </c>
      <c r="E227" s="44"/>
      <c r="F227" s="139">
        <f>'5 жастағы балалар Ш'!AN66</f>
        <v>0</v>
      </c>
      <c r="G227" s="44"/>
    </row>
    <row r="228" ht="15" customHeight="1" spans="2:7">
      <c r="B228" s="37"/>
      <c r="C228" s="43"/>
      <c r="D228" s="139">
        <f>'5 жастағы балалар К'!AO66</f>
        <v>0</v>
      </c>
      <c r="E228" s="44"/>
      <c r="F228" s="139">
        <f>'5 жастағы балалар Ш'!AO66</f>
        <v>0</v>
      </c>
      <c r="G228" s="44"/>
    </row>
    <row r="229" ht="15" customHeight="1" spans="2:7">
      <c r="B229" s="37"/>
      <c r="C229" s="43"/>
      <c r="D229" s="139">
        <f>'5 жастағы балалар К'!AP66</f>
        <v>0</v>
      </c>
      <c r="E229" s="44"/>
      <c r="F229" s="139">
        <f>'5 жастағы балалар Ш'!AP66</f>
        <v>0</v>
      </c>
      <c r="G229" s="44"/>
    </row>
    <row r="230" ht="15" customHeight="1" spans="2:7">
      <c r="B230" s="37">
        <v>14</v>
      </c>
      <c r="C230" s="43"/>
      <c r="D230" s="139">
        <f>'5 жастағы балалар К'!AQ66</f>
        <v>0</v>
      </c>
      <c r="E230" s="44"/>
      <c r="F230" s="139">
        <f>'5 жастағы балалар Ш'!AQ66</f>
        <v>0</v>
      </c>
      <c r="G230" s="44"/>
    </row>
    <row r="231" ht="15" customHeight="1" spans="2:7">
      <c r="B231" s="37"/>
      <c r="C231" s="43"/>
      <c r="D231" s="139">
        <f>'5 жастағы балалар К'!AR66</f>
        <v>0</v>
      </c>
      <c r="E231" s="44"/>
      <c r="F231" s="139">
        <f>'5 жастағы балалар Ш'!AR66</f>
        <v>0</v>
      </c>
      <c r="G231" s="44"/>
    </row>
    <row r="232" ht="15" customHeight="1" spans="2:7">
      <c r="B232" s="37"/>
      <c r="C232" s="43"/>
      <c r="D232" s="139">
        <f>'5 жастағы балалар К'!AS66</f>
        <v>0</v>
      </c>
      <c r="E232" s="44"/>
      <c r="F232" s="139">
        <f>'5 жастағы балалар Ш'!AS66</f>
        <v>0</v>
      </c>
      <c r="G232" s="44"/>
    </row>
    <row r="233" ht="15" customHeight="1" spans="2:7">
      <c r="B233" s="37">
        <v>15</v>
      </c>
      <c r="C233" s="43"/>
      <c r="D233" s="139">
        <f>'5 жастағы балалар К'!AT66</f>
        <v>0</v>
      </c>
      <c r="E233" s="44"/>
      <c r="F233" s="139">
        <f>'5 жастағы балалар Ш'!AT66</f>
        <v>0</v>
      </c>
      <c r="G233" s="44"/>
    </row>
    <row r="234" ht="15" customHeight="1" spans="2:7">
      <c r="B234" s="37"/>
      <c r="C234" s="43"/>
      <c r="D234" s="139">
        <f>'5 жастағы балалар К'!AU66</f>
        <v>0</v>
      </c>
      <c r="E234" s="44"/>
      <c r="F234" s="139">
        <f>'5 жастағы балалар Ш'!AU66</f>
        <v>0</v>
      </c>
      <c r="G234" s="44"/>
    </row>
    <row r="235" spans="2:7">
      <c r="B235" s="37"/>
      <c r="C235" s="43"/>
      <c r="D235" s="139">
        <f>'5 жастағы балалар К'!AV66</f>
        <v>0</v>
      </c>
      <c r="E235" s="44"/>
      <c r="F235" s="139">
        <f>'5 жастағы балалар Ш'!AV66</f>
        <v>0</v>
      </c>
      <c r="G235" s="44"/>
    </row>
    <row r="236" spans="2:7">
      <c r="B236" s="31">
        <v>16</v>
      </c>
      <c r="C236" s="43"/>
      <c r="D236" s="139">
        <f>'5 жастағы балалар К'!AW66</f>
        <v>0</v>
      </c>
      <c r="E236" s="44"/>
      <c r="F236" s="139">
        <f>'5 жастағы балалар Ш'!AW66</f>
        <v>0</v>
      </c>
      <c r="G236" s="44"/>
    </row>
    <row r="237" spans="2:7">
      <c r="B237" s="33"/>
      <c r="C237" s="43"/>
      <c r="D237" s="139">
        <f>'5 жастағы балалар К'!AX66</f>
        <v>0</v>
      </c>
      <c r="E237" s="44"/>
      <c r="F237" s="139">
        <f>'5 жастағы балалар Ш'!AX66</f>
        <v>0</v>
      </c>
      <c r="G237" s="44"/>
    </row>
    <row r="238" spans="2:7">
      <c r="B238" s="34"/>
      <c r="C238" s="43"/>
      <c r="D238" s="139">
        <f>'5 жастағы балалар К'!AY66</f>
        <v>0</v>
      </c>
      <c r="E238" s="44"/>
      <c r="F238" s="139">
        <f>'5 жастағы балалар Ш'!AY66</f>
        <v>0</v>
      </c>
      <c r="G238" s="44"/>
    </row>
    <row r="239" spans="2:7">
      <c r="B239" s="31">
        <v>17</v>
      </c>
      <c r="C239" s="43"/>
      <c r="D239" s="139">
        <f>'5 жастағы балалар К'!AZ66</f>
        <v>0</v>
      </c>
      <c r="E239" s="44"/>
      <c r="F239" s="139">
        <f>'5 жастағы балалар Ш'!AZ66</f>
        <v>0</v>
      </c>
      <c r="G239" s="44"/>
    </row>
    <row r="240" spans="2:7">
      <c r="B240" s="33"/>
      <c r="C240" s="43"/>
      <c r="D240" s="139">
        <f>'5 жастағы балалар К'!BA66</f>
        <v>0</v>
      </c>
      <c r="E240" s="44"/>
      <c r="F240" s="139">
        <f>'5 жастағы балалар Ш'!BA66</f>
        <v>0</v>
      </c>
      <c r="G240" s="44"/>
    </row>
    <row r="241" spans="2:7">
      <c r="B241" s="34"/>
      <c r="C241" s="43"/>
      <c r="D241" s="139">
        <f>'5 жастағы балалар К'!BB66</f>
        <v>0</v>
      </c>
      <c r="E241" s="44"/>
      <c r="F241" s="139">
        <f>'5 жастағы балалар Ш'!BB66</f>
        <v>0</v>
      </c>
      <c r="G241" s="44"/>
    </row>
    <row r="242" spans="2:7">
      <c r="B242" s="31">
        <v>18</v>
      </c>
      <c r="C242" s="43"/>
      <c r="D242" s="139">
        <f>'5 жастағы балалар К'!BC66</f>
        <v>0</v>
      </c>
      <c r="E242" s="44"/>
      <c r="F242" s="139">
        <f>'5 жастағы балалар Ш'!BC66</f>
        <v>0</v>
      </c>
      <c r="G242" s="44"/>
    </row>
    <row r="243" spans="2:7">
      <c r="B243" s="33"/>
      <c r="C243" s="43"/>
      <c r="D243" s="139">
        <f>'5 жастағы балалар К'!BD66</f>
        <v>0</v>
      </c>
      <c r="E243" s="44"/>
      <c r="F243" s="139">
        <f>'5 жастағы балалар Ш'!BD66</f>
        <v>0</v>
      </c>
      <c r="G243" s="44"/>
    </row>
    <row r="244" spans="2:7">
      <c r="B244" s="34"/>
      <c r="C244" s="43"/>
      <c r="D244" s="139">
        <f>'5 жастағы балалар К'!BE66</f>
        <v>0</v>
      </c>
      <c r="E244" s="44"/>
      <c r="F244" s="139">
        <f>'5 жастағы балалар Ш'!BE66</f>
        <v>0</v>
      </c>
      <c r="G244" s="44"/>
    </row>
    <row r="245" spans="2:7">
      <c r="B245" s="31">
        <v>19</v>
      </c>
      <c r="C245" s="43"/>
      <c r="D245" s="139">
        <f>'5 жастағы балалар К'!BF66</f>
        <v>0</v>
      </c>
      <c r="E245" s="44"/>
      <c r="F245" s="139">
        <f>'5 жастағы балалар Ш'!BF66</f>
        <v>0</v>
      </c>
      <c r="G245" s="44"/>
    </row>
    <row r="246" spans="2:7">
      <c r="B246" s="33"/>
      <c r="C246" s="43"/>
      <c r="D246" s="139">
        <f>'5 жастағы балалар К'!BG66</f>
        <v>0</v>
      </c>
      <c r="E246" s="44"/>
      <c r="F246" s="139">
        <f>'5 жастағы балалар Ш'!BG66</f>
        <v>0</v>
      </c>
      <c r="G246" s="44"/>
    </row>
    <row r="247" spans="2:7">
      <c r="B247" s="34"/>
      <c r="C247" s="43"/>
      <c r="D247" s="139">
        <f>'5 жастағы балалар К'!BH66</f>
        <v>0</v>
      </c>
      <c r="E247" s="44"/>
      <c r="F247" s="139">
        <f>'5 жастағы балалар Ш'!BH66</f>
        <v>0</v>
      </c>
      <c r="G247" s="44"/>
    </row>
    <row r="248" spans="2:7">
      <c r="B248" s="31">
        <v>20</v>
      </c>
      <c r="C248" s="43"/>
      <c r="D248" s="139">
        <f>'5 жастағы балалар К'!BI66</f>
        <v>0</v>
      </c>
      <c r="E248" s="44"/>
      <c r="F248" s="139">
        <f>'5 жастағы балалар Ш'!BI66</f>
        <v>0</v>
      </c>
      <c r="G248" s="44"/>
    </row>
    <row r="249" spans="2:7">
      <c r="B249" s="33"/>
      <c r="C249" s="43"/>
      <c r="D249" s="139">
        <f>'5 жастағы балалар К'!BJ66</f>
        <v>0</v>
      </c>
      <c r="E249" s="44"/>
      <c r="F249" s="139">
        <f>'5 жастағы балалар Ш'!BJ66</f>
        <v>0</v>
      </c>
      <c r="G249" s="44"/>
    </row>
    <row r="250" spans="2:7">
      <c r="B250" s="34"/>
      <c r="C250" s="43"/>
      <c r="D250" s="139">
        <f>'5 жастағы балалар К'!BK66</f>
        <v>0</v>
      </c>
      <c r="E250" s="44"/>
      <c r="F250" s="139">
        <f>'5 жастағы балалар Ш'!BK66</f>
        <v>0</v>
      </c>
      <c r="G250" s="44"/>
    </row>
    <row r="251" spans="2:7">
      <c r="B251" s="31">
        <v>21</v>
      </c>
      <c r="C251" s="43"/>
      <c r="D251" s="139">
        <f>'5 жастағы балалар К'!BL66</f>
        <v>0</v>
      </c>
      <c r="E251" s="44"/>
      <c r="F251" s="139">
        <f>'5 жастағы балалар Ш'!BL66</f>
        <v>0</v>
      </c>
      <c r="G251" s="44"/>
    </row>
    <row r="252" spans="2:7">
      <c r="B252" s="33"/>
      <c r="C252" s="43"/>
      <c r="D252" s="139">
        <f>'5 жастағы балалар К'!BM66</f>
        <v>0</v>
      </c>
      <c r="E252" s="44"/>
      <c r="F252" s="139">
        <f>'5 жастағы балалар Ш'!BM66</f>
        <v>0</v>
      </c>
      <c r="G252" s="44"/>
    </row>
    <row r="253" spans="2:7">
      <c r="B253" s="34"/>
      <c r="C253" s="43"/>
      <c r="D253" s="139">
        <f>'5 жастағы балалар К'!BN66</f>
        <v>0</v>
      </c>
      <c r="E253" s="44"/>
      <c r="F253" s="139">
        <f>'5 жастағы балалар Ш'!BN66</f>
        <v>0</v>
      </c>
      <c r="G253" s="44"/>
    </row>
    <row r="254" spans="2:7">
      <c r="B254" s="31">
        <v>22</v>
      </c>
      <c r="C254" s="43"/>
      <c r="D254" s="139">
        <f>'5 жастағы балалар К'!BO66</f>
        <v>0</v>
      </c>
      <c r="E254" s="44"/>
      <c r="F254" s="139">
        <f>'5 жастағы балалар Ш'!BO66</f>
        <v>0</v>
      </c>
      <c r="G254" s="44"/>
    </row>
    <row r="255" spans="2:7">
      <c r="B255" s="33"/>
      <c r="C255" s="43"/>
      <c r="D255" s="139">
        <f>'5 жастағы балалар К'!BP66</f>
        <v>0</v>
      </c>
      <c r="E255" s="44"/>
      <c r="F255" s="139">
        <f>'5 жастағы балалар Ш'!BP66</f>
        <v>0</v>
      </c>
      <c r="G255" s="44"/>
    </row>
    <row r="256" spans="2:7">
      <c r="B256" s="34"/>
      <c r="C256" s="43"/>
      <c r="D256" s="139">
        <f>'5 жастағы балалар К'!BQ66</f>
        <v>0</v>
      </c>
      <c r="E256" s="44"/>
      <c r="F256" s="139">
        <f>'5 жастағы балалар Ш'!BQ66</f>
        <v>0</v>
      </c>
      <c r="G256" s="44"/>
    </row>
    <row r="257" spans="2:7">
      <c r="B257" s="31">
        <v>23</v>
      </c>
      <c r="C257" s="43"/>
      <c r="D257" s="139">
        <f>'5 жастағы балалар К'!BR66</f>
        <v>0</v>
      </c>
      <c r="E257" s="44"/>
      <c r="F257" s="139">
        <f>'5 жастағы балалар Ш'!BR66</f>
        <v>0</v>
      </c>
      <c r="G257" s="44"/>
    </row>
    <row r="258" spans="2:7">
      <c r="B258" s="33"/>
      <c r="C258" s="43"/>
      <c r="D258" s="139">
        <f>'5 жастағы балалар К'!BS66</f>
        <v>0</v>
      </c>
      <c r="E258" s="44"/>
      <c r="F258" s="139">
        <f>'5 жастағы балалар Ш'!BS66</f>
        <v>0</v>
      </c>
      <c r="G258" s="44"/>
    </row>
    <row r="259" spans="2:7">
      <c r="B259" s="34"/>
      <c r="C259" s="43"/>
      <c r="D259" s="139">
        <f>'5 жастағы балалар К'!BT66</f>
        <v>0</v>
      </c>
      <c r="E259" s="44"/>
      <c r="F259" s="139">
        <f>'5 жастағы балалар Ш'!BT66</f>
        <v>0</v>
      </c>
      <c r="G259" s="44"/>
    </row>
    <row r="260" spans="2:7">
      <c r="B260" s="31">
        <v>24</v>
      </c>
      <c r="C260" s="43"/>
      <c r="D260" s="139">
        <f>'5 жастағы балалар К'!BU66</f>
        <v>0</v>
      </c>
      <c r="E260" s="44"/>
      <c r="F260" s="139">
        <f>'5 жастағы балалар Ш'!BU66</f>
        <v>0</v>
      </c>
      <c r="G260" s="44"/>
    </row>
    <row r="261" spans="2:7">
      <c r="B261" s="33"/>
      <c r="C261" s="43"/>
      <c r="D261" s="139">
        <f>'5 жастағы балалар К'!BV66</f>
        <v>0</v>
      </c>
      <c r="E261" s="44"/>
      <c r="F261" s="139">
        <f>'5 жастағы балалар Ш'!BV66</f>
        <v>0</v>
      </c>
      <c r="G261" s="44"/>
    </row>
    <row r="262" spans="2:7">
      <c r="B262" s="34"/>
      <c r="C262" s="43"/>
      <c r="D262" s="139">
        <f>'5 жастағы балалар К'!BW66</f>
        <v>0</v>
      </c>
      <c r="E262" s="44"/>
      <c r="F262" s="139">
        <f>'5 жастағы балалар Ш'!BW66</f>
        <v>0</v>
      </c>
      <c r="G262" s="44"/>
    </row>
    <row r="263" spans="2:7">
      <c r="B263" s="31">
        <v>25</v>
      </c>
      <c r="C263" s="43"/>
      <c r="D263" s="139">
        <f>'5 жастағы балалар К'!BX66</f>
        <v>0</v>
      </c>
      <c r="E263" s="44"/>
      <c r="F263" s="139">
        <f>'5 жастағы балалар Ш'!BX66</f>
        <v>0</v>
      </c>
      <c r="G263" s="44"/>
    </row>
    <row r="264" spans="2:7">
      <c r="B264" s="33"/>
      <c r="C264" s="43"/>
      <c r="D264" s="139">
        <f>'5 жастағы балалар К'!BY66</f>
        <v>0</v>
      </c>
      <c r="E264" s="44"/>
      <c r="F264" s="139">
        <f>'5 жастағы балалар Ш'!BY66</f>
        <v>0</v>
      </c>
      <c r="G264" s="44"/>
    </row>
    <row r="265" spans="2:7">
      <c r="B265" s="34"/>
      <c r="C265" s="43"/>
      <c r="D265" s="139">
        <f>'5 жастағы балалар К'!BZ66</f>
        <v>0</v>
      </c>
      <c r="E265" s="44"/>
      <c r="F265" s="139">
        <f>'5 жастағы балалар Ш'!BZ66</f>
        <v>0</v>
      </c>
      <c r="G265" s="44"/>
    </row>
    <row r="266" spans="2:7">
      <c r="B266" s="37">
        <v>26</v>
      </c>
      <c r="C266" s="43"/>
      <c r="D266" s="139">
        <f>'5 жастағы балалар К'!CA66</f>
        <v>0</v>
      </c>
      <c r="E266" s="44"/>
      <c r="F266" s="139">
        <f>'5 жастағы балалар Ш'!CA66</f>
        <v>0</v>
      </c>
      <c r="G266" s="44"/>
    </row>
    <row r="267" spans="2:7">
      <c r="B267" s="37"/>
      <c r="C267" s="43"/>
      <c r="D267" s="139">
        <f>'5 жастағы балалар К'!CB66</f>
        <v>0</v>
      </c>
      <c r="E267" s="44"/>
      <c r="F267" s="139">
        <f>'5 жастағы балалар Ш'!CB66</f>
        <v>0</v>
      </c>
      <c r="G267" s="44"/>
    </row>
    <row r="268" spans="2:7">
      <c r="B268" s="37"/>
      <c r="C268" s="43"/>
      <c r="D268" s="139">
        <f>'5 жастағы балалар К'!CC66</f>
        <v>0</v>
      </c>
      <c r="E268" s="44"/>
      <c r="F268" s="139">
        <f>'5 жастағы балалар Ш'!CC66</f>
        <v>0</v>
      </c>
      <c r="G268" s="44"/>
    </row>
    <row r="269" spans="2:7">
      <c r="B269" s="37">
        <v>27</v>
      </c>
      <c r="C269" s="43"/>
      <c r="D269" s="139">
        <f>'5 жастағы балалар К'!CD66</f>
        <v>0</v>
      </c>
      <c r="E269" s="44"/>
      <c r="F269" s="139">
        <f>'5 жастағы балалар Ш'!CD66</f>
        <v>0</v>
      </c>
      <c r="G269" s="44"/>
    </row>
    <row r="270" spans="2:7">
      <c r="B270" s="37"/>
      <c r="C270" s="43"/>
      <c r="D270" s="139">
        <f>'5 жастағы балалар К'!CE66</f>
        <v>0</v>
      </c>
      <c r="E270" s="44"/>
      <c r="F270" s="139">
        <f>'5 жастағы балалар Ш'!CE66</f>
        <v>0</v>
      </c>
      <c r="G270" s="44"/>
    </row>
    <row r="271" spans="2:7">
      <c r="B271" s="37"/>
      <c r="C271" s="43"/>
      <c r="D271" s="139">
        <f>'5 жастағы балалар К'!CF66</f>
        <v>0</v>
      </c>
      <c r="E271" s="44"/>
      <c r="F271" s="139">
        <f>'5 жастағы балалар Ш'!CF66</f>
        <v>0</v>
      </c>
      <c r="G271" s="44"/>
    </row>
    <row r="272" spans="2:7">
      <c r="B272" s="37">
        <v>28</v>
      </c>
      <c r="C272" s="43"/>
      <c r="D272" s="139">
        <f>'5 жастағы балалар К'!CG66</f>
        <v>0</v>
      </c>
      <c r="E272" s="44"/>
      <c r="F272" s="139">
        <f>'5 жастағы балалар Ш'!CG66</f>
        <v>0</v>
      </c>
      <c r="G272" s="44"/>
    </row>
    <row r="273" spans="2:7">
      <c r="B273" s="37"/>
      <c r="C273" s="43"/>
      <c r="D273" s="139">
        <f>'5 жастағы балалар К'!CH66</f>
        <v>0</v>
      </c>
      <c r="E273" s="44"/>
      <c r="F273" s="139">
        <f>'5 жастағы балалар Ш'!CH66</f>
        <v>0</v>
      </c>
      <c r="G273" s="44"/>
    </row>
    <row r="274" spans="2:7">
      <c r="B274" s="37"/>
      <c r="C274" s="43"/>
      <c r="D274" s="139">
        <f>'5 жастағы балалар К'!CI66</f>
        <v>0</v>
      </c>
      <c r="E274" s="44"/>
      <c r="F274" s="139">
        <f>'5 жастағы балалар Ш'!CI66</f>
        <v>0</v>
      </c>
      <c r="G274" s="44"/>
    </row>
    <row r="275" spans="2:7">
      <c r="B275" s="37">
        <v>29</v>
      </c>
      <c r="C275" s="43"/>
      <c r="D275" s="42"/>
      <c r="E275" s="44"/>
      <c r="F275" s="139">
        <f>'5 жастағы балалар Ш'!CJ66</f>
        <v>0</v>
      </c>
      <c r="G275" s="44"/>
    </row>
    <row r="276" spans="2:7">
      <c r="B276" s="37"/>
      <c r="C276" s="43"/>
      <c r="D276" s="44"/>
      <c r="E276" s="44"/>
      <c r="F276" s="139">
        <f>'5 жастағы балалар Ш'!CK66</f>
        <v>0</v>
      </c>
      <c r="G276" s="44"/>
    </row>
    <row r="277" spans="2:7">
      <c r="B277" s="37"/>
      <c r="C277" s="43"/>
      <c r="D277" s="44"/>
      <c r="E277" s="44"/>
      <c r="F277" s="139">
        <f>'5 жастағы балалар Ш'!CL66</f>
        <v>0</v>
      </c>
      <c r="G277" s="44"/>
    </row>
    <row r="278" spans="2:7">
      <c r="B278" s="37">
        <v>30</v>
      </c>
      <c r="C278" s="43"/>
      <c r="D278" s="44"/>
      <c r="E278" s="44"/>
      <c r="F278" s="139">
        <f>'5 жастағы балалар Ш'!CM66</f>
        <v>0</v>
      </c>
      <c r="G278" s="44"/>
    </row>
    <row r="279" spans="2:7">
      <c r="B279" s="37"/>
      <c r="C279" s="43"/>
      <c r="D279" s="44"/>
      <c r="E279" s="44"/>
      <c r="F279" s="139">
        <f>'5 жастағы балалар Ш'!CN66</f>
        <v>0</v>
      </c>
      <c r="G279" s="44"/>
    </row>
    <row r="280" spans="2:7">
      <c r="B280" s="37"/>
      <c r="C280" s="43"/>
      <c r="D280" s="44"/>
      <c r="E280" s="44"/>
      <c r="F280" s="139">
        <f>'5 жастағы балалар Ш'!CO66</f>
        <v>0</v>
      </c>
      <c r="G280" s="44"/>
    </row>
    <row r="281" spans="2:7">
      <c r="B281" s="37">
        <v>31</v>
      </c>
      <c r="C281" s="43"/>
      <c r="D281" s="44"/>
      <c r="E281" s="44"/>
      <c r="F281" s="139">
        <f>'5 жастағы балалар Ш'!CP66</f>
        <v>0</v>
      </c>
      <c r="G281" s="44"/>
    </row>
    <row r="282" spans="2:7">
      <c r="B282" s="37"/>
      <c r="C282" s="43"/>
      <c r="D282" s="44"/>
      <c r="E282" s="44"/>
      <c r="F282" s="139">
        <f>'5 жастағы балалар Ш'!CQ66</f>
        <v>0</v>
      </c>
      <c r="G282" s="44"/>
    </row>
    <row r="283" spans="2:7">
      <c r="B283" s="37"/>
      <c r="C283" s="43"/>
      <c r="D283" s="44"/>
      <c r="E283" s="44"/>
      <c r="F283" s="139">
        <f>'5 жастағы балалар Ш'!CR66</f>
        <v>0</v>
      </c>
      <c r="G283" s="44"/>
    </row>
    <row r="284" spans="2:7">
      <c r="B284" s="37">
        <v>32</v>
      </c>
      <c r="C284" s="43"/>
      <c r="D284" s="44"/>
      <c r="E284" s="44"/>
      <c r="F284" s="139">
        <f>'5 жастағы балалар Ш'!CS66</f>
        <v>0</v>
      </c>
      <c r="G284" s="44"/>
    </row>
    <row r="285" spans="2:7">
      <c r="B285" s="37"/>
      <c r="C285" s="43"/>
      <c r="D285" s="44"/>
      <c r="E285" s="44"/>
      <c r="F285" s="139">
        <f>'5 жастағы балалар Ш'!CT66</f>
        <v>0</v>
      </c>
      <c r="G285" s="44"/>
    </row>
    <row r="286" spans="2:7">
      <c r="B286" s="37"/>
      <c r="C286" s="43"/>
      <c r="D286" s="44"/>
      <c r="E286" s="44"/>
      <c r="F286" s="139">
        <f>'5 жастағы балалар Ш'!CU66</f>
        <v>0</v>
      </c>
      <c r="G286" s="44"/>
    </row>
    <row r="287" spans="2:7">
      <c r="B287" s="37">
        <v>33</v>
      </c>
      <c r="C287" s="43"/>
      <c r="D287" s="44"/>
      <c r="E287" s="44"/>
      <c r="F287" s="139">
        <f>'5 жастағы балалар Ш'!CV66</f>
        <v>0</v>
      </c>
      <c r="G287" s="44"/>
    </row>
    <row r="288" spans="2:7">
      <c r="B288" s="37"/>
      <c r="C288" s="43"/>
      <c r="D288" s="44"/>
      <c r="E288" s="44"/>
      <c r="F288" s="139">
        <f>'5 жастағы балалар Ш'!CW66</f>
        <v>0</v>
      </c>
      <c r="G288" s="44"/>
    </row>
    <row r="289" spans="2:7">
      <c r="B289" s="37"/>
      <c r="C289" s="43"/>
      <c r="D289" s="44"/>
      <c r="E289" s="44"/>
      <c r="F289" s="139">
        <f>'5 жастағы балалар Ш'!CX66</f>
        <v>0</v>
      </c>
      <c r="G289" s="44"/>
    </row>
    <row r="290" spans="2:7">
      <c r="B290" s="37">
        <v>34</v>
      </c>
      <c r="C290" s="43"/>
      <c r="D290" s="44"/>
      <c r="E290" s="44"/>
      <c r="F290" s="139">
        <f>'5 жастағы балалар Ш'!CY66</f>
        <v>0</v>
      </c>
      <c r="G290" s="44"/>
    </row>
    <row r="291" spans="2:7">
      <c r="B291" s="37"/>
      <c r="C291" s="43"/>
      <c r="D291" s="44"/>
      <c r="E291" s="44"/>
      <c r="F291" s="139">
        <f>'5 жастағы балалар Ш'!CZ66</f>
        <v>0</v>
      </c>
      <c r="G291" s="44"/>
    </row>
    <row r="292" spans="2:7">
      <c r="B292" s="37"/>
      <c r="C292" s="43"/>
      <c r="D292" s="44"/>
      <c r="E292" s="44"/>
      <c r="F292" s="139">
        <f>'5 жастағы балалар Ш'!DA66</f>
        <v>0</v>
      </c>
      <c r="G292" s="44"/>
    </row>
    <row r="293" spans="2:7">
      <c r="B293" s="37">
        <v>35</v>
      </c>
      <c r="C293" s="43"/>
      <c r="D293" s="44"/>
      <c r="E293" s="44"/>
      <c r="F293" s="139">
        <f>'5 жастағы балалар Ш'!DB66</f>
        <v>0</v>
      </c>
      <c r="G293" s="44"/>
    </row>
    <row r="294" spans="2:7">
      <c r="B294" s="37"/>
      <c r="C294" s="43"/>
      <c r="D294" s="44"/>
      <c r="E294" s="44"/>
      <c r="F294" s="139">
        <f>'5 жастағы балалар Ш'!DC66</f>
        <v>0</v>
      </c>
      <c r="G294" s="44"/>
    </row>
    <row r="295" spans="2:7">
      <c r="B295" s="37"/>
      <c r="C295" s="45"/>
      <c r="D295" s="46"/>
      <c r="E295" s="46"/>
      <c r="F295" s="139">
        <f>'5 жастағы балалар Ш'!DD66</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Ф'!D125</f>
        <v>0</v>
      </c>
      <c r="D300" s="137">
        <f>'5 жастағы балалар К'!D125</f>
        <v>0</v>
      </c>
      <c r="E300" s="137">
        <f>'5 жастағы балалар Т'!D125</f>
        <v>0</v>
      </c>
      <c r="F300" s="137">
        <f>'5 жастағы балалар Ш'!D125</f>
        <v>0</v>
      </c>
      <c r="G300" s="137">
        <f>'5 жастағы балалар Ә'!D125</f>
        <v>0</v>
      </c>
    </row>
    <row r="301" spans="2:7">
      <c r="B301" s="33"/>
      <c r="C301" s="137">
        <f>'5 жастағы балалар Ф'!E125</f>
        <v>0</v>
      </c>
      <c r="D301" s="137">
        <f>'5 жастағы балалар К'!E125</f>
        <v>0</v>
      </c>
      <c r="E301" s="137">
        <f>'5 жастағы балалар Т'!E125</f>
        <v>0</v>
      </c>
      <c r="F301" s="137">
        <f>'5 жастағы балалар Ш'!E125</f>
        <v>0</v>
      </c>
      <c r="G301" s="137">
        <f>'5 жастағы балалар Ә'!E125</f>
        <v>0</v>
      </c>
    </row>
    <row r="302" spans="2:7">
      <c r="B302" s="34"/>
      <c r="C302" s="137">
        <f>'5 жастағы балалар Ф'!F125</f>
        <v>0</v>
      </c>
      <c r="D302" s="137">
        <f>'5 жастағы балалар К'!F125</f>
        <v>0</v>
      </c>
      <c r="E302" s="137">
        <f>'5 жастағы балалар Т'!F125</f>
        <v>0</v>
      </c>
      <c r="F302" s="137">
        <f>'5 жастағы балалар Ш'!F125</f>
        <v>0</v>
      </c>
      <c r="G302" s="137">
        <f>'5 жастағы балалар Ә'!F125</f>
        <v>0</v>
      </c>
    </row>
    <row r="303" spans="2:7">
      <c r="B303" s="31">
        <v>2</v>
      </c>
      <c r="C303" s="137">
        <f>'5 жастағы балалар Ф'!G125</f>
        <v>0</v>
      </c>
      <c r="D303" s="137">
        <f>'5 жастағы балалар К'!G125</f>
        <v>0</v>
      </c>
      <c r="E303" s="137">
        <f>'5 жастағы балалар Т'!G125</f>
        <v>0</v>
      </c>
      <c r="F303" s="137">
        <f>'5 жастағы балалар Ш'!G125</f>
        <v>0</v>
      </c>
      <c r="G303" s="137">
        <f>'5 жастағы балалар Ә'!G125</f>
        <v>0</v>
      </c>
    </row>
    <row r="304" spans="2:7">
      <c r="B304" s="33"/>
      <c r="C304" s="137">
        <f>'5 жастағы балалар Ф'!H125</f>
        <v>0</v>
      </c>
      <c r="D304" s="137">
        <f>'5 жастағы балалар К'!H125</f>
        <v>0</v>
      </c>
      <c r="E304" s="137">
        <f>'5 жастағы балалар Т'!H125</f>
        <v>0</v>
      </c>
      <c r="F304" s="137">
        <f>'5 жастағы балалар Ш'!H125</f>
        <v>0</v>
      </c>
      <c r="G304" s="137">
        <f>'5 жастағы балалар Ә'!H125</f>
        <v>0</v>
      </c>
    </row>
    <row r="305" spans="2:7">
      <c r="B305" s="34"/>
      <c r="C305" s="137">
        <f>'5 жастағы балалар Ф'!I125</f>
        <v>0</v>
      </c>
      <c r="D305" s="137">
        <f>'5 жастағы балалар К'!I125</f>
        <v>0</v>
      </c>
      <c r="E305" s="137">
        <f>'5 жастағы балалар Т'!I125</f>
        <v>0</v>
      </c>
      <c r="F305" s="137">
        <f>'5 жастағы балалар Ш'!I125</f>
        <v>0</v>
      </c>
      <c r="G305" s="137">
        <f>'5 жастағы балалар Ә'!I125</f>
        <v>0</v>
      </c>
    </row>
    <row r="306" spans="2:7">
      <c r="B306" s="31">
        <v>3</v>
      </c>
      <c r="C306" s="137">
        <f>'5 жастағы балалар Ф'!J125</f>
        <v>0</v>
      </c>
      <c r="D306" s="137">
        <f>'5 жастағы балалар К'!J125</f>
        <v>0</v>
      </c>
      <c r="E306" s="137">
        <f>'5 жастағы балалар Т'!J125</f>
        <v>0</v>
      </c>
      <c r="F306" s="137">
        <f>'5 жастағы балалар Ш'!J125</f>
        <v>0</v>
      </c>
      <c r="G306" s="137">
        <f>'5 жастағы балалар Ә'!J125</f>
        <v>0</v>
      </c>
    </row>
    <row r="307" spans="2:7">
      <c r="B307" s="33"/>
      <c r="C307" s="137">
        <f>'5 жастағы балалар Ф'!K125</f>
        <v>0</v>
      </c>
      <c r="D307" s="137">
        <f>'5 жастағы балалар К'!K125</f>
        <v>0</v>
      </c>
      <c r="E307" s="137">
        <f>'5 жастағы балалар Т'!K125</f>
        <v>0</v>
      </c>
      <c r="F307" s="137">
        <f>'5 жастағы балалар Ш'!K125</f>
        <v>0</v>
      </c>
      <c r="G307" s="137">
        <f>'5 жастағы балалар Ә'!K125</f>
        <v>0</v>
      </c>
    </row>
    <row r="308" spans="2:7">
      <c r="B308" s="34"/>
      <c r="C308" s="137">
        <f>'5 жастағы балалар Ф'!L125</f>
        <v>0</v>
      </c>
      <c r="D308" s="137">
        <f>'5 жастағы балалар К'!L125</f>
        <v>0</v>
      </c>
      <c r="E308" s="137">
        <f>'5 жастағы балалар Т'!L125</f>
        <v>0</v>
      </c>
      <c r="F308" s="137">
        <f>'5 жастағы балалар Ш'!L125</f>
        <v>0</v>
      </c>
      <c r="G308" s="137">
        <f>'5 жастағы балалар Ә'!L125</f>
        <v>0</v>
      </c>
    </row>
    <row r="309" spans="2:7">
      <c r="B309" s="31">
        <v>4</v>
      </c>
      <c r="C309" s="137">
        <f>'5 жастағы балалар Ф'!M125</f>
        <v>0</v>
      </c>
      <c r="D309" s="137">
        <f>'5 жастағы балалар К'!M125</f>
        <v>0</v>
      </c>
      <c r="E309" s="137">
        <f>'5 жастағы балалар Т'!M125</f>
        <v>0</v>
      </c>
      <c r="F309" s="137">
        <f>'5 жастағы балалар Ш'!M125</f>
        <v>0</v>
      </c>
      <c r="G309" s="137">
        <f>'5 жастағы балалар Ә'!M125</f>
        <v>0</v>
      </c>
    </row>
    <row r="310" spans="2:7">
      <c r="B310" s="33"/>
      <c r="C310" s="137">
        <f>'5 жастағы балалар Ф'!N125</f>
        <v>0</v>
      </c>
      <c r="D310" s="137">
        <f>'5 жастағы балалар К'!N125</f>
        <v>0</v>
      </c>
      <c r="E310" s="137">
        <f>'5 жастағы балалар Т'!N125</f>
        <v>0</v>
      </c>
      <c r="F310" s="137">
        <f>'5 жастағы балалар Ш'!N125</f>
        <v>0</v>
      </c>
      <c r="G310" s="137">
        <f>'5 жастағы балалар Ә'!N125</f>
        <v>0</v>
      </c>
    </row>
    <row r="311" spans="2:7">
      <c r="B311" s="34"/>
      <c r="C311" s="137">
        <f>'5 жастағы балалар Ф'!O125</f>
        <v>0</v>
      </c>
      <c r="D311" s="137">
        <f>'5 жастағы балалар К'!O125</f>
        <v>0</v>
      </c>
      <c r="E311" s="137">
        <f>'5 жастағы балалар Т'!O125</f>
        <v>0</v>
      </c>
      <c r="F311" s="137">
        <f>'5 жастағы балалар Ш'!O125</f>
        <v>0</v>
      </c>
      <c r="G311" s="137">
        <f>'5 жастағы балалар Ә'!O125</f>
        <v>0</v>
      </c>
    </row>
    <row r="312" spans="2:7">
      <c r="B312" s="31">
        <v>5</v>
      </c>
      <c r="C312" s="137">
        <f>'5 жастағы балалар Ф'!P125</f>
        <v>0</v>
      </c>
      <c r="D312" s="137">
        <f>'5 жастағы балалар К'!P125</f>
        <v>0</v>
      </c>
      <c r="E312" s="137">
        <f>'5 жастағы балалар Т'!P125</f>
        <v>0</v>
      </c>
      <c r="F312" s="137">
        <f>'5 жастағы балалар Ш'!P125</f>
        <v>0</v>
      </c>
      <c r="G312" s="137">
        <f>'5 жастағы балалар Ә'!P125</f>
        <v>0</v>
      </c>
    </row>
    <row r="313" spans="2:7">
      <c r="B313" s="33"/>
      <c r="C313" s="137">
        <f>'5 жастағы балалар Ф'!Q125</f>
        <v>0</v>
      </c>
      <c r="D313" s="137">
        <f>'5 жастағы балалар К'!Q125</f>
        <v>0</v>
      </c>
      <c r="E313" s="137">
        <f>'5 жастағы балалар Т'!Q125</f>
        <v>0</v>
      </c>
      <c r="F313" s="137">
        <f>'5 жастағы балалар Ш'!Q125</f>
        <v>0</v>
      </c>
      <c r="G313" s="137">
        <f>'5 жастағы балалар Ә'!Q125</f>
        <v>0</v>
      </c>
    </row>
    <row r="314" spans="2:7">
      <c r="B314" s="34"/>
      <c r="C314" s="137">
        <f>'5 жастағы балалар Ф'!R125</f>
        <v>0</v>
      </c>
      <c r="D314" s="137">
        <f>'5 жастағы балалар К'!R125</f>
        <v>0</v>
      </c>
      <c r="E314" s="137">
        <f>'5 жастағы балалар Т'!R125</f>
        <v>0</v>
      </c>
      <c r="F314" s="137">
        <f>'5 жастағы балалар Ш'!R125</f>
        <v>0</v>
      </c>
      <c r="G314" s="137">
        <f>'5 жастағы балалар Ә'!R125</f>
        <v>0</v>
      </c>
    </row>
    <row r="315" spans="2:7">
      <c r="B315" s="31">
        <v>6</v>
      </c>
      <c r="C315" s="137">
        <f>'5 жастағы балалар Ф'!S125</f>
        <v>0</v>
      </c>
      <c r="D315" s="137">
        <f>'5 жастағы балалар К'!S125</f>
        <v>0</v>
      </c>
      <c r="E315" s="137">
        <f>'5 жастағы балалар Т'!S125</f>
        <v>0</v>
      </c>
      <c r="F315" s="137">
        <f>'5 жастағы балалар Ш'!S125</f>
        <v>0</v>
      </c>
      <c r="G315" s="137">
        <f>'5 жастағы балалар Ә'!S125</f>
        <v>0</v>
      </c>
    </row>
    <row r="316" spans="2:7">
      <c r="B316" s="33"/>
      <c r="C316" s="137">
        <f>'5 жастағы балалар Ф'!T125</f>
        <v>0</v>
      </c>
      <c r="D316" s="137">
        <f>'5 жастағы балалар К'!T125</f>
        <v>0</v>
      </c>
      <c r="E316" s="137">
        <f>'5 жастағы балалар Т'!T125</f>
        <v>0</v>
      </c>
      <c r="F316" s="137">
        <f>'5 жастағы балалар Ш'!T125</f>
        <v>0</v>
      </c>
      <c r="G316" s="137">
        <f>'5 жастағы балалар Ә'!T125</f>
        <v>0</v>
      </c>
    </row>
    <row r="317" spans="2:7">
      <c r="B317" s="34"/>
      <c r="C317" s="137">
        <f>'5 жастағы балалар Ф'!U125</f>
        <v>0</v>
      </c>
      <c r="D317" s="137">
        <f>'5 жастағы балалар К'!U125</f>
        <v>0</v>
      </c>
      <c r="E317" s="137">
        <f>'5 жастағы балалар Т'!U125</f>
        <v>0</v>
      </c>
      <c r="F317" s="137">
        <f>'5 жастағы балалар Ш'!U125</f>
        <v>0</v>
      </c>
      <c r="G317" s="137">
        <f>'5 жастағы балалар Ә'!U125</f>
        <v>0</v>
      </c>
    </row>
    <row r="318" spans="2:7">
      <c r="B318" s="31">
        <v>7</v>
      </c>
      <c r="C318" s="137">
        <f>'5 жастағы балалар Ф'!V125</f>
        <v>0</v>
      </c>
      <c r="D318" s="137">
        <f>'5 жастағы балалар К'!V125</f>
        <v>0</v>
      </c>
      <c r="E318" s="137">
        <f>'5 жастағы балалар Т'!V125</f>
        <v>0</v>
      </c>
      <c r="F318" s="137">
        <f>'5 жастағы балалар Ш'!V125</f>
        <v>0</v>
      </c>
      <c r="G318" s="137">
        <f>'5 жастағы балалар Ә'!V125</f>
        <v>0</v>
      </c>
    </row>
    <row r="319" spans="2:7">
      <c r="B319" s="33"/>
      <c r="C319" s="137">
        <f>'5 жастағы балалар Ф'!W125</f>
        <v>0</v>
      </c>
      <c r="D319" s="137">
        <f>'5 жастағы балалар Ш'!W125</f>
        <v>0</v>
      </c>
      <c r="E319" s="137">
        <f>'5 жастағы балалар Т'!W125</f>
        <v>0</v>
      </c>
      <c r="F319" s="137">
        <f>'5 жастағы балалар Ш'!W125</f>
        <v>0</v>
      </c>
      <c r="G319" s="137">
        <f>'5 жастағы балалар Ә'!W125</f>
        <v>0</v>
      </c>
    </row>
    <row r="320" spans="2:7">
      <c r="B320" s="34"/>
      <c r="C320" s="137">
        <f>'5 жастағы балалар Ф'!X125</f>
        <v>0</v>
      </c>
      <c r="D320" s="137">
        <f>'5 жастағы балалар К'!X125</f>
        <v>0</v>
      </c>
      <c r="E320" s="137">
        <f>'5 жастағы балалар Т'!X125</f>
        <v>0</v>
      </c>
      <c r="F320" s="137">
        <f>'5 жастағы балалар Ш'!X125</f>
        <v>0</v>
      </c>
      <c r="G320" s="137">
        <f>'5 жастағы балалар Ә'!X125</f>
        <v>0</v>
      </c>
    </row>
    <row r="321" spans="2:7">
      <c r="B321" s="31">
        <v>8</v>
      </c>
      <c r="C321" s="41"/>
      <c r="D321" s="137">
        <f>'5 жастағы балалар К'!Y125</f>
        <v>0</v>
      </c>
      <c r="E321" s="42"/>
      <c r="F321" s="137">
        <f>'5 жастағы балалар Ш'!Y125</f>
        <v>0</v>
      </c>
      <c r="G321" s="42"/>
    </row>
    <row r="322" spans="2:7">
      <c r="B322" s="33"/>
      <c r="C322" s="43"/>
      <c r="D322" s="137">
        <f>'5 жастағы балалар К'!Z125</f>
        <v>0</v>
      </c>
      <c r="E322" s="44"/>
      <c r="F322" s="137">
        <f>'5 жастағы балалар Ш'!Z125</f>
        <v>0</v>
      </c>
      <c r="G322" s="44"/>
    </row>
    <row r="323" spans="2:7">
      <c r="B323" s="34"/>
      <c r="C323" s="43"/>
      <c r="D323" s="137">
        <f>'5 жастағы балалар К'!AA125</f>
        <v>0</v>
      </c>
      <c r="E323" s="44"/>
      <c r="F323" s="137">
        <f>'5 жастағы балалар Ш'!AA125</f>
        <v>0</v>
      </c>
      <c r="G323" s="44"/>
    </row>
    <row r="324" spans="2:7">
      <c r="B324" s="31">
        <v>9</v>
      </c>
      <c r="C324" s="43"/>
      <c r="D324" s="137">
        <f>'5 жастағы балалар К'!AB125</f>
        <v>0</v>
      </c>
      <c r="E324" s="44"/>
      <c r="F324" s="137">
        <f>'5 жастағы балалар Ш'!AB125</f>
        <v>0</v>
      </c>
      <c r="G324" s="44"/>
    </row>
    <row r="325" spans="2:7">
      <c r="B325" s="33"/>
      <c r="C325" s="43"/>
      <c r="D325" s="137">
        <f>'5 жастағы балалар К'!AC125</f>
        <v>0</v>
      </c>
      <c r="E325" s="44"/>
      <c r="F325" s="137">
        <f>'5 жастағы балалар Ш'!AC125</f>
        <v>0</v>
      </c>
      <c r="G325" s="44"/>
    </row>
    <row r="326" spans="2:7">
      <c r="B326" s="34"/>
      <c r="C326" s="43"/>
      <c r="D326" s="137">
        <f>'5 жастағы балалар К'!AD125</f>
        <v>0</v>
      </c>
      <c r="E326" s="44"/>
      <c r="F326" s="137">
        <f>'5 жастағы балалар Ш'!AD125</f>
        <v>0</v>
      </c>
      <c r="G326" s="44"/>
    </row>
    <row r="327" spans="2:7">
      <c r="B327" s="37">
        <v>10</v>
      </c>
      <c r="C327" s="43"/>
      <c r="D327" s="137">
        <f>'5 жастағы балалар К'!AE125</f>
        <v>0</v>
      </c>
      <c r="E327" s="44"/>
      <c r="F327" s="137">
        <f>'5 жастағы балалар Ш'!AE125</f>
        <v>0</v>
      </c>
      <c r="G327" s="44"/>
    </row>
    <row r="328" spans="2:7">
      <c r="B328" s="37"/>
      <c r="C328" s="43"/>
      <c r="D328" s="137">
        <f>'5 жастағы балалар К'!AF125</f>
        <v>0</v>
      </c>
      <c r="E328" s="44"/>
      <c r="F328" s="137">
        <f>'5 жастағы балалар Ш'!AF125</f>
        <v>0</v>
      </c>
      <c r="G328" s="44"/>
    </row>
    <row r="329" spans="2:7">
      <c r="B329" s="37"/>
      <c r="C329" s="43"/>
      <c r="D329" s="137">
        <f>'5 жастағы балалар К'!AG125</f>
        <v>0</v>
      </c>
      <c r="E329" s="44"/>
      <c r="F329" s="137">
        <f>'5 жастағы балалар Ш'!AG125</f>
        <v>0</v>
      </c>
      <c r="G329" s="44"/>
    </row>
    <row r="330" spans="2:7">
      <c r="B330" s="37">
        <v>11</v>
      </c>
      <c r="C330" s="43"/>
      <c r="D330" s="137">
        <f>'5 жастағы балалар К'!AH125</f>
        <v>0</v>
      </c>
      <c r="E330" s="44"/>
      <c r="F330" s="137">
        <f>'5 жастағы балалар Ш'!AH125</f>
        <v>0</v>
      </c>
      <c r="G330" s="44"/>
    </row>
    <row r="331" spans="2:7">
      <c r="B331" s="37"/>
      <c r="C331" s="43"/>
      <c r="D331" s="137">
        <f>'5 жастағы балалар К'!AI125</f>
        <v>0</v>
      </c>
      <c r="E331" s="44"/>
      <c r="F331" s="137">
        <f>'5 жастағы балалар Ш'!AI125</f>
        <v>0</v>
      </c>
      <c r="G331" s="44"/>
    </row>
    <row r="332" spans="2:7">
      <c r="B332" s="37"/>
      <c r="C332" s="43"/>
      <c r="D332" s="137">
        <f>'5 жастағы балалар К'!AJ125</f>
        <v>0</v>
      </c>
      <c r="E332" s="44"/>
      <c r="F332" s="137">
        <f>'5 жастағы балалар Ш'!AJ125</f>
        <v>0</v>
      </c>
      <c r="G332" s="44"/>
    </row>
    <row r="333" spans="2:7">
      <c r="B333" s="37">
        <v>12</v>
      </c>
      <c r="C333" s="43"/>
      <c r="D333" s="137">
        <f>'5 жастағы балалар К'!AK125</f>
        <v>0</v>
      </c>
      <c r="E333" s="44"/>
      <c r="F333" s="137">
        <f>'5 жастағы балалар Ш'!AK125</f>
        <v>0</v>
      </c>
      <c r="G333" s="44"/>
    </row>
    <row r="334" spans="2:7">
      <c r="B334" s="37"/>
      <c r="C334" s="43"/>
      <c r="D334" s="137">
        <f>'5 жастағы балалар К'!AL125</f>
        <v>0</v>
      </c>
      <c r="E334" s="44"/>
      <c r="F334" s="137">
        <f>'5 жастағы балалар Ш'!AL125</f>
        <v>0</v>
      </c>
      <c r="G334" s="44"/>
    </row>
    <row r="335" spans="2:7">
      <c r="B335" s="37"/>
      <c r="C335" s="43"/>
      <c r="D335" s="137">
        <f>'5 жастағы балалар К'!AM125</f>
        <v>0</v>
      </c>
      <c r="E335" s="44"/>
      <c r="F335" s="137">
        <f>'5 жастағы балалар Ш'!AM125</f>
        <v>0</v>
      </c>
      <c r="G335" s="44"/>
    </row>
    <row r="336" spans="2:7">
      <c r="B336" s="37">
        <v>13</v>
      </c>
      <c r="C336" s="43"/>
      <c r="D336" s="137">
        <f>'5 жастағы балалар К'!AN125</f>
        <v>0</v>
      </c>
      <c r="E336" s="44"/>
      <c r="F336" s="137">
        <f>'5 жастағы балалар Ш'!AN125</f>
        <v>0</v>
      </c>
      <c r="G336" s="44"/>
    </row>
    <row r="337" spans="2:7">
      <c r="B337" s="37"/>
      <c r="C337" s="43"/>
      <c r="D337" s="137">
        <f>'5 жастағы балалар К'!AO125</f>
        <v>0</v>
      </c>
      <c r="E337" s="44"/>
      <c r="F337" s="137">
        <f>'5 жастағы балалар Ш'!AO125</f>
        <v>0</v>
      </c>
      <c r="G337" s="44"/>
    </row>
    <row r="338" spans="2:7">
      <c r="B338" s="37"/>
      <c r="C338" s="43"/>
      <c r="D338" s="137">
        <f>'5 жастағы балалар К'!AP125</f>
        <v>0</v>
      </c>
      <c r="E338" s="44"/>
      <c r="F338" s="137">
        <f>'5 жастағы балалар Ш'!AP125</f>
        <v>0</v>
      </c>
      <c r="G338" s="44"/>
    </row>
    <row r="339" spans="2:7">
      <c r="B339" s="37">
        <v>14</v>
      </c>
      <c r="C339" s="43"/>
      <c r="D339" s="137">
        <f>'5 жастағы балалар К'!AQ125</f>
        <v>0</v>
      </c>
      <c r="E339" s="44"/>
      <c r="F339" s="137">
        <f>'5 жастағы балалар Ш'!AQ125</f>
        <v>0</v>
      </c>
      <c r="G339" s="44"/>
    </row>
    <row r="340" spans="2:7">
      <c r="B340" s="37"/>
      <c r="C340" s="43"/>
      <c r="D340" s="137">
        <f>'5 жастағы балалар К'!AR125</f>
        <v>0</v>
      </c>
      <c r="E340" s="44"/>
      <c r="F340" s="137">
        <f>'5 жастағы балалар Ш'!AR125</f>
        <v>0</v>
      </c>
      <c r="G340" s="44"/>
    </row>
    <row r="341" spans="2:7">
      <c r="B341" s="37"/>
      <c r="C341" s="43"/>
      <c r="D341" s="137">
        <f>'5 жастағы балалар К'!AS125</f>
        <v>0</v>
      </c>
      <c r="E341" s="44"/>
      <c r="F341" s="137">
        <f>'5 жастағы балалар Ш'!AS125</f>
        <v>0</v>
      </c>
      <c r="G341" s="44"/>
    </row>
    <row r="342" spans="2:7">
      <c r="B342" s="37">
        <v>15</v>
      </c>
      <c r="C342" s="43"/>
      <c r="D342" s="137">
        <f>'5 жастағы балалар К'!AT125</f>
        <v>0</v>
      </c>
      <c r="E342" s="44"/>
      <c r="F342" s="137">
        <f>'5 жастағы балалар Ш'!AT125</f>
        <v>0</v>
      </c>
      <c r="G342" s="44"/>
    </row>
    <row r="343" spans="2:7">
      <c r="B343" s="37"/>
      <c r="C343" s="43"/>
      <c r="D343" s="137">
        <f>'5 жастағы балалар К'!AU125</f>
        <v>0</v>
      </c>
      <c r="E343" s="44"/>
      <c r="F343" s="137">
        <f>'5 жастағы балалар Ш'!AU125</f>
        <v>0</v>
      </c>
      <c r="G343" s="44"/>
    </row>
    <row r="344" spans="2:7">
      <c r="B344" s="37"/>
      <c r="C344" s="43"/>
      <c r="D344" s="137">
        <f>'5 жастағы балалар К'!AV125</f>
        <v>0</v>
      </c>
      <c r="E344" s="44"/>
      <c r="F344" s="137">
        <f>'5 жастағы балалар Ш'!AV125</f>
        <v>0</v>
      </c>
      <c r="G344" s="44"/>
    </row>
    <row r="345" spans="2:7">
      <c r="B345" s="31">
        <v>16</v>
      </c>
      <c r="C345" s="43"/>
      <c r="D345" s="137">
        <f>'5 жастағы балалар К'!AW125</f>
        <v>0</v>
      </c>
      <c r="E345" s="44"/>
      <c r="F345" s="137">
        <f>'5 жастағы балалар Ш'!AW125</f>
        <v>0</v>
      </c>
      <c r="G345" s="44"/>
    </row>
    <row r="346" spans="2:7">
      <c r="B346" s="33"/>
      <c r="C346" s="43"/>
      <c r="D346" s="137">
        <f>'5 жастағы балалар К'!AX125</f>
        <v>0</v>
      </c>
      <c r="E346" s="44"/>
      <c r="F346" s="137">
        <f>'5 жастағы балалар Ш'!AX125</f>
        <v>0</v>
      </c>
      <c r="G346" s="44"/>
    </row>
    <row r="347" spans="2:7">
      <c r="B347" s="34"/>
      <c r="C347" s="43"/>
      <c r="D347" s="137">
        <f>'5 жастағы балалар К'!AY125</f>
        <v>0</v>
      </c>
      <c r="E347" s="44"/>
      <c r="F347" s="137">
        <f>'5 жастағы балалар Ш'!AY125</f>
        <v>0</v>
      </c>
      <c r="G347" s="44"/>
    </row>
    <row r="348" spans="2:7">
      <c r="B348" s="31">
        <v>17</v>
      </c>
      <c r="C348" s="43"/>
      <c r="D348" s="137">
        <f>'5 жастағы балалар К'!AZ125</f>
        <v>0</v>
      </c>
      <c r="E348" s="44"/>
      <c r="F348" s="137">
        <f>'5 жастағы балалар Ш'!AZ125</f>
        <v>0</v>
      </c>
      <c r="G348" s="44"/>
    </row>
    <row r="349" spans="2:7">
      <c r="B349" s="33"/>
      <c r="C349" s="43"/>
      <c r="D349" s="137">
        <f>'5 жастағы балалар К'!BA125</f>
        <v>0</v>
      </c>
      <c r="E349" s="44"/>
      <c r="F349" s="137">
        <f>'5 жастағы балалар Ш'!BA125</f>
        <v>0</v>
      </c>
      <c r="G349" s="44"/>
    </row>
    <row r="350" spans="2:7">
      <c r="B350" s="34"/>
      <c r="C350" s="43"/>
      <c r="D350" s="137">
        <f>'5 жастағы балалар К'!BB125</f>
        <v>0</v>
      </c>
      <c r="E350" s="44"/>
      <c r="F350" s="137">
        <f>'5 жастағы балалар Ш'!BB125</f>
        <v>0</v>
      </c>
      <c r="G350" s="44"/>
    </row>
    <row r="351" spans="2:7">
      <c r="B351" s="31">
        <v>18</v>
      </c>
      <c r="C351" s="43"/>
      <c r="D351" s="137">
        <f>'5 жастағы балалар К'!BC125</f>
        <v>0</v>
      </c>
      <c r="E351" s="44"/>
      <c r="F351" s="137">
        <f>'5 жастағы балалар Ш'!BC125</f>
        <v>0</v>
      </c>
      <c r="G351" s="44"/>
    </row>
    <row r="352" spans="2:7">
      <c r="B352" s="33"/>
      <c r="C352" s="43"/>
      <c r="D352" s="137">
        <f>'5 жастағы балалар К'!BD125</f>
        <v>0</v>
      </c>
      <c r="E352" s="44"/>
      <c r="F352" s="137">
        <f>'5 жастағы балалар Ш'!BD125</f>
        <v>0</v>
      </c>
      <c r="G352" s="44"/>
    </row>
    <row r="353" spans="2:7">
      <c r="B353" s="34"/>
      <c r="C353" s="43"/>
      <c r="D353" s="137">
        <f>'5 жастағы балалар К'!BE125</f>
        <v>0</v>
      </c>
      <c r="E353" s="44"/>
      <c r="F353" s="137">
        <f>'5 жастағы балалар Ш'!BE125</f>
        <v>0</v>
      </c>
      <c r="G353" s="44"/>
    </row>
    <row r="354" spans="2:7">
      <c r="B354" s="31">
        <v>19</v>
      </c>
      <c r="C354" s="43"/>
      <c r="D354" s="137">
        <f>'5 жастағы балалар К'!BF125</f>
        <v>0</v>
      </c>
      <c r="E354" s="44"/>
      <c r="F354" s="137">
        <f>'5 жастағы балалар Ш'!BF125</f>
        <v>0</v>
      </c>
      <c r="G354" s="44"/>
    </row>
    <row r="355" spans="2:7">
      <c r="B355" s="33"/>
      <c r="C355" s="43"/>
      <c r="D355" s="137">
        <f>'5 жастағы балалар К'!BG125</f>
        <v>0</v>
      </c>
      <c r="E355" s="44"/>
      <c r="F355" s="137">
        <f>'5 жастағы балалар Ш'!BG125</f>
        <v>0</v>
      </c>
      <c r="G355" s="44"/>
    </row>
    <row r="356" spans="2:7">
      <c r="B356" s="34"/>
      <c r="C356" s="43"/>
      <c r="D356" s="137">
        <f>'5 жастағы балалар К'!BH125</f>
        <v>0</v>
      </c>
      <c r="E356" s="44"/>
      <c r="F356" s="137">
        <f>'5 жастағы балалар Ш'!BH125</f>
        <v>0</v>
      </c>
      <c r="G356" s="44"/>
    </row>
    <row r="357" spans="2:7">
      <c r="B357" s="31">
        <v>20</v>
      </c>
      <c r="C357" s="43"/>
      <c r="D357" s="137">
        <f>'5 жастағы балалар К'!BI125</f>
        <v>0</v>
      </c>
      <c r="E357" s="44"/>
      <c r="F357" s="137">
        <f>'5 жастағы балалар Ш'!BI125</f>
        <v>0</v>
      </c>
      <c r="G357" s="44"/>
    </row>
    <row r="358" spans="2:7">
      <c r="B358" s="33"/>
      <c r="C358" s="43"/>
      <c r="D358" s="137">
        <f>'5 жастағы балалар К'!BJ125</f>
        <v>0</v>
      </c>
      <c r="E358" s="44"/>
      <c r="F358" s="137">
        <f>'5 жастағы балалар Ш'!BJ125</f>
        <v>0</v>
      </c>
      <c r="G358" s="44"/>
    </row>
    <row r="359" spans="2:7">
      <c r="B359" s="34"/>
      <c r="C359" s="43"/>
      <c r="D359" s="137">
        <f>'5 жастағы балалар К'!BK125</f>
        <v>0</v>
      </c>
      <c r="E359" s="44"/>
      <c r="F359" s="137">
        <f>'5 жастағы балалар Ш'!BK125</f>
        <v>0</v>
      </c>
      <c r="G359" s="44"/>
    </row>
    <row r="360" spans="2:7">
      <c r="B360" s="31">
        <v>21</v>
      </c>
      <c r="C360" s="43"/>
      <c r="D360" s="137">
        <f>'5 жастағы балалар К'!BL125</f>
        <v>0</v>
      </c>
      <c r="E360" s="44"/>
      <c r="F360" s="137">
        <f>'5 жастағы балалар Ш'!BL125</f>
        <v>0</v>
      </c>
      <c r="G360" s="44"/>
    </row>
    <row r="361" spans="2:7">
      <c r="B361" s="33"/>
      <c r="C361" s="43"/>
      <c r="D361" s="137">
        <f>'5 жастағы балалар К'!BM125</f>
        <v>0</v>
      </c>
      <c r="E361" s="44"/>
      <c r="F361" s="137">
        <f>'5 жастағы балалар Ш'!BM125</f>
        <v>0</v>
      </c>
      <c r="G361" s="44"/>
    </row>
    <row r="362" spans="2:7">
      <c r="B362" s="34"/>
      <c r="C362" s="43"/>
      <c r="D362" s="137">
        <f>'5 жастағы балалар К'!BN125</f>
        <v>0</v>
      </c>
      <c r="E362" s="44"/>
      <c r="F362" s="137">
        <f>'5 жастағы балалар Ш'!BN125</f>
        <v>0</v>
      </c>
      <c r="G362" s="44"/>
    </row>
    <row r="363" spans="2:7">
      <c r="B363" s="31">
        <v>22</v>
      </c>
      <c r="C363" s="43"/>
      <c r="D363" s="137">
        <f>'5 жастағы балалар К'!BO125</f>
        <v>0</v>
      </c>
      <c r="E363" s="44"/>
      <c r="F363" s="137">
        <f>'5 жастағы балалар Ш'!BO125</f>
        <v>0</v>
      </c>
      <c r="G363" s="44"/>
    </row>
    <row r="364" spans="2:7">
      <c r="B364" s="33"/>
      <c r="C364" s="43"/>
      <c r="D364" s="137">
        <f>'5 жастағы балалар К'!BP125</f>
        <v>0</v>
      </c>
      <c r="E364" s="44"/>
      <c r="F364" s="137">
        <f>'5 жастағы балалар Ш'!BP125</f>
        <v>0</v>
      </c>
      <c r="G364" s="44"/>
    </row>
    <row r="365" spans="2:7">
      <c r="B365" s="34"/>
      <c r="C365" s="43"/>
      <c r="D365" s="137">
        <f>'5 жастағы балалар К'!BQ125</f>
        <v>0</v>
      </c>
      <c r="E365" s="44"/>
      <c r="F365" s="137">
        <f>'5 жастағы балалар Ш'!BQ125</f>
        <v>0</v>
      </c>
      <c r="G365" s="44"/>
    </row>
    <row r="366" spans="2:7">
      <c r="B366" s="31">
        <v>23</v>
      </c>
      <c r="C366" s="43"/>
      <c r="D366" s="137">
        <f>'5 жастағы балалар К'!BR125</f>
        <v>0</v>
      </c>
      <c r="E366" s="44"/>
      <c r="F366" s="137">
        <f>'5 жастағы балалар Ш'!BR125</f>
        <v>0</v>
      </c>
      <c r="G366" s="44"/>
    </row>
    <row r="367" spans="2:7">
      <c r="B367" s="33"/>
      <c r="C367" s="43"/>
      <c r="D367" s="137">
        <f>'5 жастағы балалар К'!BS125</f>
        <v>0</v>
      </c>
      <c r="E367" s="44"/>
      <c r="F367" s="137">
        <f>'5 жастағы балалар Ш'!BS125</f>
        <v>0</v>
      </c>
      <c r="G367" s="44"/>
    </row>
    <row r="368" spans="2:7">
      <c r="B368" s="34"/>
      <c r="C368" s="43"/>
      <c r="D368" s="137">
        <f>'5 жастағы балалар К'!BT125</f>
        <v>0</v>
      </c>
      <c r="E368" s="44"/>
      <c r="F368" s="137">
        <f>'5 жастағы балалар Ш'!BT125</f>
        <v>0</v>
      </c>
      <c r="G368" s="44"/>
    </row>
    <row r="369" spans="2:7">
      <c r="B369" s="31">
        <v>24</v>
      </c>
      <c r="C369" s="43"/>
      <c r="D369" s="137">
        <f>'5 жастағы балалар К'!BU125</f>
        <v>0</v>
      </c>
      <c r="E369" s="44"/>
      <c r="F369" s="137">
        <f>'5 жастағы балалар Ш'!BU125</f>
        <v>0</v>
      </c>
      <c r="G369" s="44"/>
    </row>
    <row r="370" spans="2:7">
      <c r="B370" s="33"/>
      <c r="C370" s="43"/>
      <c r="D370" s="137">
        <f>'5 жастағы балалар К'!BV125</f>
        <v>0</v>
      </c>
      <c r="E370" s="44"/>
      <c r="F370" s="137">
        <f>'5 жастағы балалар Ш'!BV125</f>
        <v>0</v>
      </c>
      <c r="G370" s="44"/>
    </row>
    <row r="371" spans="2:7">
      <c r="B371" s="34"/>
      <c r="C371" s="43"/>
      <c r="D371" s="137">
        <f>'5 жастағы балалар К'!BW125</f>
        <v>0</v>
      </c>
      <c r="E371" s="44"/>
      <c r="F371" s="137">
        <f>'5 жастағы балалар Ш'!BW125</f>
        <v>0</v>
      </c>
      <c r="G371" s="44"/>
    </row>
    <row r="372" spans="2:7">
      <c r="B372" s="31">
        <v>25</v>
      </c>
      <c r="C372" s="43"/>
      <c r="D372" s="137">
        <f>'5 жастағы балалар К'!BX125</f>
        <v>0</v>
      </c>
      <c r="E372" s="44"/>
      <c r="F372" s="137">
        <f>'5 жастағы балалар Ш'!BX125</f>
        <v>0</v>
      </c>
      <c r="G372" s="44"/>
    </row>
    <row r="373" spans="2:7">
      <c r="B373" s="33"/>
      <c r="C373" s="43"/>
      <c r="D373" s="137">
        <f>'5 жастағы балалар К'!BY125</f>
        <v>0</v>
      </c>
      <c r="E373" s="44"/>
      <c r="F373" s="137">
        <f>'5 жастағы балалар Ш'!BY125</f>
        <v>0</v>
      </c>
      <c r="G373" s="44"/>
    </row>
    <row r="374" spans="2:7">
      <c r="B374" s="34"/>
      <c r="C374" s="43"/>
      <c r="D374" s="137">
        <f>'5 жастағы балалар К'!BZ125</f>
        <v>0</v>
      </c>
      <c r="E374" s="44"/>
      <c r="F374" s="137">
        <f>'5 жастағы балалар Ш'!BZ125</f>
        <v>0</v>
      </c>
      <c r="G374" s="44"/>
    </row>
    <row r="375" spans="2:7">
      <c r="B375" s="37">
        <v>26</v>
      </c>
      <c r="C375" s="43"/>
      <c r="D375" s="137">
        <f>'5 жастағы балалар К'!CA125</f>
        <v>0</v>
      </c>
      <c r="E375" s="44"/>
      <c r="F375" s="137">
        <f>'5 жастағы балалар Ш'!CA125</f>
        <v>0</v>
      </c>
      <c r="G375" s="44"/>
    </row>
    <row r="376" spans="2:7">
      <c r="B376" s="37"/>
      <c r="C376" s="43"/>
      <c r="D376" s="137">
        <f>'5 жастағы балалар К'!CB125</f>
        <v>0</v>
      </c>
      <c r="E376" s="44"/>
      <c r="F376" s="137">
        <f>'5 жастағы балалар Ш'!CB125</f>
        <v>0</v>
      </c>
      <c r="G376" s="44"/>
    </row>
    <row r="377" spans="2:7">
      <c r="B377" s="37"/>
      <c r="C377" s="43"/>
      <c r="D377" s="137">
        <f>'5 жастағы балалар К'!CC125</f>
        <v>0</v>
      </c>
      <c r="E377" s="44"/>
      <c r="F377" s="137">
        <f>'5 жастағы балалар Ш'!CC125</f>
        <v>0</v>
      </c>
      <c r="G377" s="44"/>
    </row>
    <row r="378" spans="2:7">
      <c r="B378" s="37">
        <v>27</v>
      </c>
      <c r="C378" s="43"/>
      <c r="D378" s="137">
        <f>'5 жастағы балалар К'!CD125</f>
        <v>0</v>
      </c>
      <c r="E378" s="44"/>
      <c r="F378" s="137">
        <f>'5 жастағы балалар Ш'!CD125</f>
        <v>0</v>
      </c>
      <c r="G378" s="44"/>
    </row>
    <row r="379" spans="2:7">
      <c r="B379" s="37"/>
      <c r="C379" s="43"/>
      <c r="D379" s="137">
        <f>'5 жастағы балалар К'!CE125</f>
        <v>0</v>
      </c>
      <c r="E379" s="44"/>
      <c r="F379" s="137">
        <f>'5 жастағы балалар Ш'!CE125</f>
        <v>0</v>
      </c>
      <c r="G379" s="44"/>
    </row>
    <row r="380" spans="2:7">
      <c r="B380" s="37"/>
      <c r="C380" s="43"/>
      <c r="D380" s="137">
        <f>'5 жастағы балалар К'!CF125</f>
        <v>0</v>
      </c>
      <c r="E380" s="44"/>
      <c r="F380" s="137">
        <f>'5 жастағы балалар Ш'!CF125</f>
        <v>0</v>
      </c>
      <c r="G380" s="44"/>
    </row>
    <row r="381" spans="2:7">
      <c r="B381" s="37">
        <v>28</v>
      </c>
      <c r="C381" s="43"/>
      <c r="D381" s="137">
        <f>'5 жастағы балалар К'!CG125</f>
        <v>0</v>
      </c>
      <c r="E381" s="44"/>
      <c r="F381" s="137">
        <f>'5 жастағы балалар Ш'!CG125</f>
        <v>0</v>
      </c>
      <c r="G381" s="44"/>
    </row>
    <row r="382" spans="2:7">
      <c r="B382" s="37"/>
      <c r="C382" s="43"/>
      <c r="D382" s="137">
        <f>'5 жастағы балалар К'!CH125</f>
        <v>0</v>
      </c>
      <c r="E382" s="44"/>
      <c r="F382" s="137">
        <f>'5 жастағы балалар Ш'!CH125</f>
        <v>0</v>
      </c>
      <c r="G382" s="44"/>
    </row>
    <row r="383" spans="2:7">
      <c r="B383" s="37"/>
      <c r="C383" s="43"/>
      <c r="D383" s="137">
        <f>'5 жастағы балалар К'!CI125</f>
        <v>0</v>
      </c>
      <c r="E383" s="44"/>
      <c r="F383" s="137">
        <f>'5 жастағы балалар Ш'!CI125</f>
        <v>0</v>
      </c>
      <c r="G383" s="44"/>
    </row>
    <row r="384" spans="2:7">
      <c r="B384" s="37">
        <v>29</v>
      </c>
      <c r="C384" s="43"/>
      <c r="D384" s="42"/>
      <c r="E384" s="44"/>
      <c r="F384" s="137">
        <f>'5 жастағы балалар Ш'!CJ125</f>
        <v>0</v>
      </c>
      <c r="G384" s="44"/>
    </row>
    <row r="385" spans="2:7">
      <c r="B385" s="37"/>
      <c r="C385" s="43"/>
      <c r="D385" s="44"/>
      <c r="E385" s="44"/>
      <c r="F385" s="137">
        <f>'5 жастағы балалар Ш'!CK125</f>
        <v>0</v>
      </c>
      <c r="G385" s="44"/>
    </row>
    <row r="386" spans="2:7">
      <c r="B386" s="37"/>
      <c r="C386" s="43"/>
      <c r="D386" s="44"/>
      <c r="E386" s="44"/>
      <c r="F386" s="137">
        <f>'5 жастағы балалар Ш'!CL125</f>
        <v>0</v>
      </c>
      <c r="G386" s="44"/>
    </row>
    <row r="387" spans="2:7">
      <c r="B387" s="37">
        <v>30</v>
      </c>
      <c r="C387" s="43"/>
      <c r="D387" s="44"/>
      <c r="E387" s="44"/>
      <c r="F387" s="137">
        <f>'5 жастағы балалар Ш'!CM125</f>
        <v>0</v>
      </c>
      <c r="G387" s="44"/>
    </row>
    <row r="388" spans="2:7">
      <c r="B388" s="37"/>
      <c r="C388" s="43"/>
      <c r="D388" s="44"/>
      <c r="E388" s="44"/>
      <c r="F388" s="137">
        <f>'5 жастағы балалар Ш'!CN125</f>
        <v>0</v>
      </c>
      <c r="G388" s="44"/>
    </row>
    <row r="389" spans="2:7">
      <c r="B389" s="37"/>
      <c r="C389" s="43"/>
      <c r="D389" s="44"/>
      <c r="E389" s="44"/>
      <c r="F389" s="137">
        <f>'5 жастағы балалар Ш'!CO125</f>
        <v>0</v>
      </c>
      <c r="G389" s="44"/>
    </row>
    <row r="390" spans="2:7">
      <c r="B390" s="37">
        <v>31</v>
      </c>
      <c r="C390" s="43"/>
      <c r="D390" s="44"/>
      <c r="E390" s="44"/>
      <c r="F390" s="137">
        <f>'5 жастағы балалар Ш'!CP125</f>
        <v>0</v>
      </c>
      <c r="G390" s="44"/>
    </row>
    <row r="391" spans="2:7">
      <c r="B391" s="37"/>
      <c r="C391" s="43"/>
      <c r="D391" s="44"/>
      <c r="E391" s="44"/>
      <c r="F391" s="137">
        <f>'5 жастағы балалар Ш'!CQ125</f>
        <v>0</v>
      </c>
      <c r="G391" s="44"/>
    </row>
    <row r="392" spans="2:7">
      <c r="B392" s="37"/>
      <c r="C392" s="43"/>
      <c r="D392" s="44"/>
      <c r="E392" s="44"/>
      <c r="F392" s="137">
        <f>'5 жастағы балалар Ш'!CR125</f>
        <v>0</v>
      </c>
      <c r="G392" s="44"/>
    </row>
    <row r="393" spans="2:7">
      <c r="B393" s="37">
        <v>32</v>
      </c>
      <c r="C393" s="43"/>
      <c r="D393" s="44"/>
      <c r="E393" s="44"/>
      <c r="F393" s="137">
        <f>'5 жастағы балалар Ш'!CS125</f>
        <v>0</v>
      </c>
      <c r="G393" s="44"/>
    </row>
    <row r="394" spans="2:7">
      <c r="B394" s="37"/>
      <c r="C394" s="43"/>
      <c r="D394" s="44"/>
      <c r="E394" s="44"/>
      <c r="F394" s="137">
        <f>'5 жастағы балалар Ш'!CT125</f>
        <v>0</v>
      </c>
      <c r="G394" s="44"/>
    </row>
    <row r="395" spans="2:7">
      <c r="B395" s="37"/>
      <c r="C395" s="43"/>
      <c r="D395" s="44"/>
      <c r="E395" s="44"/>
      <c r="F395" s="137">
        <f>'5 жастағы балалар Ш'!CU125</f>
        <v>0</v>
      </c>
      <c r="G395" s="44"/>
    </row>
    <row r="396" spans="2:7">
      <c r="B396" s="37">
        <v>33</v>
      </c>
      <c r="C396" s="43"/>
      <c r="D396" s="44"/>
      <c r="E396" s="44"/>
      <c r="F396" s="137">
        <f>'5 жастағы балалар Ш'!CV125</f>
        <v>0</v>
      </c>
      <c r="G396" s="44"/>
    </row>
    <row r="397" spans="2:7">
      <c r="B397" s="37"/>
      <c r="C397" s="43"/>
      <c r="D397" s="44"/>
      <c r="E397" s="44"/>
      <c r="F397" s="137">
        <f>'5 жастағы балалар Ш'!CW125</f>
        <v>0</v>
      </c>
      <c r="G397" s="44"/>
    </row>
    <row r="398" spans="2:7">
      <c r="B398" s="37"/>
      <c r="C398" s="43"/>
      <c r="D398" s="44"/>
      <c r="E398" s="44"/>
      <c r="F398" s="137">
        <f>'5 жастағы балалар Ш'!CX125</f>
        <v>0</v>
      </c>
      <c r="G398" s="44"/>
    </row>
    <row r="399" spans="2:7">
      <c r="B399" s="37">
        <v>34</v>
      </c>
      <c r="C399" s="43"/>
      <c r="D399" s="44"/>
      <c r="E399" s="44"/>
      <c r="F399" s="137">
        <f>'5 жастағы балалар Ш'!CY125</f>
        <v>0</v>
      </c>
      <c r="G399" s="44"/>
    </row>
    <row r="400" spans="2:7">
      <c r="B400" s="37"/>
      <c r="C400" s="43"/>
      <c r="D400" s="44"/>
      <c r="E400" s="44"/>
      <c r="F400" s="137">
        <f>'5 жастағы балалар Ш'!CZ125</f>
        <v>0</v>
      </c>
      <c r="G400" s="44"/>
    </row>
    <row r="401" spans="2:7">
      <c r="B401" s="37"/>
      <c r="C401" s="43"/>
      <c r="D401" s="44"/>
      <c r="E401" s="44"/>
      <c r="F401" s="137">
        <f>'5 жастағы балалар Ш'!DA125</f>
        <v>0</v>
      </c>
      <c r="G401" s="44"/>
    </row>
    <row r="402" spans="2:7">
      <c r="B402" s="37">
        <v>35</v>
      </c>
      <c r="C402" s="43"/>
      <c r="D402" s="44"/>
      <c r="E402" s="44"/>
      <c r="F402" s="137">
        <f>'5 жастағы балалар Ш'!DB125</f>
        <v>0</v>
      </c>
      <c r="G402" s="44"/>
    </row>
    <row r="403" spans="2:7">
      <c r="B403" s="37"/>
      <c r="C403" s="43"/>
      <c r="D403" s="44"/>
      <c r="E403" s="44"/>
      <c r="F403" s="137">
        <f>'5 жастағы балалар Ш'!DC125</f>
        <v>0</v>
      </c>
      <c r="G403" s="44"/>
    </row>
    <row r="404" spans="2:7">
      <c r="B404" s="37"/>
      <c r="C404" s="45"/>
      <c r="D404" s="46"/>
      <c r="E404" s="46"/>
      <c r="F404" s="137">
        <f>'5 жастағы балалар Ш'!DD125</f>
        <v>0</v>
      </c>
      <c r="G404" s="46"/>
    </row>
    <row r="405" spans="2:2">
      <c r="B405" s="47">
        <f>СВОД3!V20</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2:CL172"/>
  <sheetViews>
    <sheetView zoomScale="60" zoomScaleNormal="60" topLeftCell="A109" workbookViewId="0">
      <pane xSplit="3" topLeftCell="D1" activePane="topRight" state="frozen"/>
      <selection/>
      <selection pane="topRight" activeCell="N132" sqref="N132"/>
    </sheetView>
  </sheetViews>
  <sheetFormatPr defaultColWidth="9" defaultRowHeight="14.4"/>
  <cols>
    <col min="1" max="1" width="9.13888888888889" customWidth="1"/>
    <col min="2" max="2" width="4.71296296296296" customWidth="1"/>
    <col min="3" max="3" width="50.712962962963" customWidth="1"/>
    <col min="4" max="4" width="11.1388888888889" customWidth="1"/>
    <col min="5" max="5" width="14" customWidth="1"/>
    <col min="6" max="6" width="11.8518518518519" customWidth="1"/>
    <col min="7" max="7" width="9.85185185185185" customWidth="1"/>
    <col min="8" max="8" width="9.71296296296296" customWidth="1"/>
    <col min="9" max="10" width="10.4259259259259" customWidth="1"/>
    <col min="11" max="12" width="10.1388888888889" customWidth="1"/>
    <col min="13" max="13" width="16.8518518518519" customWidth="1"/>
    <col min="14" max="14" width="19.712962962963" customWidth="1"/>
    <col min="15" max="15" width="20" customWidth="1"/>
    <col min="16" max="16" width="9.13888888888889" customWidth="1"/>
    <col min="17" max="17" width="10.8518518518519" customWidth="1"/>
    <col min="18" max="18" width="10.1388888888889" customWidth="1"/>
    <col min="19" max="19" width="10.8518518518519" customWidth="1"/>
    <col min="20" max="21" width="10.5740740740741" customWidth="1"/>
    <col min="22" max="22" width="12" customWidth="1"/>
    <col min="23" max="23" width="13.4259259259259" customWidth="1"/>
    <col min="24" max="24" width="16.287037037037" customWidth="1"/>
    <col min="25" max="27" width="10.5740740740741" customWidth="1"/>
    <col min="28" max="28" width="12.712962962963" customWidth="1"/>
    <col min="29" max="33" width="10.5740740740741" customWidth="1"/>
    <col min="34" max="34" width="15.8518518518519" customWidth="1"/>
    <col min="35" max="35" width="16.712962962963" customWidth="1"/>
    <col min="36" max="36" width="18.712962962963" customWidth="1"/>
    <col min="37" max="37" width="14.1388888888889" customWidth="1"/>
    <col min="38" max="38" width="10.5740740740741" customWidth="1"/>
    <col min="39" max="39" width="14.4259259259259" customWidth="1"/>
    <col min="40" max="40" width="13.287037037037" customWidth="1"/>
    <col min="41" max="41" width="11.1388888888889" customWidth="1"/>
    <col min="42" max="47" width="9.85185185185185" customWidth="1"/>
    <col min="48" max="48" width="13.4259259259259" customWidth="1"/>
    <col min="49" max="49" width="16.4259259259259" customWidth="1"/>
    <col min="50" max="50" width="17.8518518518519" customWidth="1"/>
    <col min="51" max="51" width="16.4259259259259" customWidth="1"/>
    <col min="52" max="52" width="16.1388888888889" customWidth="1"/>
    <col min="53" max="53" width="18.4259259259259" customWidth="1"/>
    <col min="54" max="54" width="15.8518518518519" customWidth="1"/>
    <col min="55" max="55" width="14.8518518518519" customWidth="1"/>
    <col min="56" max="56" width="14.1388888888889" customWidth="1"/>
    <col min="57" max="57" width="11.1388888888889" customWidth="1"/>
    <col min="58" max="58" width="14.4259259259259" customWidth="1"/>
    <col min="59" max="59" width="16.287037037037" customWidth="1"/>
    <col min="60" max="60" width="13" customWidth="1"/>
    <col min="61" max="61" width="12.1388888888889" customWidth="1"/>
    <col min="62" max="62" width="13.5740740740741" customWidth="1"/>
    <col min="63" max="63" width="12" customWidth="1"/>
    <col min="64" max="64" width="15.1388888888889" customWidth="1"/>
    <col min="65" max="65" width="15.712962962963" customWidth="1"/>
    <col min="66" max="66" width="14.8518518518519" customWidth="1"/>
    <col min="67" max="67" width="12.712962962963" customWidth="1"/>
    <col min="68" max="69" width="11.1388888888889" customWidth="1"/>
    <col min="70" max="71" width="10.8518518518519" customWidth="1"/>
    <col min="72" max="72" width="11.5740740740741" customWidth="1"/>
    <col min="73" max="73" width="14.4259259259259" customWidth="1"/>
    <col min="74" max="74" width="15.8518518518519" customWidth="1"/>
    <col min="75" max="75" width="14.4259259259259" customWidth="1"/>
    <col min="76" max="76" width="12.5740740740741" customWidth="1"/>
    <col min="77" max="77" width="11.287037037037" customWidth="1"/>
    <col min="78" max="78" width="13.1388888888889" customWidth="1"/>
    <col min="79" max="79" width="15.1388888888889" customWidth="1"/>
    <col min="80" max="80" width="19" customWidth="1"/>
    <col min="81" max="81" width="13.712962962963" customWidth="1"/>
    <col min="82" max="83" width="13" customWidth="1"/>
    <col min="84" max="84" width="10.8518518518519" customWidth="1"/>
    <col min="85" max="85" width="14" customWidth="1"/>
    <col min="86" max="86" width="13.712962962963" customWidth="1"/>
    <col min="87" max="87" width="13.287037037037" customWidth="1"/>
  </cols>
  <sheetData>
    <row r="2" ht="15" customHeight="1" spans="2:61">
      <c r="B2" s="353"/>
      <c r="C2" s="354" t="s">
        <v>0</v>
      </c>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3"/>
      <c r="AQ2" s="353"/>
      <c r="AR2" s="353"/>
      <c r="AS2" s="353"/>
      <c r="AT2" s="353"/>
      <c r="AU2" s="353"/>
      <c r="AV2" s="353"/>
      <c r="AW2" s="353"/>
      <c r="AX2" s="353"/>
      <c r="AY2" s="353"/>
      <c r="AZ2" s="353"/>
      <c r="BA2" s="353"/>
      <c r="BB2" s="353"/>
      <c r="BC2" s="353"/>
      <c r="BD2" s="353"/>
      <c r="BE2" s="353"/>
      <c r="BF2" s="353"/>
      <c r="BG2" s="353"/>
      <c r="BH2" s="353"/>
      <c r="BI2" s="353"/>
    </row>
    <row r="3" ht="15" customHeight="1" spans="1:61">
      <c r="A3" s="353"/>
      <c r="B3" s="353"/>
      <c r="C3" s="354" t="str">
        <f>'5 жастағы балалар Ф'!C3:W3</f>
        <v>Оқу жылы: 2023-2024                           Топ: "Мектепалды сыныбы"               Өткізу кезеңі: бастапқа       Өткізу мерзімі: қыркүйек 2023 жыл</v>
      </c>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3"/>
      <c r="AQ3" s="353"/>
      <c r="AR3" s="353"/>
      <c r="AS3" s="353"/>
      <c r="AT3" s="353"/>
      <c r="AU3" s="353"/>
      <c r="AV3" s="353"/>
      <c r="AW3" s="353"/>
      <c r="AX3" s="353"/>
      <c r="AY3" s="353"/>
      <c r="AZ3" s="353"/>
      <c r="BA3" s="353"/>
      <c r="BB3" s="353"/>
      <c r="BC3" s="353"/>
      <c r="BD3" s="353"/>
      <c r="BE3" s="353"/>
      <c r="BF3" s="353"/>
      <c r="BG3" s="353"/>
      <c r="BH3" s="353"/>
      <c r="BI3" s="353"/>
    </row>
    <row r="4" ht="15" customHeight="1" spans="1:61">
      <c r="A4" s="459"/>
      <c r="B4" s="459"/>
      <c r="C4" s="459"/>
      <c r="D4" s="459"/>
      <c r="E4" s="459"/>
      <c r="F4" s="459"/>
      <c r="G4" s="459"/>
      <c r="H4" s="459"/>
      <c r="I4" s="459"/>
      <c r="J4" s="459"/>
      <c r="K4" s="459"/>
      <c r="L4" s="459"/>
      <c r="M4" s="459"/>
      <c r="N4" s="459"/>
      <c r="O4" s="459"/>
      <c r="P4" s="459"/>
      <c r="Q4" s="459"/>
      <c r="R4" s="459"/>
      <c r="S4" s="459"/>
      <c r="T4" s="459"/>
      <c r="U4" s="459"/>
      <c r="V4" s="459"/>
      <c r="W4" s="459"/>
      <c r="X4" s="459"/>
      <c r="Y4" s="459"/>
      <c r="Z4" s="459"/>
      <c r="AA4" s="459"/>
      <c r="AB4" s="459"/>
      <c r="AC4" s="459"/>
      <c r="AD4" s="459"/>
      <c r="AE4" s="459"/>
      <c r="AF4" s="459"/>
      <c r="AG4" s="459"/>
      <c r="AH4" s="459"/>
      <c r="AI4" s="459"/>
      <c r="AJ4" s="459"/>
      <c r="AK4" s="459"/>
      <c r="AL4" s="459"/>
      <c r="AM4" s="459"/>
      <c r="AN4" s="459"/>
      <c r="AO4" s="459"/>
      <c r="AP4" s="459"/>
      <c r="AQ4" s="459"/>
      <c r="AR4" s="459"/>
      <c r="AS4" s="459"/>
      <c r="AT4" s="459"/>
      <c r="AU4" s="459"/>
      <c r="AV4" s="459"/>
      <c r="AW4" s="459"/>
      <c r="AX4" s="459"/>
      <c r="AY4" s="459"/>
      <c r="AZ4" s="459"/>
      <c r="BA4" s="459"/>
      <c r="BB4" s="459"/>
      <c r="BC4" s="459"/>
      <c r="BD4" s="459"/>
      <c r="BE4" s="459"/>
      <c r="BF4" s="459"/>
      <c r="BG4" s="459"/>
      <c r="BH4" s="459"/>
      <c r="BI4" s="459"/>
    </row>
    <row r="5" ht="15" customHeight="1" spans="1:61">
      <c r="A5" s="459"/>
      <c r="B5" s="31" t="s">
        <v>3</v>
      </c>
      <c r="C5" s="31" t="s">
        <v>111</v>
      </c>
      <c r="D5" s="457" t="s">
        <v>112</v>
      </c>
      <c r="E5" s="457"/>
      <c r="F5" s="457"/>
      <c r="G5" s="457"/>
      <c r="H5" s="457"/>
      <c r="I5" s="457"/>
      <c r="J5" s="457"/>
      <c r="K5" s="457"/>
      <c r="L5" s="457"/>
      <c r="M5" s="457"/>
      <c r="N5" s="457"/>
      <c r="O5" s="457"/>
      <c r="P5" s="457"/>
      <c r="Q5" s="457"/>
      <c r="R5" s="457"/>
      <c r="S5" s="457"/>
      <c r="T5" s="457"/>
      <c r="U5" s="457"/>
      <c r="V5" s="457"/>
      <c r="W5" s="457"/>
      <c r="X5" s="457"/>
      <c r="Y5" s="457"/>
      <c r="Z5" s="457"/>
      <c r="AA5" s="457"/>
      <c r="AB5" s="457"/>
      <c r="AC5" s="457"/>
      <c r="AD5" s="457"/>
      <c r="AE5" s="457"/>
      <c r="AF5" s="457"/>
      <c r="AG5" s="457"/>
      <c r="AH5" s="457"/>
      <c r="AI5" s="457"/>
      <c r="AJ5" s="457"/>
      <c r="AK5" s="457"/>
      <c r="AL5" s="457"/>
      <c r="AM5" s="457"/>
      <c r="AN5" s="457"/>
      <c r="AO5" s="457"/>
      <c r="AP5" s="457"/>
      <c r="AQ5" s="457"/>
      <c r="AR5" s="457"/>
      <c r="AS5" s="457"/>
      <c r="AT5" s="457"/>
      <c r="AU5" s="457"/>
      <c r="AV5" s="457"/>
      <c r="AW5" s="457"/>
      <c r="AX5" s="457"/>
      <c r="AY5" s="457"/>
      <c r="AZ5" s="457"/>
      <c r="BA5" s="457"/>
      <c r="BB5" s="457"/>
      <c r="BC5" s="457"/>
      <c r="BD5" s="457"/>
      <c r="BE5" s="457"/>
      <c r="BF5" s="379" t="s">
        <v>6</v>
      </c>
      <c r="BG5" s="380" t="s">
        <v>7</v>
      </c>
      <c r="BH5" s="381" t="s">
        <v>8</v>
      </c>
      <c r="BI5" s="459"/>
    </row>
    <row r="6" ht="15.6" spans="2:60">
      <c r="B6" s="33"/>
      <c r="C6" s="33"/>
      <c r="D6" s="423" t="s">
        <v>113</v>
      </c>
      <c r="E6" s="423"/>
      <c r="F6" s="423"/>
      <c r="G6" s="423"/>
      <c r="H6" s="423"/>
      <c r="I6" s="423"/>
      <c r="J6" s="423"/>
      <c r="K6" s="423"/>
      <c r="L6" s="423"/>
      <c r="M6" s="423"/>
      <c r="N6" s="423"/>
      <c r="O6" s="423"/>
      <c r="P6" s="423"/>
      <c r="Q6" s="423"/>
      <c r="R6" s="423"/>
      <c r="S6" s="423"/>
      <c r="T6" s="423"/>
      <c r="U6" s="423"/>
      <c r="V6" s="423" t="s">
        <v>114</v>
      </c>
      <c r="W6" s="423"/>
      <c r="X6" s="423"/>
      <c r="Y6" s="423"/>
      <c r="Z6" s="423"/>
      <c r="AA6" s="423"/>
      <c r="AB6" s="423"/>
      <c r="AC6" s="423"/>
      <c r="AD6" s="423"/>
      <c r="AE6" s="423"/>
      <c r="AF6" s="423"/>
      <c r="AG6" s="423"/>
      <c r="AH6" s="423"/>
      <c r="AI6" s="423"/>
      <c r="AJ6" s="423"/>
      <c r="AK6" s="423"/>
      <c r="AL6" s="423"/>
      <c r="AM6" s="423"/>
      <c r="AN6" s="423" t="s">
        <v>115</v>
      </c>
      <c r="AO6" s="423"/>
      <c r="AP6" s="423"/>
      <c r="AQ6" s="423"/>
      <c r="AR6" s="423"/>
      <c r="AS6" s="423"/>
      <c r="AT6" s="423"/>
      <c r="AU6" s="423"/>
      <c r="AV6" s="423"/>
      <c r="AW6" s="423"/>
      <c r="AX6" s="423"/>
      <c r="AY6" s="423"/>
      <c r="AZ6" s="423"/>
      <c r="BA6" s="423"/>
      <c r="BB6" s="423"/>
      <c r="BC6" s="423"/>
      <c r="BD6" s="423"/>
      <c r="BE6" s="423"/>
      <c r="BF6" s="382"/>
      <c r="BG6" s="383"/>
      <c r="BH6" s="384"/>
    </row>
    <row r="7" ht="15" customHeight="1" spans="2:60">
      <c r="B7" s="33"/>
      <c r="C7" s="33"/>
      <c r="D7" s="293" t="s">
        <v>116</v>
      </c>
      <c r="E7" s="293"/>
      <c r="F7" s="293"/>
      <c r="G7" s="293" t="s">
        <v>117</v>
      </c>
      <c r="H7" s="293"/>
      <c r="I7" s="293"/>
      <c r="J7" s="293" t="s">
        <v>118</v>
      </c>
      <c r="K7" s="293"/>
      <c r="L7" s="293"/>
      <c r="M7" s="293" t="s">
        <v>119</v>
      </c>
      <c r="N7" s="293"/>
      <c r="O7" s="293"/>
      <c r="P7" s="293" t="s">
        <v>120</v>
      </c>
      <c r="Q7" s="293"/>
      <c r="R7" s="293"/>
      <c r="S7" s="293" t="s">
        <v>121</v>
      </c>
      <c r="T7" s="293"/>
      <c r="U7" s="293"/>
      <c r="V7" s="358" t="s">
        <v>122</v>
      </c>
      <c r="W7" s="358"/>
      <c r="X7" s="358"/>
      <c r="Y7" s="293" t="s">
        <v>123</v>
      </c>
      <c r="Z7" s="293"/>
      <c r="AA7" s="293"/>
      <c r="AB7" s="293" t="s">
        <v>124</v>
      </c>
      <c r="AC7" s="293"/>
      <c r="AD7" s="293"/>
      <c r="AE7" s="293" t="s">
        <v>125</v>
      </c>
      <c r="AF7" s="293"/>
      <c r="AG7" s="293"/>
      <c r="AH7" s="293" t="s">
        <v>126</v>
      </c>
      <c r="AI7" s="293"/>
      <c r="AJ7" s="293"/>
      <c r="AK7" s="293" t="s">
        <v>127</v>
      </c>
      <c r="AL7" s="293"/>
      <c r="AM7" s="293"/>
      <c r="AN7" s="358" t="s">
        <v>128</v>
      </c>
      <c r="AO7" s="358"/>
      <c r="AP7" s="358"/>
      <c r="AQ7" s="358" t="s">
        <v>129</v>
      </c>
      <c r="AR7" s="358"/>
      <c r="AS7" s="358"/>
      <c r="AT7" s="293" t="s">
        <v>130</v>
      </c>
      <c r="AU7" s="293"/>
      <c r="AV7" s="293"/>
      <c r="AW7" s="293" t="s">
        <v>131</v>
      </c>
      <c r="AX7" s="293"/>
      <c r="AY7" s="293"/>
      <c r="AZ7" s="358" t="s">
        <v>132</v>
      </c>
      <c r="BA7" s="358"/>
      <c r="BB7" s="358"/>
      <c r="BC7" s="293" t="s">
        <v>133</v>
      </c>
      <c r="BD7" s="293"/>
      <c r="BE7" s="293"/>
      <c r="BF7" s="382"/>
      <c r="BG7" s="383"/>
      <c r="BH7" s="384"/>
    </row>
    <row r="8" ht="126.75" customHeight="1" spans="2:60">
      <c r="B8" s="33"/>
      <c r="C8" s="424"/>
      <c r="D8" s="293" t="s">
        <v>134</v>
      </c>
      <c r="E8" s="293"/>
      <c r="F8" s="293"/>
      <c r="G8" s="293" t="s">
        <v>135</v>
      </c>
      <c r="H8" s="293"/>
      <c r="I8" s="293"/>
      <c r="J8" s="293" t="s">
        <v>136</v>
      </c>
      <c r="K8" s="293"/>
      <c r="L8" s="293"/>
      <c r="M8" s="293" t="s">
        <v>137</v>
      </c>
      <c r="N8" s="293"/>
      <c r="O8" s="293"/>
      <c r="P8" s="293" t="s">
        <v>138</v>
      </c>
      <c r="Q8" s="293"/>
      <c r="R8" s="293"/>
      <c r="S8" s="293" t="s">
        <v>139</v>
      </c>
      <c r="T8" s="293"/>
      <c r="U8" s="293"/>
      <c r="V8" s="293" t="s">
        <v>140</v>
      </c>
      <c r="W8" s="293"/>
      <c r="X8" s="293"/>
      <c r="Y8" s="293" t="s">
        <v>141</v>
      </c>
      <c r="Z8" s="293"/>
      <c r="AA8" s="293"/>
      <c r="AB8" s="293" t="s">
        <v>142</v>
      </c>
      <c r="AC8" s="293"/>
      <c r="AD8" s="293"/>
      <c r="AE8" s="293" t="s">
        <v>143</v>
      </c>
      <c r="AF8" s="293"/>
      <c r="AG8" s="293"/>
      <c r="AH8" s="293" t="s">
        <v>144</v>
      </c>
      <c r="AI8" s="293"/>
      <c r="AJ8" s="293"/>
      <c r="AK8" s="293" t="s">
        <v>145</v>
      </c>
      <c r="AL8" s="293"/>
      <c r="AM8" s="293"/>
      <c r="AN8" s="293" t="s">
        <v>146</v>
      </c>
      <c r="AO8" s="293"/>
      <c r="AP8" s="293"/>
      <c r="AQ8" s="293" t="s">
        <v>147</v>
      </c>
      <c r="AR8" s="293"/>
      <c r="AS8" s="293"/>
      <c r="AT8" s="293" t="s">
        <v>148</v>
      </c>
      <c r="AU8" s="293"/>
      <c r="AV8" s="293"/>
      <c r="AW8" s="293" t="s">
        <v>149</v>
      </c>
      <c r="AX8" s="293"/>
      <c r="AY8" s="293"/>
      <c r="AZ8" s="293" t="s">
        <v>150</v>
      </c>
      <c r="BA8" s="293"/>
      <c r="BB8" s="293"/>
      <c r="BC8" s="293" t="s">
        <v>151</v>
      </c>
      <c r="BD8" s="293"/>
      <c r="BE8" s="293"/>
      <c r="BF8" s="382"/>
      <c r="BG8" s="383"/>
      <c r="BH8" s="384"/>
    </row>
    <row r="9" ht="141.75" customHeight="1" spans="2:60">
      <c r="B9" s="34"/>
      <c r="C9" s="425"/>
      <c r="D9" s="359" t="s">
        <v>152</v>
      </c>
      <c r="E9" s="359" t="s">
        <v>153</v>
      </c>
      <c r="F9" s="359" t="s">
        <v>154</v>
      </c>
      <c r="G9" s="359" t="s">
        <v>155</v>
      </c>
      <c r="H9" s="359" t="s">
        <v>156</v>
      </c>
      <c r="I9" s="359" t="s">
        <v>157</v>
      </c>
      <c r="J9" s="359" t="s">
        <v>158</v>
      </c>
      <c r="K9" s="359" t="s">
        <v>159</v>
      </c>
      <c r="L9" s="359" t="s">
        <v>160</v>
      </c>
      <c r="M9" s="359" t="s">
        <v>161</v>
      </c>
      <c r="N9" s="359" t="s">
        <v>162</v>
      </c>
      <c r="O9" s="359" t="s">
        <v>163</v>
      </c>
      <c r="P9" s="359" t="s">
        <v>164</v>
      </c>
      <c r="Q9" s="359" t="s">
        <v>165</v>
      </c>
      <c r="R9" s="359" t="s">
        <v>166</v>
      </c>
      <c r="S9" s="359" t="s">
        <v>167</v>
      </c>
      <c r="T9" s="359" t="s">
        <v>168</v>
      </c>
      <c r="U9" s="359" t="s">
        <v>169</v>
      </c>
      <c r="V9" s="359" t="s">
        <v>170</v>
      </c>
      <c r="W9" s="359" t="s">
        <v>171</v>
      </c>
      <c r="X9" s="359" t="s">
        <v>172</v>
      </c>
      <c r="Y9" s="359" t="s">
        <v>173</v>
      </c>
      <c r="Z9" s="359" t="s">
        <v>174</v>
      </c>
      <c r="AA9" s="359" t="s">
        <v>175</v>
      </c>
      <c r="AB9" s="359" t="s">
        <v>176</v>
      </c>
      <c r="AC9" s="359" t="s">
        <v>177</v>
      </c>
      <c r="AD9" s="359" t="s">
        <v>178</v>
      </c>
      <c r="AE9" s="359" t="s">
        <v>179</v>
      </c>
      <c r="AF9" s="359" t="s">
        <v>180</v>
      </c>
      <c r="AG9" s="359" t="s">
        <v>181</v>
      </c>
      <c r="AH9" s="359" t="s">
        <v>182</v>
      </c>
      <c r="AI9" s="359" t="s">
        <v>183</v>
      </c>
      <c r="AJ9" s="359" t="s">
        <v>184</v>
      </c>
      <c r="AK9" s="359" t="s">
        <v>185</v>
      </c>
      <c r="AL9" s="359" t="s">
        <v>186</v>
      </c>
      <c r="AM9" s="359" t="s">
        <v>187</v>
      </c>
      <c r="AN9" s="359" t="s">
        <v>188</v>
      </c>
      <c r="AO9" s="359" t="s">
        <v>189</v>
      </c>
      <c r="AP9" s="359" t="s">
        <v>190</v>
      </c>
      <c r="AQ9" s="359" t="s">
        <v>191</v>
      </c>
      <c r="AR9" s="359" t="s">
        <v>192</v>
      </c>
      <c r="AS9" s="359" t="s">
        <v>193</v>
      </c>
      <c r="AT9" s="359" t="s">
        <v>194</v>
      </c>
      <c r="AU9" s="359" t="s">
        <v>195</v>
      </c>
      <c r="AV9" s="359" t="s">
        <v>196</v>
      </c>
      <c r="AW9" s="359" t="s">
        <v>197</v>
      </c>
      <c r="AX9" s="359" t="s">
        <v>198</v>
      </c>
      <c r="AY9" s="359" t="s">
        <v>199</v>
      </c>
      <c r="AZ9" s="359" t="s">
        <v>200</v>
      </c>
      <c r="BA9" s="359" t="s">
        <v>201</v>
      </c>
      <c r="BB9" s="359" t="s">
        <v>202</v>
      </c>
      <c r="BC9" s="359" t="s">
        <v>203</v>
      </c>
      <c r="BD9" s="359" t="s">
        <v>204</v>
      </c>
      <c r="BE9" s="359" t="s">
        <v>205</v>
      </c>
      <c r="BF9" s="385"/>
      <c r="BG9" s="386"/>
      <c r="BH9" s="387"/>
    </row>
    <row r="10" ht="15.6" spans="2:60">
      <c r="B10" s="189">
        <v>1</v>
      </c>
      <c r="C10" s="188" t="str">
        <f>'5 жастағы балалар Ф'!C10</f>
        <v>Айдар Айхан Мадиярұлы</v>
      </c>
      <c r="D10" s="360"/>
      <c r="E10" s="360">
        <v>1</v>
      </c>
      <c r="F10" s="361"/>
      <c r="G10" s="360"/>
      <c r="H10" s="360">
        <v>1</v>
      </c>
      <c r="I10" s="361"/>
      <c r="J10" s="360"/>
      <c r="K10" s="360">
        <v>1</v>
      </c>
      <c r="L10" s="361"/>
      <c r="M10" s="360"/>
      <c r="N10" s="360">
        <v>1</v>
      </c>
      <c r="O10" s="361"/>
      <c r="P10" s="360"/>
      <c r="Q10" s="360">
        <v>1</v>
      </c>
      <c r="R10" s="361"/>
      <c r="S10" s="360"/>
      <c r="T10" s="360">
        <v>1</v>
      </c>
      <c r="U10" s="361"/>
      <c r="V10" s="360"/>
      <c r="W10" s="360">
        <v>1</v>
      </c>
      <c r="X10" s="361"/>
      <c r="Y10" s="360"/>
      <c r="Z10" s="360">
        <v>1</v>
      </c>
      <c r="AA10" s="361"/>
      <c r="AB10" s="360"/>
      <c r="AC10" s="360">
        <v>1</v>
      </c>
      <c r="AD10" s="361"/>
      <c r="AE10" s="360"/>
      <c r="AF10" s="360">
        <v>1</v>
      </c>
      <c r="AG10" s="361"/>
      <c r="AH10" s="360"/>
      <c r="AI10" s="360">
        <v>1</v>
      </c>
      <c r="AJ10" s="361"/>
      <c r="AK10" s="360"/>
      <c r="AL10" s="360">
        <v>1</v>
      </c>
      <c r="AM10" s="361"/>
      <c r="AN10" s="360"/>
      <c r="AO10" s="360">
        <v>1</v>
      </c>
      <c r="AP10" s="361"/>
      <c r="AQ10" s="360"/>
      <c r="AR10" s="360">
        <v>1</v>
      </c>
      <c r="AS10" s="361"/>
      <c r="AT10" s="360"/>
      <c r="AU10" s="360">
        <v>1</v>
      </c>
      <c r="AV10" s="361"/>
      <c r="AW10" s="360"/>
      <c r="AX10" s="360">
        <v>1</v>
      </c>
      <c r="AY10" s="361"/>
      <c r="AZ10" s="360"/>
      <c r="BA10" s="360">
        <v>1</v>
      </c>
      <c r="BB10" s="361"/>
      <c r="BC10" s="360"/>
      <c r="BD10" s="360">
        <v>1</v>
      </c>
      <c r="BE10" s="361"/>
      <c r="BF10" s="467">
        <f>COUNTA(AQ10,AT10,AK10,AH10,AE10,AB10,Y10,V10,J10,G10,D10,M10,P10,S10,AN10,AW10,AZ10,BC10)</f>
        <v>0</v>
      </c>
      <c r="BG10" s="389">
        <f>COUNTA(AU10,AR10,AL10,AI10,AF10,AC10,Z10,W10,K10,H10,E10,N10,Q10,T10,AO10,AX10,BA10,BD10)</f>
        <v>18</v>
      </c>
      <c r="BH10" s="390">
        <f>COUNTA(AV10,AS10,AM10,AJ10,AG10,AD10,AA10,X10,L10,I10,F10,O10,R10,U10,AP10,AY10,BB10,BE10)</f>
        <v>0</v>
      </c>
    </row>
    <row r="11" ht="15.6" spans="2:60">
      <c r="B11" s="189">
        <v>2</v>
      </c>
      <c r="C11" s="188" t="str">
        <f>'5 жастағы балалар Ф'!C11</f>
        <v>Асхатқызы Әйніл</v>
      </c>
      <c r="D11" s="360"/>
      <c r="E11" s="360">
        <v>1</v>
      </c>
      <c r="F11" s="362"/>
      <c r="G11" s="360"/>
      <c r="H11" s="360">
        <v>1</v>
      </c>
      <c r="I11" s="362"/>
      <c r="J11" s="360"/>
      <c r="K11" s="360">
        <v>1</v>
      </c>
      <c r="L11" s="362"/>
      <c r="M11" s="360"/>
      <c r="N11" s="360">
        <v>1</v>
      </c>
      <c r="O11" s="362"/>
      <c r="P11" s="360"/>
      <c r="Q11" s="360">
        <v>1</v>
      </c>
      <c r="R11" s="362"/>
      <c r="S11" s="360"/>
      <c r="T11" s="360">
        <v>1</v>
      </c>
      <c r="U11" s="362"/>
      <c r="V11" s="360"/>
      <c r="W11" s="360">
        <v>1</v>
      </c>
      <c r="X11" s="362"/>
      <c r="Y11" s="360"/>
      <c r="Z11" s="360">
        <v>1</v>
      </c>
      <c r="AA11" s="362"/>
      <c r="AB11" s="360"/>
      <c r="AC11" s="360">
        <v>1</v>
      </c>
      <c r="AD11" s="362"/>
      <c r="AE11" s="360"/>
      <c r="AF11" s="360">
        <v>1</v>
      </c>
      <c r="AG11" s="362"/>
      <c r="AH11" s="360"/>
      <c r="AI11" s="360">
        <v>1</v>
      </c>
      <c r="AJ11" s="362"/>
      <c r="AK11" s="360"/>
      <c r="AL11" s="360">
        <v>1</v>
      </c>
      <c r="AM11" s="362"/>
      <c r="AN11" s="360"/>
      <c r="AO11" s="360">
        <v>1</v>
      </c>
      <c r="AP11" s="362"/>
      <c r="AQ11" s="360">
        <v>1</v>
      </c>
      <c r="AR11" s="360"/>
      <c r="AS11" s="362"/>
      <c r="AT11" s="360"/>
      <c r="AU11" s="360">
        <v>1</v>
      </c>
      <c r="AV11" s="362"/>
      <c r="AW11" s="360"/>
      <c r="AX11" s="360">
        <v>1</v>
      </c>
      <c r="AY11" s="362"/>
      <c r="AZ11" s="360"/>
      <c r="BA11" s="360">
        <v>1</v>
      </c>
      <c r="BB11" s="362"/>
      <c r="BC11" s="360"/>
      <c r="BD11" s="360">
        <v>1</v>
      </c>
      <c r="BE11" s="362"/>
      <c r="BF11" s="467">
        <f t="shared" ref="BF11:BF36" si="0">COUNTA(AQ11,AT11,AK11,AH11,AE11,AB11,Y11,V11,J11,G11,D11,M11,P11,S11,AN11,AW11,AZ11,BC11)</f>
        <v>1</v>
      </c>
      <c r="BG11" s="389">
        <f t="shared" ref="BG11:BG36" si="1">COUNTA(AU11,AR11,AL11,AI11,AF11,AC11,Z11,W11,K11,H11,E11,N11,Q11,T11,AO11,AX11,BA11,BD11)</f>
        <v>17</v>
      </c>
      <c r="BH11" s="390">
        <f t="shared" ref="BH11:BH36" si="2">COUNTA(AV11,AS11,AM11,AJ11,AG11,AD11,AA11,X11,L11,I11,F11,O11,R11,U11,AP11,AY11,BB11,BE11)</f>
        <v>0</v>
      </c>
    </row>
    <row r="12" ht="15.6" spans="2:60">
      <c r="B12" s="189">
        <v>3</v>
      </c>
      <c r="C12" s="188" t="str">
        <f>'5 жастағы балалар Ф'!C12</f>
        <v>Аханов Жантөре Мадатұлы</v>
      </c>
      <c r="D12" s="360"/>
      <c r="E12" s="360"/>
      <c r="F12" s="362">
        <v>1</v>
      </c>
      <c r="G12" s="360"/>
      <c r="H12" s="360"/>
      <c r="I12" s="362">
        <v>1</v>
      </c>
      <c r="J12" s="360"/>
      <c r="K12" s="360"/>
      <c r="L12" s="362">
        <v>1</v>
      </c>
      <c r="M12" s="360"/>
      <c r="N12" s="360"/>
      <c r="O12" s="362">
        <v>1</v>
      </c>
      <c r="P12" s="360"/>
      <c r="Q12" s="360"/>
      <c r="R12" s="362">
        <v>1</v>
      </c>
      <c r="S12" s="360"/>
      <c r="T12" s="360"/>
      <c r="U12" s="362">
        <v>1</v>
      </c>
      <c r="V12" s="360"/>
      <c r="W12" s="360"/>
      <c r="X12" s="362">
        <v>1</v>
      </c>
      <c r="Y12" s="360"/>
      <c r="Z12" s="360"/>
      <c r="AA12" s="362">
        <v>1</v>
      </c>
      <c r="AB12" s="360"/>
      <c r="AC12" s="360"/>
      <c r="AD12" s="362">
        <v>1</v>
      </c>
      <c r="AE12" s="360"/>
      <c r="AF12" s="360"/>
      <c r="AG12" s="362">
        <v>1</v>
      </c>
      <c r="AH12" s="360"/>
      <c r="AI12" s="360"/>
      <c r="AJ12" s="362">
        <v>1</v>
      </c>
      <c r="AK12" s="360"/>
      <c r="AL12" s="360"/>
      <c r="AM12" s="362">
        <v>1</v>
      </c>
      <c r="AN12" s="360"/>
      <c r="AO12" s="360"/>
      <c r="AP12" s="362">
        <v>1</v>
      </c>
      <c r="AQ12" s="360"/>
      <c r="AR12" s="360"/>
      <c r="AS12" s="362">
        <v>1</v>
      </c>
      <c r="AT12" s="360"/>
      <c r="AU12" s="360"/>
      <c r="AV12" s="362">
        <v>1</v>
      </c>
      <c r="AW12" s="360"/>
      <c r="AX12" s="360"/>
      <c r="AY12" s="362">
        <v>1</v>
      </c>
      <c r="AZ12" s="360"/>
      <c r="BA12" s="360"/>
      <c r="BB12" s="362">
        <v>1</v>
      </c>
      <c r="BC12" s="360"/>
      <c r="BD12" s="360"/>
      <c r="BE12" s="362">
        <v>1</v>
      </c>
      <c r="BF12" s="467">
        <f t="shared" si="0"/>
        <v>0</v>
      </c>
      <c r="BG12" s="389">
        <f t="shared" si="1"/>
        <v>0</v>
      </c>
      <c r="BH12" s="390">
        <f t="shared" si="2"/>
        <v>18</v>
      </c>
    </row>
    <row r="13" ht="15.6" spans="2:60">
      <c r="B13" s="189">
        <v>4</v>
      </c>
      <c r="C13" s="188" t="str">
        <f>'5 жастағы балалар Ф'!C13</f>
        <v>Болатов Али Дарханұлы</v>
      </c>
      <c r="D13" s="360"/>
      <c r="E13" s="360">
        <v>1</v>
      </c>
      <c r="F13" s="362"/>
      <c r="G13" s="360"/>
      <c r="H13" s="360">
        <v>1</v>
      </c>
      <c r="I13" s="362"/>
      <c r="J13" s="360"/>
      <c r="K13" s="360">
        <v>1</v>
      </c>
      <c r="L13" s="362"/>
      <c r="M13" s="360"/>
      <c r="N13" s="360">
        <v>1</v>
      </c>
      <c r="O13" s="362"/>
      <c r="P13" s="360"/>
      <c r="Q13" s="360">
        <v>1</v>
      </c>
      <c r="R13" s="362"/>
      <c r="S13" s="360"/>
      <c r="T13" s="360">
        <v>1</v>
      </c>
      <c r="U13" s="362"/>
      <c r="V13" s="360"/>
      <c r="W13" s="360">
        <v>1</v>
      </c>
      <c r="X13" s="362"/>
      <c r="Y13" s="360"/>
      <c r="Z13" s="360">
        <v>1</v>
      </c>
      <c r="AA13" s="362"/>
      <c r="AB13" s="360"/>
      <c r="AC13" s="360">
        <v>1</v>
      </c>
      <c r="AD13" s="362"/>
      <c r="AE13" s="360"/>
      <c r="AF13" s="360">
        <v>1</v>
      </c>
      <c r="AG13" s="362"/>
      <c r="AH13" s="360"/>
      <c r="AI13" s="360">
        <v>1</v>
      </c>
      <c r="AJ13" s="362"/>
      <c r="AK13" s="360"/>
      <c r="AL13" s="360">
        <v>1</v>
      </c>
      <c r="AM13" s="362"/>
      <c r="AN13" s="360"/>
      <c r="AO13" s="360">
        <v>1</v>
      </c>
      <c r="AP13" s="362"/>
      <c r="AQ13" s="360"/>
      <c r="AR13" s="360">
        <v>1</v>
      </c>
      <c r="AS13" s="362"/>
      <c r="AT13" s="360"/>
      <c r="AU13" s="360">
        <v>1</v>
      </c>
      <c r="AV13" s="362"/>
      <c r="AW13" s="360"/>
      <c r="AX13" s="360">
        <v>1</v>
      </c>
      <c r="AY13" s="362"/>
      <c r="AZ13" s="360"/>
      <c r="BA13" s="360">
        <v>1</v>
      </c>
      <c r="BB13" s="362"/>
      <c r="BC13" s="360"/>
      <c r="BD13" s="360">
        <v>1</v>
      </c>
      <c r="BE13" s="362"/>
      <c r="BF13" s="467">
        <f t="shared" si="0"/>
        <v>0</v>
      </c>
      <c r="BG13" s="389">
        <f t="shared" si="1"/>
        <v>18</v>
      </c>
      <c r="BH13" s="390">
        <f t="shared" si="2"/>
        <v>0</v>
      </c>
    </row>
    <row r="14" ht="15.6" spans="2:60">
      <c r="B14" s="189">
        <v>5</v>
      </c>
      <c r="C14" s="188" t="str">
        <f>'5 жастағы балалар Ф'!C14</f>
        <v>Бақытжан Айбар Даулетұлы</v>
      </c>
      <c r="D14" s="360">
        <v>1</v>
      </c>
      <c r="E14" s="360"/>
      <c r="F14" s="362"/>
      <c r="G14" s="360"/>
      <c r="H14" s="360">
        <v>1</v>
      </c>
      <c r="I14" s="362"/>
      <c r="J14" s="360">
        <v>1</v>
      </c>
      <c r="K14" s="360"/>
      <c r="L14" s="362"/>
      <c r="M14" s="360">
        <v>1</v>
      </c>
      <c r="N14" s="360"/>
      <c r="O14" s="362"/>
      <c r="P14" s="360"/>
      <c r="Q14" s="360">
        <v>1</v>
      </c>
      <c r="R14" s="362"/>
      <c r="S14" s="360">
        <v>1</v>
      </c>
      <c r="T14" s="360"/>
      <c r="U14" s="362"/>
      <c r="V14" s="360"/>
      <c r="W14" s="360">
        <v>1</v>
      </c>
      <c r="X14" s="362"/>
      <c r="Y14" s="360"/>
      <c r="Z14" s="360">
        <v>1</v>
      </c>
      <c r="AA14" s="362"/>
      <c r="AB14" s="360"/>
      <c r="AC14" s="360">
        <v>1</v>
      </c>
      <c r="AD14" s="362"/>
      <c r="AE14" s="360"/>
      <c r="AF14" s="360">
        <v>1</v>
      </c>
      <c r="AG14" s="362"/>
      <c r="AH14" s="360"/>
      <c r="AI14" s="360">
        <v>1</v>
      </c>
      <c r="AJ14" s="362"/>
      <c r="AK14" s="360"/>
      <c r="AL14" s="360">
        <v>1</v>
      </c>
      <c r="AM14" s="362"/>
      <c r="AN14" s="360"/>
      <c r="AO14" s="360">
        <v>1</v>
      </c>
      <c r="AP14" s="362"/>
      <c r="AQ14" s="360">
        <v>1</v>
      </c>
      <c r="AR14" s="360"/>
      <c r="AS14" s="362"/>
      <c r="AT14" s="360"/>
      <c r="AU14" s="360">
        <v>1</v>
      </c>
      <c r="AV14" s="362"/>
      <c r="AW14" s="360"/>
      <c r="AX14" s="360">
        <v>1</v>
      </c>
      <c r="AY14" s="362"/>
      <c r="AZ14" s="360"/>
      <c r="BA14" s="360">
        <v>1</v>
      </c>
      <c r="BB14" s="362"/>
      <c r="BC14" s="360"/>
      <c r="BD14" s="360">
        <v>1</v>
      </c>
      <c r="BE14" s="362"/>
      <c r="BF14" s="467">
        <f t="shared" si="0"/>
        <v>5</v>
      </c>
      <c r="BG14" s="389">
        <f t="shared" si="1"/>
        <v>13</v>
      </c>
      <c r="BH14" s="390">
        <f t="shared" si="2"/>
        <v>0</v>
      </c>
    </row>
    <row r="15" ht="15.6" spans="2:60">
      <c r="B15" s="189">
        <v>6</v>
      </c>
      <c r="C15" s="188" t="str">
        <f>'5 жастағы балалар Ф'!C15</f>
        <v>Бақытжан Айым Мадиярқызы</v>
      </c>
      <c r="D15" s="360"/>
      <c r="E15" s="360"/>
      <c r="F15" s="362">
        <v>1</v>
      </c>
      <c r="G15" s="360"/>
      <c r="H15" s="360"/>
      <c r="I15" s="362">
        <v>1</v>
      </c>
      <c r="J15" s="360"/>
      <c r="K15" s="360"/>
      <c r="L15" s="362">
        <v>1</v>
      </c>
      <c r="M15" s="360"/>
      <c r="N15" s="360"/>
      <c r="O15" s="362">
        <v>1</v>
      </c>
      <c r="P15" s="360"/>
      <c r="Q15" s="360"/>
      <c r="R15" s="362">
        <v>1</v>
      </c>
      <c r="S15" s="360"/>
      <c r="T15" s="360"/>
      <c r="U15" s="362">
        <v>1</v>
      </c>
      <c r="V15" s="360"/>
      <c r="W15" s="360"/>
      <c r="X15" s="362">
        <v>1</v>
      </c>
      <c r="Y15" s="360"/>
      <c r="Z15" s="360"/>
      <c r="AA15" s="362">
        <v>1</v>
      </c>
      <c r="AB15" s="360"/>
      <c r="AC15" s="360"/>
      <c r="AD15" s="362">
        <v>1</v>
      </c>
      <c r="AE15" s="360"/>
      <c r="AF15" s="360"/>
      <c r="AG15" s="362">
        <v>1</v>
      </c>
      <c r="AH15" s="360"/>
      <c r="AI15" s="360"/>
      <c r="AJ15" s="362">
        <v>1</v>
      </c>
      <c r="AK15" s="360"/>
      <c r="AL15" s="360"/>
      <c r="AM15" s="362">
        <v>1</v>
      </c>
      <c r="AN15" s="360"/>
      <c r="AO15" s="360"/>
      <c r="AP15" s="362">
        <v>1</v>
      </c>
      <c r="AQ15" s="360"/>
      <c r="AR15" s="360"/>
      <c r="AS15" s="362">
        <v>1</v>
      </c>
      <c r="AT15" s="360"/>
      <c r="AU15" s="360"/>
      <c r="AV15" s="362">
        <v>1</v>
      </c>
      <c r="AW15" s="360"/>
      <c r="AX15" s="360"/>
      <c r="AY15" s="362">
        <v>1</v>
      </c>
      <c r="AZ15" s="360"/>
      <c r="BA15" s="360"/>
      <c r="BB15" s="362">
        <v>1</v>
      </c>
      <c r="BC15" s="360"/>
      <c r="BD15" s="360"/>
      <c r="BE15" s="362">
        <v>1</v>
      </c>
      <c r="BF15" s="467">
        <f t="shared" si="0"/>
        <v>0</v>
      </c>
      <c r="BG15" s="389">
        <f t="shared" si="1"/>
        <v>0</v>
      </c>
      <c r="BH15" s="390">
        <f t="shared" si="2"/>
        <v>18</v>
      </c>
    </row>
    <row r="16" ht="15.6" spans="2:60">
      <c r="B16" s="189">
        <v>7</v>
      </c>
      <c r="C16" s="188" t="str">
        <f>'5 жастағы балалар Ф'!C16</f>
        <v>Нуритдин Райяна Мұсақызы</v>
      </c>
      <c r="D16" s="360"/>
      <c r="E16" s="360">
        <v>1</v>
      </c>
      <c r="F16" s="362"/>
      <c r="G16" s="360"/>
      <c r="H16" s="360">
        <v>1</v>
      </c>
      <c r="I16" s="362"/>
      <c r="J16" s="360">
        <v>1</v>
      </c>
      <c r="K16" s="360"/>
      <c r="L16" s="362"/>
      <c r="M16" s="360">
        <v>1</v>
      </c>
      <c r="N16" s="360"/>
      <c r="O16" s="362"/>
      <c r="P16" s="360"/>
      <c r="Q16" s="360">
        <v>1</v>
      </c>
      <c r="R16" s="362"/>
      <c r="S16" s="360"/>
      <c r="T16" s="360">
        <v>1</v>
      </c>
      <c r="U16" s="362"/>
      <c r="V16" s="360"/>
      <c r="W16" s="360">
        <v>1</v>
      </c>
      <c r="X16" s="362"/>
      <c r="Y16" s="360"/>
      <c r="Z16" s="360">
        <v>1</v>
      </c>
      <c r="AA16" s="362"/>
      <c r="AB16" s="360"/>
      <c r="AC16" s="360">
        <v>1</v>
      </c>
      <c r="AD16" s="362"/>
      <c r="AE16" s="360"/>
      <c r="AF16" s="360">
        <v>1</v>
      </c>
      <c r="AG16" s="362"/>
      <c r="AH16" s="360"/>
      <c r="AI16" s="360">
        <v>1</v>
      </c>
      <c r="AJ16" s="362"/>
      <c r="AK16" s="360"/>
      <c r="AL16" s="360">
        <v>1</v>
      </c>
      <c r="AM16" s="362"/>
      <c r="AN16" s="360"/>
      <c r="AO16" s="360">
        <v>1</v>
      </c>
      <c r="AP16" s="362"/>
      <c r="AQ16" s="360">
        <v>1</v>
      </c>
      <c r="AR16" s="360"/>
      <c r="AS16" s="362"/>
      <c r="AT16" s="360"/>
      <c r="AU16" s="360">
        <v>1</v>
      </c>
      <c r="AV16" s="362"/>
      <c r="AW16" s="360"/>
      <c r="AX16" s="360">
        <v>1</v>
      </c>
      <c r="AY16" s="362"/>
      <c r="AZ16" s="360"/>
      <c r="BA16" s="360">
        <v>1</v>
      </c>
      <c r="BB16" s="362"/>
      <c r="BC16" s="360"/>
      <c r="BD16" s="360">
        <v>1</v>
      </c>
      <c r="BE16" s="362"/>
      <c r="BF16" s="467">
        <f t="shared" si="0"/>
        <v>3</v>
      </c>
      <c r="BG16" s="389">
        <f t="shared" si="1"/>
        <v>15</v>
      </c>
      <c r="BH16" s="390">
        <f t="shared" si="2"/>
        <v>0</v>
      </c>
    </row>
    <row r="17" ht="15.6" spans="2:60">
      <c r="B17" s="189">
        <v>8</v>
      </c>
      <c r="C17" s="188" t="str">
        <f>'5 жастағы балалар Ф'!C17</f>
        <v>Серікбай Төрехан Дарханұлы</v>
      </c>
      <c r="D17" s="360"/>
      <c r="E17" s="360">
        <v>1</v>
      </c>
      <c r="F17" s="362"/>
      <c r="G17" s="360"/>
      <c r="H17" s="360"/>
      <c r="I17" s="362">
        <v>1</v>
      </c>
      <c r="J17" s="360"/>
      <c r="K17" s="360">
        <v>1</v>
      </c>
      <c r="L17" s="362"/>
      <c r="M17" s="360"/>
      <c r="N17" s="360"/>
      <c r="O17" s="362">
        <v>1</v>
      </c>
      <c r="P17" s="360"/>
      <c r="Q17" s="360">
        <v>1</v>
      </c>
      <c r="R17" s="362"/>
      <c r="S17" s="360"/>
      <c r="T17" s="360">
        <v>1</v>
      </c>
      <c r="U17" s="362"/>
      <c r="V17" s="360"/>
      <c r="W17" s="360">
        <v>1</v>
      </c>
      <c r="X17" s="362"/>
      <c r="Y17" s="360"/>
      <c r="Z17" s="360">
        <v>1</v>
      </c>
      <c r="AA17" s="362"/>
      <c r="AB17" s="360"/>
      <c r="AC17" s="360">
        <v>1</v>
      </c>
      <c r="AD17" s="362"/>
      <c r="AE17" s="360"/>
      <c r="AF17" s="360">
        <v>1</v>
      </c>
      <c r="AG17" s="362"/>
      <c r="AH17" s="360"/>
      <c r="AI17" s="360">
        <v>1</v>
      </c>
      <c r="AJ17" s="362"/>
      <c r="AK17" s="360"/>
      <c r="AL17" s="360">
        <v>1</v>
      </c>
      <c r="AM17" s="362"/>
      <c r="AN17" s="360"/>
      <c r="AO17" s="360">
        <v>1</v>
      </c>
      <c r="AP17" s="362"/>
      <c r="AQ17" s="360"/>
      <c r="AR17" s="360">
        <v>1</v>
      </c>
      <c r="AS17" s="362"/>
      <c r="AT17" s="360"/>
      <c r="AU17" s="360">
        <v>1</v>
      </c>
      <c r="AV17" s="362"/>
      <c r="AW17" s="360"/>
      <c r="AX17" s="360">
        <v>1</v>
      </c>
      <c r="AY17" s="362"/>
      <c r="AZ17" s="360"/>
      <c r="BA17" s="360">
        <v>1</v>
      </c>
      <c r="BB17" s="362"/>
      <c r="BC17" s="360"/>
      <c r="BD17" s="360">
        <v>1</v>
      </c>
      <c r="BE17" s="362"/>
      <c r="BF17" s="467">
        <f t="shared" si="0"/>
        <v>0</v>
      </c>
      <c r="BG17" s="389">
        <f t="shared" si="1"/>
        <v>16</v>
      </c>
      <c r="BH17" s="390">
        <f t="shared" si="2"/>
        <v>2</v>
      </c>
    </row>
    <row r="18" ht="15.6" spans="2:60">
      <c r="B18" s="189">
        <v>9</v>
      </c>
      <c r="C18" s="188" t="str">
        <f>'5 жастағы балалар Ф'!C18</f>
        <v>Төлеужан Малика Талантқызы</v>
      </c>
      <c r="D18" s="360">
        <v>1</v>
      </c>
      <c r="E18" s="360"/>
      <c r="F18" s="362"/>
      <c r="G18" s="360"/>
      <c r="H18" s="360"/>
      <c r="I18" s="362">
        <v>1</v>
      </c>
      <c r="J18" s="360"/>
      <c r="K18" s="360">
        <v>1</v>
      </c>
      <c r="L18" s="362"/>
      <c r="M18" s="360">
        <v>1</v>
      </c>
      <c r="N18" s="360"/>
      <c r="O18" s="362"/>
      <c r="P18" s="360"/>
      <c r="Q18" s="360">
        <v>1</v>
      </c>
      <c r="R18" s="362"/>
      <c r="S18" s="360">
        <v>1</v>
      </c>
      <c r="T18" s="360"/>
      <c r="U18" s="362"/>
      <c r="V18" s="360"/>
      <c r="W18" s="360">
        <v>1</v>
      </c>
      <c r="X18" s="362"/>
      <c r="Y18" s="360"/>
      <c r="Z18" s="360">
        <v>1</v>
      </c>
      <c r="AA18" s="362"/>
      <c r="AB18" s="360"/>
      <c r="AC18" s="360">
        <v>1</v>
      </c>
      <c r="AD18" s="362"/>
      <c r="AE18" s="360"/>
      <c r="AF18" s="360">
        <v>1</v>
      </c>
      <c r="AG18" s="362"/>
      <c r="AH18" s="360"/>
      <c r="AI18" s="360">
        <v>1</v>
      </c>
      <c r="AJ18" s="362"/>
      <c r="AK18" s="360"/>
      <c r="AL18" s="360">
        <v>1</v>
      </c>
      <c r="AM18" s="362"/>
      <c r="AN18" s="360"/>
      <c r="AO18" s="360">
        <v>1</v>
      </c>
      <c r="AP18" s="362"/>
      <c r="AQ18" s="360">
        <v>1</v>
      </c>
      <c r="AR18" s="360"/>
      <c r="AS18" s="362"/>
      <c r="AT18" s="360"/>
      <c r="AU18" s="360">
        <v>1</v>
      </c>
      <c r="AV18" s="362"/>
      <c r="AW18" s="360"/>
      <c r="AX18" s="360">
        <v>1</v>
      </c>
      <c r="AY18" s="362"/>
      <c r="AZ18" s="360"/>
      <c r="BA18" s="360">
        <v>1</v>
      </c>
      <c r="BB18" s="362"/>
      <c r="BC18" s="360"/>
      <c r="BD18" s="360">
        <v>1</v>
      </c>
      <c r="BE18" s="362"/>
      <c r="BF18" s="467">
        <f t="shared" si="0"/>
        <v>4</v>
      </c>
      <c r="BG18" s="389">
        <f t="shared" si="1"/>
        <v>13</v>
      </c>
      <c r="BH18" s="390">
        <f t="shared" si="2"/>
        <v>1</v>
      </c>
    </row>
    <row r="19" ht="15.6" spans="2:60">
      <c r="B19" s="189">
        <v>10</v>
      </c>
      <c r="C19" s="188" t="str">
        <f>'5 жастағы балалар Ф'!C19</f>
        <v>Қабдысалы Нұрасыл Рақымұлы</v>
      </c>
      <c r="D19" s="360">
        <v>1</v>
      </c>
      <c r="E19" s="360"/>
      <c r="F19" s="362"/>
      <c r="G19" s="360"/>
      <c r="H19" s="360">
        <v>1</v>
      </c>
      <c r="I19" s="362"/>
      <c r="J19" s="360">
        <v>1</v>
      </c>
      <c r="K19" s="360"/>
      <c r="L19" s="362"/>
      <c r="M19" s="360">
        <v>1</v>
      </c>
      <c r="N19" s="360"/>
      <c r="O19" s="362"/>
      <c r="P19" s="360"/>
      <c r="Q19" s="360">
        <v>1</v>
      </c>
      <c r="R19" s="362"/>
      <c r="S19" s="360">
        <v>1</v>
      </c>
      <c r="T19" s="360"/>
      <c r="U19" s="362"/>
      <c r="V19" s="360"/>
      <c r="W19" s="360">
        <v>1</v>
      </c>
      <c r="X19" s="362"/>
      <c r="Y19" s="360"/>
      <c r="Z19" s="360">
        <v>1</v>
      </c>
      <c r="AA19" s="362"/>
      <c r="AB19" s="360"/>
      <c r="AC19" s="360">
        <v>1</v>
      </c>
      <c r="AD19" s="362"/>
      <c r="AE19" s="360"/>
      <c r="AF19" s="360">
        <v>1</v>
      </c>
      <c r="AG19" s="362"/>
      <c r="AH19" s="360"/>
      <c r="AI19" s="360">
        <v>1</v>
      </c>
      <c r="AJ19" s="362"/>
      <c r="AK19" s="360"/>
      <c r="AL19" s="360">
        <v>1</v>
      </c>
      <c r="AM19" s="362"/>
      <c r="AN19" s="360"/>
      <c r="AO19" s="360">
        <v>1</v>
      </c>
      <c r="AP19" s="362"/>
      <c r="AQ19" s="360">
        <v>1</v>
      </c>
      <c r="AR19" s="360"/>
      <c r="AS19" s="362"/>
      <c r="AT19" s="360"/>
      <c r="AU19" s="360">
        <v>1</v>
      </c>
      <c r="AV19" s="362"/>
      <c r="AW19" s="360"/>
      <c r="AX19" s="360">
        <v>1</v>
      </c>
      <c r="AY19" s="362"/>
      <c r="AZ19" s="360"/>
      <c r="BA19" s="360">
        <v>1</v>
      </c>
      <c r="BB19" s="362"/>
      <c r="BC19" s="360"/>
      <c r="BD19" s="360">
        <v>1</v>
      </c>
      <c r="BE19" s="362"/>
      <c r="BF19" s="467">
        <f t="shared" si="0"/>
        <v>5</v>
      </c>
      <c r="BG19" s="389">
        <f t="shared" si="1"/>
        <v>13</v>
      </c>
      <c r="BH19" s="390">
        <f t="shared" si="2"/>
        <v>0</v>
      </c>
    </row>
    <row r="20" ht="15.6" spans="2:60">
      <c r="B20" s="189">
        <v>11</v>
      </c>
      <c r="C20" s="188" t="str">
        <f>'5 жастағы балалар Ф'!C20</f>
        <v>Қойшыбаева Фарида</v>
      </c>
      <c r="D20" s="360"/>
      <c r="E20" s="360">
        <v>1</v>
      </c>
      <c r="F20" s="362"/>
      <c r="G20" s="360"/>
      <c r="H20" s="360"/>
      <c r="I20" s="362">
        <v>1</v>
      </c>
      <c r="J20" s="360"/>
      <c r="K20" s="360">
        <v>1</v>
      </c>
      <c r="L20" s="362"/>
      <c r="M20" s="360"/>
      <c r="N20" s="360">
        <v>1</v>
      </c>
      <c r="O20" s="362"/>
      <c r="P20" s="360"/>
      <c r="Q20" s="360">
        <v>1</v>
      </c>
      <c r="R20" s="362"/>
      <c r="S20" s="360"/>
      <c r="T20" s="360">
        <v>1</v>
      </c>
      <c r="U20" s="362"/>
      <c r="V20" s="360"/>
      <c r="W20" s="360">
        <v>1</v>
      </c>
      <c r="X20" s="362"/>
      <c r="Y20" s="360"/>
      <c r="Z20" s="360">
        <v>1</v>
      </c>
      <c r="AA20" s="362"/>
      <c r="AB20" s="360"/>
      <c r="AC20" s="360">
        <v>1</v>
      </c>
      <c r="AD20" s="362"/>
      <c r="AE20" s="360"/>
      <c r="AF20" s="360">
        <v>1</v>
      </c>
      <c r="AG20" s="362"/>
      <c r="AH20" s="360"/>
      <c r="AI20" s="360">
        <v>1</v>
      </c>
      <c r="AJ20" s="362"/>
      <c r="AK20" s="360"/>
      <c r="AL20" s="360">
        <v>1</v>
      </c>
      <c r="AM20" s="362"/>
      <c r="AN20" s="360"/>
      <c r="AO20" s="360">
        <v>1</v>
      </c>
      <c r="AP20" s="362"/>
      <c r="AQ20" s="360"/>
      <c r="AR20" s="360">
        <v>1</v>
      </c>
      <c r="AS20" s="362"/>
      <c r="AT20" s="360"/>
      <c r="AU20" s="360">
        <v>1</v>
      </c>
      <c r="AV20" s="362"/>
      <c r="AW20" s="360"/>
      <c r="AX20" s="360">
        <v>1</v>
      </c>
      <c r="AY20" s="362"/>
      <c r="AZ20" s="360"/>
      <c r="BA20" s="360">
        <v>1</v>
      </c>
      <c r="BB20" s="362"/>
      <c r="BC20" s="360"/>
      <c r="BD20" s="360">
        <v>1</v>
      </c>
      <c r="BE20" s="362"/>
      <c r="BF20" s="467">
        <f t="shared" si="0"/>
        <v>0</v>
      </c>
      <c r="BG20" s="389">
        <f t="shared" si="1"/>
        <v>17</v>
      </c>
      <c r="BH20" s="390">
        <f t="shared" si="2"/>
        <v>1</v>
      </c>
    </row>
    <row r="21" ht="15.6" spans="2:60">
      <c r="B21" s="189">
        <v>12</v>
      </c>
      <c r="C21" s="188">
        <f>'5 жастағы балалар Ф'!C21</f>
        <v>0</v>
      </c>
      <c r="D21" s="360"/>
      <c r="E21" s="360"/>
      <c r="F21" s="362"/>
      <c r="G21" s="360"/>
      <c r="H21" s="360"/>
      <c r="I21" s="362"/>
      <c r="J21" s="360"/>
      <c r="K21" s="360"/>
      <c r="L21" s="362"/>
      <c r="M21" s="360"/>
      <c r="N21" s="360"/>
      <c r="O21" s="362"/>
      <c r="P21" s="360"/>
      <c r="Q21" s="360"/>
      <c r="R21" s="362"/>
      <c r="S21" s="360"/>
      <c r="T21" s="360"/>
      <c r="U21" s="362"/>
      <c r="V21" s="360"/>
      <c r="W21" s="360"/>
      <c r="X21" s="362"/>
      <c r="Y21" s="360"/>
      <c r="Z21" s="360"/>
      <c r="AA21" s="362"/>
      <c r="AB21" s="360"/>
      <c r="AC21" s="360"/>
      <c r="AD21" s="362"/>
      <c r="AE21" s="360"/>
      <c r="AF21" s="360"/>
      <c r="AG21" s="362"/>
      <c r="AH21" s="360"/>
      <c r="AI21" s="360"/>
      <c r="AJ21" s="362"/>
      <c r="AK21" s="360"/>
      <c r="AL21" s="360"/>
      <c r="AM21" s="362"/>
      <c r="AN21" s="360"/>
      <c r="AO21" s="360"/>
      <c r="AP21" s="362"/>
      <c r="AQ21" s="360"/>
      <c r="AR21" s="360"/>
      <c r="AS21" s="362"/>
      <c r="AT21" s="360"/>
      <c r="AU21" s="360"/>
      <c r="AV21" s="362"/>
      <c r="AW21" s="360"/>
      <c r="AX21" s="360"/>
      <c r="AY21" s="362"/>
      <c r="AZ21" s="360"/>
      <c r="BA21" s="360"/>
      <c r="BB21" s="362"/>
      <c r="BC21" s="360"/>
      <c r="BD21" s="360"/>
      <c r="BE21" s="362"/>
      <c r="BF21" s="467">
        <f t="shared" si="0"/>
        <v>0</v>
      </c>
      <c r="BG21" s="389">
        <f t="shared" si="1"/>
        <v>0</v>
      </c>
      <c r="BH21" s="390">
        <f t="shared" si="2"/>
        <v>0</v>
      </c>
    </row>
    <row r="22" ht="15.6" spans="2:60">
      <c r="B22" s="189">
        <v>13</v>
      </c>
      <c r="C22" s="188">
        <f>'5 жастағы балалар Ф'!C22</f>
        <v>0</v>
      </c>
      <c r="D22" s="360"/>
      <c r="E22" s="360"/>
      <c r="F22" s="362"/>
      <c r="G22" s="360"/>
      <c r="H22" s="360"/>
      <c r="I22" s="362"/>
      <c r="J22" s="360"/>
      <c r="K22" s="360"/>
      <c r="L22" s="362"/>
      <c r="M22" s="360"/>
      <c r="N22" s="360"/>
      <c r="O22" s="362"/>
      <c r="P22" s="360"/>
      <c r="Q22" s="360"/>
      <c r="R22" s="362"/>
      <c r="S22" s="360"/>
      <c r="T22" s="360"/>
      <c r="U22" s="362"/>
      <c r="V22" s="360"/>
      <c r="W22" s="360"/>
      <c r="X22" s="362"/>
      <c r="Y22" s="360"/>
      <c r="Z22" s="360"/>
      <c r="AA22" s="362"/>
      <c r="AB22" s="360"/>
      <c r="AC22" s="360"/>
      <c r="AD22" s="362"/>
      <c r="AE22" s="360"/>
      <c r="AF22" s="360"/>
      <c r="AG22" s="362"/>
      <c r="AH22" s="360"/>
      <c r="AI22" s="360"/>
      <c r="AJ22" s="362"/>
      <c r="AK22" s="360"/>
      <c r="AL22" s="360"/>
      <c r="AM22" s="362"/>
      <c r="AN22" s="360"/>
      <c r="AO22" s="360"/>
      <c r="AP22" s="362"/>
      <c r="AQ22" s="360"/>
      <c r="AR22" s="360"/>
      <c r="AS22" s="362"/>
      <c r="AT22" s="360"/>
      <c r="AU22" s="360"/>
      <c r="AV22" s="362"/>
      <c r="AW22" s="360"/>
      <c r="AX22" s="360"/>
      <c r="AY22" s="362"/>
      <c r="AZ22" s="360"/>
      <c r="BA22" s="360"/>
      <c r="BB22" s="362"/>
      <c r="BC22" s="360"/>
      <c r="BD22" s="360"/>
      <c r="BE22" s="362"/>
      <c r="BF22" s="467">
        <f t="shared" si="0"/>
        <v>0</v>
      </c>
      <c r="BG22" s="389">
        <f t="shared" si="1"/>
        <v>0</v>
      </c>
      <c r="BH22" s="390">
        <f t="shared" si="2"/>
        <v>0</v>
      </c>
    </row>
    <row r="23" ht="15.6" spans="2:60">
      <c r="B23" s="189">
        <v>14</v>
      </c>
      <c r="C23" s="188">
        <f>'5 жастағы балалар Ф'!C23</f>
        <v>0</v>
      </c>
      <c r="D23" s="360"/>
      <c r="E23" s="360"/>
      <c r="F23" s="362"/>
      <c r="G23" s="360"/>
      <c r="H23" s="360"/>
      <c r="I23" s="362"/>
      <c r="J23" s="360"/>
      <c r="K23" s="360"/>
      <c r="L23" s="362"/>
      <c r="M23" s="360"/>
      <c r="N23" s="360"/>
      <c r="O23" s="362"/>
      <c r="P23" s="360"/>
      <c r="Q23" s="360"/>
      <c r="R23" s="362"/>
      <c r="S23" s="360"/>
      <c r="T23" s="360"/>
      <c r="U23" s="362"/>
      <c r="V23" s="360"/>
      <c r="W23" s="360"/>
      <c r="X23" s="362"/>
      <c r="Y23" s="360"/>
      <c r="Z23" s="360"/>
      <c r="AA23" s="362"/>
      <c r="AB23" s="360"/>
      <c r="AC23" s="360"/>
      <c r="AD23" s="362"/>
      <c r="AE23" s="360"/>
      <c r="AF23" s="360"/>
      <c r="AG23" s="362"/>
      <c r="AH23" s="360"/>
      <c r="AI23" s="360"/>
      <c r="AJ23" s="362"/>
      <c r="AK23" s="360"/>
      <c r="AL23" s="360"/>
      <c r="AM23" s="362"/>
      <c r="AN23" s="360"/>
      <c r="AO23" s="360"/>
      <c r="AP23" s="362"/>
      <c r="AQ23" s="360"/>
      <c r="AR23" s="360"/>
      <c r="AS23" s="362"/>
      <c r="AT23" s="360"/>
      <c r="AU23" s="360"/>
      <c r="AV23" s="362"/>
      <c r="AW23" s="360"/>
      <c r="AX23" s="360"/>
      <c r="AY23" s="362"/>
      <c r="AZ23" s="360"/>
      <c r="BA23" s="360"/>
      <c r="BB23" s="362"/>
      <c r="BC23" s="360"/>
      <c r="BD23" s="360"/>
      <c r="BE23" s="362"/>
      <c r="BF23" s="467">
        <f t="shared" si="0"/>
        <v>0</v>
      </c>
      <c r="BG23" s="389">
        <f t="shared" si="1"/>
        <v>0</v>
      </c>
      <c r="BH23" s="390">
        <f t="shared" si="2"/>
        <v>0</v>
      </c>
    </row>
    <row r="24" ht="15.6" spans="2:60">
      <c r="B24" s="189">
        <v>15</v>
      </c>
      <c r="C24" s="188">
        <f>'5 жастағы балалар Ф'!C24</f>
        <v>0</v>
      </c>
      <c r="D24" s="360"/>
      <c r="E24" s="360"/>
      <c r="F24" s="362"/>
      <c r="G24" s="360"/>
      <c r="H24" s="360"/>
      <c r="I24" s="362"/>
      <c r="J24" s="360"/>
      <c r="K24" s="360"/>
      <c r="L24" s="362"/>
      <c r="M24" s="360"/>
      <c r="N24" s="360"/>
      <c r="O24" s="362"/>
      <c r="P24" s="360"/>
      <c r="Q24" s="360"/>
      <c r="R24" s="362"/>
      <c r="S24" s="360"/>
      <c r="T24" s="360"/>
      <c r="U24" s="362"/>
      <c r="V24" s="360"/>
      <c r="W24" s="360"/>
      <c r="X24" s="362"/>
      <c r="Y24" s="360"/>
      <c r="Z24" s="360"/>
      <c r="AA24" s="362"/>
      <c r="AB24" s="360"/>
      <c r="AC24" s="360"/>
      <c r="AD24" s="362"/>
      <c r="AE24" s="360"/>
      <c r="AF24" s="360"/>
      <c r="AG24" s="362"/>
      <c r="AH24" s="360"/>
      <c r="AI24" s="360"/>
      <c r="AJ24" s="362"/>
      <c r="AK24" s="360"/>
      <c r="AL24" s="360"/>
      <c r="AM24" s="362"/>
      <c r="AN24" s="360"/>
      <c r="AO24" s="360"/>
      <c r="AP24" s="362"/>
      <c r="AQ24" s="360"/>
      <c r="AR24" s="360"/>
      <c r="AS24" s="362"/>
      <c r="AT24" s="360"/>
      <c r="AU24" s="360"/>
      <c r="AV24" s="362"/>
      <c r="AW24" s="360"/>
      <c r="AX24" s="360"/>
      <c r="AY24" s="362"/>
      <c r="AZ24" s="360"/>
      <c r="BA24" s="360"/>
      <c r="BB24" s="362"/>
      <c r="BC24" s="360"/>
      <c r="BD24" s="360"/>
      <c r="BE24" s="362"/>
      <c r="BF24" s="467">
        <f t="shared" si="0"/>
        <v>0</v>
      </c>
      <c r="BG24" s="389">
        <f t="shared" si="1"/>
        <v>0</v>
      </c>
      <c r="BH24" s="390">
        <f t="shared" si="2"/>
        <v>0</v>
      </c>
    </row>
    <row r="25" ht="15.6" spans="2:60">
      <c r="B25" s="189">
        <v>16</v>
      </c>
      <c r="C25" s="188">
        <f>'5 жастағы балалар Ф'!C25</f>
        <v>0</v>
      </c>
      <c r="D25" s="360"/>
      <c r="E25" s="360"/>
      <c r="F25" s="362"/>
      <c r="G25" s="360"/>
      <c r="H25" s="360"/>
      <c r="I25" s="362"/>
      <c r="J25" s="360"/>
      <c r="K25" s="360"/>
      <c r="L25" s="362"/>
      <c r="M25" s="360"/>
      <c r="N25" s="360"/>
      <c r="O25" s="362"/>
      <c r="P25" s="360"/>
      <c r="Q25" s="360"/>
      <c r="R25" s="362"/>
      <c r="S25" s="360"/>
      <c r="T25" s="360"/>
      <c r="U25" s="362"/>
      <c r="V25" s="360"/>
      <c r="W25" s="360"/>
      <c r="X25" s="362"/>
      <c r="Y25" s="360"/>
      <c r="Z25" s="360"/>
      <c r="AA25" s="362"/>
      <c r="AB25" s="360"/>
      <c r="AC25" s="360"/>
      <c r="AD25" s="362"/>
      <c r="AE25" s="360"/>
      <c r="AF25" s="360"/>
      <c r="AG25" s="362"/>
      <c r="AH25" s="360"/>
      <c r="AI25" s="360"/>
      <c r="AJ25" s="362"/>
      <c r="AK25" s="360"/>
      <c r="AL25" s="360"/>
      <c r="AM25" s="362"/>
      <c r="AN25" s="360"/>
      <c r="AO25" s="360"/>
      <c r="AP25" s="362"/>
      <c r="AQ25" s="360"/>
      <c r="AR25" s="360"/>
      <c r="AS25" s="362"/>
      <c r="AT25" s="360"/>
      <c r="AU25" s="360"/>
      <c r="AV25" s="362"/>
      <c r="AW25" s="360"/>
      <c r="AX25" s="360"/>
      <c r="AY25" s="362"/>
      <c r="AZ25" s="360"/>
      <c r="BA25" s="360"/>
      <c r="BB25" s="362"/>
      <c r="BC25" s="360"/>
      <c r="BD25" s="360"/>
      <c r="BE25" s="362"/>
      <c r="BF25" s="467">
        <f t="shared" si="0"/>
        <v>0</v>
      </c>
      <c r="BG25" s="389">
        <f t="shared" si="1"/>
        <v>0</v>
      </c>
      <c r="BH25" s="390">
        <f t="shared" si="2"/>
        <v>0</v>
      </c>
    </row>
    <row r="26" ht="15.6" spans="2:60">
      <c r="B26" s="189">
        <v>17</v>
      </c>
      <c r="C26" s="188">
        <f>'5 жастағы балалар Ф'!C26</f>
        <v>0</v>
      </c>
      <c r="D26" s="360"/>
      <c r="E26" s="360"/>
      <c r="F26" s="362"/>
      <c r="G26" s="360"/>
      <c r="H26" s="360"/>
      <c r="I26" s="362"/>
      <c r="J26" s="360"/>
      <c r="K26" s="360"/>
      <c r="L26" s="362"/>
      <c r="M26" s="360"/>
      <c r="N26" s="360"/>
      <c r="O26" s="362"/>
      <c r="P26" s="360"/>
      <c r="Q26" s="360"/>
      <c r="R26" s="362"/>
      <c r="S26" s="360"/>
      <c r="T26" s="360"/>
      <c r="U26" s="362"/>
      <c r="V26" s="360"/>
      <c r="W26" s="360"/>
      <c r="X26" s="362"/>
      <c r="Y26" s="360"/>
      <c r="Z26" s="360"/>
      <c r="AA26" s="362"/>
      <c r="AB26" s="360"/>
      <c r="AC26" s="360"/>
      <c r="AD26" s="362"/>
      <c r="AE26" s="360"/>
      <c r="AF26" s="360"/>
      <c r="AG26" s="362"/>
      <c r="AH26" s="360"/>
      <c r="AI26" s="360"/>
      <c r="AJ26" s="362"/>
      <c r="AK26" s="360"/>
      <c r="AL26" s="360"/>
      <c r="AM26" s="362"/>
      <c r="AN26" s="360"/>
      <c r="AO26" s="360"/>
      <c r="AP26" s="362"/>
      <c r="AQ26" s="360"/>
      <c r="AR26" s="360"/>
      <c r="AS26" s="362"/>
      <c r="AT26" s="360"/>
      <c r="AU26" s="360"/>
      <c r="AV26" s="362"/>
      <c r="AW26" s="360"/>
      <c r="AX26" s="360"/>
      <c r="AY26" s="362"/>
      <c r="AZ26" s="360"/>
      <c r="BA26" s="360"/>
      <c r="BB26" s="362"/>
      <c r="BC26" s="360"/>
      <c r="BD26" s="360"/>
      <c r="BE26" s="362"/>
      <c r="BF26" s="467">
        <f t="shared" si="0"/>
        <v>0</v>
      </c>
      <c r="BG26" s="389">
        <f t="shared" si="1"/>
        <v>0</v>
      </c>
      <c r="BH26" s="390">
        <f t="shared" si="2"/>
        <v>0</v>
      </c>
    </row>
    <row r="27" ht="15.6" spans="2:60">
      <c r="B27" s="189">
        <v>18</v>
      </c>
      <c r="C27" s="188">
        <f>'5 жастағы балалар Ф'!C27</f>
        <v>0</v>
      </c>
      <c r="D27" s="360"/>
      <c r="E27" s="360"/>
      <c r="F27" s="362"/>
      <c r="G27" s="360"/>
      <c r="H27" s="360"/>
      <c r="I27" s="362"/>
      <c r="J27" s="360"/>
      <c r="K27" s="360"/>
      <c r="L27" s="362"/>
      <c r="M27" s="360"/>
      <c r="N27" s="360"/>
      <c r="O27" s="362"/>
      <c r="P27" s="360"/>
      <c r="Q27" s="360"/>
      <c r="R27" s="362"/>
      <c r="S27" s="360"/>
      <c r="T27" s="360"/>
      <c r="U27" s="362"/>
      <c r="V27" s="360"/>
      <c r="W27" s="360"/>
      <c r="X27" s="362"/>
      <c r="Y27" s="360"/>
      <c r="Z27" s="360"/>
      <c r="AA27" s="362"/>
      <c r="AB27" s="360"/>
      <c r="AC27" s="360"/>
      <c r="AD27" s="362"/>
      <c r="AE27" s="360"/>
      <c r="AF27" s="360"/>
      <c r="AG27" s="362"/>
      <c r="AH27" s="360"/>
      <c r="AI27" s="360"/>
      <c r="AJ27" s="362"/>
      <c r="AK27" s="360"/>
      <c r="AL27" s="360"/>
      <c r="AM27" s="362"/>
      <c r="AN27" s="360"/>
      <c r="AO27" s="360"/>
      <c r="AP27" s="362"/>
      <c r="AQ27" s="360"/>
      <c r="AR27" s="360"/>
      <c r="AS27" s="362"/>
      <c r="AT27" s="360"/>
      <c r="AU27" s="360"/>
      <c r="AV27" s="362"/>
      <c r="AW27" s="360"/>
      <c r="AX27" s="360"/>
      <c r="AY27" s="362"/>
      <c r="AZ27" s="360"/>
      <c r="BA27" s="360"/>
      <c r="BB27" s="362"/>
      <c r="BC27" s="360"/>
      <c r="BD27" s="360"/>
      <c r="BE27" s="362"/>
      <c r="BF27" s="467">
        <f t="shared" si="0"/>
        <v>0</v>
      </c>
      <c r="BG27" s="389">
        <f t="shared" si="1"/>
        <v>0</v>
      </c>
      <c r="BH27" s="390">
        <f t="shared" si="2"/>
        <v>0</v>
      </c>
    </row>
    <row r="28" ht="15.6" spans="2:60">
      <c r="B28" s="189">
        <v>19</v>
      </c>
      <c r="C28" s="188">
        <f>'5 жастағы балалар Ф'!C28</f>
        <v>0</v>
      </c>
      <c r="D28" s="360"/>
      <c r="E28" s="360"/>
      <c r="F28" s="362"/>
      <c r="G28" s="360"/>
      <c r="H28" s="360"/>
      <c r="I28" s="362"/>
      <c r="J28" s="360"/>
      <c r="K28" s="360"/>
      <c r="L28" s="362"/>
      <c r="M28" s="360"/>
      <c r="N28" s="360"/>
      <c r="O28" s="362"/>
      <c r="P28" s="360"/>
      <c r="Q28" s="360"/>
      <c r="R28" s="362"/>
      <c r="S28" s="360"/>
      <c r="T28" s="360"/>
      <c r="U28" s="362"/>
      <c r="V28" s="360"/>
      <c r="W28" s="360"/>
      <c r="X28" s="362"/>
      <c r="Y28" s="360"/>
      <c r="Z28" s="360"/>
      <c r="AA28" s="362"/>
      <c r="AB28" s="360"/>
      <c r="AC28" s="360"/>
      <c r="AD28" s="362"/>
      <c r="AE28" s="360"/>
      <c r="AF28" s="360"/>
      <c r="AG28" s="362"/>
      <c r="AH28" s="360"/>
      <c r="AI28" s="360"/>
      <c r="AJ28" s="362"/>
      <c r="AK28" s="360"/>
      <c r="AL28" s="360"/>
      <c r="AM28" s="362"/>
      <c r="AN28" s="360"/>
      <c r="AO28" s="360"/>
      <c r="AP28" s="362"/>
      <c r="AQ28" s="360"/>
      <c r="AR28" s="360"/>
      <c r="AS28" s="362"/>
      <c r="AT28" s="360"/>
      <c r="AU28" s="360"/>
      <c r="AV28" s="362"/>
      <c r="AW28" s="360"/>
      <c r="AX28" s="360"/>
      <c r="AY28" s="362"/>
      <c r="AZ28" s="360"/>
      <c r="BA28" s="360"/>
      <c r="BB28" s="362"/>
      <c r="BC28" s="360"/>
      <c r="BD28" s="360"/>
      <c r="BE28" s="362"/>
      <c r="BF28" s="467">
        <f t="shared" si="0"/>
        <v>0</v>
      </c>
      <c r="BG28" s="389">
        <f t="shared" si="1"/>
        <v>0</v>
      </c>
      <c r="BH28" s="390">
        <f t="shared" si="2"/>
        <v>0</v>
      </c>
    </row>
    <row r="29" ht="15.6" spans="2:60">
      <c r="B29" s="189">
        <v>20</v>
      </c>
      <c r="C29" s="188">
        <f>'5 жастағы балалар Ф'!C29</f>
        <v>0</v>
      </c>
      <c r="D29" s="360"/>
      <c r="E29" s="360"/>
      <c r="F29" s="362"/>
      <c r="G29" s="360"/>
      <c r="H29" s="360"/>
      <c r="I29" s="362"/>
      <c r="J29" s="360"/>
      <c r="K29" s="360"/>
      <c r="L29" s="362"/>
      <c r="M29" s="360"/>
      <c r="N29" s="360"/>
      <c r="O29" s="362"/>
      <c r="P29" s="360"/>
      <c r="Q29" s="360"/>
      <c r="R29" s="362"/>
      <c r="S29" s="360"/>
      <c r="T29" s="360"/>
      <c r="U29" s="362"/>
      <c r="V29" s="360"/>
      <c r="W29" s="360"/>
      <c r="X29" s="362"/>
      <c r="Y29" s="360"/>
      <c r="Z29" s="360"/>
      <c r="AA29" s="362"/>
      <c r="AB29" s="360"/>
      <c r="AC29" s="360"/>
      <c r="AD29" s="362"/>
      <c r="AE29" s="360"/>
      <c r="AF29" s="360"/>
      <c r="AG29" s="362"/>
      <c r="AH29" s="360"/>
      <c r="AI29" s="360"/>
      <c r="AJ29" s="362"/>
      <c r="AK29" s="360"/>
      <c r="AL29" s="360"/>
      <c r="AM29" s="362"/>
      <c r="AN29" s="360"/>
      <c r="AO29" s="360"/>
      <c r="AP29" s="362"/>
      <c r="AQ29" s="360"/>
      <c r="AR29" s="360"/>
      <c r="AS29" s="362"/>
      <c r="AT29" s="360"/>
      <c r="AU29" s="360"/>
      <c r="AV29" s="362"/>
      <c r="AW29" s="360"/>
      <c r="AX29" s="360"/>
      <c r="AY29" s="362"/>
      <c r="AZ29" s="360"/>
      <c r="BA29" s="360"/>
      <c r="BB29" s="362"/>
      <c r="BC29" s="360"/>
      <c r="BD29" s="360"/>
      <c r="BE29" s="362"/>
      <c r="BF29" s="467">
        <f t="shared" si="0"/>
        <v>0</v>
      </c>
      <c r="BG29" s="389">
        <f t="shared" si="1"/>
        <v>0</v>
      </c>
      <c r="BH29" s="390">
        <f t="shared" si="2"/>
        <v>0</v>
      </c>
    </row>
    <row r="30" ht="15.6" spans="2:60">
      <c r="B30" s="189">
        <v>21</v>
      </c>
      <c r="C30" s="188">
        <f>'5 жастағы балалар Ф'!C30</f>
        <v>0</v>
      </c>
      <c r="D30" s="360"/>
      <c r="E30" s="360"/>
      <c r="F30" s="362"/>
      <c r="G30" s="360"/>
      <c r="H30" s="360"/>
      <c r="I30" s="362"/>
      <c r="J30" s="360"/>
      <c r="K30" s="360"/>
      <c r="L30" s="362"/>
      <c r="M30" s="360"/>
      <c r="N30" s="360"/>
      <c r="O30" s="362"/>
      <c r="P30" s="360"/>
      <c r="Q30" s="360"/>
      <c r="R30" s="362"/>
      <c r="S30" s="360"/>
      <c r="T30" s="360"/>
      <c r="U30" s="362"/>
      <c r="V30" s="360"/>
      <c r="W30" s="360"/>
      <c r="X30" s="362"/>
      <c r="Y30" s="360"/>
      <c r="Z30" s="360"/>
      <c r="AA30" s="362"/>
      <c r="AB30" s="360"/>
      <c r="AC30" s="360"/>
      <c r="AD30" s="362"/>
      <c r="AE30" s="360"/>
      <c r="AF30" s="360"/>
      <c r="AG30" s="362"/>
      <c r="AH30" s="360"/>
      <c r="AI30" s="360"/>
      <c r="AJ30" s="362"/>
      <c r="AK30" s="360"/>
      <c r="AL30" s="360"/>
      <c r="AM30" s="362"/>
      <c r="AN30" s="360"/>
      <c r="AO30" s="360"/>
      <c r="AP30" s="362"/>
      <c r="AQ30" s="360"/>
      <c r="AR30" s="360"/>
      <c r="AS30" s="362"/>
      <c r="AT30" s="360"/>
      <c r="AU30" s="360"/>
      <c r="AV30" s="362"/>
      <c r="AW30" s="360"/>
      <c r="AX30" s="360"/>
      <c r="AY30" s="362"/>
      <c r="AZ30" s="360"/>
      <c r="BA30" s="360"/>
      <c r="BB30" s="362"/>
      <c r="BC30" s="360"/>
      <c r="BD30" s="360"/>
      <c r="BE30" s="362"/>
      <c r="BF30" s="467">
        <f t="shared" si="0"/>
        <v>0</v>
      </c>
      <c r="BG30" s="389">
        <f t="shared" si="1"/>
        <v>0</v>
      </c>
      <c r="BH30" s="390">
        <f t="shared" si="2"/>
        <v>0</v>
      </c>
    </row>
    <row r="31" ht="15.6" spans="2:60">
      <c r="B31" s="189">
        <v>22</v>
      </c>
      <c r="C31" s="188">
        <f>'5 жастағы балалар Ф'!C31</f>
        <v>0</v>
      </c>
      <c r="D31" s="360"/>
      <c r="E31" s="360"/>
      <c r="F31" s="362"/>
      <c r="G31" s="360"/>
      <c r="H31" s="360"/>
      <c r="I31" s="362"/>
      <c r="J31" s="360"/>
      <c r="K31" s="360"/>
      <c r="L31" s="362"/>
      <c r="M31" s="360"/>
      <c r="N31" s="360"/>
      <c r="O31" s="362"/>
      <c r="P31" s="360"/>
      <c r="Q31" s="360"/>
      <c r="R31" s="362"/>
      <c r="S31" s="360"/>
      <c r="T31" s="360"/>
      <c r="U31" s="362"/>
      <c r="V31" s="360"/>
      <c r="W31" s="360"/>
      <c r="X31" s="362"/>
      <c r="Y31" s="360"/>
      <c r="Z31" s="360"/>
      <c r="AA31" s="362"/>
      <c r="AB31" s="360"/>
      <c r="AC31" s="360"/>
      <c r="AD31" s="362"/>
      <c r="AE31" s="360"/>
      <c r="AF31" s="360"/>
      <c r="AG31" s="362"/>
      <c r="AH31" s="360"/>
      <c r="AI31" s="360"/>
      <c r="AJ31" s="362"/>
      <c r="AK31" s="360"/>
      <c r="AL31" s="360"/>
      <c r="AM31" s="362"/>
      <c r="AN31" s="360"/>
      <c r="AO31" s="360"/>
      <c r="AP31" s="362"/>
      <c r="AQ31" s="360"/>
      <c r="AR31" s="360"/>
      <c r="AS31" s="362"/>
      <c r="AT31" s="360"/>
      <c r="AU31" s="360"/>
      <c r="AV31" s="362"/>
      <c r="AW31" s="360"/>
      <c r="AX31" s="360"/>
      <c r="AY31" s="362"/>
      <c r="AZ31" s="360"/>
      <c r="BA31" s="360"/>
      <c r="BB31" s="362"/>
      <c r="BC31" s="360"/>
      <c r="BD31" s="360"/>
      <c r="BE31" s="362"/>
      <c r="BF31" s="467">
        <f t="shared" si="0"/>
        <v>0</v>
      </c>
      <c r="BG31" s="389">
        <f t="shared" si="1"/>
        <v>0</v>
      </c>
      <c r="BH31" s="390">
        <f t="shared" si="2"/>
        <v>0</v>
      </c>
    </row>
    <row r="32" ht="15.6" spans="2:60">
      <c r="B32" s="189">
        <v>23</v>
      </c>
      <c r="C32" s="188">
        <f>'5 жастағы балалар Ф'!C32</f>
        <v>0</v>
      </c>
      <c r="D32" s="360"/>
      <c r="E32" s="360"/>
      <c r="F32" s="362"/>
      <c r="G32" s="360"/>
      <c r="H32" s="360"/>
      <c r="I32" s="362"/>
      <c r="J32" s="360"/>
      <c r="K32" s="360"/>
      <c r="L32" s="362"/>
      <c r="M32" s="360"/>
      <c r="N32" s="360"/>
      <c r="O32" s="362"/>
      <c r="P32" s="360"/>
      <c r="Q32" s="360"/>
      <c r="R32" s="362"/>
      <c r="S32" s="360"/>
      <c r="T32" s="360"/>
      <c r="U32" s="362"/>
      <c r="V32" s="360"/>
      <c r="W32" s="360"/>
      <c r="X32" s="362"/>
      <c r="Y32" s="360"/>
      <c r="Z32" s="360"/>
      <c r="AA32" s="362"/>
      <c r="AB32" s="360"/>
      <c r="AC32" s="360"/>
      <c r="AD32" s="362"/>
      <c r="AE32" s="360"/>
      <c r="AF32" s="360"/>
      <c r="AG32" s="362"/>
      <c r="AH32" s="360"/>
      <c r="AI32" s="360"/>
      <c r="AJ32" s="362"/>
      <c r="AK32" s="360"/>
      <c r="AL32" s="360"/>
      <c r="AM32" s="362"/>
      <c r="AN32" s="360"/>
      <c r="AO32" s="360"/>
      <c r="AP32" s="362"/>
      <c r="AQ32" s="360"/>
      <c r="AR32" s="360"/>
      <c r="AS32" s="362"/>
      <c r="AT32" s="360"/>
      <c r="AU32" s="360"/>
      <c r="AV32" s="362"/>
      <c r="AW32" s="360"/>
      <c r="AX32" s="360"/>
      <c r="AY32" s="362"/>
      <c r="AZ32" s="360"/>
      <c r="BA32" s="360"/>
      <c r="BB32" s="362"/>
      <c r="BC32" s="360"/>
      <c r="BD32" s="360"/>
      <c r="BE32" s="362"/>
      <c r="BF32" s="467">
        <f t="shared" si="0"/>
        <v>0</v>
      </c>
      <c r="BG32" s="389">
        <f t="shared" si="1"/>
        <v>0</v>
      </c>
      <c r="BH32" s="390">
        <f t="shared" si="2"/>
        <v>0</v>
      </c>
    </row>
    <row r="33" ht="15.6" spans="2:60">
      <c r="B33" s="189">
        <v>24</v>
      </c>
      <c r="C33" s="188">
        <f>'5 жастағы балалар Ф'!C33</f>
        <v>0</v>
      </c>
      <c r="D33" s="360"/>
      <c r="E33" s="360"/>
      <c r="F33" s="362"/>
      <c r="G33" s="360"/>
      <c r="H33" s="360"/>
      <c r="I33" s="362"/>
      <c r="J33" s="360"/>
      <c r="K33" s="360"/>
      <c r="L33" s="362"/>
      <c r="M33" s="360"/>
      <c r="N33" s="360"/>
      <c r="O33" s="362"/>
      <c r="P33" s="360"/>
      <c r="Q33" s="360"/>
      <c r="R33" s="362"/>
      <c r="S33" s="360"/>
      <c r="T33" s="360"/>
      <c r="U33" s="362"/>
      <c r="V33" s="360"/>
      <c r="W33" s="360"/>
      <c r="X33" s="362"/>
      <c r="Y33" s="360"/>
      <c r="Z33" s="360"/>
      <c r="AA33" s="362"/>
      <c r="AB33" s="360"/>
      <c r="AC33" s="360"/>
      <c r="AD33" s="362"/>
      <c r="AE33" s="360"/>
      <c r="AF33" s="360"/>
      <c r="AG33" s="362"/>
      <c r="AH33" s="360"/>
      <c r="AI33" s="360"/>
      <c r="AJ33" s="362"/>
      <c r="AK33" s="360"/>
      <c r="AL33" s="360"/>
      <c r="AM33" s="362"/>
      <c r="AN33" s="360"/>
      <c r="AO33" s="360"/>
      <c r="AP33" s="362"/>
      <c r="AQ33" s="360"/>
      <c r="AR33" s="360"/>
      <c r="AS33" s="362"/>
      <c r="AT33" s="360"/>
      <c r="AU33" s="360"/>
      <c r="AV33" s="362"/>
      <c r="AW33" s="360"/>
      <c r="AX33" s="360"/>
      <c r="AY33" s="362"/>
      <c r="AZ33" s="360"/>
      <c r="BA33" s="360"/>
      <c r="BB33" s="362"/>
      <c r="BC33" s="360"/>
      <c r="BD33" s="360"/>
      <c r="BE33" s="362"/>
      <c r="BF33" s="467">
        <f t="shared" si="0"/>
        <v>0</v>
      </c>
      <c r="BG33" s="389">
        <f t="shared" si="1"/>
        <v>0</v>
      </c>
      <c r="BH33" s="390">
        <f t="shared" si="2"/>
        <v>0</v>
      </c>
    </row>
    <row r="34" ht="15.6" spans="2:60">
      <c r="B34" s="189">
        <v>25</v>
      </c>
      <c r="C34" s="188">
        <f>'5 жастағы балалар Ф'!C34</f>
        <v>0</v>
      </c>
      <c r="D34" s="360"/>
      <c r="E34" s="360"/>
      <c r="F34" s="362"/>
      <c r="G34" s="360"/>
      <c r="H34" s="360"/>
      <c r="I34" s="362"/>
      <c r="J34" s="360"/>
      <c r="K34" s="360"/>
      <c r="L34" s="362"/>
      <c r="M34" s="360"/>
      <c r="N34" s="360"/>
      <c r="O34" s="362"/>
      <c r="P34" s="360"/>
      <c r="Q34" s="360"/>
      <c r="R34" s="362"/>
      <c r="S34" s="360"/>
      <c r="T34" s="360"/>
      <c r="U34" s="362"/>
      <c r="V34" s="360"/>
      <c r="W34" s="360"/>
      <c r="X34" s="362"/>
      <c r="Y34" s="360"/>
      <c r="Z34" s="360"/>
      <c r="AA34" s="362"/>
      <c r="AB34" s="360"/>
      <c r="AC34" s="360"/>
      <c r="AD34" s="362"/>
      <c r="AE34" s="360"/>
      <c r="AF34" s="360"/>
      <c r="AG34" s="362"/>
      <c r="AH34" s="360"/>
      <c r="AI34" s="360"/>
      <c r="AJ34" s="362"/>
      <c r="AK34" s="360"/>
      <c r="AL34" s="360"/>
      <c r="AM34" s="362"/>
      <c r="AN34" s="360"/>
      <c r="AO34" s="360"/>
      <c r="AP34" s="362"/>
      <c r="AQ34" s="360"/>
      <c r="AR34" s="360"/>
      <c r="AS34" s="362"/>
      <c r="AT34" s="360"/>
      <c r="AU34" s="360"/>
      <c r="AV34" s="362"/>
      <c r="AW34" s="360"/>
      <c r="AX34" s="360"/>
      <c r="AY34" s="362"/>
      <c r="AZ34" s="360"/>
      <c r="BA34" s="360"/>
      <c r="BB34" s="362"/>
      <c r="BC34" s="360"/>
      <c r="BD34" s="360"/>
      <c r="BE34" s="362"/>
      <c r="BF34" s="467">
        <f t="shared" si="0"/>
        <v>0</v>
      </c>
      <c r="BG34" s="389">
        <f t="shared" si="1"/>
        <v>0</v>
      </c>
      <c r="BH34" s="390">
        <f t="shared" si="2"/>
        <v>0</v>
      </c>
    </row>
    <row r="35" ht="15.6" spans="2:60">
      <c r="B35" s="189">
        <v>26</v>
      </c>
      <c r="C35" s="188">
        <f>'5 жастағы балалар Ф'!C35</f>
        <v>0</v>
      </c>
      <c r="D35" s="360"/>
      <c r="E35" s="360"/>
      <c r="F35" s="362"/>
      <c r="G35" s="360"/>
      <c r="H35" s="360"/>
      <c r="I35" s="362"/>
      <c r="J35" s="360"/>
      <c r="K35" s="360"/>
      <c r="L35" s="362"/>
      <c r="M35" s="360"/>
      <c r="N35" s="360"/>
      <c r="O35" s="362"/>
      <c r="P35" s="360"/>
      <c r="Q35" s="360"/>
      <c r="R35" s="362"/>
      <c r="S35" s="360"/>
      <c r="T35" s="360"/>
      <c r="U35" s="362"/>
      <c r="V35" s="360"/>
      <c r="W35" s="360"/>
      <c r="X35" s="362"/>
      <c r="Y35" s="360"/>
      <c r="Z35" s="360"/>
      <c r="AA35" s="362"/>
      <c r="AB35" s="360"/>
      <c r="AC35" s="360"/>
      <c r="AD35" s="362"/>
      <c r="AE35" s="360"/>
      <c r="AF35" s="360"/>
      <c r="AG35" s="362"/>
      <c r="AH35" s="360"/>
      <c r="AI35" s="360"/>
      <c r="AJ35" s="362"/>
      <c r="AK35" s="360"/>
      <c r="AL35" s="360"/>
      <c r="AM35" s="362"/>
      <c r="AN35" s="360"/>
      <c r="AO35" s="360"/>
      <c r="AP35" s="362"/>
      <c r="AQ35" s="360"/>
      <c r="AR35" s="360"/>
      <c r="AS35" s="362"/>
      <c r="AT35" s="360"/>
      <c r="AU35" s="360"/>
      <c r="AV35" s="362"/>
      <c r="AW35" s="360"/>
      <c r="AX35" s="360"/>
      <c r="AY35" s="362"/>
      <c r="AZ35" s="360"/>
      <c r="BA35" s="360"/>
      <c r="BB35" s="362"/>
      <c r="BC35" s="360"/>
      <c r="BD35" s="360"/>
      <c r="BE35" s="362"/>
      <c r="BF35" s="467">
        <f t="shared" si="0"/>
        <v>0</v>
      </c>
      <c r="BG35" s="389">
        <f t="shared" si="1"/>
        <v>0</v>
      </c>
      <c r="BH35" s="390">
        <f t="shared" si="2"/>
        <v>0</v>
      </c>
    </row>
    <row r="36" ht="15.6" spans="2:60">
      <c r="B36" s="189">
        <v>27</v>
      </c>
      <c r="C36" s="188">
        <f>'5 жастағы балалар Ф'!C36</f>
        <v>0</v>
      </c>
      <c r="D36" s="360"/>
      <c r="E36" s="360"/>
      <c r="F36" s="362"/>
      <c r="G36" s="360"/>
      <c r="H36" s="360"/>
      <c r="I36" s="362"/>
      <c r="J36" s="360"/>
      <c r="K36" s="360"/>
      <c r="L36" s="362"/>
      <c r="M36" s="360"/>
      <c r="N36" s="360"/>
      <c r="O36" s="362"/>
      <c r="P36" s="360"/>
      <c r="Q36" s="360"/>
      <c r="R36" s="362"/>
      <c r="S36" s="360"/>
      <c r="T36" s="360"/>
      <c r="U36" s="362"/>
      <c r="V36" s="360"/>
      <c r="W36" s="360"/>
      <c r="X36" s="362"/>
      <c r="Y36" s="360"/>
      <c r="Z36" s="360"/>
      <c r="AA36" s="362"/>
      <c r="AB36" s="360"/>
      <c r="AC36" s="360"/>
      <c r="AD36" s="362"/>
      <c r="AE36" s="360"/>
      <c r="AF36" s="360"/>
      <c r="AG36" s="362"/>
      <c r="AH36" s="360"/>
      <c r="AI36" s="360"/>
      <c r="AJ36" s="362"/>
      <c r="AK36" s="360"/>
      <c r="AL36" s="360"/>
      <c r="AM36" s="362"/>
      <c r="AN36" s="360"/>
      <c r="AO36" s="360"/>
      <c r="AP36" s="362"/>
      <c r="AQ36" s="360"/>
      <c r="AR36" s="360"/>
      <c r="AS36" s="362"/>
      <c r="AT36" s="360"/>
      <c r="AU36" s="360"/>
      <c r="AV36" s="362"/>
      <c r="AW36" s="360"/>
      <c r="AX36" s="360"/>
      <c r="AY36" s="362"/>
      <c r="AZ36" s="360"/>
      <c r="BA36" s="360"/>
      <c r="BB36" s="362"/>
      <c r="BC36" s="360"/>
      <c r="BD36" s="360"/>
      <c r="BE36" s="362"/>
      <c r="BF36" s="467">
        <f t="shared" si="0"/>
        <v>0</v>
      </c>
      <c r="BG36" s="389">
        <f t="shared" si="1"/>
        <v>0</v>
      </c>
      <c r="BH36" s="390">
        <f t="shared" si="2"/>
        <v>0</v>
      </c>
    </row>
    <row r="37" ht="15" customHeight="1" spans="2:60">
      <c r="B37" s="363" t="s">
        <v>70</v>
      </c>
      <c r="C37" s="364"/>
      <c r="D37" s="426">
        <f>SUM(D10:D36)</f>
        <v>3</v>
      </c>
      <c r="E37" s="426">
        <f>SUM(E10:E36)</f>
        <v>6</v>
      </c>
      <c r="F37" s="427">
        <f>SUM(F10:F36)</f>
        <v>2</v>
      </c>
      <c r="G37" s="426">
        <f t="shared" ref="G37:L37" si="3">SUM(G10:G36)</f>
        <v>0</v>
      </c>
      <c r="H37" s="426">
        <f t="shared" si="3"/>
        <v>6</v>
      </c>
      <c r="I37" s="427">
        <f t="shared" si="3"/>
        <v>5</v>
      </c>
      <c r="J37" s="368">
        <f t="shared" si="3"/>
        <v>3</v>
      </c>
      <c r="K37" s="426">
        <f t="shared" si="3"/>
        <v>6</v>
      </c>
      <c r="L37" s="427">
        <f t="shared" si="3"/>
        <v>2</v>
      </c>
      <c r="M37" s="368">
        <f t="shared" ref="M37:U37" si="4">SUM(M10:M36)</f>
        <v>4</v>
      </c>
      <c r="N37" s="426">
        <f t="shared" si="4"/>
        <v>4</v>
      </c>
      <c r="O37" s="427">
        <f t="shared" si="4"/>
        <v>3</v>
      </c>
      <c r="P37" s="368">
        <f t="shared" si="4"/>
        <v>0</v>
      </c>
      <c r="Q37" s="426">
        <f t="shared" si="4"/>
        <v>9</v>
      </c>
      <c r="R37" s="427">
        <f t="shared" si="4"/>
        <v>2</v>
      </c>
      <c r="S37" s="368">
        <f t="shared" si="4"/>
        <v>3</v>
      </c>
      <c r="T37" s="426">
        <f t="shared" si="4"/>
        <v>6</v>
      </c>
      <c r="U37" s="427">
        <f t="shared" si="4"/>
        <v>2</v>
      </c>
      <c r="V37" s="426">
        <f t="shared" ref="V37:AP37" si="5">SUM(V10:V36)</f>
        <v>0</v>
      </c>
      <c r="W37" s="426">
        <f t="shared" si="5"/>
        <v>9</v>
      </c>
      <c r="X37" s="427">
        <f t="shared" si="5"/>
        <v>2</v>
      </c>
      <c r="Y37" s="368">
        <f t="shared" si="5"/>
        <v>0</v>
      </c>
      <c r="Z37" s="426">
        <f t="shared" si="5"/>
        <v>9</v>
      </c>
      <c r="AA37" s="427">
        <f t="shared" si="5"/>
        <v>2</v>
      </c>
      <c r="AB37" s="368">
        <f t="shared" si="5"/>
        <v>0</v>
      </c>
      <c r="AC37" s="426">
        <f t="shared" si="5"/>
        <v>9</v>
      </c>
      <c r="AD37" s="427">
        <f t="shared" si="5"/>
        <v>2</v>
      </c>
      <c r="AE37" s="368">
        <f t="shared" si="5"/>
        <v>0</v>
      </c>
      <c r="AF37" s="426">
        <f t="shared" si="5"/>
        <v>9</v>
      </c>
      <c r="AG37" s="427">
        <f t="shared" si="5"/>
        <v>2</v>
      </c>
      <c r="AH37" s="368">
        <f t="shared" si="5"/>
        <v>0</v>
      </c>
      <c r="AI37" s="426">
        <f t="shared" si="5"/>
        <v>9</v>
      </c>
      <c r="AJ37" s="427">
        <f t="shared" si="5"/>
        <v>2</v>
      </c>
      <c r="AK37" s="368">
        <f t="shared" si="5"/>
        <v>0</v>
      </c>
      <c r="AL37" s="426">
        <f t="shared" si="5"/>
        <v>9</v>
      </c>
      <c r="AM37" s="427">
        <f t="shared" si="5"/>
        <v>2</v>
      </c>
      <c r="AN37" s="368">
        <f t="shared" si="5"/>
        <v>0</v>
      </c>
      <c r="AO37" s="426">
        <f t="shared" si="5"/>
        <v>9</v>
      </c>
      <c r="AP37" s="427">
        <f t="shared" si="5"/>
        <v>2</v>
      </c>
      <c r="AQ37" s="426">
        <f t="shared" ref="AQ37:AV37" si="6">SUM(AQ10:AQ36)</f>
        <v>5</v>
      </c>
      <c r="AR37" s="426">
        <f t="shared" si="6"/>
        <v>4</v>
      </c>
      <c r="AS37" s="427">
        <f t="shared" si="6"/>
        <v>2</v>
      </c>
      <c r="AT37" s="368">
        <f t="shared" si="6"/>
        <v>0</v>
      </c>
      <c r="AU37" s="426">
        <f t="shared" si="6"/>
        <v>9</v>
      </c>
      <c r="AV37" s="427">
        <f t="shared" si="6"/>
        <v>2</v>
      </c>
      <c r="AW37" s="368">
        <f t="shared" ref="AW37:BE37" si="7">SUM(AW10:AW36)</f>
        <v>0</v>
      </c>
      <c r="AX37" s="426">
        <f t="shared" si="7"/>
        <v>9</v>
      </c>
      <c r="AY37" s="427">
        <f t="shared" si="7"/>
        <v>2</v>
      </c>
      <c r="AZ37" s="368">
        <f t="shared" si="7"/>
        <v>0</v>
      </c>
      <c r="BA37" s="426">
        <f t="shared" si="7"/>
        <v>9</v>
      </c>
      <c r="BB37" s="427">
        <f t="shared" si="7"/>
        <v>2</v>
      </c>
      <c r="BC37" s="368">
        <f t="shared" si="7"/>
        <v>0</v>
      </c>
      <c r="BD37" s="426">
        <f t="shared" si="7"/>
        <v>9</v>
      </c>
      <c r="BE37" s="427">
        <f t="shared" si="7"/>
        <v>2</v>
      </c>
      <c r="BF37" s="39"/>
      <c r="BG37" s="39"/>
      <c r="BH37" s="39"/>
    </row>
    <row r="38" ht="48" customHeight="1" spans="2:60">
      <c r="B38" s="367" t="s">
        <v>71</v>
      </c>
      <c r="C38" s="368"/>
      <c r="D38" s="429">
        <f>D37*100/BG40</f>
        <v>27.2727272727273</v>
      </c>
      <c r="E38" s="429">
        <f>E37*100/BG40</f>
        <v>54.5454545454545</v>
      </c>
      <c r="F38" s="430">
        <f>F37*100/BG40</f>
        <v>18.1818181818182</v>
      </c>
      <c r="G38" s="429">
        <f>G37*100/BG40</f>
        <v>0</v>
      </c>
      <c r="H38" s="429">
        <f>H37*100/BG40</f>
        <v>54.5454545454545</v>
      </c>
      <c r="I38" s="430">
        <f>I37*100/BG40</f>
        <v>45.4545454545455</v>
      </c>
      <c r="J38" s="431">
        <f>J37*100/BG40</f>
        <v>27.2727272727273</v>
      </c>
      <c r="K38" s="429">
        <f>K37*100/BG40</f>
        <v>54.5454545454545</v>
      </c>
      <c r="L38" s="430">
        <f>L37*100/BG40</f>
        <v>18.1818181818182</v>
      </c>
      <c r="M38" s="431">
        <f>M37*100/BG40</f>
        <v>36.3636363636364</v>
      </c>
      <c r="N38" s="429">
        <f>N37*100/BG40</f>
        <v>36.3636363636364</v>
      </c>
      <c r="O38" s="430">
        <f>O37*100/BG40</f>
        <v>27.2727272727273</v>
      </c>
      <c r="P38" s="431">
        <f>P37*100/BG40</f>
        <v>0</v>
      </c>
      <c r="Q38" s="429">
        <f>Q37*100/BG40</f>
        <v>81.8181818181818</v>
      </c>
      <c r="R38" s="430">
        <f>R37*100/BG40</f>
        <v>18.1818181818182</v>
      </c>
      <c r="S38" s="431">
        <f>S37*100/BG40</f>
        <v>27.2727272727273</v>
      </c>
      <c r="T38" s="429">
        <f>T37*100/BG40</f>
        <v>54.5454545454545</v>
      </c>
      <c r="U38" s="430">
        <f>U37*100/BG40</f>
        <v>18.1818181818182</v>
      </c>
      <c r="V38" s="429">
        <f>V37*100/BG40</f>
        <v>0</v>
      </c>
      <c r="W38" s="429">
        <f>W37*100/BG40</f>
        <v>81.8181818181818</v>
      </c>
      <c r="X38" s="430">
        <f>X37*100/BG40</f>
        <v>18.1818181818182</v>
      </c>
      <c r="Y38" s="431">
        <f>Y37*100/BG40</f>
        <v>0</v>
      </c>
      <c r="Z38" s="429">
        <f>Z37*100/BG40</f>
        <v>81.8181818181818</v>
      </c>
      <c r="AA38" s="430">
        <f>AA37*100/BG40</f>
        <v>18.1818181818182</v>
      </c>
      <c r="AB38" s="431">
        <f>AB37*100/BG40</f>
        <v>0</v>
      </c>
      <c r="AC38" s="429">
        <f>AC37*100/BG40</f>
        <v>81.8181818181818</v>
      </c>
      <c r="AD38" s="430">
        <f>AD37*100/BG40</f>
        <v>18.1818181818182</v>
      </c>
      <c r="AE38" s="431">
        <f>AE37*100/BG40</f>
        <v>0</v>
      </c>
      <c r="AF38" s="429">
        <f>AF37*100/BG40</f>
        <v>81.8181818181818</v>
      </c>
      <c r="AG38" s="430">
        <f>AG37*100/BG40</f>
        <v>18.1818181818182</v>
      </c>
      <c r="AH38" s="431">
        <f>AH37*100/BG40</f>
        <v>0</v>
      </c>
      <c r="AI38" s="429">
        <f>AI37*100/BG40</f>
        <v>81.8181818181818</v>
      </c>
      <c r="AJ38" s="430">
        <f>AJ37*100/BG40</f>
        <v>18.1818181818182</v>
      </c>
      <c r="AK38" s="431">
        <f>AK37*100/BG40</f>
        <v>0</v>
      </c>
      <c r="AL38" s="429">
        <f>AL37*100/BG40</f>
        <v>81.8181818181818</v>
      </c>
      <c r="AM38" s="430">
        <f>AM37*100/BG40</f>
        <v>18.1818181818182</v>
      </c>
      <c r="AN38" s="431">
        <f>AN37*100/BG40</f>
        <v>0</v>
      </c>
      <c r="AO38" s="429">
        <f>AO37*100/BG40</f>
        <v>81.8181818181818</v>
      </c>
      <c r="AP38" s="430">
        <f>AP37*100/BG40</f>
        <v>18.1818181818182</v>
      </c>
      <c r="AQ38" s="429">
        <f>AQ37*100/BG40</f>
        <v>45.4545454545455</v>
      </c>
      <c r="AR38" s="429">
        <f>AR37*100/BG40</f>
        <v>36.3636363636364</v>
      </c>
      <c r="AS38" s="430">
        <f>AS37*100/BG40</f>
        <v>18.1818181818182</v>
      </c>
      <c r="AT38" s="431">
        <f>AT37*100/BG40</f>
        <v>0</v>
      </c>
      <c r="AU38" s="429">
        <f>AU37*100/BG40</f>
        <v>81.8181818181818</v>
      </c>
      <c r="AV38" s="430">
        <f>AV37*100/BG40</f>
        <v>18.1818181818182</v>
      </c>
      <c r="AW38" s="431">
        <f>AW37*100/BG40</f>
        <v>0</v>
      </c>
      <c r="AX38" s="429">
        <f>AX37*100/BG40</f>
        <v>81.8181818181818</v>
      </c>
      <c r="AY38" s="430">
        <f>AY37*100/BG40</f>
        <v>18.1818181818182</v>
      </c>
      <c r="AZ38" s="431">
        <f>AZ37*100/BG40</f>
        <v>0</v>
      </c>
      <c r="BA38" s="429">
        <f>BA37*100/BG40</f>
        <v>81.8181818181818</v>
      </c>
      <c r="BB38" s="430">
        <f>BB37*100/BG40</f>
        <v>18.1818181818182</v>
      </c>
      <c r="BC38" s="431">
        <f>BC37*100/BG40</f>
        <v>0</v>
      </c>
      <c r="BD38" s="429">
        <f>BD37*100/BG40</f>
        <v>81.8181818181818</v>
      </c>
      <c r="BE38" s="430">
        <f>BE37*100/BG40</f>
        <v>18.1818181818182</v>
      </c>
      <c r="BF38" s="39"/>
      <c r="BG38" s="39"/>
      <c r="BH38" s="39"/>
    </row>
    <row r="39" spans="2:60">
      <c r="B39" s="372"/>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438"/>
      <c r="BD39" s="392"/>
      <c r="BE39" s="392"/>
      <c r="BF39" s="393"/>
      <c r="BG39" s="37" t="s">
        <v>72</v>
      </c>
      <c r="BH39" s="37" t="s">
        <v>73</v>
      </c>
    </row>
    <row r="40" spans="2:60">
      <c r="B40" s="374"/>
      <c r="C40" s="315"/>
      <c r="D40" s="315"/>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5"/>
      <c r="AO40" s="315"/>
      <c r="AP40" s="315"/>
      <c r="AQ40" s="315"/>
      <c r="AR40" s="315"/>
      <c r="AS40" s="315"/>
      <c r="AT40" s="315"/>
      <c r="AU40" s="315"/>
      <c r="AV40" s="315"/>
      <c r="AW40" s="315"/>
      <c r="AX40" s="315"/>
      <c r="AY40" s="315"/>
      <c r="AZ40" s="315"/>
      <c r="BA40" s="315"/>
      <c r="BB40" s="315"/>
      <c r="BC40" s="394" t="s">
        <v>70</v>
      </c>
      <c r="BD40" s="439"/>
      <c r="BE40" s="439"/>
      <c r="BF40" s="445"/>
      <c r="BG40" s="32">
        <f>'5 жастағы балалар Ф'!W40</f>
        <v>11</v>
      </c>
      <c r="BH40" s="32">
        <v>100</v>
      </c>
    </row>
    <row r="41" spans="2:60">
      <c r="B41" s="374"/>
      <c r="C41" s="315"/>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97" t="s">
        <v>6</v>
      </c>
      <c r="BD41" s="440"/>
      <c r="BE41" s="440"/>
      <c r="BF41" s="446"/>
      <c r="BG41" s="400">
        <f>COUNTIF(BF10:BF36,"&gt;0")</f>
        <v>5</v>
      </c>
      <c r="BH41" s="401">
        <f>(AQ38+AT38+AK38+AH38+AE38+AB38+Y38+V38+J38+G38+AZ38+AW38+AN38+S38+P38+M38+D38+BC38)/18</f>
        <v>9.09090909090909</v>
      </c>
    </row>
    <row r="42" spans="2:81">
      <c r="B42" s="374"/>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402" t="s">
        <v>7</v>
      </c>
      <c r="BD42" s="441"/>
      <c r="BE42" s="441"/>
      <c r="BF42" s="447"/>
      <c r="BG42" s="400">
        <f>COUNTIF(BG10:BG36,"&gt;0")</f>
        <v>9</v>
      </c>
      <c r="BH42" s="401">
        <f>(AU38+AR38+AL38+AI38+AF38+AC38+Z38+W38+K38+H38+BA38+AX38+AO38+T38+Q38+N38+E38+BD38)/18</f>
        <v>70.7070707070707</v>
      </c>
      <c r="BN42" s="477"/>
      <c r="BO42" s="477"/>
      <c r="BP42" s="477"/>
      <c r="BQ42" s="477"/>
      <c r="BR42" s="477"/>
      <c r="BS42" s="477"/>
      <c r="BT42" s="477"/>
      <c r="BU42" s="477"/>
      <c r="BV42" s="477"/>
      <c r="BW42" s="477"/>
      <c r="BX42" s="477"/>
      <c r="BY42" s="477"/>
      <c r="BZ42" s="477"/>
      <c r="CA42" s="477"/>
      <c r="CB42" s="477"/>
      <c r="CC42" s="477"/>
    </row>
    <row r="43" spans="2:81">
      <c r="B43" s="449"/>
      <c r="C43" s="450"/>
      <c r="D43" s="450"/>
      <c r="E43" s="450"/>
      <c r="F43" s="450"/>
      <c r="G43" s="450"/>
      <c r="H43" s="450"/>
      <c r="I43" s="450"/>
      <c r="J43" s="450"/>
      <c r="K43" s="450"/>
      <c r="L43" s="450"/>
      <c r="M43" s="450"/>
      <c r="N43" s="450"/>
      <c r="O43" s="450"/>
      <c r="P43" s="450"/>
      <c r="Q43" s="450"/>
      <c r="R43" s="450"/>
      <c r="S43" s="450"/>
      <c r="T43" s="450"/>
      <c r="U43" s="450"/>
      <c r="V43" s="450"/>
      <c r="W43" s="450"/>
      <c r="X43" s="450"/>
      <c r="Y43" s="450"/>
      <c r="Z43" s="450"/>
      <c r="AA43" s="450"/>
      <c r="AB43" s="450"/>
      <c r="AC43" s="450"/>
      <c r="AD43" s="450"/>
      <c r="AE43" s="450"/>
      <c r="AF43" s="450"/>
      <c r="AG43" s="450"/>
      <c r="AH43" s="450"/>
      <c r="AI43" s="450"/>
      <c r="AJ43" s="450"/>
      <c r="AK43" s="450"/>
      <c r="AL43" s="450"/>
      <c r="AM43" s="450"/>
      <c r="AN43" s="450"/>
      <c r="AO43" s="450"/>
      <c r="AP43" s="450"/>
      <c r="AQ43" s="450"/>
      <c r="AR43" s="450"/>
      <c r="AS43" s="450"/>
      <c r="AT43" s="450"/>
      <c r="AU43" s="450"/>
      <c r="AV43" s="450"/>
      <c r="AW43" s="450"/>
      <c r="AX43" s="450"/>
      <c r="AY43" s="450"/>
      <c r="AZ43" s="450"/>
      <c r="BA43" s="450"/>
      <c r="BB43" s="450"/>
      <c r="BC43" s="405" t="s">
        <v>8</v>
      </c>
      <c r="BD43" s="442"/>
      <c r="BE43" s="442"/>
      <c r="BF43" s="448"/>
      <c r="BG43" s="400">
        <f>COUNTIF(BH10:BH36,"&gt;0")</f>
        <v>5</v>
      </c>
      <c r="BH43" s="401">
        <f>(AV38+AS38+AM38+AJ38+AG38+AD38+AA38+X38+L38+I38+F38+O38+R38+U38+AP38+AY38+BB38+BE38)/18</f>
        <v>20.2020202020202</v>
      </c>
      <c r="BN43" s="477"/>
      <c r="BO43" s="477"/>
      <c r="BP43" s="477"/>
      <c r="BQ43" s="477"/>
      <c r="BR43" s="477"/>
      <c r="BS43" s="477"/>
      <c r="BT43" s="477"/>
      <c r="BU43" s="477"/>
      <c r="BV43" s="477"/>
      <c r="BW43" s="477"/>
      <c r="BX43" s="477"/>
      <c r="BY43" s="477"/>
      <c r="BZ43" s="477"/>
      <c r="CA43" s="477"/>
      <c r="CB43" s="477"/>
      <c r="CC43" s="477"/>
    </row>
    <row r="44" spans="66:81">
      <c r="BN44" s="477"/>
      <c r="BO44" s="477"/>
      <c r="BP44" s="477"/>
      <c r="BQ44" s="477"/>
      <c r="BR44" s="477"/>
      <c r="BS44" s="477"/>
      <c r="BT44" s="477"/>
      <c r="BU44" s="477"/>
      <c r="BV44" s="477"/>
      <c r="BW44" s="477"/>
      <c r="BX44" s="477"/>
      <c r="BY44" s="477"/>
      <c r="BZ44" s="477"/>
      <c r="CA44" s="477"/>
      <c r="CB44" s="477"/>
      <c r="CC44" s="477"/>
    </row>
    <row r="46" spans="49:59">
      <c r="AW46" s="475"/>
      <c r="BG46" s="476"/>
    </row>
    <row r="47" spans="59:59">
      <c r="BG47" s="476"/>
    </row>
    <row r="48" ht="15" customHeight="1" spans="2:89">
      <c r="B48" s="458"/>
      <c r="C48" s="459" t="s">
        <v>0</v>
      </c>
      <c r="D48" s="459"/>
      <c r="E48" s="459"/>
      <c r="F48" s="459"/>
      <c r="G48" s="459"/>
      <c r="H48" s="459"/>
      <c r="I48" s="459"/>
      <c r="J48" s="459"/>
      <c r="K48" s="459"/>
      <c r="L48" s="459"/>
      <c r="M48" s="459"/>
      <c r="N48" s="459"/>
      <c r="O48" s="459"/>
      <c r="P48" s="459"/>
      <c r="Q48" s="459"/>
      <c r="R48" s="459"/>
      <c r="S48" s="459"/>
      <c r="T48" s="459"/>
      <c r="U48" s="459"/>
      <c r="V48" s="459"/>
      <c r="W48" s="459"/>
      <c r="X48" s="459"/>
      <c r="Y48" s="459"/>
      <c r="Z48" s="459"/>
      <c r="AA48" s="459"/>
      <c r="AB48" s="459"/>
      <c r="AC48" s="459"/>
      <c r="AD48" s="459"/>
      <c r="AE48" s="459"/>
      <c r="AF48" s="459"/>
      <c r="AG48" s="459"/>
      <c r="AH48" s="459"/>
      <c r="AI48" s="459"/>
      <c r="AJ48" s="459"/>
      <c r="AK48" s="459"/>
      <c r="AL48" s="459"/>
      <c r="AM48" s="459"/>
      <c r="AN48" s="459"/>
      <c r="AO48" s="459"/>
      <c r="AP48" s="458"/>
      <c r="AQ48" s="458"/>
      <c r="AR48" s="458"/>
      <c r="AS48" s="458"/>
      <c r="AT48" s="458"/>
      <c r="AU48" s="458"/>
      <c r="AV48" s="458"/>
      <c r="AW48" s="458"/>
      <c r="AX48" s="458"/>
      <c r="AY48" s="458"/>
      <c r="AZ48" s="458"/>
      <c r="BA48" s="458"/>
      <c r="BB48" s="458"/>
      <c r="BC48" s="458"/>
      <c r="BD48" s="458"/>
      <c r="BE48" s="458"/>
      <c r="BF48" s="458"/>
      <c r="BG48" s="458"/>
      <c r="BH48" s="458"/>
      <c r="BI48" s="458"/>
      <c r="BJ48" s="458"/>
      <c r="BK48" s="458"/>
      <c r="BL48" s="458"/>
      <c r="BM48" s="458"/>
      <c r="BN48" s="458"/>
      <c r="BO48" s="458"/>
      <c r="BP48" s="458"/>
      <c r="BQ48" s="458"/>
      <c r="BR48" s="458"/>
      <c r="BS48" s="458"/>
      <c r="BT48" s="458"/>
      <c r="BU48" s="458"/>
      <c r="BV48" s="458"/>
      <c r="BW48" s="458"/>
      <c r="BX48" s="458"/>
      <c r="BY48" s="458"/>
      <c r="BZ48" s="458"/>
      <c r="CA48" s="458"/>
      <c r="CB48" s="458"/>
      <c r="CC48" s="458"/>
      <c r="CD48" s="458"/>
      <c r="CE48" s="458"/>
      <c r="CF48" s="458"/>
      <c r="CG48" s="458"/>
      <c r="CH48" s="458"/>
      <c r="CI48" s="458"/>
      <c r="CJ48" s="458"/>
      <c r="CK48" s="458"/>
    </row>
    <row r="49" ht="15" customHeight="1" spans="1:89">
      <c r="A49" s="458"/>
      <c r="B49" s="458"/>
      <c r="C49" s="459" t="str">
        <f>'5 жастағы балалар Ф'!C49:Z49</f>
        <v>Оқу жылы: 2023-2024                             Топ: "Мектепалды сыныбы"               Өткізу кезеңі: қорытынды       Өткізу мерзімі: қаңтар 2024 жыл</v>
      </c>
      <c r="D49" s="459"/>
      <c r="E49" s="459"/>
      <c r="F49" s="459"/>
      <c r="G49" s="459"/>
      <c r="H49" s="459"/>
      <c r="I49" s="459"/>
      <c r="J49" s="459"/>
      <c r="K49" s="459"/>
      <c r="L49" s="459"/>
      <c r="M49" s="459"/>
      <c r="N49" s="459"/>
      <c r="O49" s="459"/>
      <c r="P49" s="459"/>
      <c r="Q49" s="459"/>
      <c r="R49" s="459"/>
      <c r="S49" s="459"/>
      <c r="T49" s="459"/>
      <c r="U49" s="459"/>
      <c r="V49" s="459"/>
      <c r="W49" s="459"/>
      <c r="X49" s="459"/>
      <c r="Y49" s="459"/>
      <c r="Z49" s="459"/>
      <c r="AA49" s="459"/>
      <c r="AB49" s="459"/>
      <c r="AC49" s="459"/>
      <c r="AD49" s="459"/>
      <c r="AE49" s="459"/>
      <c r="AF49" s="459"/>
      <c r="AG49" s="459"/>
      <c r="AH49" s="459"/>
      <c r="AI49" s="459"/>
      <c r="AJ49" s="459"/>
      <c r="AK49" s="459"/>
      <c r="AL49" s="459"/>
      <c r="AM49" s="459"/>
      <c r="AN49" s="459"/>
      <c r="AO49" s="459"/>
      <c r="AP49" s="458"/>
      <c r="AQ49" s="458"/>
      <c r="AR49" s="458"/>
      <c r="AS49" s="458"/>
      <c r="AT49" s="458"/>
      <c r="AU49" s="458"/>
      <c r="AV49" s="458"/>
      <c r="AW49" s="458"/>
      <c r="AX49" s="458"/>
      <c r="AY49" s="458"/>
      <c r="AZ49" s="458"/>
      <c r="BA49" s="458"/>
      <c r="BB49" s="458"/>
      <c r="BC49" s="458"/>
      <c r="BD49" s="458"/>
      <c r="BE49" s="458"/>
      <c r="BF49" s="458"/>
      <c r="BG49" s="458"/>
      <c r="BH49" s="458"/>
      <c r="BI49" s="458"/>
      <c r="BJ49" s="458"/>
      <c r="BK49" s="458"/>
      <c r="BL49" s="458"/>
      <c r="BM49" s="458"/>
      <c r="BN49" s="458"/>
      <c r="BO49" s="458"/>
      <c r="BP49" s="458"/>
      <c r="BQ49" s="458"/>
      <c r="BR49" s="458"/>
      <c r="BS49" s="458"/>
      <c r="BT49" s="458"/>
      <c r="BU49" s="458"/>
      <c r="BV49" s="458"/>
      <c r="BW49" s="458"/>
      <c r="BX49" s="458"/>
      <c r="BY49" s="458"/>
      <c r="BZ49" s="458"/>
      <c r="CA49" s="458"/>
      <c r="CB49" s="458"/>
      <c r="CC49" s="458"/>
      <c r="CD49" s="458"/>
      <c r="CE49" s="458"/>
      <c r="CF49" s="458"/>
      <c r="CG49" s="458"/>
      <c r="CH49" s="458"/>
      <c r="CI49" s="458"/>
      <c r="CJ49" s="458"/>
      <c r="CK49" s="458"/>
    </row>
    <row r="50" ht="15" customHeight="1" spans="1:61">
      <c r="A50" s="459"/>
      <c r="B50" s="459"/>
      <c r="C50" s="459"/>
      <c r="D50" s="459"/>
      <c r="E50" s="459"/>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459"/>
      <c r="AI50" s="459"/>
      <c r="AJ50" s="459"/>
      <c r="AK50" s="459"/>
      <c r="AL50" s="459"/>
      <c r="AM50" s="459"/>
      <c r="AN50" s="459"/>
      <c r="AO50" s="459"/>
      <c r="AP50" s="459"/>
      <c r="AQ50" s="459"/>
      <c r="AR50" s="459"/>
      <c r="AS50" s="459"/>
      <c r="AT50" s="459"/>
      <c r="AU50" s="459"/>
      <c r="AV50" s="459"/>
      <c r="AW50" s="459"/>
      <c r="AX50" s="459"/>
      <c r="AY50" s="459"/>
      <c r="AZ50" s="459"/>
      <c r="BA50" s="459"/>
      <c r="BB50" s="459"/>
      <c r="BC50" s="459"/>
      <c r="BD50" s="459"/>
      <c r="BE50" s="459"/>
      <c r="BF50" s="459"/>
      <c r="BG50" s="459"/>
      <c r="BH50" s="459"/>
      <c r="BI50" s="459"/>
    </row>
    <row r="51" ht="15" customHeight="1" spans="1:90">
      <c r="A51" s="459"/>
      <c r="B51" s="31" t="s">
        <v>3</v>
      </c>
      <c r="C51" s="31" t="s">
        <v>111</v>
      </c>
      <c r="D51" s="460" t="s">
        <v>112</v>
      </c>
      <c r="E51" s="457"/>
      <c r="F51" s="457"/>
      <c r="G51" s="457"/>
      <c r="H51" s="457"/>
      <c r="I51" s="457"/>
      <c r="J51" s="457"/>
      <c r="K51" s="457"/>
      <c r="L51" s="457"/>
      <c r="M51" s="457"/>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457"/>
      <c r="AK51" s="457"/>
      <c r="AL51" s="457"/>
      <c r="AM51" s="457"/>
      <c r="AN51" s="457"/>
      <c r="AO51" s="457"/>
      <c r="AP51" s="457"/>
      <c r="AQ51" s="457"/>
      <c r="AR51" s="457"/>
      <c r="AS51" s="457"/>
      <c r="AT51" s="457"/>
      <c r="AU51" s="457"/>
      <c r="AV51" s="457"/>
      <c r="AW51" s="457"/>
      <c r="AX51" s="457"/>
      <c r="AY51" s="457"/>
      <c r="AZ51" s="457"/>
      <c r="BA51" s="457"/>
      <c r="BB51" s="457"/>
      <c r="BC51" s="457"/>
      <c r="BD51" s="457"/>
      <c r="BE51" s="457"/>
      <c r="BF51" s="457"/>
      <c r="BG51" s="457"/>
      <c r="BH51" s="457"/>
      <c r="BI51" s="457"/>
      <c r="BJ51" s="457"/>
      <c r="BK51" s="457"/>
      <c r="BL51" s="457"/>
      <c r="BM51" s="457"/>
      <c r="BN51" s="457"/>
      <c r="BO51" s="457"/>
      <c r="BP51" s="457"/>
      <c r="BQ51" s="457"/>
      <c r="BR51" s="457"/>
      <c r="BS51" s="457"/>
      <c r="BT51" s="457"/>
      <c r="BU51" s="457"/>
      <c r="BV51" s="457"/>
      <c r="BW51" s="457"/>
      <c r="BX51" s="457"/>
      <c r="BY51" s="457"/>
      <c r="BZ51" s="457"/>
      <c r="CA51" s="457"/>
      <c r="CB51" s="457"/>
      <c r="CC51" s="457"/>
      <c r="CD51" s="457"/>
      <c r="CE51" s="457"/>
      <c r="CF51" s="457"/>
      <c r="CG51" s="457"/>
      <c r="CH51" s="457"/>
      <c r="CI51" s="463"/>
      <c r="CJ51" s="379" t="s">
        <v>6</v>
      </c>
      <c r="CK51" s="380" t="s">
        <v>7</v>
      </c>
      <c r="CL51" s="381" t="s">
        <v>8</v>
      </c>
    </row>
    <row r="52" ht="15.6" spans="2:90">
      <c r="B52" s="33"/>
      <c r="C52" s="424"/>
      <c r="D52" s="423" t="s">
        <v>113</v>
      </c>
      <c r="E52" s="423"/>
      <c r="F52" s="423"/>
      <c r="G52" s="423"/>
      <c r="H52" s="423"/>
      <c r="I52" s="423"/>
      <c r="J52" s="423"/>
      <c r="K52" s="423"/>
      <c r="L52" s="423"/>
      <c r="M52" s="423"/>
      <c r="N52" s="423"/>
      <c r="O52" s="423"/>
      <c r="P52" s="423"/>
      <c r="Q52" s="423"/>
      <c r="R52" s="423"/>
      <c r="S52" s="423"/>
      <c r="T52" s="423"/>
      <c r="U52" s="423"/>
      <c r="V52" s="423"/>
      <c r="W52" s="423"/>
      <c r="X52" s="423"/>
      <c r="Y52" s="423" t="s">
        <v>114</v>
      </c>
      <c r="Z52" s="423"/>
      <c r="AA52" s="423"/>
      <c r="AB52" s="423"/>
      <c r="AC52" s="423"/>
      <c r="AD52" s="423"/>
      <c r="AE52" s="423"/>
      <c r="AF52" s="423"/>
      <c r="AG52" s="423"/>
      <c r="AH52" s="423"/>
      <c r="AI52" s="423"/>
      <c r="AJ52" s="423"/>
      <c r="AK52" s="423"/>
      <c r="AL52" s="423"/>
      <c r="AM52" s="423"/>
      <c r="AN52" s="423"/>
      <c r="AO52" s="423"/>
      <c r="AP52" s="423"/>
      <c r="AQ52" s="423"/>
      <c r="AR52" s="423"/>
      <c r="AS52" s="423"/>
      <c r="AT52" s="357" t="s">
        <v>206</v>
      </c>
      <c r="AU52" s="357"/>
      <c r="AV52" s="357"/>
      <c r="AW52" s="357"/>
      <c r="AX52" s="357"/>
      <c r="AY52" s="357"/>
      <c r="AZ52" s="357"/>
      <c r="BA52" s="357"/>
      <c r="BB52" s="357"/>
      <c r="BC52" s="357"/>
      <c r="BD52" s="357"/>
      <c r="BE52" s="357"/>
      <c r="BF52" s="357"/>
      <c r="BG52" s="357"/>
      <c r="BH52" s="357"/>
      <c r="BI52" s="357"/>
      <c r="BJ52" s="357"/>
      <c r="BK52" s="357"/>
      <c r="BL52" s="357"/>
      <c r="BM52" s="357"/>
      <c r="BN52" s="357"/>
      <c r="BO52" s="357" t="s">
        <v>115</v>
      </c>
      <c r="BP52" s="357"/>
      <c r="BQ52" s="357"/>
      <c r="BR52" s="357"/>
      <c r="BS52" s="357"/>
      <c r="BT52" s="357"/>
      <c r="BU52" s="357"/>
      <c r="BV52" s="357"/>
      <c r="BW52" s="357"/>
      <c r="BX52" s="357"/>
      <c r="BY52" s="357"/>
      <c r="BZ52" s="357"/>
      <c r="CA52" s="357"/>
      <c r="CB52" s="357"/>
      <c r="CC52" s="357"/>
      <c r="CD52" s="357"/>
      <c r="CE52" s="357"/>
      <c r="CF52" s="357"/>
      <c r="CG52" s="357"/>
      <c r="CH52" s="357"/>
      <c r="CI52" s="357"/>
      <c r="CJ52" s="382"/>
      <c r="CK52" s="383"/>
      <c r="CL52" s="384"/>
    </row>
    <row r="53" ht="15" customHeight="1" spans="2:90">
      <c r="B53" s="33"/>
      <c r="C53" s="424"/>
      <c r="D53" s="293" t="s">
        <v>207</v>
      </c>
      <c r="E53" s="293"/>
      <c r="F53" s="293"/>
      <c r="G53" s="293" t="s">
        <v>208</v>
      </c>
      <c r="H53" s="293"/>
      <c r="I53" s="293"/>
      <c r="J53" s="293" t="s">
        <v>209</v>
      </c>
      <c r="K53" s="293"/>
      <c r="L53" s="293"/>
      <c r="M53" s="293" t="s">
        <v>210</v>
      </c>
      <c r="N53" s="293"/>
      <c r="O53" s="293"/>
      <c r="P53" s="293" t="s">
        <v>211</v>
      </c>
      <c r="Q53" s="293"/>
      <c r="R53" s="293"/>
      <c r="S53" s="293" t="s">
        <v>212</v>
      </c>
      <c r="T53" s="293"/>
      <c r="U53" s="293"/>
      <c r="V53" s="358" t="s">
        <v>213</v>
      </c>
      <c r="W53" s="358"/>
      <c r="X53" s="358"/>
      <c r="Y53" s="293" t="s">
        <v>214</v>
      </c>
      <c r="Z53" s="293"/>
      <c r="AA53" s="293"/>
      <c r="AB53" s="293" t="s">
        <v>215</v>
      </c>
      <c r="AC53" s="293"/>
      <c r="AD53" s="293"/>
      <c r="AE53" s="293" t="s">
        <v>216</v>
      </c>
      <c r="AF53" s="293"/>
      <c r="AG53" s="293"/>
      <c r="AH53" s="293" t="s">
        <v>217</v>
      </c>
      <c r="AI53" s="293"/>
      <c r="AJ53" s="293"/>
      <c r="AK53" s="293" t="s">
        <v>218</v>
      </c>
      <c r="AL53" s="293"/>
      <c r="AM53" s="293"/>
      <c r="AN53" s="358" t="s">
        <v>219</v>
      </c>
      <c r="AO53" s="358"/>
      <c r="AP53" s="358"/>
      <c r="AQ53" s="358" t="s">
        <v>220</v>
      </c>
      <c r="AR53" s="358"/>
      <c r="AS53" s="358"/>
      <c r="AT53" s="293" t="s">
        <v>221</v>
      </c>
      <c r="AU53" s="293"/>
      <c r="AV53" s="293"/>
      <c r="AW53" s="293" t="s">
        <v>222</v>
      </c>
      <c r="AX53" s="293"/>
      <c r="AY53" s="293"/>
      <c r="AZ53" s="358" t="s">
        <v>223</v>
      </c>
      <c r="BA53" s="358"/>
      <c r="BB53" s="358"/>
      <c r="BC53" s="293" t="s">
        <v>224</v>
      </c>
      <c r="BD53" s="293"/>
      <c r="BE53" s="293"/>
      <c r="BF53" s="293" t="s">
        <v>225</v>
      </c>
      <c r="BG53" s="293"/>
      <c r="BH53" s="293"/>
      <c r="BI53" s="293" t="s">
        <v>226</v>
      </c>
      <c r="BJ53" s="293"/>
      <c r="BK53" s="293"/>
      <c r="BL53" s="293" t="s">
        <v>227</v>
      </c>
      <c r="BM53" s="293"/>
      <c r="BN53" s="293"/>
      <c r="BO53" s="293" t="s">
        <v>228</v>
      </c>
      <c r="BP53" s="293"/>
      <c r="BQ53" s="293"/>
      <c r="BR53" s="293" t="s">
        <v>229</v>
      </c>
      <c r="BS53" s="293"/>
      <c r="BT53" s="293"/>
      <c r="BU53" s="293" t="s">
        <v>230</v>
      </c>
      <c r="BV53" s="293"/>
      <c r="BW53" s="293"/>
      <c r="BX53" s="293" t="s">
        <v>231</v>
      </c>
      <c r="BY53" s="293"/>
      <c r="BZ53" s="293"/>
      <c r="CA53" s="293" t="s">
        <v>232</v>
      </c>
      <c r="CB53" s="293"/>
      <c r="CC53" s="293"/>
      <c r="CD53" s="293" t="s">
        <v>233</v>
      </c>
      <c r="CE53" s="293"/>
      <c r="CF53" s="293"/>
      <c r="CG53" s="293" t="s">
        <v>234</v>
      </c>
      <c r="CH53" s="293"/>
      <c r="CI53" s="293"/>
      <c r="CJ53" s="382"/>
      <c r="CK53" s="383"/>
      <c r="CL53" s="384"/>
    </row>
    <row r="54" ht="102" customHeight="1" spans="2:90">
      <c r="B54" s="33"/>
      <c r="C54" s="424"/>
      <c r="D54" s="293" t="s">
        <v>235</v>
      </c>
      <c r="E54" s="293"/>
      <c r="F54" s="293"/>
      <c r="G54" s="293" t="s">
        <v>236</v>
      </c>
      <c r="H54" s="293"/>
      <c r="I54" s="293"/>
      <c r="J54" s="293" t="s">
        <v>237</v>
      </c>
      <c r="K54" s="293"/>
      <c r="L54" s="293"/>
      <c r="M54" s="293" t="s">
        <v>238</v>
      </c>
      <c r="N54" s="293"/>
      <c r="O54" s="293"/>
      <c r="P54" s="293" t="s">
        <v>239</v>
      </c>
      <c r="Q54" s="293"/>
      <c r="R54" s="293"/>
      <c r="S54" s="293" t="s">
        <v>240</v>
      </c>
      <c r="T54" s="293"/>
      <c r="U54" s="293"/>
      <c r="V54" s="293" t="s">
        <v>241</v>
      </c>
      <c r="W54" s="293"/>
      <c r="X54" s="293"/>
      <c r="Y54" s="293" t="s">
        <v>242</v>
      </c>
      <c r="Z54" s="293"/>
      <c r="AA54" s="293"/>
      <c r="AB54" s="293" t="s">
        <v>243</v>
      </c>
      <c r="AC54" s="293"/>
      <c r="AD54" s="293"/>
      <c r="AE54" s="293" t="s">
        <v>244</v>
      </c>
      <c r="AF54" s="293"/>
      <c r="AG54" s="293"/>
      <c r="AH54" s="293" t="s">
        <v>245</v>
      </c>
      <c r="AI54" s="293"/>
      <c r="AJ54" s="293"/>
      <c r="AK54" s="293" t="s">
        <v>246</v>
      </c>
      <c r="AL54" s="293"/>
      <c r="AM54" s="293"/>
      <c r="AN54" s="293" t="s">
        <v>247</v>
      </c>
      <c r="AO54" s="293"/>
      <c r="AP54" s="293"/>
      <c r="AQ54" s="293" t="s">
        <v>248</v>
      </c>
      <c r="AR54" s="293"/>
      <c r="AS54" s="293"/>
      <c r="AT54" s="293" t="s">
        <v>249</v>
      </c>
      <c r="AU54" s="293"/>
      <c r="AV54" s="293"/>
      <c r="AW54" s="293" t="s">
        <v>250</v>
      </c>
      <c r="AX54" s="293"/>
      <c r="AY54" s="293"/>
      <c r="AZ54" s="293" t="s">
        <v>251</v>
      </c>
      <c r="BA54" s="293"/>
      <c r="BB54" s="293"/>
      <c r="BC54" s="293" t="s">
        <v>252</v>
      </c>
      <c r="BD54" s="293"/>
      <c r="BE54" s="293"/>
      <c r="BF54" s="293" t="s">
        <v>253</v>
      </c>
      <c r="BG54" s="293"/>
      <c r="BH54" s="293"/>
      <c r="BI54" s="293" t="s">
        <v>254</v>
      </c>
      <c r="BJ54" s="293"/>
      <c r="BK54" s="293"/>
      <c r="BL54" s="293" t="s">
        <v>255</v>
      </c>
      <c r="BM54" s="293"/>
      <c r="BN54" s="293"/>
      <c r="BO54" s="293" t="s">
        <v>256</v>
      </c>
      <c r="BP54" s="293"/>
      <c r="BQ54" s="293"/>
      <c r="BR54" s="293" t="s">
        <v>257</v>
      </c>
      <c r="BS54" s="293"/>
      <c r="BT54" s="293"/>
      <c r="BU54" s="293" t="s">
        <v>258</v>
      </c>
      <c r="BV54" s="293"/>
      <c r="BW54" s="293"/>
      <c r="BX54" s="293" t="s">
        <v>259</v>
      </c>
      <c r="BY54" s="293"/>
      <c r="BZ54" s="293"/>
      <c r="CA54" s="293" t="s">
        <v>260</v>
      </c>
      <c r="CB54" s="293"/>
      <c r="CC54" s="293"/>
      <c r="CD54" s="293" t="s">
        <v>151</v>
      </c>
      <c r="CE54" s="293"/>
      <c r="CF54" s="293"/>
      <c r="CG54" s="293" t="s">
        <v>261</v>
      </c>
      <c r="CH54" s="293"/>
      <c r="CI54" s="293"/>
      <c r="CJ54" s="382"/>
      <c r="CK54" s="383"/>
      <c r="CL54" s="384"/>
    </row>
    <row r="55" ht="140.25" customHeight="1" spans="2:90">
      <c r="B55" s="34"/>
      <c r="C55" s="425"/>
      <c r="D55" s="359" t="s">
        <v>262</v>
      </c>
      <c r="E55" s="359" t="s">
        <v>263</v>
      </c>
      <c r="F55" s="359" t="s">
        <v>264</v>
      </c>
      <c r="G55" s="359" t="s">
        <v>155</v>
      </c>
      <c r="H55" s="359" t="s">
        <v>156</v>
      </c>
      <c r="I55" s="359" t="s">
        <v>157</v>
      </c>
      <c r="J55" s="359" t="s">
        <v>265</v>
      </c>
      <c r="K55" s="359" t="s">
        <v>266</v>
      </c>
      <c r="L55" s="359" t="s">
        <v>267</v>
      </c>
      <c r="M55" s="359" t="s">
        <v>268</v>
      </c>
      <c r="N55" s="359" t="s">
        <v>269</v>
      </c>
      <c r="O55" s="359" t="s">
        <v>270</v>
      </c>
      <c r="P55" s="359" t="s">
        <v>271</v>
      </c>
      <c r="Q55" s="359" t="s">
        <v>165</v>
      </c>
      <c r="R55" s="359" t="s">
        <v>272</v>
      </c>
      <c r="S55" s="359" t="s">
        <v>273</v>
      </c>
      <c r="T55" s="359" t="s">
        <v>274</v>
      </c>
      <c r="U55" s="359" t="s">
        <v>275</v>
      </c>
      <c r="V55" s="359" t="s">
        <v>276</v>
      </c>
      <c r="W55" s="359" t="s">
        <v>277</v>
      </c>
      <c r="X55" s="359" t="s">
        <v>278</v>
      </c>
      <c r="Y55" s="359" t="s">
        <v>279</v>
      </c>
      <c r="Z55" s="359" t="s">
        <v>280</v>
      </c>
      <c r="AA55" s="359" t="s">
        <v>281</v>
      </c>
      <c r="AB55" s="359" t="s">
        <v>282</v>
      </c>
      <c r="AC55" s="359" t="s">
        <v>283</v>
      </c>
      <c r="AD55" s="359" t="s">
        <v>284</v>
      </c>
      <c r="AE55" s="359" t="s">
        <v>167</v>
      </c>
      <c r="AF55" s="359" t="s">
        <v>285</v>
      </c>
      <c r="AG55" s="359" t="s">
        <v>286</v>
      </c>
      <c r="AH55" s="359" t="s">
        <v>287</v>
      </c>
      <c r="AI55" s="359" t="s">
        <v>288</v>
      </c>
      <c r="AJ55" s="359" t="s">
        <v>289</v>
      </c>
      <c r="AK55" s="359" t="s">
        <v>290</v>
      </c>
      <c r="AL55" s="359" t="s">
        <v>291</v>
      </c>
      <c r="AM55" s="359" t="s">
        <v>292</v>
      </c>
      <c r="AN55" s="359" t="s">
        <v>293</v>
      </c>
      <c r="AO55" s="359" t="s">
        <v>294</v>
      </c>
      <c r="AP55" s="359" t="s">
        <v>295</v>
      </c>
      <c r="AQ55" s="359" t="s">
        <v>296</v>
      </c>
      <c r="AR55" s="359" t="s">
        <v>297</v>
      </c>
      <c r="AS55" s="359" t="s">
        <v>298</v>
      </c>
      <c r="AT55" s="359" t="s">
        <v>299</v>
      </c>
      <c r="AU55" s="359" t="s">
        <v>300</v>
      </c>
      <c r="AV55" s="359" t="s">
        <v>301</v>
      </c>
      <c r="AW55" s="359" t="s">
        <v>302</v>
      </c>
      <c r="AX55" s="359" t="s">
        <v>303</v>
      </c>
      <c r="AY55" s="359" t="s">
        <v>304</v>
      </c>
      <c r="AZ55" s="359" t="s">
        <v>305</v>
      </c>
      <c r="BA55" s="359" t="s">
        <v>306</v>
      </c>
      <c r="BB55" s="359" t="s">
        <v>307</v>
      </c>
      <c r="BC55" s="359" t="s">
        <v>308</v>
      </c>
      <c r="BD55" s="359" t="s">
        <v>309</v>
      </c>
      <c r="BE55" s="359" t="s">
        <v>310</v>
      </c>
      <c r="BF55" s="359" t="s">
        <v>311</v>
      </c>
      <c r="BG55" s="359" t="s">
        <v>312</v>
      </c>
      <c r="BH55" s="359" t="s">
        <v>313</v>
      </c>
      <c r="BI55" s="359" t="s">
        <v>314</v>
      </c>
      <c r="BJ55" s="359" t="s">
        <v>315</v>
      </c>
      <c r="BK55" s="359" t="s">
        <v>316</v>
      </c>
      <c r="BL55" s="359" t="s">
        <v>317</v>
      </c>
      <c r="BM55" s="359" t="s">
        <v>318</v>
      </c>
      <c r="BN55" s="359" t="s">
        <v>319</v>
      </c>
      <c r="BO55" s="359" t="s">
        <v>320</v>
      </c>
      <c r="BP55" s="359" t="s">
        <v>321</v>
      </c>
      <c r="BQ55" s="359" t="s">
        <v>322</v>
      </c>
      <c r="BR55" s="359" t="s">
        <v>194</v>
      </c>
      <c r="BS55" s="359" t="s">
        <v>195</v>
      </c>
      <c r="BT55" s="359" t="s">
        <v>323</v>
      </c>
      <c r="BU55" s="359" t="s">
        <v>324</v>
      </c>
      <c r="BV55" s="359" t="s">
        <v>325</v>
      </c>
      <c r="BW55" s="359" t="s">
        <v>326</v>
      </c>
      <c r="BX55" s="359" t="s">
        <v>327</v>
      </c>
      <c r="BY55" s="359" t="s">
        <v>328</v>
      </c>
      <c r="BZ55" s="359" t="s">
        <v>329</v>
      </c>
      <c r="CA55" s="359" t="s">
        <v>330</v>
      </c>
      <c r="CB55" s="359" t="s">
        <v>331</v>
      </c>
      <c r="CC55" s="359" t="s">
        <v>332</v>
      </c>
      <c r="CD55" s="359" t="s">
        <v>333</v>
      </c>
      <c r="CE55" s="359" t="s">
        <v>334</v>
      </c>
      <c r="CF55" s="359" t="s">
        <v>205</v>
      </c>
      <c r="CG55" s="359" t="s">
        <v>335</v>
      </c>
      <c r="CH55" s="359" t="s">
        <v>336</v>
      </c>
      <c r="CI55" s="359" t="s">
        <v>337</v>
      </c>
      <c r="CJ55" s="385"/>
      <c r="CK55" s="386"/>
      <c r="CL55" s="387"/>
    </row>
    <row r="56" ht="15.6" spans="2:90">
      <c r="B56" s="189">
        <v>1</v>
      </c>
      <c r="C56" s="188" t="str">
        <f>'5 жастағы балалар Ф'!C56</f>
        <v>Айдар Айхан Мадиярұлы</v>
      </c>
      <c r="D56" s="360"/>
      <c r="E56" s="360"/>
      <c r="F56" s="361">
        <v>1</v>
      </c>
      <c r="G56" s="360"/>
      <c r="H56" s="360"/>
      <c r="I56" s="361">
        <v>1</v>
      </c>
      <c r="J56" s="360"/>
      <c r="K56" s="360">
        <v>1</v>
      </c>
      <c r="L56" s="361"/>
      <c r="M56" s="360"/>
      <c r="N56" s="360">
        <v>1</v>
      </c>
      <c r="O56" s="361"/>
      <c r="P56" s="360"/>
      <c r="Q56" s="360">
        <v>1</v>
      </c>
      <c r="R56" s="361"/>
      <c r="S56" s="360"/>
      <c r="T56" s="360">
        <v>1</v>
      </c>
      <c r="U56" s="361"/>
      <c r="V56" s="360"/>
      <c r="W56" s="360">
        <v>1</v>
      </c>
      <c r="X56" s="361"/>
      <c r="Y56" s="360"/>
      <c r="Z56" s="360">
        <v>1</v>
      </c>
      <c r="AA56" s="361"/>
      <c r="AB56" s="360"/>
      <c r="AC56" s="360">
        <v>1</v>
      </c>
      <c r="AD56" s="361"/>
      <c r="AE56" s="360"/>
      <c r="AF56" s="360">
        <v>1</v>
      </c>
      <c r="AG56" s="361"/>
      <c r="AH56" s="360"/>
      <c r="AI56" s="360">
        <v>1</v>
      </c>
      <c r="AJ56" s="361"/>
      <c r="AK56" s="360"/>
      <c r="AL56" s="360">
        <v>1</v>
      </c>
      <c r="AM56" s="361"/>
      <c r="AN56" s="360"/>
      <c r="AO56" s="360">
        <v>1</v>
      </c>
      <c r="AP56" s="361"/>
      <c r="AQ56" s="360"/>
      <c r="AR56" s="360">
        <v>1</v>
      </c>
      <c r="AS56" s="361"/>
      <c r="AT56" s="360"/>
      <c r="AU56" s="360">
        <v>1</v>
      </c>
      <c r="AV56" s="361"/>
      <c r="AW56" s="360"/>
      <c r="AX56" s="360"/>
      <c r="AY56" s="361">
        <v>1</v>
      </c>
      <c r="AZ56" s="360"/>
      <c r="BA56" s="360"/>
      <c r="BB56" s="361">
        <v>1</v>
      </c>
      <c r="BC56" s="360"/>
      <c r="BD56" s="360">
        <v>1</v>
      </c>
      <c r="BE56" s="361"/>
      <c r="BF56" s="360"/>
      <c r="BG56" s="360">
        <v>1</v>
      </c>
      <c r="BH56" s="361"/>
      <c r="BI56" s="360"/>
      <c r="BJ56" s="360">
        <v>1</v>
      </c>
      <c r="BK56" s="361"/>
      <c r="BL56" s="360"/>
      <c r="BM56" s="360"/>
      <c r="BN56" s="361">
        <v>1</v>
      </c>
      <c r="BO56" s="360"/>
      <c r="BP56" s="360">
        <v>1</v>
      </c>
      <c r="BQ56" s="361"/>
      <c r="BR56" s="360"/>
      <c r="BS56" s="360">
        <v>1</v>
      </c>
      <c r="BT56" s="361"/>
      <c r="BU56" s="360"/>
      <c r="BV56" s="360">
        <v>1</v>
      </c>
      <c r="BW56" s="361"/>
      <c r="BX56" s="360"/>
      <c r="BY56" s="360">
        <v>1</v>
      </c>
      <c r="BZ56" s="361"/>
      <c r="CA56" s="360"/>
      <c r="CB56" s="360">
        <v>1</v>
      </c>
      <c r="CC56" s="361"/>
      <c r="CD56" s="360"/>
      <c r="CE56" s="360">
        <v>1</v>
      </c>
      <c r="CF56" s="361"/>
      <c r="CG56" s="360"/>
      <c r="CH56" s="360">
        <v>1</v>
      </c>
      <c r="CI56" s="361"/>
      <c r="CJ56" s="388">
        <f>COUNTA(BO56,BR56,BU56,AT56,AQ56,AK56,AH56,AE56,AB56,Y56,V56,J56,G56,D56,M56,P56,S56,AN56,AW56,AZ56,BX56,CA56,BC56,BF56,BI56,BL56,CD56,CG56)</f>
        <v>0</v>
      </c>
      <c r="CK56" s="389">
        <f>COUNTA(BV56,BS56,BP56,AU56,AR56,AL56,AI56,AF56,AC56,Z56,W56,K56,H56,E56,N56,Q56,T56,AO56,AX56,BA56,BY56,CB56,BD56,BG56,BJ56,BM56,CE56,CH56)</f>
        <v>23</v>
      </c>
      <c r="CL56" s="390">
        <f>COUNTA(BW56,BT56,BQ56,AV56,AS56,AM56,AJ56,AG56,AD56,AA56,X56,L56,I56,F56,O56,R56,U56,AP56,AY56,BB56,BZ56,CC56,BE56,BH56,BK56,BN56,CF56,CI56)</f>
        <v>5</v>
      </c>
    </row>
    <row r="57" ht="15.6" spans="2:90">
      <c r="B57" s="189">
        <v>2</v>
      </c>
      <c r="C57" s="188" t="str">
        <f>'5 жастағы балалар Ф'!C57</f>
        <v>Асхатқызы Әйніл</v>
      </c>
      <c r="D57" s="360"/>
      <c r="E57" s="360">
        <v>1</v>
      </c>
      <c r="F57" s="362"/>
      <c r="G57" s="360"/>
      <c r="H57" s="360">
        <v>1</v>
      </c>
      <c r="I57" s="362"/>
      <c r="J57" s="360"/>
      <c r="K57" s="360">
        <v>1</v>
      </c>
      <c r="L57" s="362"/>
      <c r="M57" s="360"/>
      <c r="N57" s="360">
        <v>1</v>
      </c>
      <c r="O57" s="362"/>
      <c r="P57" s="360"/>
      <c r="Q57" s="360">
        <v>1</v>
      </c>
      <c r="R57" s="362"/>
      <c r="S57" s="360">
        <v>1</v>
      </c>
      <c r="T57" s="360"/>
      <c r="U57" s="362"/>
      <c r="V57" s="360"/>
      <c r="W57" s="360">
        <v>1</v>
      </c>
      <c r="X57" s="362"/>
      <c r="Y57" s="360"/>
      <c r="Z57" s="360">
        <v>1</v>
      </c>
      <c r="AA57" s="362"/>
      <c r="AB57" s="360"/>
      <c r="AC57" s="360">
        <v>1</v>
      </c>
      <c r="AD57" s="362"/>
      <c r="AE57" s="360"/>
      <c r="AF57" s="360">
        <v>1</v>
      </c>
      <c r="AG57" s="362"/>
      <c r="AH57" s="360"/>
      <c r="AI57" s="360">
        <v>1</v>
      </c>
      <c r="AJ57" s="362"/>
      <c r="AK57" s="360"/>
      <c r="AL57" s="360">
        <v>1</v>
      </c>
      <c r="AM57" s="362"/>
      <c r="AN57" s="360"/>
      <c r="AO57" s="360">
        <v>1</v>
      </c>
      <c r="AP57" s="362"/>
      <c r="AQ57" s="360"/>
      <c r="AR57" s="360">
        <v>1</v>
      </c>
      <c r="AS57" s="362"/>
      <c r="AT57" s="360"/>
      <c r="AU57" s="360">
        <v>1</v>
      </c>
      <c r="AV57" s="362"/>
      <c r="AW57" s="360"/>
      <c r="AX57" s="360">
        <v>1</v>
      </c>
      <c r="AY57" s="362"/>
      <c r="AZ57" s="360"/>
      <c r="BA57" s="360">
        <v>1</v>
      </c>
      <c r="BB57" s="362"/>
      <c r="BC57" s="360"/>
      <c r="BD57" s="360">
        <v>1</v>
      </c>
      <c r="BE57" s="362"/>
      <c r="BF57" s="360">
        <v>1</v>
      </c>
      <c r="BG57" s="360"/>
      <c r="BH57" s="362"/>
      <c r="BI57" s="360"/>
      <c r="BJ57" s="360">
        <v>1</v>
      </c>
      <c r="BK57" s="362"/>
      <c r="BL57" s="360"/>
      <c r="BM57" s="360">
        <v>1</v>
      </c>
      <c r="BN57" s="362"/>
      <c r="BO57" s="360">
        <v>1</v>
      </c>
      <c r="BP57" s="360"/>
      <c r="BQ57" s="362"/>
      <c r="BR57" s="360"/>
      <c r="BS57" s="360">
        <v>1</v>
      </c>
      <c r="BT57" s="362"/>
      <c r="BU57" s="360"/>
      <c r="BV57" s="360">
        <v>1</v>
      </c>
      <c r="BW57" s="362"/>
      <c r="BX57" s="360"/>
      <c r="BY57" s="360">
        <v>1</v>
      </c>
      <c r="BZ57" s="362"/>
      <c r="CA57" s="360">
        <v>1</v>
      </c>
      <c r="CB57" s="360"/>
      <c r="CC57" s="362"/>
      <c r="CD57" s="360"/>
      <c r="CE57" s="360">
        <v>1</v>
      </c>
      <c r="CF57" s="362"/>
      <c r="CG57" s="360"/>
      <c r="CH57" s="360">
        <v>1</v>
      </c>
      <c r="CI57" s="362"/>
      <c r="CJ57" s="388">
        <f t="shared" ref="CJ57:CJ97" si="8">COUNTA(BO57,BR57,BU57,AT57,AQ57,AK57,AH57,AE57,AB57,Y57,V57,J57,G57,D57,M57,P57,S57,AN57,AW57,AZ57,BX57,CA57,BC57,BF57,BI57,BL57,CD57,CG57)</f>
        <v>4</v>
      </c>
      <c r="CK57" s="389">
        <f t="shared" ref="CK57:CK97" si="9">COUNTA(BV57,BS57,BP57,AU57,AR57,AL57,AI57,AF57,AC57,Z57,W57,K57,H57,E57,N57,Q57,T57,AO57,AX57,BA57,BY57,CB57,BD57,BG57,BJ57,BM57,CE57,CH57)</f>
        <v>24</v>
      </c>
      <c r="CL57" s="390">
        <f t="shared" ref="CL57:CL97" si="10">COUNTA(BW57,BT57,BQ57,AV57,AS57,AM57,AJ57,AG57,AD57,AA57,X57,L57,I57,F57,O57,R57,U57,AP57,AY57,BB57,BZ57,CC57,BE57,BH57,BK57,BN57,CF57,CI57)</f>
        <v>0</v>
      </c>
    </row>
    <row r="58" ht="15.6" spans="2:90">
      <c r="B58" s="189">
        <v>3</v>
      </c>
      <c r="C58" s="188" t="str">
        <f>'5 жастағы балалар Ф'!C58</f>
        <v>Аханов Жантөре Мадатұлы</v>
      </c>
      <c r="D58" s="360"/>
      <c r="E58" s="360"/>
      <c r="F58" s="362">
        <v>1</v>
      </c>
      <c r="G58" s="360"/>
      <c r="H58" s="360"/>
      <c r="I58" s="362">
        <v>1</v>
      </c>
      <c r="J58" s="360"/>
      <c r="K58" s="360"/>
      <c r="L58" s="362">
        <v>1</v>
      </c>
      <c r="M58" s="360"/>
      <c r="N58" s="360"/>
      <c r="O58" s="362">
        <v>1</v>
      </c>
      <c r="P58" s="360"/>
      <c r="Q58" s="360"/>
      <c r="R58" s="362">
        <v>1</v>
      </c>
      <c r="S58" s="360"/>
      <c r="T58" s="360"/>
      <c r="U58" s="362">
        <v>1</v>
      </c>
      <c r="V58" s="360"/>
      <c r="W58" s="360"/>
      <c r="X58" s="362">
        <v>1</v>
      </c>
      <c r="Y58" s="360"/>
      <c r="Z58" s="360"/>
      <c r="AA58" s="362">
        <v>1</v>
      </c>
      <c r="AB58" s="360"/>
      <c r="AC58" s="360"/>
      <c r="AD58" s="362">
        <v>1</v>
      </c>
      <c r="AE58" s="360"/>
      <c r="AF58" s="360"/>
      <c r="AG58" s="362">
        <v>1</v>
      </c>
      <c r="AH58" s="360"/>
      <c r="AI58" s="360"/>
      <c r="AJ58" s="362">
        <v>1</v>
      </c>
      <c r="AK58" s="360"/>
      <c r="AL58" s="360"/>
      <c r="AM58" s="362">
        <v>1</v>
      </c>
      <c r="AN58" s="360"/>
      <c r="AO58" s="360"/>
      <c r="AP58" s="362">
        <v>1</v>
      </c>
      <c r="AQ58" s="360"/>
      <c r="AR58" s="360"/>
      <c r="AS58" s="362">
        <v>1</v>
      </c>
      <c r="AT58" s="360"/>
      <c r="AU58" s="360"/>
      <c r="AV58" s="362">
        <v>1</v>
      </c>
      <c r="AW58" s="360"/>
      <c r="AX58" s="360"/>
      <c r="AY58" s="362">
        <v>1</v>
      </c>
      <c r="AZ58" s="360"/>
      <c r="BA58" s="360"/>
      <c r="BB58" s="362">
        <v>1</v>
      </c>
      <c r="BC58" s="360"/>
      <c r="BD58" s="360"/>
      <c r="BE58" s="362">
        <v>1</v>
      </c>
      <c r="BF58" s="360"/>
      <c r="BG58" s="360">
        <v>1</v>
      </c>
      <c r="BH58" s="362"/>
      <c r="BI58" s="360"/>
      <c r="BJ58" s="360"/>
      <c r="BK58" s="362">
        <v>1</v>
      </c>
      <c r="BL58" s="360"/>
      <c r="BM58" s="360"/>
      <c r="BN58" s="362">
        <v>1</v>
      </c>
      <c r="BO58" s="360"/>
      <c r="BP58" s="360"/>
      <c r="BQ58" s="362">
        <v>1</v>
      </c>
      <c r="BR58" s="360"/>
      <c r="BS58" s="360"/>
      <c r="BT58" s="362">
        <v>1</v>
      </c>
      <c r="BU58" s="360"/>
      <c r="BV58" s="360"/>
      <c r="BW58" s="362">
        <v>1</v>
      </c>
      <c r="BX58" s="360"/>
      <c r="BY58" s="360"/>
      <c r="BZ58" s="362">
        <v>1</v>
      </c>
      <c r="CA58" s="360"/>
      <c r="CB58" s="360"/>
      <c r="CC58" s="362">
        <v>1</v>
      </c>
      <c r="CD58" s="360"/>
      <c r="CE58" s="360"/>
      <c r="CF58" s="362">
        <v>1</v>
      </c>
      <c r="CG58" s="360"/>
      <c r="CH58" s="360"/>
      <c r="CI58" s="362">
        <v>1</v>
      </c>
      <c r="CJ58" s="388">
        <f t="shared" si="8"/>
        <v>0</v>
      </c>
      <c r="CK58" s="389">
        <f t="shared" si="9"/>
        <v>1</v>
      </c>
      <c r="CL58" s="390">
        <f t="shared" si="10"/>
        <v>27</v>
      </c>
    </row>
    <row r="59" ht="15.6" spans="2:90">
      <c r="B59" s="189">
        <v>4</v>
      </c>
      <c r="C59" s="188" t="str">
        <f>'5 жастағы балалар Ф'!C59</f>
        <v>Болатов Али Дарханұлы</v>
      </c>
      <c r="D59" s="360"/>
      <c r="E59" s="360">
        <v>1</v>
      </c>
      <c r="F59" s="362"/>
      <c r="G59" s="360"/>
      <c r="H59" s="360">
        <v>1</v>
      </c>
      <c r="I59" s="362"/>
      <c r="J59" s="360"/>
      <c r="K59" s="360">
        <v>1</v>
      </c>
      <c r="L59" s="362"/>
      <c r="M59" s="360"/>
      <c r="N59" s="360">
        <v>1</v>
      </c>
      <c r="O59" s="362"/>
      <c r="P59" s="360"/>
      <c r="Q59" s="360">
        <v>1</v>
      </c>
      <c r="R59" s="362"/>
      <c r="S59" s="360"/>
      <c r="T59" s="360">
        <v>1</v>
      </c>
      <c r="U59" s="362"/>
      <c r="V59" s="360"/>
      <c r="W59" s="360">
        <v>1</v>
      </c>
      <c r="X59" s="362"/>
      <c r="Y59" s="360"/>
      <c r="Z59" s="360">
        <v>1</v>
      </c>
      <c r="AA59" s="362"/>
      <c r="AB59" s="360"/>
      <c r="AC59" s="360">
        <v>1</v>
      </c>
      <c r="AD59" s="362"/>
      <c r="AE59" s="360"/>
      <c r="AF59" s="360">
        <v>1</v>
      </c>
      <c r="AG59" s="362"/>
      <c r="AH59" s="360"/>
      <c r="AI59" s="360">
        <v>1</v>
      </c>
      <c r="AJ59" s="362"/>
      <c r="AK59" s="360"/>
      <c r="AL59" s="360">
        <v>1</v>
      </c>
      <c r="AM59" s="362"/>
      <c r="AN59" s="360"/>
      <c r="AO59" s="360">
        <v>1</v>
      </c>
      <c r="AP59" s="362"/>
      <c r="AQ59" s="360"/>
      <c r="AR59" s="360">
        <v>1</v>
      </c>
      <c r="AS59" s="362"/>
      <c r="AT59" s="360"/>
      <c r="AU59" s="360">
        <v>1</v>
      </c>
      <c r="AV59" s="362"/>
      <c r="AW59" s="360"/>
      <c r="AX59" s="360">
        <v>1</v>
      </c>
      <c r="AY59" s="362"/>
      <c r="AZ59" s="360"/>
      <c r="BA59" s="360">
        <v>1</v>
      </c>
      <c r="BB59" s="362"/>
      <c r="BC59" s="360"/>
      <c r="BD59" s="360">
        <v>1</v>
      </c>
      <c r="BE59" s="362"/>
      <c r="BF59" s="360">
        <v>1</v>
      </c>
      <c r="BG59" s="360"/>
      <c r="BH59" s="362"/>
      <c r="BI59" s="360"/>
      <c r="BJ59" s="360">
        <v>1</v>
      </c>
      <c r="BK59" s="362"/>
      <c r="BL59" s="360"/>
      <c r="BM59" s="360">
        <v>1</v>
      </c>
      <c r="BN59" s="362"/>
      <c r="BO59" s="360"/>
      <c r="BP59" s="360">
        <v>1</v>
      </c>
      <c r="BQ59" s="362"/>
      <c r="BR59" s="360"/>
      <c r="BS59" s="360">
        <v>1</v>
      </c>
      <c r="BT59" s="362"/>
      <c r="BU59" s="360"/>
      <c r="BV59" s="360">
        <v>1</v>
      </c>
      <c r="BW59" s="362"/>
      <c r="BX59" s="360"/>
      <c r="BY59" s="360">
        <v>1</v>
      </c>
      <c r="BZ59" s="362"/>
      <c r="CA59" s="360">
        <v>1</v>
      </c>
      <c r="CB59" s="360"/>
      <c r="CC59" s="362"/>
      <c r="CD59" s="360"/>
      <c r="CE59" s="360">
        <v>1</v>
      </c>
      <c r="CF59" s="362"/>
      <c r="CG59" s="360"/>
      <c r="CH59" s="360">
        <v>1</v>
      </c>
      <c r="CI59" s="362"/>
      <c r="CJ59" s="388">
        <f t="shared" si="8"/>
        <v>2</v>
      </c>
      <c r="CK59" s="389">
        <f t="shared" si="9"/>
        <v>26</v>
      </c>
      <c r="CL59" s="390">
        <f t="shared" si="10"/>
        <v>0</v>
      </c>
    </row>
    <row r="60" ht="15.6" spans="2:90">
      <c r="B60" s="189">
        <v>5</v>
      </c>
      <c r="C60" s="188" t="str">
        <f>'5 жастағы балалар Ф'!C60</f>
        <v>Бақытжан Айбар Даулетұлы</v>
      </c>
      <c r="D60" s="360">
        <v>1</v>
      </c>
      <c r="E60" s="360"/>
      <c r="F60" s="362"/>
      <c r="G60" s="360">
        <v>1</v>
      </c>
      <c r="H60" s="360"/>
      <c r="I60" s="362"/>
      <c r="J60" s="360">
        <v>1</v>
      </c>
      <c r="K60" s="360"/>
      <c r="L60" s="362"/>
      <c r="M60" s="360">
        <v>1</v>
      </c>
      <c r="N60" s="360"/>
      <c r="O60" s="362"/>
      <c r="P60" s="360">
        <v>1</v>
      </c>
      <c r="Q60" s="360"/>
      <c r="R60" s="362"/>
      <c r="S60" s="360">
        <v>1</v>
      </c>
      <c r="T60" s="360"/>
      <c r="U60" s="362"/>
      <c r="V60" s="360">
        <v>1</v>
      </c>
      <c r="W60" s="360"/>
      <c r="X60" s="362"/>
      <c r="Y60" s="360">
        <v>1</v>
      </c>
      <c r="Z60" s="360"/>
      <c r="AA60" s="362"/>
      <c r="AB60" s="360">
        <v>1</v>
      </c>
      <c r="AC60" s="360"/>
      <c r="AD60" s="362"/>
      <c r="AE60" s="360">
        <v>1</v>
      </c>
      <c r="AF60" s="360"/>
      <c r="AG60" s="362"/>
      <c r="AH60" s="360"/>
      <c r="AI60" s="360">
        <v>1</v>
      </c>
      <c r="AJ60" s="362"/>
      <c r="AK60" s="360"/>
      <c r="AL60" s="360">
        <v>1</v>
      </c>
      <c r="AM60" s="362"/>
      <c r="AN60" s="360"/>
      <c r="AO60" s="360">
        <v>1</v>
      </c>
      <c r="AP60" s="362"/>
      <c r="AQ60" s="360"/>
      <c r="AR60" s="360">
        <v>1</v>
      </c>
      <c r="AS60" s="362"/>
      <c r="AT60" s="360"/>
      <c r="AU60" s="360">
        <v>1</v>
      </c>
      <c r="AV60" s="362"/>
      <c r="AW60" s="360"/>
      <c r="AX60" s="360">
        <v>1</v>
      </c>
      <c r="AY60" s="362"/>
      <c r="AZ60" s="360"/>
      <c r="BA60" s="360">
        <v>1</v>
      </c>
      <c r="BB60" s="362"/>
      <c r="BC60" s="360">
        <v>1</v>
      </c>
      <c r="BD60" s="360"/>
      <c r="BE60" s="362"/>
      <c r="BF60" s="360">
        <v>1</v>
      </c>
      <c r="BG60" s="360"/>
      <c r="BH60" s="362"/>
      <c r="BI60" s="360">
        <v>1</v>
      </c>
      <c r="BJ60" s="360"/>
      <c r="BK60" s="362"/>
      <c r="BL60" s="360">
        <v>1</v>
      </c>
      <c r="BM60" s="360"/>
      <c r="BN60" s="362"/>
      <c r="BO60" s="360">
        <v>1</v>
      </c>
      <c r="BP60" s="360"/>
      <c r="BQ60" s="362"/>
      <c r="BR60" s="360">
        <v>1</v>
      </c>
      <c r="BS60" s="360"/>
      <c r="BT60" s="362"/>
      <c r="BU60" s="360">
        <v>1</v>
      </c>
      <c r="BV60" s="360"/>
      <c r="BW60" s="362"/>
      <c r="BX60" s="360">
        <v>1</v>
      </c>
      <c r="BY60" s="360"/>
      <c r="BZ60" s="362"/>
      <c r="CA60" s="360">
        <v>1</v>
      </c>
      <c r="CB60" s="360"/>
      <c r="CC60" s="362"/>
      <c r="CD60" s="360">
        <v>1</v>
      </c>
      <c r="CE60" s="360"/>
      <c r="CF60" s="362"/>
      <c r="CG60" s="360">
        <v>1</v>
      </c>
      <c r="CH60" s="360"/>
      <c r="CI60" s="362"/>
      <c r="CJ60" s="388">
        <f t="shared" si="8"/>
        <v>21</v>
      </c>
      <c r="CK60" s="389">
        <f t="shared" si="9"/>
        <v>7</v>
      </c>
      <c r="CL60" s="390">
        <f t="shared" si="10"/>
        <v>0</v>
      </c>
    </row>
    <row r="61" ht="15.6" spans="2:90">
      <c r="B61" s="189">
        <v>6</v>
      </c>
      <c r="C61" s="188" t="str">
        <f>'5 жастағы балалар Ф'!C61</f>
        <v>Бақытжан Айым Мадиярқызы</v>
      </c>
      <c r="D61" s="360"/>
      <c r="E61" s="360"/>
      <c r="F61" s="362">
        <v>1</v>
      </c>
      <c r="G61" s="360"/>
      <c r="H61" s="360"/>
      <c r="I61" s="362">
        <v>1</v>
      </c>
      <c r="J61" s="360"/>
      <c r="K61" s="360"/>
      <c r="L61" s="362">
        <v>1</v>
      </c>
      <c r="M61" s="360"/>
      <c r="N61" s="360"/>
      <c r="O61" s="362">
        <v>1</v>
      </c>
      <c r="P61" s="360"/>
      <c r="Q61" s="360"/>
      <c r="R61" s="362">
        <v>1</v>
      </c>
      <c r="S61" s="360"/>
      <c r="T61" s="360"/>
      <c r="U61" s="362">
        <v>1</v>
      </c>
      <c r="V61" s="360"/>
      <c r="W61" s="360">
        <v>1</v>
      </c>
      <c r="X61" s="362"/>
      <c r="Y61" s="360"/>
      <c r="Z61" s="360"/>
      <c r="AA61" s="362">
        <v>1</v>
      </c>
      <c r="AB61" s="360"/>
      <c r="AC61" s="360"/>
      <c r="AD61" s="362">
        <v>1</v>
      </c>
      <c r="AE61" s="360"/>
      <c r="AF61" s="360"/>
      <c r="AG61" s="362">
        <v>1</v>
      </c>
      <c r="AH61" s="360"/>
      <c r="AI61" s="360"/>
      <c r="AJ61" s="362">
        <v>1</v>
      </c>
      <c r="AK61" s="360"/>
      <c r="AL61" s="360"/>
      <c r="AM61" s="362">
        <v>1</v>
      </c>
      <c r="AN61" s="360"/>
      <c r="AO61" s="360"/>
      <c r="AP61" s="362">
        <v>1</v>
      </c>
      <c r="AQ61" s="360"/>
      <c r="AR61" s="360"/>
      <c r="AS61" s="362">
        <v>1</v>
      </c>
      <c r="AT61" s="360"/>
      <c r="AU61" s="360"/>
      <c r="AV61" s="362">
        <v>1</v>
      </c>
      <c r="AW61" s="360"/>
      <c r="AX61" s="360"/>
      <c r="AY61" s="362">
        <v>1</v>
      </c>
      <c r="AZ61" s="360"/>
      <c r="BA61" s="360"/>
      <c r="BB61" s="362">
        <v>1</v>
      </c>
      <c r="BC61" s="360"/>
      <c r="BD61" s="360"/>
      <c r="BE61" s="362">
        <v>1</v>
      </c>
      <c r="BF61" s="360"/>
      <c r="BG61" s="360">
        <v>1</v>
      </c>
      <c r="BH61" s="362"/>
      <c r="BI61" s="360"/>
      <c r="BJ61" s="360"/>
      <c r="BK61" s="362">
        <v>1</v>
      </c>
      <c r="BL61" s="360"/>
      <c r="BM61" s="360"/>
      <c r="BN61" s="362">
        <v>1</v>
      </c>
      <c r="BO61" s="360"/>
      <c r="BP61" s="360"/>
      <c r="BQ61" s="362">
        <v>1</v>
      </c>
      <c r="BR61" s="360"/>
      <c r="BS61" s="360"/>
      <c r="BT61" s="362">
        <v>1</v>
      </c>
      <c r="BU61" s="360"/>
      <c r="BV61" s="360"/>
      <c r="BW61" s="362">
        <v>1</v>
      </c>
      <c r="BX61" s="360"/>
      <c r="BY61" s="360"/>
      <c r="BZ61" s="362">
        <v>1</v>
      </c>
      <c r="CA61" s="360"/>
      <c r="CB61" s="360"/>
      <c r="CC61" s="362">
        <v>1</v>
      </c>
      <c r="CD61" s="360"/>
      <c r="CE61" s="360"/>
      <c r="CF61" s="362">
        <v>1</v>
      </c>
      <c r="CG61" s="360"/>
      <c r="CH61" s="360"/>
      <c r="CI61" s="362">
        <v>1</v>
      </c>
      <c r="CJ61" s="388">
        <f t="shared" si="8"/>
        <v>0</v>
      </c>
      <c r="CK61" s="389">
        <f t="shared" si="9"/>
        <v>2</v>
      </c>
      <c r="CL61" s="390">
        <f t="shared" si="10"/>
        <v>26</v>
      </c>
    </row>
    <row r="62" ht="15.6" spans="2:90">
      <c r="B62" s="189">
        <v>7</v>
      </c>
      <c r="C62" s="188" t="str">
        <f>'5 жастағы балалар Ф'!C62</f>
        <v>Нуритдин Райяна Мұсақызы</v>
      </c>
      <c r="D62" s="360">
        <v>1</v>
      </c>
      <c r="E62" s="360"/>
      <c r="F62" s="362"/>
      <c r="G62" s="360">
        <v>1</v>
      </c>
      <c r="H62" s="360"/>
      <c r="I62" s="362"/>
      <c r="J62" s="360">
        <v>1</v>
      </c>
      <c r="K62" s="360"/>
      <c r="L62" s="362"/>
      <c r="M62" s="360">
        <v>1</v>
      </c>
      <c r="N62" s="360"/>
      <c r="O62" s="362"/>
      <c r="P62" s="360">
        <v>1</v>
      </c>
      <c r="Q62" s="360"/>
      <c r="R62" s="362"/>
      <c r="S62" s="360">
        <v>1</v>
      </c>
      <c r="T62" s="360"/>
      <c r="U62" s="362"/>
      <c r="V62" s="360">
        <v>1</v>
      </c>
      <c r="W62" s="360"/>
      <c r="X62" s="362"/>
      <c r="Y62" s="360">
        <v>1</v>
      </c>
      <c r="Z62" s="360"/>
      <c r="AA62" s="362"/>
      <c r="AB62" s="360">
        <v>1</v>
      </c>
      <c r="AC62" s="360"/>
      <c r="AD62" s="362"/>
      <c r="AE62" s="360">
        <v>1</v>
      </c>
      <c r="AF62" s="360"/>
      <c r="AG62" s="362"/>
      <c r="AH62" s="360"/>
      <c r="AI62" s="360"/>
      <c r="AJ62" s="362"/>
      <c r="AK62" s="360"/>
      <c r="AL62" s="360">
        <v>1</v>
      </c>
      <c r="AM62" s="362"/>
      <c r="AN62" s="360"/>
      <c r="AO62" s="360">
        <v>1</v>
      </c>
      <c r="AP62" s="362"/>
      <c r="AQ62" s="360"/>
      <c r="AR62" s="360">
        <v>1</v>
      </c>
      <c r="AS62" s="362"/>
      <c r="AT62" s="360"/>
      <c r="AU62" s="360">
        <v>1</v>
      </c>
      <c r="AV62" s="362"/>
      <c r="AW62" s="360"/>
      <c r="AX62" s="360">
        <v>1</v>
      </c>
      <c r="AY62" s="362"/>
      <c r="AZ62" s="360"/>
      <c r="BA62" s="360">
        <v>1</v>
      </c>
      <c r="BB62" s="362"/>
      <c r="BC62" s="360">
        <v>1</v>
      </c>
      <c r="BD62" s="360"/>
      <c r="BE62" s="362"/>
      <c r="BF62" s="360">
        <v>1</v>
      </c>
      <c r="BG62" s="360"/>
      <c r="BH62" s="362"/>
      <c r="BI62" s="360">
        <v>1</v>
      </c>
      <c r="BJ62" s="360"/>
      <c r="BK62" s="362"/>
      <c r="BL62" s="360">
        <v>1</v>
      </c>
      <c r="BM62" s="360"/>
      <c r="BN62" s="362"/>
      <c r="BO62" s="360">
        <v>1</v>
      </c>
      <c r="BP62" s="360"/>
      <c r="BQ62" s="362"/>
      <c r="BR62" s="360">
        <v>1</v>
      </c>
      <c r="BS62" s="360"/>
      <c r="BT62" s="362"/>
      <c r="BU62" s="360">
        <v>1</v>
      </c>
      <c r="BV62" s="360"/>
      <c r="BW62" s="362"/>
      <c r="BX62" s="360">
        <v>1</v>
      </c>
      <c r="BY62" s="360"/>
      <c r="BZ62" s="362"/>
      <c r="CA62" s="360">
        <v>1</v>
      </c>
      <c r="CB62" s="360"/>
      <c r="CC62" s="362"/>
      <c r="CD62" s="360">
        <v>1</v>
      </c>
      <c r="CE62" s="360"/>
      <c r="CF62" s="362"/>
      <c r="CG62" s="360">
        <v>1</v>
      </c>
      <c r="CH62" s="360"/>
      <c r="CI62" s="362"/>
      <c r="CJ62" s="388">
        <f t="shared" si="8"/>
        <v>21</v>
      </c>
      <c r="CK62" s="389">
        <f t="shared" si="9"/>
        <v>6</v>
      </c>
      <c r="CL62" s="390">
        <f t="shared" si="10"/>
        <v>0</v>
      </c>
    </row>
    <row r="63" ht="15.6" spans="2:90">
      <c r="B63" s="189">
        <v>8</v>
      </c>
      <c r="C63" s="188">
        <f>'5 жастағы балалар Ф'!C63</f>
        <v>0</v>
      </c>
      <c r="D63" s="360"/>
      <c r="E63" s="360"/>
      <c r="F63" s="362"/>
      <c r="G63" s="360"/>
      <c r="H63" s="360"/>
      <c r="I63" s="362"/>
      <c r="J63" s="360"/>
      <c r="K63" s="360"/>
      <c r="L63" s="362"/>
      <c r="M63" s="360"/>
      <c r="N63" s="360"/>
      <c r="O63" s="362"/>
      <c r="P63" s="360"/>
      <c r="Q63" s="360"/>
      <c r="R63" s="362"/>
      <c r="S63" s="360"/>
      <c r="T63" s="360"/>
      <c r="U63" s="362"/>
      <c r="V63" s="360"/>
      <c r="W63" s="360"/>
      <c r="X63" s="362"/>
      <c r="Y63" s="360"/>
      <c r="Z63" s="360"/>
      <c r="AA63" s="362"/>
      <c r="AB63" s="360"/>
      <c r="AC63" s="360"/>
      <c r="AD63" s="362"/>
      <c r="AE63" s="360"/>
      <c r="AF63" s="360"/>
      <c r="AG63" s="362"/>
      <c r="AH63" s="360"/>
      <c r="AI63" s="360"/>
      <c r="AJ63" s="362"/>
      <c r="AK63" s="360"/>
      <c r="AL63" s="360"/>
      <c r="AM63" s="362"/>
      <c r="AN63" s="360"/>
      <c r="AO63" s="360"/>
      <c r="AP63" s="362"/>
      <c r="AQ63" s="360"/>
      <c r="AR63" s="360"/>
      <c r="AS63" s="362"/>
      <c r="AT63" s="360"/>
      <c r="AU63" s="360"/>
      <c r="AV63" s="362"/>
      <c r="AW63" s="360"/>
      <c r="AX63" s="360"/>
      <c r="AY63" s="362"/>
      <c r="AZ63" s="360"/>
      <c r="BA63" s="360"/>
      <c r="BB63" s="362"/>
      <c r="BC63" s="360"/>
      <c r="BD63" s="360"/>
      <c r="BE63" s="362"/>
      <c r="BF63" s="360"/>
      <c r="BG63" s="360"/>
      <c r="BH63" s="362"/>
      <c r="BI63" s="360"/>
      <c r="BJ63" s="360"/>
      <c r="BK63" s="362"/>
      <c r="BL63" s="360"/>
      <c r="BM63" s="360"/>
      <c r="BN63" s="362"/>
      <c r="BO63" s="360"/>
      <c r="BP63" s="360"/>
      <c r="BQ63" s="362"/>
      <c r="BR63" s="360"/>
      <c r="BS63" s="360"/>
      <c r="BT63" s="362"/>
      <c r="BU63" s="360"/>
      <c r="BV63" s="360"/>
      <c r="BW63" s="362"/>
      <c r="BX63" s="360"/>
      <c r="BY63" s="360"/>
      <c r="BZ63" s="362"/>
      <c r="CA63" s="360"/>
      <c r="CB63" s="360"/>
      <c r="CC63" s="362"/>
      <c r="CD63" s="360"/>
      <c r="CE63" s="360"/>
      <c r="CF63" s="362"/>
      <c r="CG63" s="360"/>
      <c r="CH63" s="360"/>
      <c r="CI63" s="362"/>
      <c r="CJ63" s="388">
        <f t="shared" si="8"/>
        <v>0</v>
      </c>
      <c r="CK63" s="389">
        <f t="shared" si="9"/>
        <v>0</v>
      </c>
      <c r="CL63" s="390">
        <f t="shared" si="10"/>
        <v>0</v>
      </c>
    </row>
    <row r="64" ht="15.6" spans="2:90">
      <c r="B64" s="189">
        <v>9</v>
      </c>
      <c r="C64" s="188" t="str">
        <f>'5 жастағы балалар Ф'!C64</f>
        <v>Төлеужан Малика Талантқызы</v>
      </c>
      <c r="D64" s="360"/>
      <c r="E64" s="360">
        <v>1</v>
      </c>
      <c r="F64" s="362"/>
      <c r="G64" s="360"/>
      <c r="H64" s="360">
        <v>1</v>
      </c>
      <c r="I64" s="362"/>
      <c r="J64" s="360"/>
      <c r="K64" s="360">
        <v>1</v>
      </c>
      <c r="L64" s="362"/>
      <c r="M64" s="360"/>
      <c r="N64" s="360">
        <v>1</v>
      </c>
      <c r="O64" s="362"/>
      <c r="P64" s="360"/>
      <c r="Q64" s="360">
        <v>1</v>
      </c>
      <c r="R64" s="362"/>
      <c r="S64" s="360"/>
      <c r="T64" s="360">
        <v>1</v>
      </c>
      <c r="U64" s="362"/>
      <c r="V64" s="360">
        <v>1</v>
      </c>
      <c r="W64" s="360"/>
      <c r="X64" s="362"/>
      <c r="Y64" s="360">
        <v>1</v>
      </c>
      <c r="Z64" s="360"/>
      <c r="AA64" s="362"/>
      <c r="AB64" s="360">
        <v>1</v>
      </c>
      <c r="AC64" s="360"/>
      <c r="AD64" s="362"/>
      <c r="AE64" s="360"/>
      <c r="AF64" s="360">
        <v>1</v>
      </c>
      <c r="AG64" s="362"/>
      <c r="AH64" s="360"/>
      <c r="AI64" s="360">
        <v>1</v>
      </c>
      <c r="AJ64" s="362"/>
      <c r="AK64" s="360"/>
      <c r="AL64" s="360">
        <v>1</v>
      </c>
      <c r="AM64" s="362"/>
      <c r="AN64" s="360"/>
      <c r="AO64" s="360">
        <v>1</v>
      </c>
      <c r="AP64" s="362"/>
      <c r="AQ64" s="360"/>
      <c r="AR64" s="360">
        <v>1</v>
      </c>
      <c r="AS64" s="362"/>
      <c r="AT64" s="360"/>
      <c r="AU64" s="360">
        <v>1</v>
      </c>
      <c r="AV64" s="362"/>
      <c r="AW64" s="360"/>
      <c r="AX64" s="360">
        <v>1</v>
      </c>
      <c r="AY64" s="362"/>
      <c r="AZ64" s="360"/>
      <c r="BA64" s="360">
        <v>1</v>
      </c>
      <c r="BB64" s="362"/>
      <c r="BC64" s="360"/>
      <c r="BD64" s="360">
        <v>1</v>
      </c>
      <c r="BE64" s="362"/>
      <c r="BF64" s="360">
        <v>1</v>
      </c>
      <c r="BG64" s="360"/>
      <c r="BH64" s="362"/>
      <c r="BI64" s="360">
        <v>1</v>
      </c>
      <c r="BJ64" s="360"/>
      <c r="BK64" s="362"/>
      <c r="BL64" s="360">
        <v>1</v>
      </c>
      <c r="BM64" s="360"/>
      <c r="BN64" s="362"/>
      <c r="BO64" s="360">
        <v>1</v>
      </c>
      <c r="BP64" s="360"/>
      <c r="BQ64" s="362"/>
      <c r="BR64" s="360">
        <v>1</v>
      </c>
      <c r="BS64" s="360"/>
      <c r="BT64" s="362"/>
      <c r="BU64" s="360"/>
      <c r="BV64" s="360">
        <v>1</v>
      </c>
      <c r="BW64" s="362"/>
      <c r="BX64" s="360"/>
      <c r="BY64" s="360">
        <v>1</v>
      </c>
      <c r="BZ64" s="362"/>
      <c r="CA64" s="360">
        <v>1</v>
      </c>
      <c r="CB64" s="360"/>
      <c r="CC64" s="362"/>
      <c r="CD64" s="360">
        <v>1</v>
      </c>
      <c r="CE64" s="360"/>
      <c r="CF64" s="362"/>
      <c r="CG64" s="360">
        <v>1</v>
      </c>
      <c r="CH64" s="360"/>
      <c r="CI64" s="362"/>
      <c r="CJ64" s="388">
        <f t="shared" si="8"/>
        <v>11</v>
      </c>
      <c r="CK64" s="389">
        <f t="shared" si="9"/>
        <v>17</v>
      </c>
      <c r="CL64" s="390">
        <f t="shared" si="10"/>
        <v>0</v>
      </c>
    </row>
    <row r="65" ht="15.6" spans="2:90">
      <c r="B65" s="189">
        <v>10</v>
      </c>
      <c r="C65" s="188" t="str">
        <f>'5 жастағы балалар Ф'!C65</f>
        <v>Қабдысалы Нұрасыл Рақымұлы</v>
      </c>
      <c r="D65" s="360">
        <v>1</v>
      </c>
      <c r="E65" s="360"/>
      <c r="F65" s="362"/>
      <c r="G65" s="360">
        <v>1</v>
      </c>
      <c r="H65" s="360"/>
      <c r="I65" s="362"/>
      <c r="J65" s="360">
        <v>1</v>
      </c>
      <c r="K65" s="360"/>
      <c r="L65" s="362"/>
      <c r="M65" s="360">
        <v>1</v>
      </c>
      <c r="N65" s="360"/>
      <c r="O65" s="362"/>
      <c r="P65" s="360">
        <v>1</v>
      </c>
      <c r="Q65" s="360"/>
      <c r="R65" s="362"/>
      <c r="S65" s="360">
        <v>1</v>
      </c>
      <c r="T65" s="360"/>
      <c r="U65" s="362"/>
      <c r="V65" s="360">
        <v>1</v>
      </c>
      <c r="W65" s="360"/>
      <c r="X65" s="362"/>
      <c r="Y65" s="360">
        <v>1</v>
      </c>
      <c r="Z65" s="360"/>
      <c r="AA65" s="362"/>
      <c r="AB65" s="360">
        <v>1</v>
      </c>
      <c r="AC65" s="360"/>
      <c r="AD65" s="362"/>
      <c r="AE65" s="360">
        <v>1</v>
      </c>
      <c r="AF65" s="360"/>
      <c r="AG65" s="362"/>
      <c r="AH65" s="360"/>
      <c r="AI65" s="360">
        <v>1</v>
      </c>
      <c r="AJ65" s="362"/>
      <c r="AK65" s="360"/>
      <c r="AL65" s="360">
        <v>1</v>
      </c>
      <c r="AM65" s="362"/>
      <c r="AN65" s="360"/>
      <c r="AO65" s="360">
        <v>1</v>
      </c>
      <c r="AP65" s="362"/>
      <c r="AQ65" s="360"/>
      <c r="AR65" s="360">
        <v>1</v>
      </c>
      <c r="AS65" s="362"/>
      <c r="AT65" s="360"/>
      <c r="AU65" s="360">
        <v>1</v>
      </c>
      <c r="AV65" s="362"/>
      <c r="AW65" s="360"/>
      <c r="AX65" s="360">
        <v>1</v>
      </c>
      <c r="AY65" s="362"/>
      <c r="AZ65" s="360"/>
      <c r="BA65" s="360">
        <v>1</v>
      </c>
      <c r="BB65" s="362"/>
      <c r="BC65" s="360">
        <v>1</v>
      </c>
      <c r="BD65" s="360"/>
      <c r="BE65" s="362"/>
      <c r="BF65" s="360">
        <v>1</v>
      </c>
      <c r="BG65" s="360"/>
      <c r="BH65" s="362"/>
      <c r="BI65" s="360">
        <v>1</v>
      </c>
      <c r="BJ65" s="360"/>
      <c r="BK65" s="362"/>
      <c r="BL65" s="360">
        <v>1</v>
      </c>
      <c r="BM65" s="360"/>
      <c r="BN65" s="362"/>
      <c r="BO65" s="360">
        <v>1</v>
      </c>
      <c r="BP65" s="360"/>
      <c r="BQ65" s="362"/>
      <c r="BR65" s="360">
        <v>1</v>
      </c>
      <c r="BS65" s="360"/>
      <c r="BT65" s="362"/>
      <c r="BU65" s="360">
        <v>1</v>
      </c>
      <c r="BV65" s="360"/>
      <c r="BW65" s="362"/>
      <c r="BX65" s="360">
        <v>1</v>
      </c>
      <c r="BY65" s="360"/>
      <c r="BZ65" s="362"/>
      <c r="CA65" s="360">
        <v>1</v>
      </c>
      <c r="CB65" s="360"/>
      <c r="CC65" s="362"/>
      <c r="CD65" s="360">
        <v>1</v>
      </c>
      <c r="CE65" s="360"/>
      <c r="CF65" s="362"/>
      <c r="CG65" s="360">
        <v>1</v>
      </c>
      <c r="CH65" s="360"/>
      <c r="CI65" s="362"/>
      <c r="CJ65" s="388">
        <f t="shared" si="8"/>
        <v>21</v>
      </c>
      <c r="CK65" s="389">
        <f t="shared" si="9"/>
        <v>7</v>
      </c>
      <c r="CL65" s="390">
        <f t="shared" si="10"/>
        <v>0</v>
      </c>
    </row>
    <row r="66" ht="15.6" spans="2:90">
      <c r="B66" s="189">
        <v>11</v>
      </c>
      <c r="C66" s="188">
        <f>'5 жастағы балалар Ф'!C66</f>
        <v>0</v>
      </c>
      <c r="D66" s="360"/>
      <c r="E66" s="360"/>
      <c r="F66" s="362"/>
      <c r="G66" s="360"/>
      <c r="H66" s="360"/>
      <c r="I66" s="362"/>
      <c r="J66" s="360"/>
      <c r="K66" s="360"/>
      <c r="L66" s="362"/>
      <c r="M66" s="360"/>
      <c r="N66" s="360"/>
      <c r="O66" s="362"/>
      <c r="P66" s="360"/>
      <c r="Q66" s="360"/>
      <c r="R66" s="362"/>
      <c r="S66" s="360"/>
      <c r="T66" s="360"/>
      <c r="U66" s="362"/>
      <c r="V66" s="360"/>
      <c r="W66" s="360"/>
      <c r="X66" s="362"/>
      <c r="Y66" s="360"/>
      <c r="Z66" s="360"/>
      <c r="AA66" s="362"/>
      <c r="AB66" s="360"/>
      <c r="AC66" s="360"/>
      <c r="AD66" s="362"/>
      <c r="AE66" s="360"/>
      <c r="AF66" s="360"/>
      <c r="AG66" s="362"/>
      <c r="AH66" s="360"/>
      <c r="AI66" s="360"/>
      <c r="AJ66" s="362"/>
      <c r="AK66" s="360"/>
      <c r="AL66" s="360"/>
      <c r="AM66" s="362"/>
      <c r="AN66" s="360"/>
      <c r="AO66" s="360"/>
      <c r="AP66" s="362"/>
      <c r="AQ66" s="360"/>
      <c r="AR66" s="360"/>
      <c r="AS66" s="362"/>
      <c r="AT66" s="360"/>
      <c r="AU66" s="360"/>
      <c r="AV66" s="362"/>
      <c r="AW66" s="360"/>
      <c r="AX66" s="360"/>
      <c r="AY66" s="362"/>
      <c r="AZ66" s="360"/>
      <c r="BA66" s="360"/>
      <c r="BB66" s="362"/>
      <c r="BC66" s="360"/>
      <c r="BD66" s="360"/>
      <c r="BE66" s="362"/>
      <c r="BF66" s="360"/>
      <c r="BG66" s="360"/>
      <c r="BH66" s="362"/>
      <c r="BI66" s="360"/>
      <c r="BJ66" s="360"/>
      <c r="BK66" s="362"/>
      <c r="BL66" s="360"/>
      <c r="BM66" s="360"/>
      <c r="BN66" s="362"/>
      <c r="BO66" s="360"/>
      <c r="BP66" s="360"/>
      <c r="BQ66" s="362"/>
      <c r="BR66" s="360"/>
      <c r="BS66" s="360"/>
      <c r="BT66" s="362"/>
      <c r="BU66" s="360"/>
      <c r="BV66" s="360"/>
      <c r="BW66" s="362"/>
      <c r="BX66" s="360"/>
      <c r="BY66" s="360"/>
      <c r="BZ66" s="362"/>
      <c r="CA66" s="360"/>
      <c r="CB66" s="360"/>
      <c r="CC66" s="362"/>
      <c r="CD66" s="360"/>
      <c r="CE66" s="360"/>
      <c r="CF66" s="362"/>
      <c r="CG66" s="360"/>
      <c r="CH66" s="360"/>
      <c r="CI66" s="362"/>
      <c r="CJ66" s="388">
        <f t="shared" si="8"/>
        <v>0</v>
      </c>
      <c r="CK66" s="389">
        <f t="shared" si="9"/>
        <v>0</v>
      </c>
      <c r="CL66" s="390">
        <f t="shared" si="10"/>
        <v>0</v>
      </c>
    </row>
    <row r="67" ht="15.6" spans="2:90">
      <c r="B67" s="189">
        <v>12</v>
      </c>
      <c r="C67" s="188">
        <f>'5 жастағы балалар Ф'!C67</f>
        <v>0</v>
      </c>
      <c r="D67" s="360"/>
      <c r="E67" s="360"/>
      <c r="F67" s="362"/>
      <c r="G67" s="360"/>
      <c r="H67" s="360"/>
      <c r="I67" s="362"/>
      <c r="J67" s="360"/>
      <c r="K67" s="360"/>
      <c r="L67" s="362"/>
      <c r="M67" s="360"/>
      <c r="N67" s="360"/>
      <c r="O67" s="362"/>
      <c r="P67" s="360"/>
      <c r="Q67" s="360"/>
      <c r="R67" s="362"/>
      <c r="S67" s="360"/>
      <c r="T67" s="360"/>
      <c r="U67" s="362"/>
      <c r="V67" s="360"/>
      <c r="W67" s="360"/>
      <c r="X67" s="362"/>
      <c r="Y67" s="360"/>
      <c r="Z67" s="360"/>
      <c r="AA67" s="362"/>
      <c r="AB67" s="360"/>
      <c r="AC67" s="360"/>
      <c r="AD67" s="362"/>
      <c r="AE67" s="360"/>
      <c r="AF67" s="360"/>
      <c r="AG67" s="362"/>
      <c r="AH67" s="360"/>
      <c r="AI67" s="360"/>
      <c r="AJ67" s="362"/>
      <c r="AK67" s="360"/>
      <c r="AL67" s="360"/>
      <c r="AM67" s="362"/>
      <c r="AN67" s="360"/>
      <c r="AO67" s="360"/>
      <c r="AP67" s="362"/>
      <c r="AQ67" s="360"/>
      <c r="AR67" s="360"/>
      <c r="AS67" s="362"/>
      <c r="AT67" s="360"/>
      <c r="AU67" s="360"/>
      <c r="AV67" s="362"/>
      <c r="AW67" s="360"/>
      <c r="AX67" s="360"/>
      <c r="AY67" s="362"/>
      <c r="AZ67" s="360"/>
      <c r="BA67" s="360"/>
      <c r="BB67" s="362"/>
      <c r="BC67" s="360"/>
      <c r="BD67" s="360"/>
      <c r="BE67" s="362"/>
      <c r="BF67" s="360"/>
      <c r="BG67" s="360"/>
      <c r="BH67" s="362"/>
      <c r="BI67" s="360"/>
      <c r="BJ67" s="360"/>
      <c r="BK67" s="362"/>
      <c r="BL67" s="360"/>
      <c r="BM67" s="360"/>
      <c r="BN67" s="362"/>
      <c r="BO67" s="360"/>
      <c r="BP67" s="360"/>
      <c r="BQ67" s="362"/>
      <c r="BR67" s="360"/>
      <c r="BS67" s="360"/>
      <c r="BT67" s="362"/>
      <c r="BU67" s="360"/>
      <c r="BV67" s="360"/>
      <c r="BW67" s="362"/>
      <c r="BX67" s="360"/>
      <c r="BY67" s="360"/>
      <c r="BZ67" s="362"/>
      <c r="CA67" s="360"/>
      <c r="CB67" s="360"/>
      <c r="CC67" s="362"/>
      <c r="CD67" s="360"/>
      <c r="CE67" s="360"/>
      <c r="CF67" s="362"/>
      <c r="CG67" s="360"/>
      <c r="CH67" s="360"/>
      <c r="CI67" s="362"/>
      <c r="CJ67" s="388">
        <f t="shared" si="8"/>
        <v>0</v>
      </c>
      <c r="CK67" s="389">
        <f t="shared" si="9"/>
        <v>0</v>
      </c>
      <c r="CL67" s="390">
        <f t="shared" si="10"/>
        <v>0</v>
      </c>
    </row>
    <row r="68" ht="15.6" spans="2:90">
      <c r="B68" s="189">
        <v>13</v>
      </c>
      <c r="C68" s="188">
        <f>'5 жастағы балалар Ф'!C68</f>
        <v>0</v>
      </c>
      <c r="D68" s="360"/>
      <c r="E68" s="360"/>
      <c r="F68" s="362"/>
      <c r="G68" s="360"/>
      <c r="H68" s="360"/>
      <c r="I68" s="362"/>
      <c r="J68" s="360"/>
      <c r="K68" s="360"/>
      <c r="L68" s="362"/>
      <c r="M68" s="360"/>
      <c r="N68" s="360"/>
      <c r="O68" s="362"/>
      <c r="P68" s="360"/>
      <c r="Q68" s="360"/>
      <c r="R68" s="362"/>
      <c r="S68" s="360"/>
      <c r="T68" s="360"/>
      <c r="U68" s="362"/>
      <c r="V68" s="360"/>
      <c r="W68" s="360"/>
      <c r="X68" s="362"/>
      <c r="Y68" s="360"/>
      <c r="Z68" s="360"/>
      <c r="AA68" s="362"/>
      <c r="AB68" s="360"/>
      <c r="AC68" s="360"/>
      <c r="AD68" s="362"/>
      <c r="AE68" s="360"/>
      <c r="AF68" s="360"/>
      <c r="AG68" s="362"/>
      <c r="AH68" s="360"/>
      <c r="AI68" s="360"/>
      <c r="AJ68" s="362"/>
      <c r="AK68" s="360"/>
      <c r="AL68" s="360"/>
      <c r="AM68" s="362"/>
      <c r="AN68" s="360"/>
      <c r="AO68" s="360"/>
      <c r="AP68" s="362"/>
      <c r="AQ68" s="360"/>
      <c r="AR68" s="360"/>
      <c r="AS68" s="362"/>
      <c r="AT68" s="360"/>
      <c r="AU68" s="360"/>
      <c r="AV68" s="362"/>
      <c r="AW68" s="360"/>
      <c r="AX68" s="360"/>
      <c r="AY68" s="362"/>
      <c r="AZ68" s="360"/>
      <c r="BA68" s="360"/>
      <c r="BB68" s="362"/>
      <c r="BC68" s="360"/>
      <c r="BD68" s="360"/>
      <c r="BE68" s="362"/>
      <c r="BF68" s="360"/>
      <c r="BG68" s="360"/>
      <c r="BH68" s="362"/>
      <c r="BI68" s="360"/>
      <c r="BJ68" s="360"/>
      <c r="BK68" s="362"/>
      <c r="BL68" s="360"/>
      <c r="BM68" s="360"/>
      <c r="BN68" s="362"/>
      <c r="BO68" s="360"/>
      <c r="BP68" s="360"/>
      <c r="BQ68" s="362"/>
      <c r="BR68" s="360"/>
      <c r="BS68" s="360"/>
      <c r="BT68" s="362"/>
      <c r="BU68" s="360"/>
      <c r="BV68" s="360"/>
      <c r="BW68" s="362"/>
      <c r="BX68" s="360"/>
      <c r="BY68" s="360"/>
      <c r="BZ68" s="362"/>
      <c r="CA68" s="360"/>
      <c r="CB68" s="360"/>
      <c r="CC68" s="362"/>
      <c r="CD68" s="360"/>
      <c r="CE68" s="360"/>
      <c r="CF68" s="362"/>
      <c r="CG68" s="360"/>
      <c r="CH68" s="360"/>
      <c r="CI68" s="362"/>
      <c r="CJ68" s="388">
        <f t="shared" si="8"/>
        <v>0</v>
      </c>
      <c r="CK68" s="389">
        <f t="shared" si="9"/>
        <v>0</v>
      </c>
      <c r="CL68" s="390">
        <f t="shared" si="10"/>
        <v>0</v>
      </c>
    </row>
    <row r="69" ht="15.6" spans="2:90">
      <c r="B69" s="189">
        <v>14</v>
      </c>
      <c r="C69" s="188">
        <f>'5 жастағы балалар Ф'!C69</f>
        <v>0</v>
      </c>
      <c r="D69" s="360"/>
      <c r="E69" s="360"/>
      <c r="F69" s="362"/>
      <c r="G69" s="360"/>
      <c r="H69" s="360"/>
      <c r="I69" s="362"/>
      <c r="J69" s="360"/>
      <c r="K69" s="360"/>
      <c r="L69" s="362"/>
      <c r="M69" s="360"/>
      <c r="N69" s="360"/>
      <c r="O69" s="362"/>
      <c r="P69" s="360"/>
      <c r="Q69" s="360"/>
      <c r="R69" s="362"/>
      <c r="S69" s="360"/>
      <c r="T69" s="360"/>
      <c r="U69" s="362"/>
      <c r="V69" s="360"/>
      <c r="W69" s="360"/>
      <c r="X69" s="362"/>
      <c r="Y69" s="360"/>
      <c r="Z69" s="360"/>
      <c r="AA69" s="362"/>
      <c r="AB69" s="360"/>
      <c r="AC69" s="360"/>
      <c r="AD69" s="362"/>
      <c r="AE69" s="360"/>
      <c r="AF69" s="360"/>
      <c r="AG69" s="362"/>
      <c r="AH69" s="360"/>
      <c r="AI69" s="360"/>
      <c r="AJ69" s="362"/>
      <c r="AK69" s="360"/>
      <c r="AL69" s="360"/>
      <c r="AM69" s="362"/>
      <c r="AN69" s="360"/>
      <c r="AO69" s="360"/>
      <c r="AP69" s="362"/>
      <c r="AQ69" s="360"/>
      <c r="AR69" s="360"/>
      <c r="AS69" s="362"/>
      <c r="AT69" s="360"/>
      <c r="AU69" s="360"/>
      <c r="AV69" s="362"/>
      <c r="AW69" s="360"/>
      <c r="AX69" s="360"/>
      <c r="AY69" s="362"/>
      <c r="AZ69" s="360"/>
      <c r="BA69" s="360"/>
      <c r="BB69" s="362"/>
      <c r="BC69" s="360"/>
      <c r="BD69" s="360"/>
      <c r="BE69" s="362"/>
      <c r="BF69" s="360"/>
      <c r="BG69" s="360"/>
      <c r="BH69" s="362"/>
      <c r="BI69" s="360"/>
      <c r="BJ69" s="360"/>
      <c r="BK69" s="362"/>
      <c r="BL69" s="360"/>
      <c r="BM69" s="360"/>
      <c r="BN69" s="362"/>
      <c r="BO69" s="360"/>
      <c r="BP69" s="360"/>
      <c r="BQ69" s="362"/>
      <c r="BR69" s="360"/>
      <c r="BS69" s="360"/>
      <c r="BT69" s="362"/>
      <c r="BU69" s="360"/>
      <c r="BV69" s="360"/>
      <c r="BW69" s="362"/>
      <c r="BX69" s="360"/>
      <c r="BY69" s="360"/>
      <c r="BZ69" s="362"/>
      <c r="CA69" s="360"/>
      <c r="CB69" s="360"/>
      <c r="CC69" s="362"/>
      <c r="CD69" s="360"/>
      <c r="CE69" s="360"/>
      <c r="CF69" s="362"/>
      <c r="CG69" s="360"/>
      <c r="CH69" s="360"/>
      <c r="CI69" s="362"/>
      <c r="CJ69" s="388">
        <f t="shared" si="8"/>
        <v>0</v>
      </c>
      <c r="CK69" s="389">
        <f t="shared" si="9"/>
        <v>0</v>
      </c>
      <c r="CL69" s="390">
        <f t="shared" si="10"/>
        <v>0</v>
      </c>
    </row>
    <row r="70" ht="15.6" spans="2:90">
      <c r="B70" s="189">
        <v>15</v>
      </c>
      <c r="C70" s="188">
        <f>'5 жастағы балалар Ф'!C70</f>
        <v>0</v>
      </c>
      <c r="D70" s="360"/>
      <c r="E70" s="360"/>
      <c r="F70" s="362"/>
      <c r="G70" s="360"/>
      <c r="H70" s="360"/>
      <c r="I70" s="362"/>
      <c r="J70" s="360"/>
      <c r="K70" s="360"/>
      <c r="L70" s="362"/>
      <c r="M70" s="360"/>
      <c r="N70" s="360"/>
      <c r="O70" s="362"/>
      <c r="P70" s="360"/>
      <c r="Q70" s="360"/>
      <c r="R70" s="362"/>
      <c r="S70" s="360"/>
      <c r="T70" s="360"/>
      <c r="U70" s="362"/>
      <c r="V70" s="360"/>
      <c r="W70" s="360"/>
      <c r="X70" s="362"/>
      <c r="Y70" s="360"/>
      <c r="Z70" s="360"/>
      <c r="AA70" s="362"/>
      <c r="AB70" s="360"/>
      <c r="AC70" s="360"/>
      <c r="AD70" s="362"/>
      <c r="AE70" s="360"/>
      <c r="AF70" s="360"/>
      <c r="AG70" s="362"/>
      <c r="AH70" s="360"/>
      <c r="AI70" s="360"/>
      <c r="AJ70" s="362"/>
      <c r="AK70" s="360"/>
      <c r="AL70" s="360"/>
      <c r="AM70" s="362"/>
      <c r="AN70" s="360"/>
      <c r="AO70" s="360"/>
      <c r="AP70" s="362"/>
      <c r="AQ70" s="360"/>
      <c r="AR70" s="360"/>
      <c r="AS70" s="362"/>
      <c r="AT70" s="360"/>
      <c r="AU70" s="360"/>
      <c r="AV70" s="362"/>
      <c r="AW70" s="360"/>
      <c r="AX70" s="360"/>
      <c r="AY70" s="362"/>
      <c r="AZ70" s="360"/>
      <c r="BA70" s="360"/>
      <c r="BB70" s="362"/>
      <c r="BC70" s="360"/>
      <c r="BD70" s="360"/>
      <c r="BE70" s="362"/>
      <c r="BF70" s="360"/>
      <c r="BG70" s="360"/>
      <c r="BH70" s="362"/>
      <c r="BI70" s="360"/>
      <c r="BJ70" s="360"/>
      <c r="BK70" s="362"/>
      <c r="BL70" s="360"/>
      <c r="BM70" s="360"/>
      <c r="BN70" s="362"/>
      <c r="BO70" s="360"/>
      <c r="BP70" s="360"/>
      <c r="BQ70" s="362"/>
      <c r="BR70" s="360"/>
      <c r="BS70" s="360"/>
      <c r="BT70" s="362"/>
      <c r="BU70" s="360"/>
      <c r="BV70" s="360"/>
      <c r="BW70" s="362"/>
      <c r="BX70" s="360"/>
      <c r="BY70" s="360"/>
      <c r="BZ70" s="362"/>
      <c r="CA70" s="360"/>
      <c r="CB70" s="360"/>
      <c r="CC70" s="362"/>
      <c r="CD70" s="360"/>
      <c r="CE70" s="360"/>
      <c r="CF70" s="362"/>
      <c r="CG70" s="360"/>
      <c r="CH70" s="360"/>
      <c r="CI70" s="362"/>
      <c r="CJ70" s="388">
        <f t="shared" si="8"/>
        <v>0</v>
      </c>
      <c r="CK70" s="389">
        <f t="shared" si="9"/>
        <v>0</v>
      </c>
      <c r="CL70" s="390">
        <f t="shared" si="10"/>
        <v>0</v>
      </c>
    </row>
    <row r="71" ht="15.6" spans="2:90">
      <c r="B71" s="189">
        <v>16</v>
      </c>
      <c r="C71" s="188">
        <f>'5 жастағы балалар Ф'!C71</f>
        <v>0</v>
      </c>
      <c r="D71" s="360"/>
      <c r="E71" s="360"/>
      <c r="F71" s="362"/>
      <c r="G71" s="360"/>
      <c r="H71" s="360"/>
      <c r="I71" s="362"/>
      <c r="J71" s="360"/>
      <c r="K71" s="360"/>
      <c r="L71" s="362"/>
      <c r="M71" s="360"/>
      <c r="N71" s="360"/>
      <c r="O71" s="362"/>
      <c r="P71" s="360"/>
      <c r="Q71" s="360"/>
      <c r="R71" s="362"/>
      <c r="S71" s="360"/>
      <c r="T71" s="360"/>
      <c r="U71" s="362"/>
      <c r="V71" s="360"/>
      <c r="W71" s="360"/>
      <c r="X71" s="362"/>
      <c r="Y71" s="360"/>
      <c r="Z71" s="360"/>
      <c r="AA71" s="362"/>
      <c r="AB71" s="360"/>
      <c r="AC71" s="360"/>
      <c r="AD71" s="362"/>
      <c r="AE71" s="360"/>
      <c r="AF71" s="360"/>
      <c r="AG71" s="362"/>
      <c r="AH71" s="360"/>
      <c r="AI71" s="360"/>
      <c r="AJ71" s="362"/>
      <c r="AK71" s="360"/>
      <c r="AL71" s="360"/>
      <c r="AM71" s="362"/>
      <c r="AN71" s="360"/>
      <c r="AO71" s="360"/>
      <c r="AP71" s="362"/>
      <c r="AQ71" s="360"/>
      <c r="AR71" s="360"/>
      <c r="AS71" s="362"/>
      <c r="AT71" s="360"/>
      <c r="AU71" s="360"/>
      <c r="AV71" s="362"/>
      <c r="AW71" s="360"/>
      <c r="AX71" s="360"/>
      <c r="AY71" s="362"/>
      <c r="AZ71" s="360"/>
      <c r="BA71" s="360"/>
      <c r="BB71" s="362"/>
      <c r="BC71" s="360"/>
      <c r="BD71" s="360"/>
      <c r="BE71" s="362"/>
      <c r="BF71" s="360"/>
      <c r="BG71" s="360"/>
      <c r="BH71" s="362"/>
      <c r="BI71" s="360"/>
      <c r="BJ71" s="360"/>
      <c r="BK71" s="362"/>
      <c r="BL71" s="360"/>
      <c r="BM71" s="360"/>
      <c r="BN71" s="362"/>
      <c r="BO71" s="360"/>
      <c r="BP71" s="360"/>
      <c r="BQ71" s="362"/>
      <c r="BR71" s="360"/>
      <c r="BS71" s="360"/>
      <c r="BT71" s="362"/>
      <c r="BU71" s="360"/>
      <c r="BV71" s="360"/>
      <c r="BW71" s="362"/>
      <c r="BX71" s="360"/>
      <c r="BY71" s="360"/>
      <c r="BZ71" s="362"/>
      <c r="CA71" s="360"/>
      <c r="CB71" s="360"/>
      <c r="CC71" s="362"/>
      <c r="CD71" s="360"/>
      <c r="CE71" s="360"/>
      <c r="CF71" s="362"/>
      <c r="CG71" s="360"/>
      <c r="CH71" s="360"/>
      <c r="CI71" s="362"/>
      <c r="CJ71" s="388">
        <f t="shared" si="8"/>
        <v>0</v>
      </c>
      <c r="CK71" s="389">
        <f t="shared" si="9"/>
        <v>0</v>
      </c>
      <c r="CL71" s="390">
        <f t="shared" si="10"/>
        <v>0</v>
      </c>
    </row>
    <row r="72" ht="15.6" spans="2:90">
      <c r="B72" s="189">
        <v>17</v>
      </c>
      <c r="C72" s="188">
        <f>'5 жастағы балалар Ф'!C72</f>
        <v>0</v>
      </c>
      <c r="D72" s="360"/>
      <c r="E72" s="360"/>
      <c r="F72" s="362"/>
      <c r="G72" s="360"/>
      <c r="H72" s="360"/>
      <c r="I72" s="362"/>
      <c r="J72" s="360"/>
      <c r="K72" s="360"/>
      <c r="L72" s="362"/>
      <c r="M72" s="360"/>
      <c r="N72" s="360"/>
      <c r="O72" s="362"/>
      <c r="P72" s="360"/>
      <c r="Q72" s="360"/>
      <c r="R72" s="362"/>
      <c r="S72" s="360"/>
      <c r="T72" s="360"/>
      <c r="U72" s="362"/>
      <c r="V72" s="360"/>
      <c r="W72" s="360"/>
      <c r="X72" s="362"/>
      <c r="Y72" s="360"/>
      <c r="Z72" s="360"/>
      <c r="AA72" s="362"/>
      <c r="AB72" s="360"/>
      <c r="AC72" s="360"/>
      <c r="AD72" s="362"/>
      <c r="AE72" s="360"/>
      <c r="AF72" s="360"/>
      <c r="AG72" s="362"/>
      <c r="AH72" s="360"/>
      <c r="AI72" s="360"/>
      <c r="AJ72" s="362"/>
      <c r="AK72" s="360"/>
      <c r="AL72" s="360"/>
      <c r="AM72" s="362"/>
      <c r="AN72" s="360"/>
      <c r="AO72" s="360"/>
      <c r="AP72" s="362"/>
      <c r="AQ72" s="360"/>
      <c r="AR72" s="360"/>
      <c r="AS72" s="362"/>
      <c r="AT72" s="360"/>
      <c r="AU72" s="360"/>
      <c r="AV72" s="362"/>
      <c r="AW72" s="360"/>
      <c r="AX72" s="360"/>
      <c r="AY72" s="362"/>
      <c r="AZ72" s="360"/>
      <c r="BA72" s="360"/>
      <c r="BB72" s="362"/>
      <c r="BC72" s="360"/>
      <c r="BD72" s="360"/>
      <c r="BE72" s="362"/>
      <c r="BF72" s="360"/>
      <c r="BG72" s="360"/>
      <c r="BH72" s="362"/>
      <c r="BI72" s="360"/>
      <c r="BJ72" s="360"/>
      <c r="BK72" s="362"/>
      <c r="BL72" s="360"/>
      <c r="BM72" s="360"/>
      <c r="BN72" s="362"/>
      <c r="BO72" s="360"/>
      <c r="BP72" s="360"/>
      <c r="BQ72" s="362"/>
      <c r="BR72" s="360"/>
      <c r="BS72" s="360"/>
      <c r="BT72" s="362"/>
      <c r="BU72" s="360"/>
      <c r="BV72" s="360"/>
      <c r="BW72" s="362"/>
      <c r="BX72" s="360"/>
      <c r="BY72" s="360"/>
      <c r="BZ72" s="362"/>
      <c r="CA72" s="360"/>
      <c r="CB72" s="360"/>
      <c r="CC72" s="362"/>
      <c r="CD72" s="360"/>
      <c r="CE72" s="360"/>
      <c r="CF72" s="362"/>
      <c r="CG72" s="360"/>
      <c r="CH72" s="360"/>
      <c r="CI72" s="362"/>
      <c r="CJ72" s="388">
        <f t="shared" si="8"/>
        <v>0</v>
      </c>
      <c r="CK72" s="389">
        <f t="shared" si="9"/>
        <v>0</v>
      </c>
      <c r="CL72" s="390">
        <f t="shared" si="10"/>
        <v>0</v>
      </c>
    </row>
    <row r="73" ht="15.6" spans="2:90">
      <c r="B73" s="189">
        <v>18</v>
      </c>
      <c r="C73" s="188">
        <f>'5 жастағы балалар Ф'!C73</f>
        <v>0</v>
      </c>
      <c r="D73" s="360"/>
      <c r="E73" s="360"/>
      <c r="F73" s="362"/>
      <c r="G73" s="360"/>
      <c r="H73" s="360"/>
      <c r="I73" s="362"/>
      <c r="J73" s="360"/>
      <c r="K73" s="360"/>
      <c r="L73" s="362"/>
      <c r="M73" s="360"/>
      <c r="N73" s="360"/>
      <c r="O73" s="362"/>
      <c r="P73" s="360"/>
      <c r="Q73" s="360"/>
      <c r="R73" s="362"/>
      <c r="S73" s="360"/>
      <c r="T73" s="360"/>
      <c r="U73" s="362"/>
      <c r="V73" s="360"/>
      <c r="W73" s="360"/>
      <c r="X73" s="362"/>
      <c r="Y73" s="360"/>
      <c r="Z73" s="360"/>
      <c r="AA73" s="362"/>
      <c r="AB73" s="360"/>
      <c r="AC73" s="360"/>
      <c r="AD73" s="362"/>
      <c r="AE73" s="360"/>
      <c r="AF73" s="360"/>
      <c r="AG73" s="362"/>
      <c r="AH73" s="360"/>
      <c r="AI73" s="360"/>
      <c r="AJ73" s="362"/>
      <c r="AK73" s="360"/>
      <c r="AL73" s="360"/>
      <c r="AM73" s="362"/>
      <c r="AN73" s="360"/>
      <c r="AO73" s="360"/>
      <c r="AP73" s="362"/>
      <c r="AQ73" s="360"/>
      <c r="AR73" s="360"/>
      <c r="AS73" s="362"/>
      <c r="AT73" s="360"/>
      <c r="AU73" s="360"/>
      <c r="AV73" s="362"/>
      <c r="AW73" s="360"/>
      <c r="AX73" s="360"/>
      <c r="AY73" s="362"/>
      <c r="AZ73" s="360"/>
      <c r="BA73" s="360"/>
      <c r="BB73" s="362"/>
      <c r="BC73" s="360"/>
      <c r="BD73" s="360"/>
      <c r="BE73" s="362"/>
      <c r="BF73" s="360"/>
      <c r="BG73" s="360"/>
      <c r="BH73" s="362"/>
      <c r="BI73" s="360"/>
      <c r="BJ73" s="360"/>
      <c r="BK73" s="362"/>
      <c r="BL73" s="360"/>
      <c r="BM73" s="360"/>
      <c r="BN73" s="362"/>
      <c r="BO73" s="360"/>
      <c r="BP73" s="360"/>
      <c r="BQ73" s="362"/>
      <c r="BR73" s="360"/>
      <c r="BS73" s="360"/>
      <c r="BT73" s="362"/>
      <c r="BU73" s="360"/>
      <c r="BV73" s="360"/>
      <c r="BW73" s="362"/>
      <c r="BX73" s="360"/>
      <c r="BY73" s="360"/>
      <c r="BZ73" s="362"/>
      <c r="CA73" s="360"/>
      <c r="CB73" s="360"/>
      <c r="CC73" s="362"/>
      <c r="CD73" s="360"/>
      <c r="CE73" s="360"/>
      <c r="CF73" s="362"/>
      <c r="CG73" s="360"/>
      <c r="CH73" s="360"/>
      <c r="CI73" s="362"/>
      <c r="CJ73" s="388">
        <f t="shared" si="8"/>
        <v>0</v>
      </c>
      <c r="CK73" s="389">
        <f t="shared" si="9"/>
        <v>0</v>
      </c>
      <c r="CL73" s="390">
        <f t="shared" si="10"/>
        <v>0</v>
      </c>
    </row>
    <row r="74" ht="15.6" spans="2:90">
      <c r="B74" s="189">
        <v>19</v>
      </c>
      <c r="C74" s="188">
        <f>'5 жастағы балалар Ф'!C74</f>
        <v>0</v>
      </c>
      <c r="D74" s="360"/>
      <c r="E74" s="360"/>
      <c r="F74" s="362"/>
      <c r="G74" s="360"/>
      <c r="H74" s="360"/>
      <c r="I74" s="362"/>
      <c r="J74" s="360"/>
      <c r="K74" s="360"/>
      <c r="L74" s="362"/>
      <c r="M74" s="360"/>
      <c r="N74" s="360"/>
      <c r="O74" s="362"/>
      <c r="P74" s="360"/>
      <c r="Q74" s="360"/>
      <c r="R74" s="362"/>
      <c r="S74" s="360"/>
      <c r="T74" s="360"/>
      <c r="U74" s="362"/>
      <c r="V74" s="360"/>
      <c r="W74" s="360"/>
      <c r="X74" s="362"/>
      <c r="Y74" s="360"/>
      <c r="Z74" s="360"/>
      <c r="AA74" s="362"/>
      <c r="AB74" s="360"/>
      <c r="AC74" s="360"/>
      <c r="AD74" s="362"/>
      <c r="AE74" s="360"/>
      <c r="AF74" s="360"/>
      <c r="AG74" s="362"/>
      <c r="AH74" s="360"/>
      <c r="AI74" s="360"/>
      <c r="AJ74" s="362"/>
      <c r="AK74" s="360"/>
      <c r="AL74" s="360"/>
      <c r="AM74" s="362"/>
      <c r="AN74" s="360"/>
      <c r="AO74" s="360"/>
      <c r="AP74" s="362"/>
      <c r="AQ74" s="360"/>
      <c r="AR74" s="360"/>
      <c r="AS74" s="362"/>
      <c r="AT74" s="360"/>
      <c r="AU74" s="360"/>
      <c r="AV74" s="362"/>
      <c r="AW74" s="360"/>
      <c r="AX74" s="360"/>
      <c r="AY74" s="362"/>
      <c r="AZ74" s="360"/>
      <c r="BA74" s="360"/>
      <c r="BB74" s="362"/>
      <c r="BC74" s="360"/>
      <c r="BD74" s="360"/>
      <c r="BE74" s="362"/>
      <c r="BF74" s="360"/>
      <c r="BG74" s="360"/>
      <c r="BH74" s="362"/>
      <c r="BI74" s="360"/>
      <c r="BJ74" s="360"/>
      <c r="BK74" s="362"/>
      <c r="BL74" s="360"/>
      <c r="BM74" s="360"/>
      <c r="BN74" s="362"/>
      <c r="BO74" s="360"/>
      <c r="BP74" s="360"/>
      <c r="BQ74" s="362"/>
      <c r="BR74" s="360"/>
      <c r="BS74" s="360"/>
      <c r="BT74" s="362"/>
      <c r="BU74" s="360"/>
      <c r="BV74" s="360"/>
      <c r="BW74" s="362"/>
      <c r="BX74" s="360"/>
      <c r="BY74" s="360"/>
      <c r="BZ74" s="362"/>
      <c r="CA74" s="360"/>
      <c r="CB74" s="360"/>
      <c r="CC74" s="362"/>
      <c r="CD74" s="360"/>
      <c r="CE74" s="360"/>
      <c r="CF74" s="362"/>
      <c r="CG74" s="360"/>
      <c r="CH74" s="360"/>
      <c r="CI74" s="362"/>
      <c r="CJ74" s="388">
        <f t="shared" si="8"/>
        <v>0</v>
      </c>
      <c r="CK74" s="389">
        <f t="shared" si="9"/>
        <v>0</v>
      </c>
      <c r="CL74" s="390">
        <f t="shared" si="10"/>
        <v>0</v>
      </c>
    </row>
    <row r="75" ht="15.6" spans="2:90">
      <c r="B75" s="189">
        <v>20</v>
      </c>
      <c r="C75" s="188">
        <f>'5 жастағы балалар Ф'!C75</f>
        <v>0</v>
      </c>
      <c r="D75" s="360"/>
      <c r="E75" s="360"/>
      <c r="F75" s="362"/>
      <c r="G75" s="360"/>
      <c r="H75" s="360"/>
      <c r="I75" s="362"/>
      <c r="J75" s="360"/>
      <c r="K75" s="360"/>
      <c r="L75" s="362"/>
      <c r="M75" s="360"/>
      <c r="N75" s="360"/>
      <c r="O75" s="362"/>
      <c r="P75" s="360"/>
      <c r="Q75" s="360"/>
      <c r="R75" s="362"/>
      <c r="S75" s="360"/>
      <c r="T75" s="360"/>
      <c r="U75" s="362"/>
      <c r="V75" s="360"/>
      <c r="W75" s="360"/>
      <c r="X75" s="362"/>
      <c r="Y75" s="360"/>
      <c r="Z75" s="360"/>
      <c r="AA75" s="362"/>
      <c r="AB75" s="360"/>
      <c r="AC75" s="360"/>
      <c r="AD75" s="362"/>
      <c r="AE75" s="360"/>
      <c r="AF75" s="360"/>
      <c r="AG75" s="362"/>
      <c r="AH75" s="360"/>
      <c r="AI75" s="360"/>
      <c r="AJ75" s="362"/>
      <c r="AK75" s="360"/>
      <c r="AL75" s="360"/>
      <c r="AM75" s="362"/>
      <c r="AN75" s="360"/>
      <c r="AO75" s="360"/>
      <c r="AP75" s="362"/>
      <c r="AQ75" s="360"/>
      <c r="AR75" s="360"/>
      <c r="AS75" s="362"/>
      <c r="AT75" s="360"/>
      <c r="AU75" s="360"/>
      <c r="AV75" s="362"/>
      <c r="AW75" s="360"/>
      <c r="AX75" s="360"/>
      <c r="AY75" s="362"/>
      <c r="AZ75" s="360"/>
      <c r="BA75" s="360"/>
      <c r="BB75" s="362"/>
      <c r="BC75" s="360"/>
      <c r="BD75" s="360"/>
      <c r="BE75" s="362"/>
      <c r="BF75" s="360"/>
      <c r="BG75" s="360"/>
      <c r="BH75" s="362"/>
      <c r="BI75" s="360"/>
      <c r="BJ75" s="360"/>
      <c r="BK75" s="362"/>
      <c r="BL75" s="360"/>
      <c r="BM75" s="360"/>
      <c r="BN75" s="362"/>
      <c r="BO75" s="360"/>
      <c r="BP75" s="360"/>
      <c r="BQ75" s="362"/>
      <c r="BR75" s="360"/>
      <c r="BS75" s="360"/>
      <c r="BT75" s="362"/>
      <c r="BU75" s="360"/>
      <c r="BV75" s="360"/>
      <c r="BW75" s="362"/>
      <c r="BX75" s="360"/>
      <c r="BY75" s="360"/>
      <c r="BZ75" s="362"/>
      <c r="CA75" s="360"/>
      <c r="CB75" s="360"/>
      <c r="CC75" s="362"/>
      <c r="CD75" s="360"/>
      <c r="CE75" s="360"/>
      <c r="CF75" s="362"/>
      <c r="CG75" s="360"/>
      <c r="CH75" s="360"/>
      <c r="CI75" s="362"/>
      <c r="CJ75" s="388">
        <f t="shared" si="8"/>
        <v>0</v>
      </c>
      <c r="CK75" s="389">
        <f t="shared" si="9"/>
        <v>0</v>
      </c>
      <c r="CL75" s="390">
        <f t="shared" si="10"/>
        <v>0</v>
      </c>
    </row>
    <row r="76" ht="15.6" spans="2:90">
      <c r="B76" s="189">
        <v>21</v>
      </c>
      <c r="C76" s="188">
        <f>'5 жастағы балалар Ф'!C76</f>
        <v>0</v>
      </c>
      <c r="D76" s="360"/>
      <c r="E76" s="360"/>
      <c r="F76" s="362"/>
      <c r="G76" s="360"/>
      <c r="H76" s="360"/>
      <c r="I76" s="362"/>
      <c r="J76" s="360"/>
      <c r="K76" s="360"/>
      <c r="L76" s="362"/>
      <c r="M76" s="360"/>
      <c r="N76" s="360"/>
      <c r="O76" s="362"/>
      <c r="P76" s="360"/>
      <c r="Q76" s="360"/>
      <c r="R76" s="362"/>
      <c r="S76" s="360"/>
      <c r="T76" s="360"/>
      <c r="U76" s="362"/>
      <c r="V76" s="360"/>
      <c r="W76" s="360"/>
      <c r="X76" s="362"/>
      <c r="Y76" s="360"/>
      <c r="Z76" s="360"/>
      <c r="AA76" s="362"/>
      <c r="AB76" s="360"/>
      <c r="AC76" s="360"/>
      <c r="AD76" s="362"/>
      <c r="AE76" s="360"/>
      <c r="AF76" s="360"/>
      <c r="AG76" s="362"/>
      <c r="AH76" s="360"/>
      <c r="AI76" s="360"/>
      <c r="AJ76" s="362"/>
      <c r="AK76" s="360"/>
      <c r="AL76" s="360"/>
      <c r="AM76" s="362"/>
      <c r="AN76" s="360"/>
      <c r="AO76" s="360"/>
      <c r="AP76" s="362"/>
      <c r="AQ76" s="360"/>
      <c r="AR76" s="360"/>
      <c r="AS76" s="362"/>
      <c r="AT76" s="360"/>
      <c r="AU76" s="360"/>
      <c r="AV76" s="362"/>
      <c r="AW76" s="360"/>
      <c r="AX76" s="360"/>
      <c r="AY76" s="362"/>
      <c r="AZ76" s="360"/>
      <c r="BA76" s="360"/>
      <c r="BB76" s="362"/>
      <c r="BC76" s="360"/>
      <c r="BD76" s="360"/>
      <c r="BE76" s="362"/>
      <c r="BF76" s="360"/>
      <c r="BG76" s="360"/>
      <c r="BH76" s="362"/>
      <c r="BI76" s="360"/>
      <c r="BJ76" s="360"/>
      <c r="BK76" s="362"/>
      <c r="BL76" s="360"/>
      <c r="BM76" s="360"/>
      <c r="BN76" s="362"/>
      <c r="BO76" s="360"/>
      <c r="BP76" s="360"/>
      <c r="BQ76" s="362"/>
      <c r="BR76" s="360"/>
      <c r="BS76" s="360"/>
      <c r="BT76" s="362"/>
      <c r="BU76" s="360"/>
      <c r="BV76" s="360"/>
      <c r="BW76" s="362"/>
      <c r="BX76" s="360"/>
      <c r="BY76" s="360"/>
      <c r="BZ76" s="362"/>
      <c r="CA76" s="360"/>
      <c r="CB76" s="360"/>
      <c r="CC76" s="362"/>
      <c r="CD76" s="360"/>
      <c r="CE76" s="360"/>
      <c r="CF76" s="362"/>
      <c r="CG76" s="360"/>
      <c r="CH76" s="360"/>
      <c r="CI76" s="362"/>
      <c r="CJ76" s="388">
        <f t="shared" si="8"/>
        <v>0</v>
      </c>
      <c r="CK76" s="389">
        <f t="shared" si="9"/>
        <v>0</v>
      </c>
      <c r="CL76" s="390">
        <f t="shared" si="10"/>
        <v>0</v>
      </c>
    </row>
    <row r="77" ht="15.6" spans="2:90">
      <c r="B77" s="189">
        <v>22</v>
      </c>
      <c r="C77" s="188">
        <f>'5 жастағы балалар Ф'!C77</f>
        <v>0</v>
      </c>
      <c r="D77" s="360"/>
      <c r="E77" s="360"/>
      <c r="F77" s="362"/>
      <c r="G77" s="360"/>
      <c r="H77" s="360"/>
      <c r="I77" s="362"/>
      <c r="J77" s="360"/>
      <c r="K77" s="360"/>
      <c r="L77" s="362"/>
      <c r="M77" s="360"/>
      <c r="N77" s="360"/>
      <c r="O77" s="362"/>
      <c r="P77" s="360"/>
      <c r="Q77" s="360"/>
      <c r="R77" s="362"/>
      <c r="S77" s="360"/>
      <c r="T77" s="360"/>
      <c r="U77" s="362"/>
      <c r="V77" s="360"/>
      <c r="W77" s="360"/>
      <c r="X77" s="362"/>
      <c r="Y77" s="360"/>
      <c r="Z77" s="360"/>
      <c r="AA77" s="362"/>
      <c r="AB77" s="360"/>
      <c r="AC77" s="360"/>
      <c r="AD77" s="362"/>
      <c r="AE77" s="360"/>
      <c r="AF77" s="360"/>
      <c r="AG77" s="362"/>
      <c r="AH77" s="360"/>
      <c r="AI77" s="360"/>
      <c r="AJ77" s="362"/>
      <c r="AK77" s="360"/>
      <c r="AL77" s="360"/>
      <c r="AM77" s="362"/>
      <c r="AN77" s="360"/>
      <c r="AO77" s="360"/>
      <c r="AP77" s="362"/>
      <c r="AQ77" s="360"/>
      <c r="AR77" s="360"/>
      <c r="AS77" s="362"/>
      <c r="AT77" s="360"/>
      <c r="AU77" s="360"/>
      <c r="AV77" s="362"/>
      <c r="AW77" s="360"/>
      <c r="AX77" s="360"/>
      <c r="AY77" s="362"/>
      <c r="AZ77" s="360"/>
      <c r="BA77" s="360"/>
      <c r="BB77" s="362"/>
      <c r="BC77" s="360"/>
      <c r="BD77" s="360"/>
      <c r="BE77" s="362"/>
      <c r="BF77" s="360"/>
      <c r="BG77" s="360"/>
      <c r="BH77" s="362"/>
      <c r="BI77" s="360"/>
      <c r="BJ77" s="360"/>
      <c r="BK77" s="362"/>
      <c r="BL77" s="360"/>
      <c r="BM77" s="360"/>
      <c r="BN77" s="362"/>
      <c r="BO77" s="360"/>
      <c r="BP77" s="360"/>
      <c r="BQ77" s="362"/>
      <c r="BR77" s="360"/>
      <c r="BS77" s="360"/>
      <c r="BT77" s="362"/>
      <c r="BU77" s="360"/>
      <c r="BV77" s="360"/>
      <c r="BW77" s="362"/>
      <c r="BX77" s="360"/>
      <c r="BY77" s="360"/>
      <c r="BZ77" s="362"/>
      <c r="CA77" s="360"/>
      <c r="CB77" s="360"/>
      <c r="CC77" s="362"/>
      <c r="CD77" s="360"/>
      <c r="CE77" s="360"/>
      <c r="CF77" s="362"/>
      <c r="CG77" s="360"/>
      <c r="CH77" s="360"/>
      <c r="CI77" s="362"/>
      <c r="CJ77" s="388">
        <f t="shared" si="8"/>
        <v>0</v>
      </c>
      <c r="CK77" s="389">
        <f t="shared" si="9"/>
        <v>0</v>
      </c>
      <c r="CL77" s="390">
        <f t="shared" si="10"/>
        <v>0</v>
      </c>
    </row>
    <row r="78" ht="15.6" spans="2:90">
      <c r="B78" s="189">
        <v>23</v>
      </c>
      <c r="C78" s="188">
        <f>'5 жастағы балалар Ф'!C78</f>
        <v>0</v>
      </c>
      <c r="D78" s="360"/>
      <c r="E78" s="360"/>
      <c r="F78" s="362"/>
      <c r="G78" s="360"/>
      <c r="H78" s="360"/>
      <c r="I78" s="362"/>
      <c r="J78" s="360"/>
      <c r="K78" s="360"/>
      <c r="L78" s="362"/>
      <c r="M78" s="360"/>
      <c r="N78" s="360"/>
      <c r="O78" s="362"/>
      <c r="P78" s="360"/>
      <c r="Q78" s="360"/>
      <c r="R78" s="362"/>
      <c r="S78" s="360"/>
      <c r="T78" s="360"/>
      <c r="U78" s="362"/>
      <c r="V78" s="360"/>
      <c r="W78" s="360"/>
      <c r="X78" s="362"/>
      <c r="Y78" s="360"/>
      <c r="Z78" s="360"/>
      <c r="AA78" s="362"/>
      <c r="AB78" s="360"/>
      <c r="AC78" s="360"/>
      <c r="AD78" s="362"/>
      <c r="AE78" s="360"/>
      <c r="AF78" s="360"/>
      <c r="AG78" s="362"/>
      <c r="AH78" s="360"/>
      <c r="AI78" s="360"/>
      <c r="AJ78" s="362"/>
      <c r="AK78" s="360"/>
      <c r="AL78" s="360"/>
      <c r="AM78" s="362"/>
      <c r="AN78" s="360"/>
      <c r="AO78" s="360"/>
      <c r="AP78" s="362"/>
      <c r="AQ78" s="360"/>
      <c r="AR78" s="360"/>
      <c r="AS78" s="362"/>
      <c r="AT78" s="360"/>
      <c r="AU78" s="360"/>
      <c r="AV78" s="362"/>
      <c r="AW78" s="360"/>
      <c r="AX78" s="360"/>
      <c r="AY78" s="362"/>
      <c r="AZ78" s="360"/>
      <c r="BA78" s="360"/>
      <c r="BB78" s="362"/>
      <c r="BC78" s="360"/>
      <c r="BD78" s="360"/>
      <c r="BE78" s="362"/>
      <c r="BF78" s="360"/>
      <c r="BG78" s="360"/>
      <c r="BH78" s="362"/>
      <c r="BI78" s="360"/>
      <c r="BJ78" s="360"/>
      <c r="BK78" s="362"/>
      <c r="BL78" s="360"/>
      <c r="BM78" s="360"/>
      <c r="BN78" s="362"/>
      <c r="BO78" s="360"/>
      <c r="BP78" s="360"/>
      <c r="BQ78" s="362"/>
      <c r="BR78" s="360"/>
      <c r="BS78" s="360"/>
      <c r="BT78" s="362"/>
      <c r="BU78" s="360"/>
      <c r="BV78" s="360"/>
      <c r="BW78" s="362"/>
      <c r="BX78" s="360"/>
      <c r="BY78" s="360"/>
      <c r="BZ78" s="362"/>
      <c r="CA78" s="360"/>
      <c r="CB78" s="360"/>
      <c r="CC78" s="362"/>
      <c r="CD78" s="360"/>
      <c r="CE78" s="360"/>
      <c r="CF78" s="362"/>
      <c r="CG78" s="360"/>
      <c r="CH78" s="360"/>
      <c r="CI78" s="362"/>
      <c r="CJ78" s="388">
        <f t="shared" si="8"/>
        <v>0</v>
      </c>
      <c r="CK78" s="389">
        <f t="shared" si="9"/>
        <v>0</v>
      </c>
      <c r="CL78" s="390">
        <f t="shared" si="10"/>
        <v>0</v>
      </c>
    </row>
    <row r="79" ht="15.6" spans="2:90">
      <c r="B79" s="189">
        <v>24</v>
      </c>
      <c r="C79" s="188">
        <f>'5 жастағы балалар Ф'!C79</f>
        <v>0</v>
      </c>
      <c r="D79" s="360"/>
      <c r="E79" s="360"/>
      <c r="F79" s="362"/>
      <c r="G79" s="360"/>
      <c r="H79" s="360"/>
      <c r="I79" s="362"/>
      <c r="J79" s="360"/>
      <c r="K79" s="360"/>
      <c r="L79" s="362"/>
      <c r="M79" s="360"/>
      <c r="N79" s="360"/>
      <c r="O79" s="362"/>
      <c r="P79" s="360"/>
      <c r="Q79" s="360"/>
      <c r="R79" s="362"/>
      <c r="S79" s="360"/>
      <c r="T79" s="360"/>
      <c r="U79" s="362"/>
      <c r="V79" s="360"/>
      <c r="W79" s="360"/>
      <c r="X79" s="362"/>
      <c r="Y79" s="360"/>
      <c r="Z79" s="360"/>
      <c r="AA79" s="362"/>
      <c r="AB79" s="360"/>
      <c r="AC79" s="360"/>
      <c r="AD79" s="362"/>
      <c r="AE79" s="360"/>
      <c r="AF79" s="360"/>
      <c r="AG79" s="362"/>
      <c r="AH79" s="360"/>
      <c r="AI79" s="360"/>
      <c r="AJ79" s="362"/>
      <c r="AK79" s="360"/>
      <c r="AL79" s="360"/>
      <c r="AM79" s="362"/>
      <c r="AN79" s="360"/>
      <c r="AO79" s="360"/>
      <c r="AP79" s="362"/>
      <c r="AQ79" s="360"/>
      <c r="AR79" s="360"/>
      <c r="AS79" s="362"/>
      <c r="AT79" s="360"/>
      <c r="AU79" s="360"/>
      <c r="AV79" s="362"/>
      <c r="AW79" s="360"/>
      <c r="AX79" s="360"/>
      <c r="AY79" s="362"/>
      <c r="AZ79" s="360"/>
      <c r="BA79" s="360"/>
      <c r="BB79" s="362"/>
      <c r="BC79" s="360"/>
      <c r="BD79" s="360"/>
      <c r="BE79" s="362"/>
      <c r="BF79" s="360"/>
      <c r="BG79" s="360"/>
      <c r="BH79" s="362"/>
      <c r="BI79" s="360"/>
      <c r="BJ79" s="360"/>
      <c r="BK79" s="362"/>
      <c r="BL79" s="360"/>
      <c r="BM79" s="360"/>
      <c r="BN79" s="362"/>
      <c r="BO79" s="360"/>
      <c r="BP79" s="360"/>
      <c r="BQ79" s="362"/>
      <c r="BR79" s="360"/>
      <c r="BS79" s="360"/>
      <c r="BT79" s="362"/>
      <c r="BU79" s="360"/>
      <c r="BV79" s="360"/>
      <c r="BW79" s="362"/>
      <c r="BX79" s="360"/>
      <c r="BY79" s="360"/>
      <c r="BZ79" s="362"/>
      <c r="CA79" s="360"/>
      <c r="CB79" s="360"/>
      <c r="CC79" s="362"/>
      <c r="CD79" s="360"/>
      <c r="CE79" s="360"/>
      <c r="CF79" s="362"/>
      <c r="CG79" s="360"/>
      <c r="CH79" s="360"/>
      <c r="CI79" s="362"/>
      <c r="CJ79" s="388">
        <f t="shared" si="8"/>
        <v>0</v>
      </c>
      <c r="CK79" s="389">
        <f t="shared" si="9"/>
        <v>0</v>
      </c>
      <c r="CL79" s="390">
        <f t="shared" si="10"/>
        <v>0</v>
      </c>
    </row>
    <row r="80" ht="15.6" spans="2:90">
      <c r="B80" s="189">
        <v>25</v>
      </c>
      <c r="C80" s="188">
        <f>'5 жастағы балалар Ф'!C80</f>
        <v>0</v>
      </c>
      <c r="D80" s="360"/>
      <c r="E80" s="360"/>
      <c r="F80" s="362"/>
      <c r="G80" s="360"/>
      <c r="H80" s="360"/>
      <c r="I80" s="362"/>
      <c r="J80" s="360"/>
      <c r="K80" s="360"/>
      <c r="L80" s="362"/>
      <c r="M80" s="360"/>
      <c r="N80" s="360"/>
      <c r="O80" s="362"/>
      <c r="P80" s="360"/>
      <c r="Q80" s="360"/>
      <c r="R80" s="362"/>
      <c r="S80" s="360"/>
      <c r="T80" s="360"/>
      <c r="U80" s="362"/>
      <c r="V80" s="360"/>
      <c r="W80" s="360"/>
      <c r="X80" s="362"/>
      <c r="Y80" s="360"/>
      <c r="Z80" s="360"/>
      <c r="AA80" s="362"/>
      <c r="AB80" s="360"/>
      <c r="AC80" s="360"/>
      <c r="AD80" s="362"/>
      <c r="AE80" s="360"/>
      <c r="AF80" s="360"/>
      <c r="AG80" s="362"/>
      <c r="AH80" s="360"/>
      <c r="AI80" s="360"/>
      <c r="AJ80" s="362"/>
      <c r="AK80" s="360"/>
      <c r="AL80" s="360"/>
      <c r="AM80" s="362"/>
      <c r="AN80" s="360"/>
      <c r="AO80" s="360"/>
      <c r="AP80" s="362"/>
      <c r="AQ80" s="360"/>
      <c r="AR80" s="360"/>
      <c r="AS80" s="362"/>
      <c r="AT80" s="360"/>
      <c r="AU80" s="360"/>
      <c r="AV80" s="362"/>
      <c r="AW80" s="360"/>
      <c r="AX80" s="360"/>
      <c r="AY80" s="362"/>
      <c r="AZ80" s="360"/>
      <c r="BA80" s="360"/>
      <c r="BB80" s="362"/>
      <c r="BC80" s="360"/>
      <c r="BD80" s="360"/>
      <c r="BE80" s="362"/>
      <c r="BF80" s="360"/>
      <c r="BG80" s="360"/>
      <c r="BH80" s="362"/>
      <c r="BI80" s="360"/>
      <c r="BJ80" s="360"/>
      <c r="BK80" s="362"/>
      <c r="BL80" s="360"/>
      <c r="BM80" s="360"/>
      <c r="BN80" s="362"/>
      <c r="BO80" s="360"/>
      <c r="BP80" s="360"/>
      <c r="BQ80" s="362"/>
      <c r="BR80" s="360"/>
      <c r="BS80" s="360"/>
      <c r="BT80" s="362"/>
      <c r="BU80" s="360"/>
      <c r="BV80" s="360"/>
      <c r="BW80" s="362"/>
      <c r="BX80" s="360"/>
      <c r="BY80" s="360"/>
      <c r="BZ80" s="362"/>
      <c r="CA80" s="360"/>
      <c r="CB80" s="360"/>
      <c r="CC80" s="362"/>
      <c r="CD80" s="360"/>
      <c r="CE80" s="360"/>
      <c r="CF80" s="362"/>
      <c r="CG80" s="360"/>
      <c r="CH80" s="360"/>
      <c r="CI80" s="362"/>
      <c r="CJ80" s="388">
        <f t="shared" si="8"/>
        <v>0</v>
      </c>
      <c r="CK80" s="389">
        <f t="shared" si="9"/>
        <v>0</v>
      </c>
      <c r="CL80" s="390">
        <f t="shared" si="10"/>
        <v>0</v>
      </c>
    </row>
    <row r="81" ht="15.6" spans="2:90">
      <c r="B81" s="190">
        <v>26</v>
      </c>
      <c r="C81" s="188">
        <f>'5 жастағы балалар Ф'!C81</f>
        <v>0</v>
      </c>
      <c r="D81" s="360"/>
      <c r="E81" s="360"/>
      <c r="F81" s="362"/>
      <c r="G81" s="360"/>
      <c r="H81" s="360"/>
      <c r="I81" s="362"/>
      <c r="J81" s="360"/>
      <c r="K81" s="360"/>
      <c r="L81" s="362"/>
      <c r="M81" s="360"/>
      <c r="N81" s="360"/>
      <c r="O81" s="362"/>
      <c r="P81" s="360"/>
      <c r="Q81" s="360"/>
      <c r="R81" s="362"/>
      <c r="S81" s="360"/>
      <c r="T81" s="360"/>
      <c r="U81" s="362"/>
      <c r="V81" s="360"/>
      <c r="W81" s="360"/>
      <c r="X81" s="362"/>
      <c r="Y81" s="360"/>
      <c r="Z81" s="360"/>
      <c r="AA81" s="362"/>
      <c r="AB81" s="360"/>
      <c r="AC81" s="360"/>
      <c r="AD81" s="362"/>
      <c r="AE81" s="360"/>
      <c r="AF81" s="360"/>
      <c r="AG81" s="362"/>
      <c r="AH81" s="360"/>
      <c r="AI81" s="360"/>
      <c r="AJ81" s="362"/>
      <c r="AK81" s="360"/>
      <c r="AL81" s="360"/>
      <c r="AM81" s="362"/>
      <c r="AN81" s="360"/>
      <c r="AO81" s="360"/>
      <c r="AP81" s="362"/>
      <c r="AQ81" s="360"/>
      <c r="AR81" s="360"/>
      <c r="AS81" s="362"/>
      <c r="AT81" s="360"/>
      <c r="AU81" s="360"/>
      <c r="AV81" s="362"/>
      <c r="AW81" s="360"/>
      <c r="AX81" s="360"/>
      <c r="AY81" s="362"/>
      <c r="AZ81" s="360"/>
      <c r="BA81" s="360"/>
      <c r="BB81" s="362"/>
      <c r="BC81" s="360"/>
      <c r="BD81" s="360"/>
      <c r="BE81" s="362"/>
      <c r="BF81" s="360"/>
      <c r="BG81" s="360"/>
      <c r="BH81" s="362"/>
      <c r="BI81" s="360"/>
      <c r="BJ81" s="360"/>
      <c r="BK81" s="362"/>
      <c r="BL81" s="360"/>
      <c r="BM81" s="360"/>
      <c r="BN81" s="362"/>
      <c r="BO81" s="360"/>
      <c r="BP81" s="360"/>
      <c r="BQ81" s="362"/>
      <c r="BR81" s="360"/>
      <c r="BS81" s="360"/>
      <c r="BT81" s="362"/>
      <c r="BU81" s="360"/>
      <c r="BV81" s="360"/>
      <c r="BW81" s="362"/>
      <c r="BX81" s="360"/>
      <c r="BY81" s="360"/>
      <c r="BZ81" s="362"/>
      <c r="CA81" s="360"/>
      <c r="CB81" s="360"/>
      <c r="CC81" s="362"/>
      <c r="CD81" s="360"/>
      <c r="CE81" s="360"/>
      <c r="CF81" s="362"/>
      <c r="CG81" s="360"/>
      <c r="CH81" s="360"/>
      <c r="CI81" s="362"/>
      <c r="CJ81" s="388">
        <f t="shared" si="8"/>
        <v>0</v>
      </c>
      <c r="CK81" s="389">
        <f t="shared" si="9"/>
        <v>0</v>
      </c>
      <c r="CL81" s="390">
        <f t="shared" si="10"/>
        <v>0</v>
      </c>
    </row>
    <row r="82" ht="15.6" spans="2:90">
      <c r="B82" s="190">
        <v>27</v>
      </c>
      <c r="C82" s="188">
        <f>'5 жастағы балалар Ф'!C82</f>
        <v>0</v>
      </c>
      <c r="D82" s="360"/>
      <c r="E82" s="360"/>
      <c r="F82" s="362"/>
      <c r="G82" s="360"/>
      <c r="H82" s="360"/>
      <c r="I82" s="362"/>
      <c r="J82" s="360"/>
      <c r="K82" s="360"/>
      <c r="L82" s="362"/>
      <c r="M82" s="360"/>
      <c r="N82" s="360"/>
      <c r="O82" s="362"/>
      <c r="P82" s="360"/>
      <c r="Q82" s="360"/>
      <c r="R82" s="362"/>
      <c r="S82" s="360"/>
      <c r="T82" s="360"/>
      <c r="U82" s="362"/>
      <c r="V82" s="360"/>
      <c r="W82" s="360"/>
      <c r="X82" s="362"/>
      <c r="Y82" s="360"/>
      <c r="Z82" s="360"/>
      <c r="AA82" s="362"/>
      <c r="AB82" s="360"/>
      <c r="AC82" s="360"/>
      <c r="AD82" s="362"/>
      <c r="AE82" s="360"/>
      <c r="AF82" s="360"/>
      <c r="AG82" s="362"/>
      <c r="AH82" s="360"/>
      <c r="AI82" s="360"/>
      <c r="AJ82" s="362"/>
      <c r="AK82" s="360"/>
      <c r="AL82" s="360"/>
      <c r="AM82" s="362"/>
      <c r="AN82" s="360"/>
      <c r="AO82" s="360"/>
      <c r="AP82" s="362"/>
      <c r="AQ82" s="360"/>
      <c r="AR82" s="360"/>
      <c r="AS82" s="362"/>
      <c r="AT82" s="360"/>
      <c r="AU82" s="360"/>
      <c r="AV82" s="362"/>
      <c r="AW82" s="360"/>
      <c r="AX82" s="360"/>
      <c r="AY82" s="362"/>
      <c r="AZ82" s="360"/>
      <c r="BA82" s="360"/>
      <c r="BB82" s="362"/>
      <c r="BC82" s="360"/>
      <c r="BD82" s="360"/>
      <c r="BE82" s="362"/>
      <c r="BF82" s="360"/>
      <c r="BG82" s="360"/>
      <c r="BH82" s="362"/>
      <c r="BI82" s="360"/>
      <c r="BJ82" s="360"/>
      <c r="BK82" s="362"/>
      <c r="BL82" s="360"/>
      <c r="BM82" s="360"/>
      <c r="BN82" s="362"/>
      <c r="BO82" s="360"/>
      <c r="BP82" s="360"/>
      <c r="BQ82" s="362"/>
      <c r="BR82" s="360"/>
      <c r="BS82" s="360"/>
      <c r="BT82" s="362"/>
      <c r="BU82" s="360"/>
      <c r="BV82" s="360"/>
      <c r="BW82" s="362"/>
      <c r="BX82" s="360"/>
      <c r="BY82" s="360"/>
      <c r="BZ82" s="362"/>
      <c r="CA82" s="360"/>
      <c r="CB82" s="360"/>
      <c r="CC82" s="362"/>
      <c r="CD82" s="360"/>
      <c r="CE82" s="360"/>
      <c r="CF82" s="362"/>
      <c r="CG82" s="360"/>
      <c r="CH82" s="360"/>
      <c r="CI82" s="362"/>
      <c r="CJ82" s="388">
        <f t="shared" si="8"/>
        <v>0</v>
      </c>
      <c r="CK82" s="389">
        <f t="shared" si="9"/>
        <v>0</v>
      </c>
      <c r="CL82" s="390">
        <f t="shared" si="10"/>
        <v>0</v>
      </c>
    </row>
    <row r="83" ht="15.6" spans="2:90">
      <c r="B83" s="191">
        <v>28</v>
      </c>
      <c r="C83" s="192">
        <f>'5 жастағы балалар Ф'!C83</f>
        <v>0</v>
      </c>
      <c r="D83" s="409"/>
      <c r="E83" s="409"/>
      <c r="F83" s="410"/>
      <c r="G83" s="409"/>
      <c r="H83" s="409"/>
      <c r="I83" s="410"/>
      <c r="J83" s="409"/>
      <c r="K83" s="409"/>
      <c r="L83" s="410"/>
      <c r="M83" s="409"/>
      <c r="N83" s="409"/>
      <c r="O83" s="410"/>
      <c r="P83" s="409"/>
      <c r="Q83" s="409"/>
      <c r="R83" s="410"/>
      <c r="S83" s="409"/>
      <c r="T83" s="409"/>
      <c r="U83" s="410"/>
      <c r="V83" s="409"/>
      <c r="W83" s="409"/>
      <c r="X83" s="410"/>
      <c r="Y83" s="409"/>
      <c r="Z83" s="409"/>
      <c r="AA83" s="410"/>
      <c r="AB83" s="409"/>
      <c r="AC83" s="409"/>
      <c r="AD83" s="410"/>
      <c r="AE83" s="409"/>
      <c r="AF83" s="409"/>
      <c r="AG83" s="410"/>
      <c r="AH83" s="409"/>
      <c r="AI83" s="409"/>
      <c r="AJ83" s="410"/>
      <c r="AK83" s="409"/>
      <c r="AL83" s="409"/>
      <c r="AM83" s="410"/>
      <c r="AN83" s="409"/>
      <c r="AO83" s="409"/>
      <c r="AP83" s="410"/>
      <c r="AQ83" s="409"/>
      <c r="AR83" s="409"/>
      <c r="AS83" s="410"/>
      <c r="AT83" s="409"/>
      <c r="AU83" s="409"/>
      <c r="AV83" s="410"/>
      <c r="AW83" s="409"/>
      <c r="AX83" s="409"/>
      <c r="AY83" s="410"/>
      <c r="AZ83" s="409"/>
      <c r="BA83" s="409"/>
      <c r="BB83" s="410"/>
      <c r="BC83" s="409"/>
      <c r="BD83" s="409"/>
      <c r="BE83" s="410"/>
      <c r="BF83" s="409"/>
      <c r="BG83" s="409"/>
      <c r="BH83" s="410"/>
      <c r="BI83" s="409"/>
      <c r="BJ83" s="409"/>
      <c r="BK83" s="410"/>
      <c r="BL83" s="409"/>
      <c r="BM83" s="409"/>
      <c r="BN83" s="410"/>
      <c r="BO83" s="409"/>
      <c r="BP83" s="409"/>
      <c r="BQ83" s="410"/>
      <c r="BR83" s="409"/>
      <c r="BS83" s="409"/>
      <c r="BT83" s="410"/>
      <c r="BU83" s="409"/>
      <c r="BV83" s="409"/>
      <c r="BW83" s="410"/>
      <c r="BX83" s="409"/>
      <c r="BY83" s="409"/>
      <c r="BZ83" s="410"/>
      <c r="CA83" s="409"/>
      <c r="CB83" s="409"/>
      <c r="CC83" s="410"/>
      <c r="CD83" s="409"/>
      <c r="CE83" s="409"/>
      <c r="CF83" s="410"/>
      <c r="CG83" s="409"/>
      <c r="CH83" s="409"/>
      <c r="CI83" s="410"/>
      <c r="CJ83" s="388">
        <f t="shared" si="8"/>
        <v>0</v>
      </c>
      <c r="CK83" s="389">
        <f t="shared" si="9"/>
        <v>0</v>
      </c>
      <c r="CL83" s="390">
        <f t="shared" si="10"/>
        <v>0</v>
      </c>
    </row>
    <row r="84" ht="15.6" spans="2:90">
      <c r="B84" s="191">
        <v>29</v>
      </c>
      <c r="C84" s="192">
        <f>'5 жастағы балалар Ф'!C84</f>
        <v>0</v>
      </c>
      <c r="D84" s="409"/>
      <c r="E84" s="409"/>
      <c r="F84" s="410"/>
      <c r="G84" s="409"/>
      <c r="H84" s="409"/>
      <c r="I84" s="410"/>
      <c r="J84" s="409"/>
      <c r="K84" s="409"/>
      <c r="L84" s="410"/>
      <c r="M84" s="409"/>
      <c r="N84" s="409"/>
      <c r="O84" s="410"/>
      <c r="P84" s="409"/>
      <c r="Q84" s="409"/>
      <c r="R84" s="410"/>
      <c r="S84" s="409"/>
      <c r="T84" s="409"/>
      <c r="U84" s="410"/>
      <c r="V84" s="409"/>
      <c r="W84" s="409"/>
      <c r="X84" s="410"/>
      <c r="Y84" s="409"/>
      <c r="Z84" s="409"/>
      <c r="AA84" s="410"/>
      <c r="AB84" s="409"/>
      <c r="AC84" s="409"/>
      <c r="AD84" s="410"/>
      <c r="AE84" s="409"/>
      <c r="AF84" s="409"/>
      <c r="AG84" s="410"/>
      <c r="AH84" s="409"/>
      <c r="AI84" s="409"/>
      <c r="AJ84" s="410"/>
      <c r="AK84" s="409"/>
      <c r="AL84" s="409"/>
      <c r="AM84" s="410"/>
      <c r="AN84" s="409"/>
      <c r="AO84" s="409"/>
      <c r="AP84" s="410"/>
      <c r="AQ84" s="409"/>
      <c r="AR84" s="409"/>
      <c r="AS84" s="410"/>
      <c r="AT84" s="409"/>
      <c r="AU84" s="409"/>
      <c r="AV84" s="410"/>
      <c r="AW84" s="409"/>
      <c r="AX84" s="409"/>
      <c r="AY84" s="410"/>
      <c r="AZ84" s="409"/>
      <c r="BA84" s="409"/>
      <c r="BB84" s="410"/>
      <c r="BC84" s="409"/>
      <c r="BD84" s="409"/>
      <c r="BE84" s="410"/>
      <c r="BF84" s="409"/>
      <c r="BG84" s="409"/>
      <c r="BH84" s="410"/>
      <c r="BI84" s="409"/>
      <c r="BJ84" s="409"/>
      <c r="BK84" s="410"/>
      <c r="BL84" s="409"/>
      <c r="BM84" s="409"/>
      <c r="BN84" s="410"/>
      <c r="BO84" s="409"/>
      <c r="BP84" s="409"/>
      <c r="BQ84" s="410"/>
      <c r="BR84" s="409"/>
      <c r="BS84" s="409"/>
      <c r="BT84" s="410"/>
      <c r="BU84" s="409"/>
      <c r="BV84" s="409"/>
      <c r="BW84" s="410"/>
      <c r="BX84" s="409"/>
      <c r="BY84" s="409"/>
      <c r="BZ84" s="410"/>
      <c r="CA84" s="409"/>
      <c r="CB84" s="409"/>
      <c r="CC84" s="410"/>
      <c r="CD84" s="409"/>
      <c r="CE84" s="409"/>
      <c r="CF84" s="410"/>
      <c r="CG84" s="409"/>
      <c r="CH84" s="409"/>
      <c r="CI84" s="410"/>
      <c r="CJ84" s="388">
        <f t="shared" si="8"/>
        <v>0</v>
      </c>
      <c r="CK84" s="389">
        <f t="shared" si="9"/>
        <v>0</v>
      </c>
      <c r="CL84" s="390">
        <f t="shared" si="10"/>
        <v>0</v>
      </c>
    </row>
    <row r="85" ht="15.6" spans="2:90">
      <c r="B85" s="191">
        <v>30</v>
      </c>
      <c r="C85" s="192">
        <f>'5 жастағы балалар Ф'!C85</f>
        <v>0</v>
      </c>
      <c r="D85" s="409"/>
      <c r="E85" s="409"/>
      <c r="F85" s="410"/>
      <c r="G85" s="409"/>
      <c r="H85" s="409"/>
      <c r="I85" s="410"/>
      <c r="J85" s="409"/>
      <c r="K85" s="409"/>
      <c r="L85" s="410"/>
      <c r="M85" s="409"/>
      <c r="N85" s="409"/>
      <c r="O85" s="410"/>
      <c r="P85" s="409"/>
      <c r="Q85" s="409"/>
      <c r="R85" s="410"/>
      <c r="S85" s="409"/>
      <c r="T85" s="409"/>
      <c r="U85" s="410"/>
      <c r="V85" s="409"/>
      <c r="W85" s="409"/>
      <c r="X85" s="410"/>
      <c r="Y85" s="409"/>
      <c r="Z85" s="409"/>
      <c r="AA85" s="410"/>
      <c r="AB85" s="409"/>
      <c r="AC85" s="409"/>
      <c r="AD85" s="410"/>
      <c r="AE85" s="409"/>
      <c r="AF85" s="409"/>
      <c r="AG85" s="410"/>
      <c r="AH85" s="409"/>
      <c r="AI85" s="409"/>
      <c r="AJ85" s="410"/>
      <c r="AK85" s="409"/>
      <c r="AL85" s="409"/>
      <c r="AM85" s="410"/>
      <c r="AN85" s="409"/>
      <c r="AO85" s="409"/>
      <c r="AP85" s="410"/>
      <c r="AQ85" s="409"/>
      <c r="AR85" s="409"/>
      <c r="AS85" s="410"/>
      <c r="AT85" s="409"/>
      <c r="AU85" s="409"/>
      <c r="AV85" s="410"/>
      <c r="AW85" s="409"/>
      <c r="AX85" s="409"/>
      <c r="AY85" s="410"/>
      <c r="AZ85" s="409"/>
      <c r="BA85" s="409"/>
      <c r="BB85" s="410"/>
      <c r="BC85" s="409"/>
      <c r="BD85" s="409"/>
      <c r="BE85" s="410"/>
      <c r="BF85" s="409"/>
      <c r="BG85" s="409"/>
      <c r="BH85" s="410"/>
      <c r="BI85" s="409"/>
      <c r="BJ85" s="409"/>
      <c r="BK85" s="410"/>
      <c r="BL85" s="409"/>
      <c r="BM85" s="409"/>
      <c r="BN85" s="410"/>
      <c r="BO85" s="409"/>
      <c r="BP85" s="409"/>
      <c r="BQ85" s="410"/>
      <c r="BR85" s="409"/>
      <c r="BS85" s="409"/>
      <c r="BT85" s="410"/>
      <c r="BU85" s="409"/>
      <c r="BV85" s="409"/>
      <c r="BW85" s="410"/>
      <c r="BX85" s="409"/>
      <c r="BY85" s="409"/>
      <c r="BZ85" s="410"/>
      <c r="CA85" s="409"/>
      <c r="CB85" s="409"/>
      <c r="CC85" s="410"/>
      <c r="CD85" s="409"/>
      <c r="CE85" s="409"/>
      <c r="CF85" s="410"/>
      <c r="CG85" s="409"/>
      <c r="CH85" s="409"/>
      <c r="CI85" s="410"/>
      <c r="CJ85" s="388">
        <f t="shared" si="8"/>
        <v>0</v>
      </c>
      <c r="CK85" s="389">
        <f t="shared" si="9"/>
        <v>0</v>
      </c>
      <c r="CL85" s="390">
        <f t="shared" si="10"/>
        <v>0</v>
      </c>
    </row>
    <row r="86" ht="15.6" spans="2:90">
      <c r="B86" s="191">
        <v>31</v>
      </c>
      <c r="C86" s="192">
        <f>'5 жастағы балалар Ф'!C86</f>
        <v>0</v>
      </c>
      <c r="D86" s="409"/>
      <c r="E86" s="409"/>
      <c r="F86" s="410"/>
      <c r="G86" s="409"/>
      <c r="H86" s="409"/>
      <c r="I86" s="410"/>
      <c r="J86" s="409"/>
      <c r="K86" s="409"/>
      <c r="L86" s="410"/>
      <c r="M86" s="409"/>
      <c r="N86" s="409"/>
      <c r="O86" s="410"/>
      <c r="P86" s="409"/>
      <c r="Q86" s="409"/>
      <c r="R86" s="410"/>
      <c r="S86" s="409"/>
      <c r="T86" s="409"/>
      <c r="U86" s="410"/>
      <c r="V86" s="409"/>
      <c r="W86" s="409"/>
      <c r="X86" s="410"/>
      <c r="Y86" s="409"/>
      <c r="Z86" s="409"/>
      <c r="AA86" s="410"/>
      <c r="AB86" s="409"/>
      <c r="AC86" s="409"/>
      <c r="AD86" s="410"/>
      <c r="AE86" s="409"/>
      <c r="AF86" s="409"/>
      <c r="AG86" s="410"/>
      <c r="AH86" s="409"/>
      <c r="AI86" s="409"/>
      <c r="AJ86" s="410"/>
      <c r="AK86" s="409"/>
      <c r="AL86" s="409"/>
      <c r="AM86" s="410"/>
      <c r="AN86" s="409"/>
      <c r="AO86" s="409"/>
      <c r="AP86" s="410"/>
      <c r="AQ86" s="409"/>
      <c r="AR86" s="409"/>
      <c r="AS86" s="410"/>
      <c r="AT86" s="409"/>
      <c r="AU86" s="409"/>
      <c r="AV86" s="410"/>
      <c r="AW86" s="409"/>
      <c r="AX86" s="409"/>
      <c r="AY86" s="410"/>
      <c r="AZ86" s="409"/>
      <c r="BA86" s="409"/>
      <c r="BB86" s="410"/>
      <c r="BC86" s="409"/>
      <c r="BD86" s="409"/>
      <c r="BE86" s="410"/>
      <c r="BF86" s="409"/>
      <c r="BG86" s="409"/>
      <c r="BH86" s="410"/>
      <c r="BI86" s="409"/>
      <c r="BJ86" s="409"/>
      <c r="BK86" s="410"/>
      <c r="BL86" s="409"/>
      <c r="BM86" s="409"/>
      <c r="BN86" s="410"/>
      <c r="BO86" s="409"/>
      <c r="BP86" s="409"/>
      <c r="BQ86" s="410"/>
      <c r="BR86" s="409"/>
      <c r="BS86" s="409"/>
      <c r="BT86" s="410"/>
      <c r="BU86" s="409"/>
      <c r="BV86" s="409"/>
      <c r="BW86" s="410"/>
      <c r="BX86" s="409"/>
      <c r="BY86" s="409"/>
      <c r="BZ86" s="410"/>
      <c r="CA86" s="409"/>
      <c r="CB86" s="409"/>
      <c r="CC86" s="410"/>
      <c r="CD86" s="409"/>
      <c r="CE86" s="409"/>
      <c r="CF86" s="410"/>
      <c r="CG86" s="409"/>
      <c r="CH86" s="409"/>
      <c r="CI86" s="410"/>
      <c r="CJ86" s="388">
        <f t="shared" si="8"/>
        <v>0</v>
      </c>
      <c r="CK86" s="389">
        <f t="shared" si="9"/>
        <v>0</v>
      </c>
      <c r="CL86" s="390">
        <f t="shared" si="10"/>
        <v>0</v>
      </c>
    </row>
    <row r="87" ht="15.6" spans="2:90">
      <c r="B87" s="191">
        <v>32</v>
      </c>
      <c r="C87" s="192">
        <f>'5 жастағы балалар Ф'!C87</f>
        <v>0</v>
      </c>
      <c r="D87" s="409"/>
      <c r="E87" s="409"/>
      <c r="F87" s="410"/>
      <c r="G87" s="409"/>
      <c r="H87" s="409"/>
      <c r="I87" s="410"/>
      <c r="J87" s="409"/>
      <c r="K87" s="409"/>
      <c r="L87" s="410"/>
      <c r="M87" s="409"/>
      <c r="N87" s="409"/>
      <c r="O87" s="410"/>
      <c r="P87" s="409"/>
      <c r="Q87" s="409"/>
      <c r="R87" s="410"/>
      <c r="S87" s="409"/>
      <c r="T87" s="409"/>
      <c r="U87" s="410"/>
      <c r="V87" s="409"/>
      <c r="W87" s="409"/>
      <c r="X87" s="410"/>
      <c r="Y87" s="409"/>
      <c r="Z87" s="409"/>
      <c r="AA87" s="410"/>
      <c r="AB87" s="409"/>
      <c r="AC87" s="409"/>
      <c r="AD87" s="410"/>
      <c r="AE87" s="409"/>
      <c r="AF87" s="409"/>
      <c r="AG87" s="410"/>
      <c r="AH87" s="409"/>
      <c r="AI87" s="409"/>
      <c r="AJ87" s="410"/>
      <c r="AK87" s="409"/>
      <c r="AL87" s="409"/>
      <c r="AM87" s="410"/>
      <c r="AN87" s="409"/>
      <c r="AO87" s="409"/>
      <c r="AP87" s="410"/>
      <c r="AQ87" s="409"/>
      <c r="AR87" s="409"/>
      <c r="AS87" s="410"/>
      <c r="AT87" s="409"/>
      <c r="AU87" s="409"/>
      <c r="AV87" s="410"/>
      <c r="AW87" s="409"/>
      <c r="AX87" s="409"/>
      <c r="AY87" s="410"/>
      <c r="AZ87" s="409"/>
      <c r="BA87" s="409"/>
      <c r="BB87" s="410"/>
      <c r="BC87" s="409"/>
      <c r="BD87" s="409"/>
      <c r="BE87" s="410"/>
      <c r="BF87" s="409"/>
      <c r="BG87" s="409"/>
      <c r="BH87" s="410"/>
      <c r="BI87" s="409"/>
      <c r="BJ87" s="409"/>
      <c r="BK87" s="410"/>
      <c r="BL87" s="409"/>
      <c r="BM87" s="409"/>
      <c r="BN87" s="410"/>
      <c r="BO87" s="409"/>
      <c r="BP87" s="409"/>
      <c r="BQ87" s="410"/>
      <c r="BR87" s="409"/>
      <c r="BS87" s="409"/>
      <c r="BT87" s="410"/>
      <c r="BU87" s="409"/>
      <c r="BV87" s="409"/>
      <c r="BW87" s="410"/>
      <c r="BX87" s="409"/>
      <c r="BY87" s="409"/>
      <c r="BZ87" s="410"/>
      <c r="CA87" s="409"/>
      <c r="CB87" s="409"/>
      <c r="CC87" s="410"/>
      <c r="CD87" s="409"/>
      <c r="CE87" s="409"/>
      <c r="CF87" s="410"/>
      <c r="CG87" s="409"/>
      <c r="CH87" s="409"/>
      <c r="CI87" s="410"/>
      <c r="CJ87" s="388">
        <f t="shared" si="8"/>
        <v>0</v>
      </c>
      <c r="CK87" s="389">
        <f t="shared" si="9"/>
        <v>0</v>
      </c>
      <c r="CL87" s="390">
        <f t="shared" si="10"/>
        <v>0</v>
      </c>
    </row>
    <row r="88" ht="15.6" spans="2:90">
      <c r="B88" s="191">
        <v>33</v>
      </c>
      <c r="C88" s="192">
        <f>'5 жастағы балалар Ф'!C88</f>
        <v>0</v>
      </c>
      <c r="D88" s="409"/>
      <c r="E88" s="409"/>
      <c r="F88" s="410"/>
      <c r="G88" s="409"/>
      <c r="H88" s="409"/>
      <c r="I88" s="410"/>
      <c r="J88" s="409"/>
      <c r="K88" s="409"/>
      <c r="L88" s="410"/>
      <c r="M88" s="409"/>
      <c r="N88" s="409"/>
      <c r="O88" s="410"/>
      <c r="P88" s="409"/>
      <c r="Q88" s="409"/>
      <c r="R88" s="410"/>
      <c r="S88" s="409"/>
      <c r="T88" s="409"/>
      <c r="U88" s="410"/>
      <c r="V88" s="409"/>
      <c r="W88" s="409"/>
      <c r="X88" s="410"/>
      <c r="Y88" s="409"/>
      <c r="Z88" s="409"/>
      <c r="AA88" s="410"/>
      <c r="AB88" s="409"/>
      <c r="AC88" s="409"/>
      <c r="AD88" s="410"/>
      <c r="AE88" s="409"/>
      <c r="AF88" s="409"/>
      <c r="AG88" s="410"/>
      <c r="AH88" s="409"/>
      <c r="AI88" s="409"/>
      <c r="AJ88" s="410"/>
      <c r="AK88" s="409"/>
      <c r="AL88" s="409"/>
      <c r="AM88" s="410"/>
      <c r="AN88" s="409"/>
      <c r="AO88" s="409"/>
      <c r="AP88" s="410"/>
      <c r="AQ88" s="409"/>
      <c r="AR88" s="409"/>
      <c r="AS88" s="410"/>
      <c r="AT88" s="409"/>
      <c r="AU88" s="409"/>
      <c r="AV88" s="410"/>
      <c r="AW88" s="409"/>
      <c r="AX88" s="409"/>
      <c r="AY88" s="410"/>
      <c r="AZ88" s="409"/>
      <c r="BA88" s="409"/>
      <c r="BB88" s="410"/>
      <c r="BC88" s="409"/>
      <c r="BD88" s="409"/>
      <c r="BE88" s="410"/>
      <c r="BF88" s="409"/>
      <c r="BG88" s="409"/>
      <c r="BH88" s="410"/>
      <c r="BI88" s="409"/>
      <c r="BJ88" s="409"/>
      <c r="BK88" s="410"/>
      <c r="BL88" s="409"/>
      <c r="BM88" s="409"/>
      <c r="BN88" s="410"/>
      <c r="BO88" s="409"/>
      <c r="BP88" s="409"/>
      <c r="BQ88" s="410"/>
      <c r="BR88" s="409"/>
      <c r="BS88" s="409"/>
      <c r="BT88" s="410"/>
      <c r="BU88" s="409"/>
      <c r="BV88" s="409"/>
      <c r="BW88" s="410"/>
      <c r="BX88" s="409"/>
      <c r="BY88" s="409"/>
      <c r="BZ88" s="410"/>
      <c r="CA88" s="409"/>
      <c r="CB88" s="409"/>
      <c r="CC88" s="410"/>
      <c r="CD88" s="409"/>
      <c r="CE88" s="409"/>
      <c r="CF88" s="410"/>
      <c r="CG88" s="409"/>
      <c r="CH88" s="409"/>
      <c r="CI88" s="410"/>
      <c r="CJ88" s="388">
        <f t="shared" si="8"/>
        <v>0</v>
      </c>
      <c r="CK88" s="389">
        <f t="shared" si="9"/>
        <v>0</v>
      </c>
      <c r="CL88" s="390">
        <f t="shared" si="10"/>
        <v>0</v>
      </c>
    </row>
    <row r="89" ht="15.6" spans="2:90">
      <c r="B89" s="191">
        <v>34</v>
      </c>
      <c r="C89" s="192">
        <f>'5 жастағы балалар Ф'!C89</f>
        <v>0</v>
      </c>
      <c r="D89" s="409"/>
      <c r="E89" s="409"/>
      <c r="F89" s="410"/>
      <c r="G89" s="409"/>
      <c r="H89" s="409"/>
      <c r="I89" s="410"/>
      <c r="J89" s="409"/>
      <c r="K89" s="409"/>
      <c r="L89" s="410"/>
      <c r="M89" s="409"/>
      <c r="N89" s="409"/>
      <c r="O89" s="410"/>
      <c r="P89" s="409"/>
      <c r="Q89" s="409"/>
      <c r="R89" s="410"/>
      <c r="S89" s="409"/>
      <c r="T89" s="409"/>
      <c r="U89" s="410"/>
      <c r="V89" s="409"/>
      <c r="W89" s="409"/>
      <c r="X89" s="410"/>
      <c r="Y89" s="409"/>
      <c r="Z89" s="409"/>
      <c r="AA89" s="410"/>
      <c r="AB89" s="409"/>
      <c r="AC89" s="409"/>
      <c r="AD89" s="410"/>
      <c r="AE89" s="409"/>
      <c r="AF89" s="409"/>
      <c r="AG89" s="410"/>
      <c r="AH89" s="409"/>
      <c r="AI89" s="409"/>
      <c r="AJ89" s="410"/>
      <c r="AK89" s="409"/>
      <c r="AL89" s="409"/>
      <c r="AM89" s="410"/>
      <c r="AN89" s="409"/>
      <c r="AO89" s="409"/>
      <c r="AP89" s="410"/>
      <c r="AQ89" s="409"/>
      <c r="AR89" s="409"/>
      <c r="AS89" s="410"/>
      <c r="AT89" s="409"/>
      <c r="AU89" s="409"/>
      <c r="AV89" s="410"/>
      <c r="AW89" s="409"/>
      <c r="AX89" s="409"/>
      <c r="AY89" s="410"/>
      <c r="AZ89" s="409"/>
      <c r="BA89" s="409"/>
      <c r="BB89" s="410"/>
      <c r="BC89" s="409"/>
      <c r="BD89" s="409"/>
      <c r="BE89" s="410"/>
      <c r="BF89" s="409"/>
      <c r="BG89" s="409"/>
      <c r="BH89" s="410"/>
      <c r="BI89" s="409"/>
      <c r="BJ89" s="409"/>
      <c r="BK89" s="410"/>
      <c r="BL89" s="409"/>
      <c r="BM89" s="409"/>
      <c r="BN89" s="410"/>
      <c r="BO89" s="409"/>
      <c r="BP89" s="409"/>
      <c r="BQ89" s="410"/>
      <c r="BR89" s="409"/>
      <c r="BS89" s="409"/>
      <c r="BT89" s="410"/>
      <c r="BU89" s="409"/>
      <c r="BV89" s="409"/>
      <c r="BW89" s="410"/>
      <c r="BX89" s="409"/>
      <c r="BY89" s="409"/>
      <c r="BZ89" s="410"/>
      <c r="CA89" s="409"/>
      <c r="CB89" s="409"/>
      <c r="CC89" s="410"/>
      <c r="CD89" s="409"/>
      <c r="CE89" s="409"/>
      <c r="CF89" s="410"/>
      <c r="CG89" s="409"/>
      <c r="CH89" s="409"/>
      <c r="CI89" s="410"/>
      <c r="CJ89" s="388">
        <f t="shared" si="8"/>
        <v>0</v>
      </c>
      <c r="CK89" s="389">
        <f t="shared" si="9"/>
        <v>0</v>
      </c>
      <c r="CL89" s="390">
        <f t="shared" si="10"/>
        <v>0</v>
      </c>
    </row>
    <row r="90" ht="15.6" spans="2:90">
      <c r="B90" s="191">
        <v>35</v>
      </c>
      <c r="C90" s="192">
        <f>'5 жастағы балалар Ф'!C90</f>
        <v>0</v>
      </c>
      <c r="D90" s="409"/>
      <c r="E90" s="409"/>
      <c r="F90" s="410"/>
      <c r="G90" s="409"/>
      <c r="H90" s="409"/>
      <c r="I90" s="410"/>
      <c r="J90" s="409"/>
      <c r="K90" s="409"/>
      <c r="L90" s="410"/>
      <c r="M90" s="409"/>
      <c r="N90" s="409"/>
      <c r="O90" s="410"/>
      <c r="P90" s="409"/>
      <c r="Q90" s="409"/>
      <c r="R90" s="410"/>
      <c r="S90" s="409"/>
      <c r="T90" s="409"/>
      <c r="U90" s="410"/>
      <c r="V90" s="409"/>
      <c r="W90" s="409"/>
      <c r="X90" s="410"/>
      <c r="Y90" s="409"/>
      <c r="Z90" s="409"/>
      <c r="AA90" s="410"/>
      <c r="AB90" s="409"/>
      <c r="AC90" s="409"/>
      <c r="AD90" s="410"/>
      <c r="AE90" s="409"/>
      <c r="AF90" s="409"/>
      <c r="AG90" s="410"/>
      <c r="AH90" s="409"/>
      <c r="AI90" s="409"/>
      <c r="AJ90" s="410"/>
      <c r="AK90" s="409"/>
      <c r="AL90" s="409"/>
      <c r="AM90" s="410"/>
      <c r="AN90" s="409"/>
      <c r="AO90" s="409"/>
      <c r="AP90" s="410"/>
      <c r="AQ90" s="409"/>
      <c r="AR90" s="409"/>
      <c r="AS90" s="410"/>
      <c r="AT90" s="409"/>
      <c r="AU90" s="409"/>
      <c r="AV90" s="410"/>
      <c r="AW90" s="409"/>
      <c r="AX90" s="409"/>
      <c r="AY90" s="410"/>
      <c r="AZ90" s="409"/>
      <c r="BA90" s="409"/>
      <c r="BB90" s="410"/>
      <c r="BC90" s="409"/>
      <c r="BD90" s="409"/>
      <c r="BE90" s="410"/>
      <c r="BF90" s="409"/>
      <c r="BG90" s="409"/>
      <c r="BH90" s="410"/>
      <c r="BI90" s="409"/>
      <c r="BJ90" s="409"/>
      <c r="BK90" s="410"/>
      <c r="BL90" s="409"/>
      <c r="BM90" s="409"/>
      <c r="BN90" s="410"/>
      <c r="BO90" s="409"/>
      <c r="BP90" s="409"/>
      <c r="BQ90" s="410"/>
      <c r="BR90" s="409"/>
      <c r="BS90" s="409"/>
      <c r="BT90" s="410"/>
      <c r="BU90" s="409"/>
      <c r="BV90" s="409"/>
      <c r="BW90" s="410"/>
      <c r="BX90" s="409"/>
      <c r="BY90" s="409"/>
      <c r="BZ90" s="410"/>
      <c r="CA90" s="409"/>
      <c r="CB90" s="409"/>
      <c r="CC90" s="410"/>
      <c r="CD90" s="409"/>
      <c r="CE90" s="409"/>
      <c r="CF90" s="410"/>
      <c r="CG90" s="409"/>
      <c r="CH90" s="409"/>
      <c r="CI90" s="410"/>
      <c r="CJ90" s="388">
        <f t="shared" si="8"/>
        <v>0</v>
      </c>
      <c r="CK90" s="389">
        <f t="shared" si="9"/>
        <v>0</v>
      </c>
      <c r="CL90" s="390">
        <f t="shared" si="10"/>
        <v>0</v>
      </c>
    </row>
    <row r="91" ht="15.6" spans="2:90">
      <c r="B91" s="191">
        <v>36</v>
      </c>
      <c r="C91" s="192">
        <f>'5 жастағы балалар Ф'!C91</f>
        <v>0</v>
      </c>
      <c r="D91" s="409"/>
      <c r="E91" s="409"/>
      <c r="F91" s="410"/>
      <c r="G91" s="409"/>
      <c r="H91" s="409"/>
      <c r="I91" s="410"/>
      <c r="J91" s="409"/>
      <c r="K91" s="409"/>
      <c r="L91" s="410"/>
      <c r="M91" s="409"/>
      <c r="N91" s="409"/>
      <c r="O91" s="410"/>
      <c r="P91" s="409"/>
      <c r="Q91" s="409"/>
      <c r="R91" s="410"/>
      <c r="S91" s="409"/>
      <c r="T91" s="409"/>
      <c r="U91" s="410"/>
      <c r="V91" s="409"/>
      <c r="W91" s="409"/>
      <c r="X91" s="410"/>
      <c r="Y91" s="409"/>
      <c r="Z91" s="409"/>
      <c r="AA91" s="410"/>
      <c r="AB91" s="409"/>
      <c r="AC91" s="409"/>
      <c r="AD91" s="410"/>
      <c r="AE91" s="409"/>
      <c r="AF91" s="409"/>
      <c r="AG91" s="410"/>
      <c r="AH91" s="409"/>
      <c r="AI91" s="409"/>
      <c r="AJ91" s="410"/>
      <c r="AK91" s="409"/>
      <c r="AL91" s="409"/>
      <c r="AM91" s="410"/>
      <c r="AN91" s="409"/>
      <c r="AO91" s="409"/>
      <c r="AP91" s="410"/>
      <c r="AQ91" s="409"/>
      <c r="AR91" s="409"/>
      <c r="AS91" s="410"/>
      <c r="AT91" s="409"/>
      <c r="AU91" s="409"/>
      <c r="AV91" s="410"/>
      <c r="AW91" s="409"/>
      <c r="AX91" s="409"/>
      <c r="AY91" s="410"/>
      <c r="AZ91" s="409"/>
      <c r="BA91" s="409"/>
      <c r="BB91" s="410"/>
      <c r="BC91" s="409"/>
      <c r="BD91" s="409"/>
      <c r="BE91" s="410"/>
      <c r="BF91" s="409"/>
      <c r="BG91" s="409"/>
      <c r="BH91" s="410"/>
      <c r="BI91" s="409"/>
      <c r="BJ91" s="409"/>
      <c r="BK91" s="410"/>
      <c r="BL91" s="409"/>
      <c r="BM91" s="409"/>
      <c r="BN91" s="410"/>
      <c r="BO91" s="409"/>
      <c r="BP91" s="409"/>
      <c r="BQ91" s="410"/>
      <c r="BR91" s="409"/>
      <c r="BS91" s="409"/>
      <c r="BT91" s="410"/>
      <c r="BU91" s="409"/>
      <c r="BV91" s="409"/>
      <c r="BW91" s="410"/>
      <c r="BX91" s="409"/>
      <c r="BY91" s="409"/>
      <c r="BZ91" s="410"/>
      <c r="CA91" s="409"/>
      <c r="CB91" s="409"/>
      <c r="CC91" s="410"/>
      <c r="CD91" s="409"/>
      <c r="CE91" s="409"/>
      <c r="CF91" s="410"/>
      <c r="CG91" s="409"/>
      <c r="CH91" s="409"/>
      <c r="CI91" s="410"/>
      <c r="CJ91" s="388">
        <f t="shared" si="8"/>
        <v>0</v>
      </c>
      <c r="CK91" s="389">
        <f t="shared" si="9"/>
        <v>0</v>
      </c>
      <c r="CL91" s="390">
        <f t="shared" si="10"/>
        <v>0</v>
      </c>
    </row>
    <row r="92" ht="15.6" spans="2:90">
      <c r="B92" s="191">
        <v>37</v>
      </c>
      <c r="C92" s="192">
        <f>'5 жастағы балалар Ф'!C92</f>
        <v>0</v>
      </c>
      <c r="D92" s="409"/>
      <c r="E92" s="409"/>
      <c r="F92" s="410"/>
      <c r="G92" s="409"/>
      <c r="H92" s="409"/>
      <c r="I92" s="410"/>
      <c r="J92" s="409"/>
      <c r="K92" s="409"/>
      <c r="L92" s="410"/>
      <c r="M92" s="409"/>
      <c r="N92" s="409"/>
      <c r="O92" s="410"/>
      <c r="P92" s="409"/>
      <c r="Q92" s="409"/>
      <c r="R92" s="410"/>
      <c r="S92" s="409"/>
      <c r="T92" s="409"/>
      <c r="U92" s="410"/>
      <c r="V92" s="409"/>
      <c r="W92" s="409"/>
      <c r="X92" s="410"/>
      <c r="Y92" s="409"/>
      <c r="Z92" s="409"/>
      <c r="AA92" s="410"/>
      <c r="AB92" s="409"/>
      <c r="AC92" s="409"/>
      <c r="AD92" s="410"/>
      <c r="AE92" s="409"/>
      <c r="AF92" s="409"/>
      <c r="AG92" s="410"/>
      <c r="AH92" s="409"/>
      <c r="AI92" s="409"/>
      <c r="AJ92" s="410"/>
      <c r="AK92" s="409"/>
      <c r="AL92" s="409"/>
      <c r="AM92" s="410"/>
      <c r="AN92" s="409"/>
      <c r="AO92" s="409"/>
      <c r="AP92" s="410"/>
      <c r="AQ92" s="409"/>
      <c r="AR92" s="409"/>
      <c r="AS92" s="410"/>
      <c r="AT92" s="409"/>
      <c r="AU92" s="409"/>
      <c r="AV92" s="410"/>
      <c r="AW92" s="409"/>
      <c r="AX92" s="409"/>
      <c r="AY92" s="410"/>
      <c r="AZ92" s="409"/>
      <c r="BA92" s="409"/>
      <c r="BB92" s="410"/>
      <c r="BC92" s="409"/>
      <c r="BD92" s="409"/>
      <c r="BE92" s="410"/>
      <c r="BF92" s="409"/>
      <c r="BG92" s="409"/>
      <c r="BH92" s="410"/>
      <c r="BI92" s="409"/>
      <c r="BJ92" s="409"/>
      <c r="BK92" s="410"/>
      <c r="BL92" s="409"/>
      <c r="BM92" s="409"/>
      <c r="BN92" s="410"/>
      <c r="BO92" s="409"/>
      <c r="BP92" s="409"/>
      <c r="BQ92" s="410"/>
      <c r="BR92" s="409"/>
      <c r="BS92" s="409"/>
      <c r="BT92" s="410"/>
      <c r="BU92" s="409"/>
      <c r="BV92" s="409"/>
      <c r="BW92" s="410"/>
      <c r="BX92" s="409"/>
      <c r="BY92" s="409"/>
      <c r="BZ92" s="410"/>
      <c r="CA92" s="409"/>
      <c r="CB92" s="409"/>
      <c r="CC92" s="410"/>
      <c r="CD92" s="409"/>
      <c r="CE92" s="409"/>
      <c r="CF92" s="410"/>
      <c r="CG92" s="409"/>
      <c r="CH92" s="409"/>
      <c r="CI92" s="410"/>
      <c r="CJ92" s="388">
        <f t="shared" si="8"/>
        <v>0</v>
      </c>
      <c r="CK92" s="389">
        <f t="shared" si="9"/>
        <v>0</v>
      </c>
      <c r="CL92" s="390">
        <f t="shared" si="10"/>
        <v>0</v>
      </c>
    </row>
    <row r="93" ht="15.6" spans="2:90">
      <c r="B93" s="191">
        <v>38</v>
      </c>
      <c r="C93" s="192">
        <f>'5 жастағы балалар Ф'!C93</f>
        <v>0</v>
      </c>
      <c r="D93" s="409"/>
      <c r="E93" s="409"/>
      <c r="F93" s="410"/>
      <c r="G93" s="409"/>
      <c r="H93" s="409"/>
      <c r="I93" s="410"/>
      <c r="J93" s="409"/>
      <c r="K93" s="409"/>
      <c r="L93" s="410"/>
      <c r="M93" s="409"/>
      <c r="N93" s="409"/>
      <c r="O93" s="410"/>
      <c r="P93" s="409"/>
      <c r="Q93" s="409"/>
      <c r="R93" s="410"/>
      <c r="S93" s="409"/>
      <c r="T93" s="409"/>
      <c r="U93" s="410"/>
      <c r="V93" s="409"/>
      <c r="W93" s="409"/>
      <c r="X93" s="410"/>
      <c r="Y93" s="409"/>
      <c r="Z93" s="409"/>
      <c r="AA93" s="410"/>
      <c r="AB93" s="409"/>
      <c r="AC93" s="409"/>
      <c r="AD93" s="410"/>
      <c r="AE93" s="409"/>
      <c r="AF93" s="409"/>
      <c r="AG93" s="410"/>
      <c r="AH93" s="409"/>
      <c r="AI93" s="409"/>
      <c r="AJ93" s="410"/>
      <c r="AK93" s="409"/>
      <c r="AL93" s="409"/>
      <c r="AM93" s="410"/>
      <c r="AN93" s="409"/>
      <c r="AO93" s="409"/>
      <c r="AP93" s="410"/>
      <c r="AQ93" s="409"/>
      <c r="AR93" s="409"/>
      <c r="AS93" s="410"/>
      <c r="AT93" s="409"/>
      <c r="AU93" s="409"/>
      <c r="AV93" s="410"/>
      <c r="AW93" s="409"/>
      <c r="AX93" s="409"/>
      <c r="AY93" s="410"/>
      <c r="AZ93" s="409"/>
      <c r="BA93" s="409"/>
      <c r="BB93" s="410"/>
      <c r="BC93" s="409"/>
      <c r="BD93" s="409"/>
      <c r="BE93" s="410"/>
      <c r="BF93" s="409"/>
      <c r="BG93" s="409"/>
      <c r="BH93" s="410"/>
      <c r="BI93" s="409"/>
      <c r="BJ93" s="409"/>
      <c r="BK93" s="410"/>
      <c r="BL93" s="409"/>
      <c r="BM93" s="409"/>
      <c r="BN93" s="410"/>
      <c r="BO93" s="409"/>
      <c r="BP93" s="409"/>
      <c r="BQ93" s="410"/>
      <c r="BR93" s="409"/>
      <c r="BS93" s="409"/>
      <c r="BT93" s="410"/>
      <c r="BU93" s="409"/>
      <c r="BV93" s="409"/>
      <c r="BW93" s="410"/>
      <c r="BX93" s="409"/>
      <c r="BY93" s="409"/>
      <c r="BZ93" s="410"/>
      <c r="CA93" s="409"/>
      <c r="CB93" s="409"/>
      <c r="CC93" s="410"/>
      <c r="CD93" s="409"/>
      <c r="CE93" s="409"/>
      <c r="CF93" s="410"/>
      <c r="CG93" s="409"/>
      <c r="CH93" s="409"/>
      <c r="CI93" s="410"/>
      <c r="CJ93" s="388">
        <f t="shared" si="8"/>
        <v>0</v>
      </c>
      <c r="CK93" s="389">
        <f t="shared" si="9"/>
        <v>0</v>
      </c>
      <c r="CL93" s="390">
        <f t="shared" si="10"/>
        <v>0</v>
      </c>
    </row>
    <row r="94" ht="15.6" spans="2:90">
      <c r="B94" s="191">
        <v>39</v>
      </c>
      <c r="C94" s="192">
        <f>'5 жастағы балалар Ф'!C94</f>
        <v>0</v>
      </c>
      <c r="D94" s="409"/>
      <c r="E94" s="409"/>
      <c r="F94" s="410"/>
      <c r="G94" s="409"/>
      <c r="H94" s="409"/>
      <c r="I94" s="410"/>
      <c r="J94" s="409"/>
      <c r="K94" s="409"/>
      <c r="L94" s="410"/>
      <c r="M94" s="409"/>
      <c r="N94" s="409"/>
      <c r="O94" s="410"/>
      <c r="P94" s="409"/>
      <c r="Q94" s="409"/>
      <c r="R94" s="410"/>
      <c r="S94" s="409"/>
      <c r="T94" s="409"/>
      <c r="U94" s="410"/>
      <c r="V94" s="409"/>
      <c r="W94" s="409"/>
      <c r="X94" s="410"/>
      <c r="Y94" s="409"/>
      <c r="Z94" s="409"/>
      <c r="AA94" s="410"/>
      <c r="AB94" s="409"/>
      <c r="AC94" s="409"/>
      <c r="AD94" s="410"/>
      <c r="AE94" s="409"/>
      <c r="AF94" s="409"/>
      <c r="AG94" s="410"/>
      <c r="AH94" s="409"/>
      <c r="AI94" s="409"/>
      <c r="AJ94" s="410"/>
      <c r="AK94" s="409"/>
      <c r="AL94" s="409"/>
      <c r="AM94" s="410"/>
      <c r="AN94" s="409"/>
      <c r="AO94" s="409"/>
      <c r="AP94" s="410"/>
      <c r="AQ94" s="409"/>
      <c r="AR94" s="409"/>
      <c r="AS94" s="410"/>
      <c r="AT94" s="409"/>
      <c r="AU94" s="409"/>
      <c r="AV94" s="410"/>
      <c r="AW94" s="409"/>
      <c r="AX94" s="409"/>
      <c r="AY94" s="410"/>
      <c r="AZ94" s="409"/>
      <c r="BA94" s="409"/>
      <c r="BB94" s="410"/>
      <c r="BC94" s="409"/>
      <c r="BD94" s="409"/>
      <c r="BE94" s="410"/>
      <c r="BF94" s="409"/>
      <c r="BG94" s="409"/>
      <c r="BH94" s="410"/>
      <c r="BI94" s="409"/>
      <c r="BJ94" s="409"/>
      <c r="BK94" s="410"/>
      <c r="BL94" s="409"/>
      <c r="BM94" s="409"/>
      <c r="BN94" s="410"/>
      <c r="BO94" s="409"/>
      <c r="BP94" s="409"/>
      <c r="BQ94" s="410"/>
      <c r="BR94" s="409"/>
      <c r="BS94" s="409"/>
      <c r="BT94" s="410"/>
      <c r="BU94" s="409"/>
      <c r="BV94" s="409"/>
      <c r="BW94" s="410"/>
      <c r="BX94" s="409"/>
      <c r="BY94" s="409"/>
      <c r="BZ94" s="410"/>
      <c r="CA94" s="409"/>
      <c r="CB94" s="409"/>
      <c r="CC94" s="410"/>
      <c r="CD94" s="409"/>
      <c r="CE94" s="409"/>
      <c r="CF94" s="410"/>
      <c r="CG94" s="409"/>
      <c r="CH94" s="409"/>
      <c r="CI94" s="410"/>
      <c r="CJ94" s="388">
        <f t="shared" si="8"/>
        <v>0</v>
      </c>
      <c r="CK94" s="389">
        <f t="shared" si="9"/>
        <v>0</v>
      </c>
      <c r="CL94" s="390">
        <f t="shared" si="10"/>
        <v>0</v>
      </c>
    </row>
    <row r="95" ht="15.6" spans="2:90">
      <c r="B95" s="191">
        <v>40</v>
      </c>
      <c r="C95" s="192">
        <f>'5 жастағы балалар Ф'!C95</f>
        <v>0</v>
      </c>
      <c r="D95" s="409"/>
      <c r="E95" s="409"/>
      <c r="F95" s="410"/>
      <c r="G95" s="409"/>
      <c r="H95" s="409"/>
      <c r="I95" s="410"/>
      <c r="J95" s="409"/>
      <c r="K95" s="409"/>
      <c r="L95" s="410"/>
      <c r="M95" s="409"/>
      <c r="N95" s="409"/>
      <c r="O95" s="410"/>
      <c r="P95" s="409"/>
      <c r="Q95" s="409"/>
      <c r="R95" s="410"/>
      <c r="S95" s="409"/>
      <c r="T95" s="409"/>
      <c r="U95" s="410"/>
      <c r="V95" s="409"/>
      <c r="W95" s="409"/>
      <c r="X95" s="410"/>
      <c r="Y95" s="409"/>
      <c r="Z95" s="409"/>
      <c r="AA95" s="410"/>
      <c r="AB95" s="409"/>
      <c r="AC95" s="409"/>
      <c r="AD95" s="410"/>
      <c r="AE95" s="409"/>
      <c r="AF95" s="409"/>
      <c r="AG95" s="410"/>
      <c r="AH95" s="409"/>
      <c r="AI95" s="409"/>
      <c r="AJ95" s="410"/>
      <c r="AK95" s="409"/>
      <c r="AL95" s="409"/>
      <c r="AM95" s="410"/>
      <c r="AN95" s="409"/>
      <c r="AO95" s="409"/>
      <c r="AP95" s="410"/>
      <c r="AQ95" s="409"/>
      <c r="AR95" s="409"/>
      <c r="AS95" s="410"/>
      <c r="AT95" s="409"/>
      <c r="AU95" s="409"/>
      <c r="AV95" s="410"/>
      <c r="AW95" s="409"/>
      <c r="AX95" s="409"/>
      <c r="AY95" s="410"/>
      <c r="AZ95" s="409"/>
      <c r="BA95" s="409"/>
      <c r="BB95" s="410"/>
      <c r="BC95" s="409"/>
      <c r="BD95" s="409"/>
      <c r="BE95" s="410"/>
      <c r="BF95" s="409"/>
      <c r="BG95" s="409"/>
      <c r="BH95" s="410"/>
      <c r="BI95" s="409"/>
      <c r="BJ95" s="409"/>
      <c r="BK95" s="410"/>
      <c r="BL95" s="409"/>
      <c r="BM95" s="409"/>
      <c r="BN95" s="410"/>
      <c r="BO95" s="409"/>
      <c r="BP95" s="409"/>
      <c r="BQ95" s="410"/>
      <c r="BR95" s="409"/>
      <c r="BS95" s="409"/>
      <c r="BT95" s="410"/>
      <c r="BU95" s="409"/>
      <c r="BV95" s="409"/>
      <c r="BW95" s="410"/>
      <c r="BX95" s="409"/>
      <c r="BY95" s="409"/>
      <c r="BZ95" s="410"/>
      <c r="CA95" s="409"/>
      <c r="CB95" s="409"/>
      <c r="CC95" s="410"/>
      <c r="CD95" s="409"/>
      <c r="CE95" s="409"/>
      <c r="CF95" s="410"/>
      <c r="CG95" s="409"/>
      <c r="CH95" s="409"/>
      <c r="CI95" s="410"/>
      <c r="CJ95" s="388">
        <f t="shared" si="8"/>
        <v>0</v>
      </c>
      <c r="CK95" s="389">
        <f t="shared" si="9"/>
        <v>0</v>
      </c>
      <c r="CL95" s="390">
        <f t="shared" si="10"/>
        <v>0</v>
      </c>
    </row>
    <row r="96" ht="15.6" spans="2:90">
      <c r="B96" s="191">
        <v>41</v>
      </c>
      <c r="C96" s="192">
        <f>'5 жастағы балалар Ф'!C96</f>
        <v>0</v>
      </c>
      <c r="D96" s="409"/>
      <c r="E96" s="409"/>
      <c r="F96" s="410"/>
      <c r="G96" s="409"/>
      <c r="H96" s="409"/>
      <c r="I96" s="410"/>
      <c r="J96" s="409"/>
      <c r="K96" s="409"/>
      <c r="L96" s="410"/>
      <c r="M96" s="409"/>
      <c r="N96" s="409"/>
      <c r="O96" s="410"/>
      <c r="P96" s="409"/>
      <c r="Q96" s="409"/>
      <c r="R96" s="410"/>
      <c r="S96" s="409"/>
      <c r="T96" s="409"/>
      <c r="U96" s="410"/>
      <c r="V96" s="409"/>
      <c r="W96" s="409"/>
      <c r="X96" s="410"/>
      <c r="Y96" s="409"/>
      <c r="Z96" s="409"/>
      <c r="AA96" s="410"/>
      <c r="AB96" s="409"/>
      <c r="AC96" s="409"/>
      <c r="AD96" s="410"/>
      <c r="AE96" s="409"/>
      <c r="AF96" s="409"/>
      <c r="AG96" s="410"/>
      <c r="AH96" s="409"/>
      <c r="AI96" s="409"/>
      <c r="AJ96" s="410"/>
      <c r="AK96" s="409"/>
      <c r="AL96" s="409"/>
      <c r="AM96" s="410"/>
      <c r="AN96" s="409"/>
      <c r="AO96" s="409"/>
      <c r="AP96" s="410"/>
      <c r="AQ96" s="409"/>
      <c r="AR96" s="409"/>
      <c r="AS96" s="410"/>
      <c r="AT96" s="409"/>
      <c r="AU96" s="409"/>
      <c r="AV96" s="410"/>
      <c r="AW96" s="409"/>
      <c r="AX96" s="409"/>
      <c r="AY96" s="410"/>
      <c r="AZ96" s="409"/>
      <c r="BA96" s="409"/>
      <c r="BB96" s="410"/>
      <c r="BC96" s="409"/>
      <c r="BD96" s="409"/>
      <c r="BE96" s="410"/>
      <c r="BF96" s="409"/>
      <c r="BG96" s="409"/>
      <c r="BH96" s="410"/>
      <c r="BI96" s="409"/>
      <c r="BJ96" s="409"/>
      <c r="BK96" s="410"/>
      <c r="BL96" s="409"/>
      <c r="BM96" s="409"/>
      <c r="BN96" s="410"/>
      <c r="BO96" s="409"/>
      <c r="BP96" s="409"/>
      <c r="BQ96" s="410"/>
      <c r="BR96" s="409"/>
      <c r="BS96" s="409"/>
      <c r="BT96" s="410"/>
      <c r="BU96" s="409"/>
      <c r="BV96" s="409"/>
      <c r="BW96" s="410"/>
      <c r="BX96" s="409"/>
      <c r="BY96" s="409"/>
      <c r="BZ96" s="410"/>
      <c r="CA96" s="409"/>
      <c r="CB96" s="409"/>
      <c r="CC96" s="410"/>
      <c r="CD96" s="409"/>
      <c r="CE96" s="409"/>
      <c r="CF96" s="410"/>
      <c r="CG96" s="409"/>
      <c r="CH96" s="409"/>
      <c r="CI96" s="410"/>
      <c r="CJ96" s="388">
        <f t="shared" si="8"/>
        <v>0</v>
      </c>
      <c r="CK96" s="389">
        <f t="shared" si="9"/>
        <v>0</v>
      </c>
      <c r="CL96" s="390">
        <f t="shared" si="10"/>
        <v>0</v>
      </c>
    </row>
    <row r="97" ht="15.6" spans="2:90">
      <c r="B97" s="191">
        <v>42</v>
      </c>
      <c r="C97" s="192">
        <f>'5 жастағы балалар Ф'!C97</f>
        <v>0</v>
      </c>
      <c r="D97" s="409"/>
      <c r="E97" s="409"/>
      <c r="F97" s="410"/>
      <c r="G97" s="409"/>
      <c r="H97" s="409"/>
      <c r="I97" s="410"/>
      <c r="J97" s="409"/>
      <c r="K97" s="409"/>
      <c r="L97" s="410"/>
      <c r="M97" s="409"/>
      <c r="N97" s="409"/>
      <c r="O97" s="410"/>
      <c r="P97" s="409"/>
      <c r="Q97" s="409"/>
      <c r="R97" s="410"/>
      <c r="S97" s="409"/>
      <c r="T97" s="409"/>
      <c r="U97" s="410"/>
      <c r="V97" s="409"/>
      <c r="W97" s="409"/>
      <c r="X97" s="410"/>
      <c r="Y97" s="409"/>
      <c r="Z97" s="409"/>
      <c r="AA97" s="410"/>
      <c r="AB97" s="409"/>
      <c r="AC97" s="409"/>
      <c r="AD97" s="410"/>
      <c r="AE97" s="409"/>
      <c r="AF97" s="409"/>
      <c r="AG97" s="410"/>
      <c r="AH97" s="409"/>
      <c r="AI97" s="409"/>
      <c r="AJ97" s="410"/>
      <c r="AK97" s="409"/>
      <c r="AL97" s="409"/>
      <c r="AM97" s="410"/>
      <c r="AN97" s="409"/>
      <c r="AO97" s="409"/>
      <c r="AP97" s="410"/>
      <c r="AQ97" s="409"/>
      <c r="AR97" s="409"/>
      <c r="AS97" s="410"/>
      <c r="AT97" s="409"/>
      <c r="AU97" s="409"/>
      <c r="AV97" s="410"/>
      <c r="AW97" s="409"/>
      <c r="AX97" s="409"/>
      <c r="AY97" s="410"/>
      <c r="AZ97" s="409"/>
      <c r="BA97" s="409"/>
      <c r="BB97" s="410"/>
      <c r="BC97" s="409"/>
      <c r="BD97" s="409"/>
      <c r="BE97" s="410"/>
      <c r="BF97" s="409"/>
      <c r="BG97" s="409"/>
      <c r="BH97" s="410"/>
      <c r="BI97" s="409"/>
      <c r="BJ97" s="409"/>
      <c r="BK97" s="410"/>
      <c r="BL97" s="409"/>
      <c r="BM97" s="409"/>
      <c r="BN97" s="410"/>
      <c r="BO97" s="409"/>
      <c r="BP97" s="409"/>
      <c r="BQ97" s="410"/>
      <c r="BR97" s="409"/>
      <c r="BS97" s="409"/>
      <c r="BT97" s="410"/>
      <c r="BU97" s="409"/>
      <c r="BV97" s="409"/>
      <c r="BW97" s="410"/>
      <c r="BX97" s="409"/>
      <c r="BY97" s="409"/>
      <c r="BZ97" s="410"/>
      <c r="CA97" s="409"/>
      <c r="CB97" s="409"/>
      <c r="CC97" s="410"/>
      <c r="CD97" s="409"/>
      <c r="CE97" s="409"/>
      <c r="CF97" s="410"/>
      <c r="CG97" s="409"/>
      <c r="CH97" s="409"/>
      <c r="CI97" s="410"/>
      <c r="CJ97" s="388">
        <f t="shared" si="8"/>
        <v>0</v>
      </c>
      <c r="CK97" s="389">
        <f t="shared" si="9"/>
        <v>0</v>
      </c>
      <c r="CL97" s="390">
        <f t="shared" si="10"/>
        <v>0</v>
      </c>
    </row>
    <row r="98" ht="15" customHeight="1" spans="2:90">
      <c r="B98" s="363" t="s">
        <v>70</v>
      </c>
      <c r="C98" s="364"/>
      <c r="D98" s="426">
        <f t="shared" ref="D98:BJ98" si="11">SUM(D51:D97)</f>
        <v>3</v>
      </c>
      <c r="E98" s="426">
        <f t="shared" si="11"/>
        <v>3</v>
      </c>
      <c r="F98" s="427">
        <f t="shared" si="11"/>
        <v>3</v>
      </c>
      <c r="G98" s="426">
        <f t="shared" ref="G98:L98" si="12">SUM(G51:G97)</f>
        <v>3</v>
      </c>
      <c r="H98" s="426">
        <f t="shared" si="12"/>
        <v>3</v>
      </c>
      <c r="I98" s="427">
        <f t="shared" si="12"/>
        <v>3</v>
      </c>
      <c r="J98" s="426">
        <f t="shared" si="12"/>
        <v>3</v>
      </c>
      <c r="K98" s="426">
        <f t="shared" si="12"/>
        <v>4</v>
      </c>
      <c r="L98" s="427">
        <f t="shared" si="12"/>
        <v>2</v>
      </c>
      <c r="M98" s="426">
        <f t="shared" si="11"/>
        <v>3</v>
      </c>
      <c r="N98" s="426">
        <f t="shared" si="11"/>
        <v>4</v>
      </c>
      <c r="O98" s="427">
        <f t="shared" si="11"/>
        <v>2</v>
      </c>
      <c r="P98" s="368">
        <f t="shared" si="11"/>
        <v>3</v>
      </c>
      <c r="Q98" s="426">
        <f t="shared" si="11"/>
        <v>4</v>
      </c>
      <c r="R98" s="427">
        <f t="shared" si="11"/>
        <v>2</v>
      </c>
      <c r="S98" s="368">
        <f t="shared" si="11"/>
        <v>4</v>
      </c>
      <c r="T98" s="426">
        <f t="shared" si="11"/>
        <v>3</v>
      </c>
      <c r="U98" s="427">
        <f t="shared" si="11"/>
        <v>2</v>
      </c>
      <c r="V98" s="426">
        <f t="shared" ref="V98:AM98" si="13">SUM(V51:V97)</f>
        <v>4</v>
      </c>
      <c r="W98" s="426">
        <f t="shared" si="13"/>
        <v>4</v>
      </c>
      <c r="X98" s="427">
        <f t="shared" si="13"/>
        <v>1</v>
      </c>
      <c r="Y98" s="426">
        <f t="shared" si="13"/>
        <v>4</v>
      </c>
      <c r="Z98" s="426">
        <f t="shared" si="13"/>
        <v>3</v>
      </c>
      <c r="AA98" s="427">
        <f t="shared" si="13"/>
        <v>2</v>
      </c>
      <c r="AB98" s="426">
        <f t="shared" si="13"/>
        <v>4</v>
      </c>
      <c r="AC98" s="426">
        <f t="shared" si="13"/>
        <v>3</v>
      </c>
      <c r="AD98" s="427">
        <f t="shared" si="13"/>
        <v>2</v>
      </c>
      <c r="AE98" s="426">
        <f t="shared" si="13"/>
        <v>3</v>
      </c>
      <c r="AF98" s="426">
        <f t="shared" si="13"/>
        <v>4</v>
      </c>
      <c r="AG98" s="427">
        <f t="shared" si="13"/>
        <v>2</v>
      </c>
      <c r="AH98" s="426">
        <f t="shared" si="13"/>
        <v>0</v>
      </c>
      <c r="AI98" s="426">
        <f t="shared" si="13"/>
        <v>6</v>
      </c>
      <c r="AJ98" s="427">
        <f t="shared" si="13"/>
        <v>2</v>
      </c>
      <c r="AK98" s="426">
        <f t="shared" si="13"/>
        <v>0</v>
      </c>
      <c r="AL98" s="426">
        <f t="shared" si="13"/>
        <v>7</v>
      </c>
      <c r="AM98" s="427">
        <f t="shared" si="13"/>
        <v>2</v>
      </c>
      <c r="AN98" s="426">
        <f t="shared" si="11"/>
        <v>0</v>
      </c>
      <c r="AO98" s="426">
        <f t="shared" si="11"/>
        <v>7</v>
      </c>
      <c r="AP98" s="427">
        <f t="shared" si="11"/>
        <v>2</v>
      </c>
      <c r="AQ98" s="426">
        <f t="shared" ref="AQ98:AV98" si="14">SUM(AQ51:AQ97)</f>
        <v>0</v>
      </c>
      <c r="AR98" s="426">
        <f t="shared" si="14"/>
        <v>7</v>
      </c>
      <c r="AS98" s="427">
        <f t="shared" si="14"/>
        <v>2</v>
      </c>
      <c r="AT98" s="426">
        <f t="shared" si="14"/>
        <v>0</v>
      </c>
      <c r="AU98" s="426">
        <f t="shared" si="14"/>
        <v>7</v>
      </c>
      <c r="AV98" s="427">
        <f t="shared" si="14"/>
        <v>2</v>
      </c>
      <c r="AW98" s="426">
        <f t="shared" si="11"/>
        <v>0</v>
      </c>
      <c r="AX98" s="426">
        <f t="shared" si="11"/>
        <v>6</v>
      </c>
      <c r="AY98" s="427">
        <f t="shared" si="11"/>
        <v>3</v>
      </c>
      <c r="AZ98" s="368">
        <f t="shared" si="11"/>
        <v>0</v>
      </c>
      <c r="BA98" s="426">
        <f t="shared" si="11"/>
        <v>6</v>
      </c>
      <c r="BB98" s="427">
        <f t="shared" si="11"/>
        <v>3</v>
      </c>
      <c r="BC98" s="368">
        <f t="shared" si="11"/>
        <v>3</v>
      </c>
      <c r="BD98" s="426">
        <f t="shared" si="11"/>
        <v>4</v>
      </c>
      <c r="BE98" s="427">
        <f t="shared" si="11"/>
        <v>2</v>
      </c>
      <c r="BF98" s="461">
        <f t="shared" si="11"/>
        <v>6</v>
      </c>
      <c r="BG98" s="367">
        <f t="shared" si="11"/>
        <v>3</v>
      </c>
      <c r="BH98" s="427">
        <f t="shared" si="11"/>
        <v>0</v>
      </c>
      <c r="BI98" s="461">
        <f t="shared" si="11"/>
        <v>4</v>
      </c>
      <c r="BJ98" s="367">
        <f t="shared" si="11"/>
        <v>3</v>
      </c>
      <c r="BK98" s="427">
        <f t="shared" ref="BK98:CI98" si="15">SUM(BK51:BK97)</f>
        <v>2</v>
      </c>
      <c r="BL98" s="461">
        <f t="shared" si="15"/>
        <v>4</v>
      </c>
      <c r="BM98" s="367">
        <f t="shared" si="15"/>
        <v>2</v>
      </c>
      <c r="BN98" s="427">
        <f t="shared" si="15"/>
        <v>3</v>
      </c>
      <c r="BO98" s="426">
        <f t="shared" si="15"/>
        <v>5</v>
      </c>
      <c r="BP98" s="426">
        <f t="shared" si="15"/>
        <v>2</v>
      </c>
      <c r="BQ98" s="427">
        <f t="shared" si="15"/>
        <v>2</v>
      </c>
      <c r="BR98" s="426">
        <f t="shared" si="15"/>
        <v>4</v>
      </c>
      <c r="BS98" s="426">
        <f t="shared" si="15"/>
        <v>3</v>
      </c>
      <c r="BT98" s="427">
        <f t="shared" si="15"/>
        <v>2</v>
      </c>
      <c r="BU98" s="426">
        <f t="shared" si="15"/>
        <v>3</v>
      </c>
      <c r="BV98" s="426">
        <f t="shared" si="15"/>
        <v>4</v>
      </c>
      <c r="BW98" s="427">
        <f t="shared" si="15"/>
        <v>2</v>
      </c>
      <c r="BX98" s="426">
        <f t="shared" si="15"/>
        <v>3</v>
      </c>
      <c r="BY98" s="426">
        <f t="shared" si="15"/>
        <v>4</v>
      </c>
      <c r="BZ98" s="427">
        <f t="shared" si="15"/>
        <v>2</v>
      </c>
      <c r="CA98" s="461">
        <f t="shared" si="15"/>
        <v>6</v>
      </c>
      <c r="CB98" s="367">
        <f t="shared" si="15"/>
        <v>1</v>
      </c>
      <c r="CC98" s="427">
        <f t="shared" si="15"/>
        <v>2</v>
      </c>
      <c r="CD98" s="368">
        <f t="shared" si="15"/>
        <v>4</v>
      </c>
      <c r="CE98" s="426">
        <f t="shared" si="15"/>
        <v>3</v>
      </c>
      <c r="CF98" s="427">
        <f t="shared" si="15"/>
        <v>2</v>
      </c>
      <c r="CG98" s="461">
        <f t="shared" si="15"/>
        <v>4</v>
      </c>
      <c r="CH98" s="367">
        <f t="shared" si="15"/>
        <v>3</v>
      </c>
      <c r="CI98" s="427">
        <f t="shared" si="15"/>
        <v>2</v>
      </c>
      <c r="CJ98" s="391"/>
      <c r="CK98" s="113"/>
      <c r="CL98" s="113"/>
    </row>
    <row r="99" ht="47.25" customHeight="1" spans="2:90">
      <c r="B99" s="367" t="s">
        <v>71</v>
      </c>
      <c r="C99" s="368"/>
      <c r="D99" s="429">
        <f>D98*100/CK101</f>
        <v>33.3333333333333</v>
      </c>
      <c r="E99" s="429">
        <f>E98*100/CK101</f>
        <v>33.3333333333333</v>
      </c>
      <c r="F99" s="430">
        <f>F98*100/CK101</f>
        <v>33.3333333333333</v>
      </c>
      <c r="G99" s="429">
        <f>G98*100/CK101</f>
        <v>33.3333333333333</v>
      </c>
      <c r="H99" s="429">
        <f>H98*100/CK101</f>
        <v>33.3333333333333</v>
      </c>
      <c r="I99" s="430">
        <f>I98*100/CK101</f>
        <v>33.3333333333333</v>
      </c>
      <c r="J99" s="429">
        <f>J98*100/CK101</f>
        <v>33.3333333333333</v>
      </c>
      <c r="K99" s="429">
        <f>K98*100/CK101</f>
        <v>44.4444444444444</v>
      </c>
      <c r="L99" s="430">
        <f>L98*100/CK101</f>
        <v>22.2222222222222</v>
      </c>
      <c r="M99" s="429">
        <f>M98*100/CK101</f>
        <v>33.3333333333333</v>
      </c>
      <c r="N99" s="429">
        <f>N98*100/CK101</f>
        <v>44.4444444444444</v>
      </c>
      <c r="O99" s="430">
        <f>O98*100/CK101</f>
        <v>22.2222222222222</v>
      </c>
      <c r="P99" s="431">
        <f>P98*100/CK101</f>
        <v>33.3333333333333</v>
      </c>
      <c r="Q99" s="429">
        <f>Q98*100/CK101</f>
        <v>44.4444444444444</v>
      </c>
      <c r="R99" s="430">
        <f>R98*100/CK101</f>
        <v>22.2222222222222</v>
      </c>
      <c r="S99" s="431">
        <f>S98*100/CK101</f>
        <v>44.4444444444444</v>
      </c>
      <c r="T99" s="429">
        <f>T98*100/CK101</f>
        <v>33.3333333333333</v>
      </c>
      <c r="U99" s="430">
        <f>U98*100/CK101</f>
        <v>22.2222222222222</v>
      </c>
      <c r="V99" s="429">
        <f>V98*100/CK101</f>
        <v>44.4444444444444</v>
      </c>
      <c r="W99" s="429">
        <f>W98*100/CK101</f>
        <v>44.4444444444444</v>
      </c>
      <c r="X99" s="430">
        <f>X98*100/CK101</f>
        <v>11.1111111111111</v>
      </c>
      <c r="Y99" s="429">
        <f>Y98*100/CK101</f>
        <v>44.4444444444444</v>
      </c>
      <c r="Z99" s="429">
        <f>Z98*100/CK101</f>
        <v>33.3333333333333</v>
      </c>
      <c r="AA99" s="430">
        <f>AA98*100/CK101</f>
        <v>22.2222222222222</v>
      </c>
      <c r="AB99" s="429">
        <f>AB98*100/CK101</f>
        <v>44.4444444444444</v>
      </c>
      <c r="AC99" s="429">
        <f>AC98*100/CK101</f>
        <v>33.3333333333333</v>
      </c>
      <c r="AD99" s="430">
        <f>AD98*100/CK101</f>
        <v>22.2222222222222</v>
      </c>
      <c r="AE99" s="429">
        <f>AE98*100/CK101</f>
        <v>33.3333333333333</v>
      </c>
      <c r="AF99" s="429">
        <f>AF98*100/CK101</f>
        <v>44.4444444444444</v>
      </c>
      <c r="AG99" s="430">
        <f>AG98*100/CK101</f>
        <v>22.2222222222222</v>
      </c>
      <c r="AH99" s="429">
        <f>AH98*100/CK101</f>
        <v>0</v>
      </c>
      <c r="AI99" s="429">
        <f>AI98*100/CK101</f>
        <v>66.6666666666667</v>
      </c>
      <c r="AJ99" s="430">
        <f>AJ98*100/CK101</f>
        <v>22.2222222222222</v>
      </c>
      <c r="AK99" s="429">
        <f>AK98*100/CK101</f>
        <v>0</v>
      </c>
      <c r="AL99" s="429">
        <f>AL98*100/CK101</f>
        <v>77.7777777777778</v>
      </c>
      <c r="AM99" s="430">
        <f>AM98*100/CK101</f>
        <v>22.2222222222222</v>
      </c>
      <c r="AN99" s="429">
        <f>AN98*100/CK101</f>
        <v>0</v>
      </c>
      <c r="AO99" s="429">
        <f>AO98*100/CK101</f>
        <v>77.7777777777778</v>
      </c>
      <c r="AP99" s="430">
        <f>AP98*100/CK101</f>
        <v>22.2222222222222</v>
      </c>
      <c r="AQ99" s="429">
        <f>AQ98*100/CK101</f>
        <v>0</v>
      </c>
      <c r="AR99" s="429">
        <f>AR98*100/CK101</f>
        <v>77.7777777777778</v>
      </c>
      <c r="AS99" s="430">
        <f>AS98*100/CK101</f>
        <v>22.2222222222222</v>
      </c>
      <c r="AT99" s="429">
        <f>AT98*100/CK101</f>
        <v>0</v>
      </c>
      <c r="AU99" s="429">
        <f>AU98*100/CK101</f>
        <v>77.7777777777778</v>
      </c>
      <c r="AV99" s="430">
        <f>AV98*100/CK101</f>
        <v>22.2222222222222</v>
      </c>
      <c r="AW99" s="429">
        <f>AW98*100/CK101</f>
        <v>0</v>
      </c>
      <c r="AX99" s="429">
        <f>AX98*100/CK101</f>
        <v>66.6666666666667</v>
      </c>
      <c r="AY99" s="430">
        <f>AY98*100/CK101</f>
        <v>33.3333333333333</v>
      </c>
      <c r="AZ99" s="431">
        <f>AZ98*100/CK101</f>
        <v>0</v>
      </c>
      <c r="BA99" s="429">
        <f>BA98*100/CK101</f>
        <v>66.6666666666667</v>
      </c>
      <c r="BB99" s="430">
        <f>BB98*100/CK101</f>
        <v>33.3333333333333</v>
      </c>
      <c r="BC99" s="431">
        <f>BC98*100/CK101</f>
        <v>33.3333333333333</v>
      </c>
      <c r="BD99" s="429">
        <f>BD98*100/CK101</f>
        <v>44.4444444444444</v>
      </c>
      <c r="BE99" s="430">
        <f>BE98*100/CK101</f>
        <v>22.2222222222222</v>
      </c>
      <c r="BF99" s="478">
        <f>BF98*100/CK101</f>
        <v>66.6666666666667</v>
      </c>
      <c r="BG99" s="479">
        <f>BG98*100/CK101</f>
        <v>33.3333333333333</v>
      </c>
      <c r="BH99" s="480">
        <f>BH98*100/CK101</f>
        <v>0</v>
      </c>
      <c r="BI99" s="481">
        <f>BI98*100/CK101</f>
        <v>44.4444444444444</v>
      </c>
      <c r="BJ99" s="482">
        <f>BJ98*100/CK101</f>
        <v>33.3333333333333</v>
      </c>
      <c r="BK99" s="483">
        <f>BK98*100/CK101</f>
        <v>22.2222222222222</v>
      </c>
      <c r="BL99" s="481">
        <f>BL98*100/CK101</f>
        <v>44.4444444444444</v>
      </c>
      <c r="BM99" s="482">
        <f>BM98*100/CK101</f>
        <v>22.2222222222222</v>
      </c>
      <c r="BN99" s="483">
        <f>BN98*100/CK101</f>
        <v>33.3333333333333</v>
      </c>
      <c r="BO99" s="429">
        <f>BO98*100/CK101</f>
        <v>55.5555555555556</v>
      </c>
      <c r="BP99" s="429">
        <f>BP98*100/CK101</f>
        <v>22.2222222222222</v>
      </c>
      <c r="BQ99" s="430">
        <f>BQ98*100/CK101</f>
        <v>22.2222222222222</v>
      </c>
      <c r="BR99" s="429">
        <f>BR98*100/CK101</f>
        <v>44.4444444444444</v>
      </c>
      <c r="BS99" s="429">
        <f>BS98*100/CK101</f>
        <v>33.3333333333333</v>
      </c>
      <c r="BT99" s="430">
        <f>BT98*100/CK101</f>
        <v>22.2222222222222</v>
      </c>
      <c r="BU99" s="429">
        <f>BU98*100/CK101</f>
        <v>33.3333333333333</v>
      </c>
      <c r="BV99" s="429">
        <f>BV98*100/CK101</f>
        <v>44.4444444444444</v>
      </c>
      <c r="BW99" s="430">
        <f>BW98*100/CK101</f>
        <v>22.2222222222222</v>
      </c>
      <c r="BX99" s="482">
        <f>BX98*100/CK101</f>
        <v>33.3333333333333</v>
      </c>
      <c r="BY99" s="482">
        <f>BY98*100/CK101</f>
        <v>44.4444444444444</v>
      </c>
      <c r="BZ99" s="483">
        <f>BZ98*100/CK101</f>
        <v>22.2222222222222</v>
      </c>
      <c r="CA99" s="481">
        <f>CA98*100/CK101</f>
        <v>66.6666666666667</v>
      </c>
      <c r="CB99" s="482">
        <f>CB98*100/CK101</f>
        <v>11.1111111111111</v>
      </c>
      <c r="CC99" s="483">
        <f>CC98*100/CK101</f>
        <v>22.2222222222222</v>
      </c>
      <c r="CD99" s="481">
        <f>CD98*100/CK101</f>
        <v>44.4444444444444</v>
      </c>
      <c r="CE99" s="482">
        <f>CE98*100/CK101</f>
        <v>33.3333333333333</v>
      </c>
      <c r="CF99" s="483">
        <f>CF98*100/CK101</f>
        <v>22.2222222222222</v>
      </c>
      <c r="CG99" s="481">
        <f>CG98*100/CK101</f>
        <v>44.4444444444444</v>
      </c>
      <c r="CH99" s="482">
        <f>CH98*100/CK101</f>
        <v>33.3333333333333</v>
      </c>
      <c r="CI99" s="483">
        <f>CI98*100/CK101</f>
        <v>22.2222222222222</v>
      </c>
      <c r="CJ99" s="391"/>
      <c r="CK99" s="113"/>
      <c r="CL99" s="113"/>
    </row>
    <row r="100" spans="2:90">
      <c r="B100" s="372"/>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3"/>
      <c r="AW100" s="373"/>
      <c r="AX100" s="373"/>
      <c r="AY100" s="373"/>
      <c r="AZ100" s="373"/>
      <c r="BA100" s="373"/>
      <c r="BB100" s="373"/>
      <c r="BC100" s="373"/>
      <c r="BD100" s="373"/>
      <c r="BE100" s="373"/>
      <c r="BF100" s="373"/>
      <c r="BG100" s="373"/>
      <c r="BH100" s="373"/>
      <c r="BI100" s="373"/>
      <c r="BJ100" s="373"/>
      <c r="BK100" s="373"/>
      <c r="BL100" s="373"/>
      <c r="BM100" s="373"/>
      <c r="BN100" s="373"/>
      <c r="BO100" s="373"/>
      <c r="BP100" s="373"/>
      <c r="BQ100" s="373"/>
      <c r="BR100" s="373"/>
      <c r="BS100" s="373"/>
      <c r="BT100" s="373"/>
      <c r="BU100" s="373"/>
      <c r="BV100" s="373"/>
      <c r="BW100" s="373"/>
      <c r="BX100" s="373"/>
      <c r="BY100" s="373"/>
      <c r="BZ100" s="373"/>
      <c r="CA100" s="373"/>
      <c r="CB100" s="373"/>
      <c r="CC100" s="373"/>
      <c r="CD100" s="373"/>
      <c r="CE100" s="373"/>
      <c r="CF100" s="471"/>
      <c r="CG100" s="438"/>
      <c r="CH100" s="392"/>
      <c r="CI100" s="392"/>
      <c r="CJ100" s="393"/>
      <c r="CK100" s="37" t="s">
        <v>72</v>
      </c>
      <c r="CL100" s="37" t="s">
        <v>73</v>
      </c>
    </row>
    <row r="101" spans="2:90">
      <c r="B101" s="374"/>
      <c r="C101" s="315"/>
      <c r="D101" s="315"/>
      <c r="E101" s="315"/>
      <c r="F101" s="315"/>
      <c r="G101" s="315"/>
      <c r="H101" s="315"/>
      <c r="I101" s="315"/>
      <c r="J101" s="315"/>
      <c r="K101" s="315"/>
      <c r="L101" s="315"/>
      <c r="M101" s="315"/>
      <c r="N101" s="315"/>
      <c r="O101" s="315"/>
      <c r="P101" s="315"/>
      <c r="Q101" s="315"/>
      <c r="R101" s="315"/>
      <c r="S101" s="315"/>
      <c r="T101" s="315"/>
      <c r="U101" s="315"/>
      <c r="V101" s="315"/>
      <c r="W101" s="315"/>
      <c r="X101" s="315"/>
      <c r="Y101" s="315"/>
      <c r="Z101" s="315"/>
      <c r="AA101" s="315"/>
      <c r="AB101" s="315"/>
      <c r="AC101" s="315"/>
      <c r="AD101" s="315"/>
      <c r="AE101" s="315"/>
      <c r="AF101" s="315"/>
      <c r="AG101" s="315"/>
      <c r="AH101" s="315"/>
      <c r="AI101" s="315"/>
      <c r="AJ101" s="315"/>
      <c r="AK101" s="315"/>
      <c r="AL101" s="315"/>
      <c r="AM101" s="315"/>
      <c r="AN101" s="315"/>
      <c r="AO101" s="315"/>
      <c r="AP101" s="315"/>
      <c r="AQ101" s="315"/>
      <c r="AR101" s="315"/>
      <c r="AS101" s="315"/>
      <c r="AT101" s="315"/>
      <c r="AU101" s="315"/>
      <c r="AV101" s="315"/>
      <c r="AW101" s="315"/>
      <c r="AX101" s="315"/>
      <c r="AY101" s="315"/>
      <c r="AZ101" s="315"/>
      <c r="BA101" s="315"/>
      <c r="BB101" s="315"/>
      <c r="BC101" s="315"/>
      <c r="BD101" s="315"/>
      <c r="BE101" s="315"/>
      <c r="BF101" s="315"/>
      <c r="BG101" s="315"/>
      <c r="BH101" s="315"/>
      <c r="BI101" s="315"/>
      <c r="BJ101" s="315"/>
      <c r="BK101" s="315"/>
      <c r="BL101" s="315"/>
      <c r="BM101" s="315"/>
      <c r="BN101" s="315"/>
      <c r="BO101" s="315"/>
      <c r="BP101" s="315"/>
      <c r="BQ101" s="315"/>
      <c r="BR101" s="315"/>
      <c r="BS101" s="315"/>
      <c r="BT101" s="315"/>
      <c r="BU101" s="315"/>
      <c r="BV101" s="315"/>
      <c r="BW101" s="315"/>
      <c r="BX101" s="315"/>
      <c r="BY101" s="315"/>
      <c r="BZ101" s="315"/>
      <c r="CA101" s="315"/>
      <c r="CB101" s="315"/>
      <c r="CC101" s="315"/>
      <c r="CD101" s="315"/>
      <c r="CE101" s="315"/>
      <c r="CF101" s="472"/>
      <c r="CG101" s="394" t="s">
        <v>70</v>
      </c>
      <c r="CH101" s="439"/>
      <c r="CI101" s="439"/>
      <c r="CJ101" s="445"/>
      <c r="CK101" s="32">
        <f>'5 жастағы балалар Ф'!Z101</f>
        <v>9</v>
      </c>
      <c r="CL101" s="32">
        <v>100</v>
      </c>
    </row>
    <row r="102" spans="2:90">
      <c r="B102" s="374"/>
      <c r="C102" s="315"/>
      <c r="D102" s="315"/>
      <c r="E102" s="315"/>
      <c r="F102" s="315"/>
      <c r="G102" s="315"/>
      <c r="H102" s="315"/>
      <c r="I102" s="315"/>
      <c r="J102" s="315"/>
      <c r="K102" s="315"/>
      <c r="L102" s="315"/>
      <c r="M102" s="315"/>
      <c r="N102" s="315"/>
      <c r="O102" s="315"/>
      <c r="P102" s="315"/>
      <c r="Q102" s="315"/>
      <c r="R102" s="315"/>
      <c r="S102" s="315"/>
      <c r="T102" s="315"/>
      <c r="U102" s="315"/>
      <c r="V102" s="315"/>
      <c r="W102" s="315"/>
      <c r="X102" s="315"/>
      <c r="Y102" s="315"/>
      <c r="Z102" s="315"/>
      <c r="AA102" s="315"/>
      <c r="AB102" s="315"/>
      <c r="AC102" s="315"/>
      <c r="AD102" s="315"/>
      <c r="AE102" s="315"/>
      <c r="AF102" s="315"/>
      <c r="AG102" s="315"/>
      <c r="AH102" s="315"/>
      <c r="AI102" s="315"/>
      <c r="AJ102" s="315"/>
      <c r="AK102" s="315"/>
      <c r="AL102" s="315"/>
      <c r="AM102" s="315"/>
      <c r="AN102" s="315"/>
      <c r="AO102" s="315"/>
      <c r="AP102" s="315"/>
      <c r="AQ102" s="315"/>
      <c r="AR102" s="315"/>
      <c r="AS102" s="315"/>
      <c r="AT102" s="315"/>
      <c r="AU102" s="315"/>
      <c r="AV102" s="315"/>
      <c r="AW102" s="315"/>
      <c r="AX102" s="315"/>
      <c r="AY102" s="315"/>
      <c r="AZ102" s="315"/>
      <c r="BA102" s="315"/>
      <c r="BB102" s="315"/>
      <c r="BC102" s="315"/>
      <c r="BD102" s="315"/>
      <c r="BE102" s="315"/>
      <c r="BF102" s="315"/>
      <c r="BG102" s="315"/>
      <c r="BH102" s="315"/>
      <c r="BI102" s="315"/>
      <c r="BJ102" s="315"/>
      <c r="BK102" s="315"/>
      <c r="BL102" s="315"/>
      <c r="BM102" s="315"/>
      <c r="BN102" s="315"/>
      <c r="BO102" s="315"/>
      <c r="BP102" s="315"/>
      <c r="BQ102" s="315"/>
      <c r="BR102" s="315"/>
      <c r="BS102" s="315"/>
      <c r="BT102" s="315"/>
      <c r="BU102" s="315"/>
      <c r="BV102" s="315"/>
      <c r="BW102" s="315"/>
      <c r="BX102" s="315"/>
      <c r="BY102" s="315"/>
      <c r="BZ102" s="315"/>
      <c r="CA102" s="315"/>
      <c r="CB102" s="315"/>
      <c r="CC102" s="315"/>
      <c r="CD102" s="315"/>
      <c r="CE102" s="315"/>
      <c r="CF102" s="472"/>
      <c r="CG102" s="397" t="s">
        <v>6</v>
      </c>
      <c r="CH102" s="440"/>
      <c r="CI102" s="440"/>
      <c r="CJ102" s="446"/>
      <c r="CK102" s="400">
        <f>COUNTIF(CJ51:CJ97,"&gt;0")</f>
        <v>6</v>
      </c>
      <c r="CL102" s="401">
        <f>(BU99+BR99+BO99+AT99+AQ99+AK99+AH99+AE99+AB99+Y99+V99+J99+G99+D99+M99+P99+S99+AN99+BX99+AZ99+AW99+CA99+BC99+BF99+BI99+BL99+CD99+CG99)/28</f>
        <v>31.7460317460317</v>
      </c>
    </row>
    <row r="103" spans="2:90">
      <c r="B103" s="374"/>
      <c r="C103" s="315"/>
      <c r="D103" s="315"/>
      <c r="E103" s="315"/>
      <c r="F103" s="315"/>
      <c r="G103" s="315"/>
      <c r="H103" s="315"/>
      <c r="I103" s="315"/>
      <c r="J103" s="315"/>
      <c r="K103" s="315"/>
      <c r="L103" s="315"/>
      <c r="M103" s="315"/>
      <c r="N103" s="315"/>
      <c r="O103" s="315"/>
      <c r="P103" s="315"/>
      <c r="Q103" s="315"/>
      <c r="R103" s="315"/>
      <c r="S103" s="315"/>
      <c r="T103" s="315"/>
      <c r="U103" s="315"/>
      <c r="V103" s="315"/>
      <c r="W103" s="315"/>
      <c r="X103" s="315"/>
      <c r="Y103" s="315"/>
      <c r="Z103" s="315"/>
      <c r="AA103" s="315"/>
      <c r="AB103" s="315"/>
      <c r="AC103" s="315"/>
      <c r="AD103" s="315"/>
      <c r="AE103" s="315"/>
      <c r="AF103" s="315"/>
      <c r="AG103" s="315"/>
      <c r="AH103" s="315"/>
      <c r="AI103" s="315"/>
      <c r="AJ103" s="315"/>
      <c r="AK103" s="315"/>
      <c r="AL103" s="315"/>
      <c r="AM103" s="315"/>
      <c r="AN103" s="315"/>
      <c r="AO103" s="315"/>
      <c r="AP103" s="315"/>
      <c r="AQ103" s="315"/>
      <c r="AR103" s="315"/>
      <c r="AS103" s="315"/>
      <c r="AT103" s="315"/>
      <c r="AU103" s="315"/>
      <c r="AV103" s="315"/>
      <c r="AW103" s="315"/>
      <c r="AX103" s="315"/>
      <c r="AY103" s="315"/>
      <c r="AZ103" s="315"/>
      <c r="BA103" s="315"/>
      <c r="BB103" s="315"/>
      <c r="BC103" s="315"/>
      <c r="BD103" s="315"/>
      <c r="BE103" s="315"/>
      <c r="BF103" s="315"/>
      <c r="BG103" s="315"/>
      <c r="BH103" s="315"/>
      <c r="BI103" s="315"/>
      <c r="BJ103" s="315"/>
      <c r="BK103" s="315"/>
      <c r="BL103" s="315"/>
      <c r="BM103" s="315"/>
      <c r="BN103" s="315"/>
      <c r="BO103" s="315"/>
      <c r="BP103" s="315"/>
      <c r="BQ103" s="315"/>
      <c r="BR103" s="315"/>
      <c r="BS103" s="315"/>
      <c r="BT103" s="315"/>
      <c r="BU103" s="315"/>
      <c r="BV103" s="315"/>
      <c r="BW103" s="315"/>
      <c r="BX103" s="315"/>
      <c r="BY103" s="315"/>
      <c r="BZ103" s="315"/>
      <c r="CA103" s="315"/>
      <c r="CB103" s="315"/>
      <c r="CC103" s="315"/>
      <c r="CD103" s="315"/>
      <c r="CE103" s="315"/>
      <c r="CF103" s="472"/>
      <c r="CG103" s="402" t="s">
        <v>7</v>
      </c>
      <c r="CH103" s="441"/>
      <c r="CI103" s="441"/>
      <c r="CJ103" s="447"/>
      <c r="CK103" s="400">
        <f>COUNTIF(CK51:CK97,"&gt;0")</f>
        <v>9</v>
      </c>
      <c r="CL103" s="401">
        <f>(BV99+BS99+BP99+AU99+AR99+AL99+AI99+AF99+AC99+Z99+W99+K99+H99+E99+N99+Q99+T99+AO99+BY99+BA99+AX99+CB99+BD99+BG99+BJ99+BM99+CE99+CH99)/28</f>
        <v>44.8412698412698</v>
      </c>
    </row>
    <row r="104" spans="2:90">
      <c r="B104" s="449"/>
      <c r="C104" s="450"/>
      <c r="D104" s="450"/>
      <c r="E104" s="450"/>
      <c r="F104" s="450"/>
      <c r="G104" s="450"/>
      <c r="H104" s="450"/>
      <c r="I104" s="450"/>
      <c r="J104" s="450"/>
      <c r="K104" s="450"/>
      <c r="L104" s="450"/>
      <c r="M104" s="450"/>
      <c r="N104" s="450"/>
      <c r="O104" s="450"/>
      <c r="P104" s="450"/>
      <c r="Q104" s="450"/>
      <c r="R104" s="450"/>
      <c r="S104" s="450"/>
      <c r="T104" s="450"/>
      <c r="U104" s="450"/>
      <c r="V104" s="450"/>
      <c r="W104" s="450"/>
      <c r="X104" s="450"/>
      <c r="Y104" s="450"/>
      <c r="Z104" s="450"/>
      <c r="AA104" s="450"/>
      <c r="AB104" s="450"/>
      <c r="AC104" s="450"/>
      <c r="AD104" s="450"/>
      <c r="AE104" s="450"/>
      <c r="AF104" s="450"/>
      <c r="AG104" s="450"/>
      <c r="AH104" s="450"/>
      <c r="AI104" s="450"/>
      <c r="AJ104" s="450"/>
      <c r="AK104" s="450"/>
      <c r="AL104" s="450"/>
      <c r="AM104" s="450"/>
      <c r="AN104" s="450"/>
      <c r="AO104" s="450"/>
      <c r="AP104" s="450"/>
      <c r="AQ104" s="450"/>
      <c r="AR104" s="450"/>
      <c r="AS104" s="450"/>
      <c r="AT104" s="450"/>
      <c r="AU104" s="450"/>
      <c r="AV104" s="450"/>
      <c r="AW104" s="450"/>
      <c r="AX104" s="450"/>
      <c r="AY104" s="450"/>
      <c r="AZ104" s="450"/>
      <c r="BA104" s="450"/>
      <c r="BB104" s="450"/>
      <c r="BC104" s="450"/>
      <c r="BD104" s="450"/>
      <c r="BE104" s="450"/>
      <c r="BF104" s="450"/>
      <c r="BG104" s="450"/>
      <c r="BH104" s="450"/>
      <c r="BI104" s="450"/>
      <c r="BJ104" s="450"/>
      <c r="BK104" s="450"/>
      <c r="BL104" s="450"/>
      <c r="BM104" s="450"/>
      <c r="BN104" s="450"/>
      <c r="BO104" s="450"/>
      <c r="BP104" s="450"/>
      <c r="BQ104" s="450"/>
      <c r="BR104" s="450"/>
      <c r="BS104" s="450"/>
      <c r="BT104" s="450"/>
      <c r="BU104" s="450"/>
      <c r="BV104" s="450"/>
      <c r="BW104" s="450"/>
      <c r="BX104" s="450"/>
      <c r="BY104" s="450"/>
      <c r="BZ104" s="450"/>
      <c r="CA104" s="450"/>
      <c r="CB104" s="450"/>
      <c r="CC104" s="450"/>
      <c r="CD104" s="450"/>
      <c r="CE104" s="450"/>
      <c r="CF104" s="473"/>
      <c r="CG104" s="405" t="s">
        <v>8</v>
      </c>
      <c r="CH104" s="442"/>
      <c r="CI104" s="442"/>
      <c r="CJ104" s="448"/>
      <c r="CK104" s="400">
        <f>COUNTIF(CL51:CL97,"&gt;0")</f>
        <v>3</v>
      </c>
      <c r="CL104" s="401">
        <f>(BW99+BT99+BQ99+AV99+AS99+AM99+AJ99+AG99+AD99+AA99+X99+L99+I99+F99+O99+R99+U99+AP99+AY99+BB99+BZ99+CC99+BE99+BH99+BK99+BN99+CF99+CI99)/28</f>
        <v>23.015873015873</v>
      </c>
    </row>
    <row r="107" ht="15" customHeight="1" spans="2:89">
      <c r="B107" s="458"/>
      <c r="C107" s="459" t="s">
        <v>0</v>
      </c>
      <c r="D107" s="459"/>
      <c r="E107" s="459"/>
      <c r="F107" s="459"/>
      <c r="G107" s="459"/>
      <c r="H107" s="459"/>
      <c r="I107" s="459"/>
      <c r="J107" s="459"/>
      <c r="K107" s="459"/>
      <c r="L107" s="459"/>
      <c r="M107" s="459"/>
      <c r="N107" s="459"/>
      <c r="O107" s="459"/>
      <c r="P107" s="459"/>
      <c r="Q107" s="459"/>
      <c r="R107" s="459"/>
      <c r="S107" s="459"/>
      <c r="T107" s="459"/>
      <c r="U107" s="459"/>
      <c r="V107" s="459"/>
      <c r="W107" s="459"/>
      <c r="X107" s="459"/>
      <c r="Y107" s="459"/>
      <c r="Z107" s="459"/>
      <c r="AA107" s="459"/>
      <c r="AB107" s="459"/>
      <c r="AC107" s="459"/>
      <c r="AD107" s="459"/>
      <c r="AE107" s="459"/>
      <c r="AF107" s="459"/>
      <c r="AG107" s="459"/>
      <c r="AH107" s="459"/>
      <c r="AI107" s="459"/>
      <c r="AJ107" s="459"/>
      <c r="AK107" s="459"/>
      <c r="AL107" s="459"/>
      <c r="AM107" s="459"/>
      <c r="AN107" s="459"/>
      <c r="AO107" s="459"/>
      <c r="AP107" s="458"/>
      <c r="AQ107" s="458"/>
      <c r="AR107" s="458"/>
      <c r="AS107" s="458"/>
      <c r="AT107" s="458"/>
      <c r="AU107" s="458"/>
      <c r="AV107" s="458"/>
      <c r="AW107" s="458"/>
      <c r="AX107" s="458"/>
      <c r="AY107" s="458"/>
      <c r="AZ107" s="458"/>
      <c r="BA107" s="458"/>
      <c r="BB107" s="458"/>
      <c r="BC107" s="458"/>
      <c r="BD107" s="458"/>
      <c r="BE107" s="458"/>
      <c r="BF107" s="458"/>
      <c r="BG107" s="458"/>
      <c r="BH107" s="458"/>
      <c r="BI107" s="458"/>
      <c r="BJ107" s="458"/>
      <c r="BK107" s="458"/>
      <c r="BL107" s="458"/>
      <c r="BM107" s="458"/>
      <c r="BN107" s="458"/>
      <c r="BO107" s="458"/>
      <c r="BP107" s="458"/>
      <c r="BQ107" s="458"/>
      <c r="BR107" s="458"/>
      <c r="BS107" s="458"/>
      <c r="BT107" s="458"/>
      <c r="BU107" s="458"/>
      <c r="BV107" s="458"/>
      <c r="BW107" s="458"/>
      <c r="BX107" s="458"/>
      <c r="BY107" s="458"/>
      <c r="BZ107" s="458"/>
      <c r="CA107" s="458"/>
      <c r="CB107" s="458"/>
      <c r="CC107" s="458"/>
      <c r="CD107" s="458"/>
      <c r="CE107" s="458"/>
      <c r="CF107" s="458"/>
      <c r="CG107" s="458"/>
      <c r="CH107" s="458"/>
      <c r="CI107" s="458"/>
      <c r="CJ107" s="458"/>
      <c r="CK107" s="458"/>
    </row>
    <row r="108" ht="15" customHeight="1" spans="1:89">
      <c r="A108" s="458"/>
      <c r="B108" s="458"/>
      <c r="C108" s="459" t="str">
        <f>'5 жастағы балалар Ф'!C108:Z108</f>
        <v>Оқу жылы 2023-2024         Топ:Мектепалды сынып    Өткізу кезені:Қортынды    Өткізу мерзімі:мамыр айы 2024</v>
      </c>
      <c r="D108" s="459"/>
      <c r="E108" s="459"/>
      <c r="F108" s="459"/>
      <c r="G108" s="459"/>
      <c r="H108" s="459"/>
      <c r="I108" s="459"/>
      <c r="J108" s="459"/>
      <c r="K108" s="459"/>
      <c r="L108" s="459"/>
      <c r="M108" s="459"/>
      <c r="N108" s="459"/>
      <c r="O108" s="459"/>
      <c r="P108" s="459"/>
      <c r="Q108" s="459"/>
      <c r="R108" s="459"/>
      <c r="S108" s="459"/>
      <c r="T108" s="459"/>
      <c r="U108" s="459"/>
      <c r="V108" s="459"/>
      <c r="W108" s="459"/>
      <c r="X108" s="459"/>
      <c r="Y108" s="459"/>
      <c r="Z108" s="459"/>
      <c r="AA108" s="459"/>
      <c r="AB108" s="459"/>
      <c r="AC108" s="459"/>
      <c r="AD108" s="459"/>
      <c r="AE108" s="459"/>
      <c r="AF108" s="459"/>
      <c r="AG108" s="459"/>
      <c r="AH108" s="459"/>
      <c r="AI108" s="459"/>
      <c r="AJ108" s="459"/>
      <c r="AK108" s="459"/>
      <c r="AL108" s="459"/>
      <c r="AM108" s="459"/>
      <c r="AN108" s="459"/>
      <c r="AO108" s="459"/>
      <c r="AP108" s="458"/>
      <c r="AQ108" s="458"/>
      <c r="AR108" s="458"/>
      <c r="AS108" s="458"/>
      <c r="AT108" s="458"/>
      <c r="AU108" s="458"/>
      <c r="AV108" s="458"/>
      <c r="AW108" s="458"/>
      <c r="AX108" s="458"/>
      <c r="AY108" s="458"/>
      <c r="AZ108" s="458"/>
      <c r="BA108" s="458"/>
      <c r="BB108" s="458"/>
      <c r="BC108" s="458"/>
      <c r="BD108" s="458"/>
      <c r="BE108" s="458"/>
      <c r="BF108" s="458"/>
      <c r="BG108" s="458"/>
      <c r="BH108" s="458"/>
      <c r="BI108" s="458"/>
      <c r="BJ108" s="458"/>
      <c r="BK108" s="458"/>
      <c r="BL108" s="458"/>
      <c r="BM108" s="458"/>
      <c r="BN108" s="458"/>
      <c r="BO108" s="458"/>
      <c r="BP108" s="458"/>
      <c r="BQ108" s="458"/>
      <c r="BR108" s="458"/>
      <c r="BS108" s="458"/>
      <c r="BT108" s="458"/>
      <c r="BU108" s="458"/>
      <c r="BV108" s="458"/>
      <c r="BW108" s="458"/>
      <c r="BX108" s="458"/>
      <c r="BY108" s="458"/>
      <c r="BZ108" s="458"/>
      <c r="CA108" s="458"/>
      <c r="CB108" s="458"/>
      <c r="CC108" s="458"/>
      <c r="CD108" s="458"/>
      <c r="CE108" s="458"/>
      <c r="CF108" s="458"/>
      <c r="CG108" s="458"/>
      <c r="CH108" s="458"/>
      <c r="CI108" s="458"/>
      <c r="CJ108" s="458"/>
      <c r="CK108" s="458"/>
    </row>
    <row r="109" spans="1:61">
      <c r="A109" s="459"/>
      <c r="B109" s="459"/>
      <c r="C109" s="459"/>
      <c r="D109" s="459"/>
      <c r="E109" s="459"/>
      <c r="F109" s="459"/>
      <c r="G109" s="459"/>
      <c r="H109" s="459"/>
      <c r="I109" s="459"/>
      <c r="J109" s="459"/>
      <c r="K109" s="459"/>
      <c r="L109" s="459"/>
      <c r="M109" s="459"/>
      <c r="N109" s="459"/>
      <c r="O109" s="459"/>
      <c r="P109" s="459"/>
      <c r="Q109" s="459"/>
      <c r="R109" s="459"/>
      <c r="S109" s="459"/>
      <c r="T109" s="459"/>
      <c r="U109" s="459"/>
      <c r="V109" s="459"/>
      <c r="W109" s="459"/>
      <c r="X109" s="459"/>
      <c r="Y109" s="459"/>
      <c r="Z109" s="459"/>
      <c r="AA109" s="459"/>
      <c r="AB109" s="459"/>
      <c r="AC109" s="459"/>
      <c r="AD109" s="459"/>
      <c r="AE109" s="459"/>
      <c r="AF109" s="459"/>
      <c r="AG109" s="459"/>
      <c r="AH109" s="459"/>
      <c r="AI109" s="459"/>
      <c r="AJ109" s="459"/>
      <c r="AK109" s="459"/>
      <c r="AL109" s="459"/>
      <c r="AM109" s="459"/>
      <c r="AN109" s="459"/>
      <c r="AO109" s="459"/>
      <c r="AP109" s="459"/>
      <c r="AQ109" s="459"/>
      <c r="AR109" s="459"/>
      <c r="AS109" s="459"/>
      <c r="AT109" s="459"/>
      <c r="AU109" s="459"/>
      <c r="AV109" s="459"/>
      <c r="AW109" s="459"/>
      <c r="AX109" s="459"/>
      <c r="AY109" s="459"/>
      <c r="AZ109" s="459"/>
      <c r="BA109" s="459"/>
      <c r="BB109" s="459"/>
      <c r="BC109" s="459"/>
      <c r="BD109" s="459"/>
      <c r="BE109" s="459"/>
      <c r="BF109" s="459"/>
      <c r="BG109" s="459"/>
      <c r="BH109" s="459"/>
      <c r="BI109" s="459"/>
    </row>
    <row r="110" ht="15.75" customHeight="1" spans="1:90">
      <c r="A110" s="459"/>
      <c r="B110" s="31" t="s">
        <v>3</v>
      </c>
      <c r="C110" s="31" t="s">
        <v>111</v>
      </c>
      <c r="D110" s="460" t="s">
        <v>112</v>
      </c>
      <c r="E110" s="457"/>
      <c r="F110" s="457"/>
      <c r="G110" s="457"/>
      <c r="H110" s="457"/>
      <c r="I110" s="457"/>
      <c r="J110" s="457"/>
      <c r="K110" s="457"/>
      <c r="L110" s="457"/>
      <c r="M110" s="457"/>
      <c r="N110" s="457"/>
      <c r="O110" s="457"/>
      <c r="P110" s="457"/>
      <c r="Q110" s="457"/>
      <c r="R110" s="457"/>
      <c r="S110" s="457"/>
      <c r="T110" s="457"/>
      <c r="U110" s="457"/>
      <c r="V110" s="457"/>
      <c r="W110" s="457"/>
      <c r="X110" s="457"/>
      <c r="Y110" s="457"/>
      <c r="Z110" s="457"/>
      <c r="AA110" s="457"/>
      <c r="AB110" s="457"/>
      <c r="AC110" s="457"/>
      <c r="AD110" s="457"/>
      <c r="AE110" s="457"/>
      <c r="AF110" s="457"/>
      <c r="AG110" s="457"/>
      <c r="AH110" s="457"/>
      <c r="AI110" s="457"/>
      <c r="AJ110" s="457"/>
      <c r="AK110" s="457"/>
      <c r="AL110" s="457"/>
      <c r="AM110" s="457"/>
      <c r="AN110" s="457"/>
      <c r="AO110" s="457"/>
      <c r="AP110" s="457"/>
      <c r="AQ110" s="457"/>
      <c r="AR110" s="457"/>
      <c r="AS110" s="457"/>
      <c r="AT110" s="457"/>
      <c r="AU110" s="457"/>
      <c r="AV110" s="457"/>
      <c r="AW110" s="457"/>
      <c r="AX110" s="457"/>
      <c r="AY110" s="457"/>
      <c r="AZ110" s="457"/>
      <c r="BA110" s="457"/>
      <c r="BB110" s="457"/>
      <c r="BC110" s="457"/>
      <c r="BD110" s="457"/>
      <c r="BE110" s="457"/>
      <c r="BF110" s="457"/>
      <c r="BG110" s="457"/>
      <c r="BH110" s="457"/>
      <c r="BI110" s="457"/>
      <c r="BJ110" s="457"/>
      <c r="BK110" s="457"/>
      <c r="BL110" s="457"/>
      <c r="BM110" s="457"/>
      <c r="BN110" s="457"/>
      <c r="BO110" s="457"/>
      <c r="BP110" s="457"/>
      <c r="BQ110" s="457"/>
      <c r="BR110" s="457"/>
      <c r="BS110" s="457"/>
      <c r="BT110" s="457"/>
      <c r="BU110" s="457"/>
      <c r="BV110" s="457"/>
      <c r="BW110" s="457"/>
      <c r="BX110" s="457"/>
      <c r="BY110" s="457"/>
      <c r="BZ110" s="457"/>
      <c r="CA110" s="457"/>
      <c r="CB110" s="457"/>
      <c r="CC110" s="457"/>
      <c r="CD110" s="457"/>
      <c r="CE110" s="457"/>
      <c r="CF110" s="457"/>
      <c r="CG110" s="457"/>
      <c r="CH110" s="457"/>
      <c r="CI110" s="463"/>
      <c r="CJ110" s="379" t="s">
        <v>6</v>
      </c>
      <c r="CK110" s="380" t="s">
        <v>7</v>
      </c>
      <c r="CL110" s="381" t="s">
        <v>8</v>
      </c>
    </row>
    <row r="111" ht="15.6" spans="2:90">
      <c r="B111" s="33"/>
      <c r="C111" s="33"/>
      <c r="D111" s="423" t="s">
        <v>113</v>
      </c>
      <c r="E111" s="423"/>
      <c r="F111" s="423"/>
      <c r="G111" s="423"/>
      <c r="H111" s="423"/>
      <c r="I111" s="423"/>
      <c r="J111" s="423"/>
      <c r="K111" s="423"/>
      <c r="L111" s="423"/>
      <c r="M111" s="423"/>
      <c r="N111" s="423"/>
      <c r="O111" s="423"/>
      <c r="P111" s="423"/>
      <c r="Q111" s="423"/>
      <c r="R111" s="423"/>
      <c r="S111" s="423"/>
      <c r="T111" s="423"/>
      <c r="U111" s="423"/>
      <c r="V111" s="423"/>
      <c r="W111" s="423"/>
      <c r="X111" s="423"/>
      <c r="Y111" s="423" t="s">
        <v>114</v>
      </c>
      <c r="Z111" s="423"/>
      <c r="AA111" s="423"/>
      <c r="AB111" s="423"/>
      <c r="AC111" s="423"/>
      <c r="AD111" s="423"/>
      <c r="AE111" s="423"/>
      <c r="AF111" s="423"/>
      <c r="AG111" s="423"/>
      <c r="AH111" s="423"/>
      <c r="AI111" s="423"/>
      <c r="AJ111" s="423"/>
      <c r="AK111" s="423"/>
      <c r="AL111" s="423"/>
      <c r="AM111" s="423"/>
      <c r="AN111" s="423"/>
      <c r="AO111" s="423"/>
      <c r="AP111" s="423"/>
      <c r="AQ111" s="423"/>
      <c r="AR111" s="423"/>
      <c r="AS111" s="423"/>
      <c r="AT111" s="357" t="s">
        <v>206</v>
      </c>
      <c r="AU111" s="357"/>
      <c r="AV111" s="357"/>
      <c r="AW111" s="357"/>
      <c r="AX111" s="357"/>
      <c r="AY111" s="357"/>
      <c r="AZ111" s="357"/>
      <c r="BA111" s="357"/>
      <c r="BB111" s="357"/>
      <c r="BC111" s="357"/>
      <c r="BD111" s="357"/>
      <c r="BE111" s="357"/>
      <c r="BF111" s="357"/>
      <c r="BG111" s="357"/>
      <c r="BH111" s="357"/>
      <c r="BI111" s="357"/>
      <c r="BJ111" s="357"/>
      <c r="BK111" s="357"/>
      <c r="BL111" s="357"/>
      <c r="BM111" s="357"/>
      <c r="BN111" s="357"/>
      <c r="BO111" s="357" t="s">
        <v>115</v>
      </c>
      <c r="BP111" s="357"/>
      <c r="BQ111" s="357"/>
      <c r="BR111" s="357"/>
      <c r="BS111" s="357"/>
      <c r="BT111" s="357"/>
      <c r="BU111" s="357"/>
      <c r="BV111" s="357"/>
      <c r="BW111" s="357"/>
      <c r="BX111" s="357"/>
      <c r="BY111" s="357"/>
      <c r="BZ111" s="357"/>
      <c r="CA111" s="357"/>
      <c r="CB111" s="357"/>
      <c r="CC111" s="357"/>
      <c r="CD111" s="357"/>
      <c r="CE111" s="357"/>
      <c r="CF111" s="357"/>
      <c r="CG111" s="357"/>
      <c r="CH111" s="357"/>
      <c r="CI111" s="357"/>
      <c r="CJ111" s="382"/>
      <c r="CK111" s="383"/>
      <c r="CL111" s="384"/>
    </row>
    <row r="112" ht="15.6" spans="2:90">
      <c r="B112" s="33"/>
      <c r="C112" s="424"/>
      <c r="D112" s="293" t="s">
        <v>207</v>
      </c>
      <c r="E112" s="293"/>
      <c r="F112" s="293"/>
      <c r="G112" s="293" t="s">
        <v>208</v>
      </c>
      <c r="H112" s="293"/>
      <c r="I112" s="293"/>
      <c r="J112" s="293" t="s">
        <v>209</v>
      </c>
      <c r="K112" s="293"/>
      <c r="L112" s="293"/>
      <c r="M112" s="293" t="s">
        <v>210</v>
      </c>
      <c r="N112" s="293"/>
      <c r="O112" s="293"/>
      <c r="P112" s="293" t="s">
        <v>211</v>
      </c>
      <c r="Q112" s="293"/>
      <c r="R112" s="293"/>
      <c r="S112" s="293" t="s">
        <v>212</v>
      </c>
      <c r="T112" s="293"/>
      <c r="U112" s="293"/>
      <c r="V112" s="358" t="s">
        <v>213</v>
      </c>
      <c r="W112" s="358"/>
      <c r="X112" s="358"/>
      <c r="Y112" s="293" t="s">
        <v>214</v>
      </c>
      <c r="Z112" s="293"/>
      <c r="AA112" s="293"/>
      <c r="AB112" s="293" t="s">
        <v>215</v>
      </c>
      <c r="AC112" s="293"/>
      <c r="AD112" s="293"/>
      <c r="AE112" s="293" t="s">
        <v>216</v>
      </c>
      <c r="AF112" s="293"/>
      <c r="AG112" s="293"/>
      <c r="AH112" s="293" t="s">
        <v>217</v>
      </c>
      <c r="AI112" s="293"/>
      <c r="AJ112" s="293"/>
      <c r="AK112" s="293" t="s">
        <v>218</v>
      </c>
      <c r="AL112" s="293"/>
      <c r="AM112" s="293"/>
      <c r="AN112" s="358" t="s">
        <v>219</v>
      </c>
      <c r="AO112" s="358"/>
      <c r="AP112" s="358"/>
      <c r="AQ112" s="358" t="s">
        <v>220</v>
      </c>
      <c r="AR112" s="358"/>
      <c r="AS112" s="358"/>
      <c r="AT112" s="293" t="s">
        <v>221</v>
      </c>
      <c r="AU112" s="293"/>
      <c r="AV112" s="293"/>
      <c r="AW112" s="293" t="s">
        <v>222</v>
      </c>
      <c r="AX112" s="293"/>
      <c r="AY112" s="293"/>
      <c r="AZ112" s="358" t="s">
        <v>223</v>
      </c>
      <c r="BA112" s="358"/>
      <c r="BB112" s="358"/>
      <c r="BC112" s="293" t="s">
        <v>224</v>
      </c>
      <c r="BD112" s="293"/>
      <c r="BE112" s="293"/>
      <c r="BF112" s="293" t="s">
        <v>225</v>
      </c>
      <c r="BG112" s="293"/>
      <c r="BH112" s="293"/>
      <c r="BI112" s="293" t="s">
        <v>226</v>
      </c>
      <c r="BJ112" s="293"/>
      <c r="BK112" s="293"/>
      <c r="BL112" s="293" t="s">
        <v>227</v>
      </c>
      <c r="BM112" s="293"/>
      <c r="BN112" s="293"/>
      <c r="BO112" s="293" t="s">
        <v>228</v>
      </c>
      <c r="BP112" s="293"/>
      <c r="BQ112" s="293"/>
      <c r="BR112" s="293" t="s">
        <v>229</v>
      </c>
      <c r="BS112" s="293"/>
      <c r="BT112" s="293"/>
      <c r="BU112" s="293" t="s">
        <v>230</v>
      </c>
      <c r="BV112" s="293"/>
      <c r="BW112" s="293"/>
      <c r="BX112" s="293" t="s">
        <v>231</v>
      </c>
      <c r="BY112" s="293"/>
      <c r="BZ112" s="293"/>
      <c r="CA112" s="293" t="s">
        <v>232</v>
      </c>
      <c r="CB112" s="293"/>
      <c r="CC112" s="293"/>
      <c r="CD112" s="293" t="s">
        <v>233</v>
      </c>
      <c r="CE112" s="293"/>
      <c r="CF112" s="293"/>
      <c r="CG112" s="293" t="s">
        <v>234</v>
      </c>
      <c r="CH112" s="293"/>
      <c r="CI112" s="293"/>
      <c r="CJ112" s="382"/>
      <c r="CK112" s="383"/>
      <c r="CL112" s="384"/>
    </row>
    <row r="113" ht="113.25" customHeight="1" spans="2:90">
      <c r="B113" s="33"/>
      <c r="C113" s="424"/>
      <c r="D113" s="293" t="s">
        <v>235</v>
      </c>
      <c r="E113" s="293"/>
      <c r="F113" s="293"/>
      <c r="G113" s="293" t="s">
        <v>236</v>
      </c>
      <c r="H113" s="293"/>
      <c r="I113" s="293"/>
      <c r="J113" s="293" t="s">
        <v>237</v>
      </c>
      <c r="K113" s="293"/>
      <c r="L113" s="293"/>
      <c r="M113" s="293" t="s">
        <v>238</v>
      </c>
      <c r="N113" s="293"/>
      <c r="O113" s="293"/>
      <c r="P113" s="293" t="s">
        <v>239</v>
      </c>
      <c r="Q113" s="293"/>
      <c r="R113" s="293"/>
      <c r="S113" s="293" t="s">
        <v>240</v>
      </c>
      <c r="T113" s="293"/>
      <c r="U113" s="293"/>
      <c r="V113" s="293" t="s">
        <v>241</v>
      </c>
      <c r="W113" s="293"/>
      <c r="X113" s="293"/>
      <c r="Y113" s="293" t="s">
        <v>242</v>
      </c>
      <c r="Z113" s="293"/>
      <c r="AA113" s="293"/>
      <c r="AB113" s="293" t="s">
        <v>243</v>
      </c>
      <c r="AC113" s="293"/>
      <c r="AD113" s="293"/>
      <c r="AE113" s="293" t="s">
        <v>244</v>
      </c>
      <c r="AF113" s="293"/>
      <c r="AG113" s="293"/>
      <c r="AH113" s="293" t="s">
        <v>245</v>
      </c>
      <c r="AI113" s="293"/>
      <c r="AJ113" s="293"/>
      <c r="AK113" s="293" t="s">
        <v>246</v>
      </c>
      <c r="AL113" s="293"/>
      <c r="AM113" s="293"/>
      <c r="AN113" s="293" t="s">
        <v>247</v>
      </c>
      <c r="AO113" s="293"/>
      <c r="AP113" s="293"/>
      <c r="AQ113" s="293" t="s">
        <v>248</v>
      </c>
      <c r="AR113" s="293"/>
      <c r="AS113" s="293"/>
      <c r="AT113" s="293" t="s">
        <v>249</v>
      </c>
      <c r="AU113" s="293"/>
      <c r="AV113" s="293"/>
      <c r="AW113" s="293" t="s">
        <v>250</v>
      </c>
      <c r="AX113" s="293"/>
      <c r="AY113" s="293"/>
      <c r="AZ113" s="293" t="s">
        <v>251</v>
      </c>
      <c r="BA113" s="293"/>
      <c r="BB113" s="293"/>
      <c r="BC113" s="293" t="s">
        <v>252</v>
      </c>
      <c r="BD113" s="293"/>
      <c r="BE113" s="293"/>
      <c r="BF113" s="293" t="s">
        <v>253</v>
      </c>
      <c r="BG113" s="293"/>
      <c r="BH113" s="293"/>
      <c r="BI113" s="293" t="s">
        <v>254</v>
      </c>
      <c r="BJ113" s="293"/>
      <c r="BK113" s="293"/>
      <c r="BL113" s="293" t="s">
        <v>255</v>
      </c>
      <c r="BM113" s="293"/>
      <c r="BN113" s="293"/>
      <c r="BO113" s="293" t="s">
        <v>256</v>
      </c>
      <c r="BP113" s="293"/>
      <c r="BQ113" s="293"/>
      <c r="BR113" s="293" t="s">
        <v>257</v>
      </c>
      <c r="BS113" s="293"/>
      <c r="BT113" s="293"/>
      <c r="BU113" s="293" t="s">
        <v>258</v>
      </c>
      <c r="BV113" s="293"/>
      <c r="BW113" s="293"/>
      <c r="BX113" s="293" t="s">
        <v>259</v>
      </c>
      <c r="BY113" s="293"/>
      <c r="BZ113" s="293"/>
      <c r="CA113" s="293" t="s">
        <v>260</v>
      </c>
      <c r="CB113" s="293"/>
      <c r="CC113" s="293"/>
      <c r="CD113" s="293" t="s">
        <v>151</v>
      </c>
      <c r="CE113" s="293"/>
      <c r="CF113" s="293"/>
      <c r="CG113" s="293" t="s">
        <v>261</v>
      </c>
      <c r="CH113" s="293"/>
      <c r="CI113" s="293"/>
      <c r="CJ113" s="382"/>
      <c r="CK113" s="383"/>
      <c r="CL113" s="384"/>
    </row>
    <row r="114" ht="134.25" customHeight="1" spans="2:90">
      <c r="B114" s="34"/>
      <c r="C114" s="425"/>
      <c r="D114" s="359" t="s">
        <v>262</v>
      </c>
      <c r="E114" s="359" t="s">
        <v>263</v>
      </c>
      <c r="F114" s="359" t="s">
        <v>264</v>
      </c>
      <c r="G114" s="359" t="s">
        <v>155</v>
      </c>
      <c r="H114" s="359" t="s">
        <v>156</v>
      </c>
      <c r="I114" s="359" t="s">
        <v>157</v>
      </c>
      <c r="J114" s="359" t="s">
        <v>265</v>
      </c>
      <c r="K114" s="359" t="s">
        <v>266</v>
      </c>
      <c r="L114" s="359" t="s">
        <v>267</v>
      </c>
      <c r="M114" s="359" t="s">
        <v>268</v>
      </c>
      <c r="N114" s="359" t="s">
        <v>269</v>
      </c>
      <c r="O114" s="359" t="s">
        <v>270</v>
      </c>
      <c r="P114" s="359" t="s">
        <v>271</v>
      </c>
      <c r="Q114" s="359" t="s">
        <v>165</v>
      </c>
      <c r="R114" s="359" t="s">
        <v>272</v>
      </c>
      <c r="S114" s="359" t="s">
        <v>273</v>
      </c>
      <c r="T114" s="359" t="s">
        <v>274</v>
      </c>
      <c r="U114" s="359" t="s">
        <v>275</v>
      </c>
      <c r="V114" s="359" t="s">
        <v>276</v>
      </c>
      <c r="W114" s="359" t="s">
        <v>277</v>
      </c>
      <c r="X114" s="359" t="s">
        <v>278</v>
      </c>
      <c r="Y114" s="359" t="s">
        <v>279</v>
      </c>
      <c r="Z114" s="359" t="s">
        <v>280</v>
      </c>
      <c r="AA114" s="359" t="s">
        <v>281</v>
      </c>
      <c r="AB114" s="359" t="s">
        <v>282</v>
      </c>
      <c r="AC114" s="359" t="s">
        <v>283</v>
      </c>
      <c r="AD114" s="359" t="s">
        <v>284</v>
      </c>
      <c r="AE114" s="359" t="s">
        <v>167</v>
      </c>
      <c r="AF114" s="359" t="s">
        <v>285</v>
      </c>
      <c r="AG114" s="359" t="s">
        <v>286</v>
      </c>
      <c r="AH114" s="359" t="s">
        <v>287</v>
      </c>
      <c r="AI114" s="359" t="s">
        <v>288</v>
      </c>
      <c r="AJ114" s="359" t="s">
        <v>289</v>
      </c>
      <c r="AK114" s="359" t="s">
        <v>290</v>
      </c>
      <c r="AL114" s="359" t="s">
        <v>291</v>
      </c>
      <c r="AM114" s="359" t="s">
        <v>292</v>
      </c>
      <c r="AN114" s="359" t="s">
        <v>293</v>
      </c>
      <c r="AO114" s="359" t="s">
        <v>294</v>
      </c>
      <c r="AP114" s="359" t="s">
        <v>295</v>
      </c>
      <c r="AQ114" s="359" t="s">
        <v>296</v>
      </c>
      <c r="AR114" s="359" t="s">
        <v>297</v>
      </c>
      <c r="AS114" s="359" t="s">
        <v>298</v>
      </c>
      <c r="AT114" s="359" t="s">
        <v>299</v>
      </c>
      <c r="AU114" s="359" t="s">
        <v>300</v>
      </c>
      <c r="AV114" s="359" t="s">
        <v>301</v>
      </c>
      <c r="AW114" s="359" t="s">
        <v>302</v>
      </c>
      <c r="AX114" s="359" t="s">
        <v>303</v>
      </c>
      <c r="AY114" s="359" t="s">
        <v>304</v>
      </c>
      <c r="AZ114" s="359" t="s">
        <v>305</v>
      </c>
      <c r="BA114" s="359" t="s">
        <v>306</v>
      </c>
      <c r="BB114" s="359" t="s">
        <v>307</v>
      </c>
      <c r="BC114" s="359" t="s">
        <v>308</v>
      </c>
      <c r="BD114" s="359" t="s">
        <v>309</v>
      </c>
      <c r="BE114" s="359" t="s">
        <v>310</v>
      </c>
      <c r="BF114" s="359" t="s">
        <v>311</v>
      </c>
      <c r="BG114" s="359" t="s">
        <v>312</v>
      </c>
      <c r="BH114" s="359" t="s">
        <v>313</v>
      </c>
      <c r="BI114" s="359" t="s">
        <v>314</v>
      </c>
      <c r="BJ114" s="359" t="s">
        <v>315</v>
      </c>
      <c r="BK114" s="359" t="s">
        <v>316</v>
      </c>
      <c r="BL114" s="359" t="s">
        <v>317</v>
      </c>
      <c r="BM114" s="359" t="s">
        <v>318</v>
      </c>
      <c r="BN114" s="359" t="s">
        <v>319</v>
      </c>
      <c r="BO114" s="359" t="s">
        <v>320</v>
      </c>
      <c r="BP114" s="359" t="s">
        <v>321</v>
      </c>
      <c r="BQ114" s="359" t="s">
        <v>322</v>
      </c>
      <c r="BR114" s="359" t="s">
        <v>194</v>
      </c>
      <c r="BS114" s="359" t="s">
        <v>195</v>
      </c>
      <c r="BT114" s="359" t="s">
        <v>323</v>
      </c>
      <c r="BU114" s="359" t="s">
        <v>324</v>
      </c>
      <c r="BV114" s="359" t="s">
        <v>325</v>
      </c>
      <c r="BW114" s="359" t="s">
        <v>326</v>
      </c>
      <c r="BX114" s="359" t="s">
        <v>327</v>
      </c>
      <c r="BY114" s="359" t="s">
        <v>328</v>
      </c>
      <c r="BZ114" s="359" t="s">
        <v>329</v>
      </c>
      <c r="CA114" s="359" t="s">
        <v>330</v>
      </c>
      <c r="CB114" s="359" t="s">
        <v>331</v>
      </c>
      <c r="CC114" s="359" t="s">
        <v>332</v>
      </c>
      <c r="CD114" s="359" t="s">
        <v>333</v>
      </c>
      <c r="CE114" s="359" t="s">
        <v>334</v>
      </c>
      <c r="CF114" s="359" t="s">
        <v>205</v>
      </c>
      <c r="CG114" s="359" t="s">
        <v>335</v>
      </c>
      <c r="CH114" s="359" t="s">
        <v>336</v>
      </c>
      <c r="CI114" s="359" t="s">
        <v>337</v>
      </c>
      <c r="CJ114" s="385"/>
      <c r="CK114" s="386"/>
      <c r="CL114" s="387"/>
    </row>
    <row r="115" ht="15.6" spans="2:90">
      <c r="B115" s="189">
        <v>1</v>
      </c>
      <c r="C115" s="188" t="str">
        <f>'5 жастағы балалар Ф'!C115</f>
        <v>Айдар Айхан Мадиярұлы</v>
      </c>
      <c r="D115" s="360"/>
      <c r="E115" s="360">
        <v>1</v>
      </c>
      <c r="F115" s="361"/>
      <c r="G115" s="360">
        <v>1</v>
      </c>
      <c r="H115" s="360"/>
      <c r="I115" s="361"/>
      <c r="J115" s="360"/>
      <c r="K115" s="360">
        <v>1</v>
      </c>
      <c r="L115" s="361"/>
      <c r="M115" s="360">
        <v>1</v>
      </c>
      <c r="N115" s="360"/>
      <c r="O115" s="361"/>
      <c r="P115" s="360">
        <v>1</v>
      </c>
      <c r="Q115" s="360"/>
      <c r="R115" s="361"/>
      <c r="S115" s="360">
        <v>1</v>
      </c>
      <c r="T115" s="360"/>
      <c r="U115" s="361"/>
      <c r="V115" s="360">
        <v>1</v>
      </c>
      <c r="W115" s="360"/>
      <c r="X115" s="361"/>
      <c r="Y115" s="360">
        <v>1</v>
      </c>
      <c r="Z115" s="360"/>
      <c r="AA115" s="361"/>
      <c r="AB115" s="360">
        <v>1</v>
      </c>
      <c r="AC115" s="360"/>
      <c r="AD115" s="361"/>
      <c r="AE115" s="360">
        <v>1</v>
      </c>
      <c r="AF115" s="360"/>
      <c r="AG115" s="361"/>
      <c r="AH115" s="360">
        <v>1</v>
      </c>
      <c r="AI115" s="360"/>
      <c r="AJ115" s="361"/>
      <c r="AK115" s="360">
        <v>1</v>
      </c>
      <c r="AL115" s="360"/>
      <c r="AM115" s="361"/>
      <c r="AN115" s="360"/>
      <c r="AO115" s="360">
        <v>1</v>
      </c>
      <c r="AP115" s="361"/>
      <c r="AQ115" s="360">
        <v>1</v>
      </c>
      <c r="AR115" s="360"/>
      <c r="AS115" s="361"/>
      <c r="AT115" s="360"/>
      <c r="AU115" s="360">
        <v>1</v>
      </c>
      <c r="AV115" s="361"/>
      <c r="AW115" s="360"/>
      <c r="AX115" s="360">
        <v>1</v>
      </c>
      <c r="AY115" s="361"/>
      <c r="AZ115" s="360">
        <v>1</v>
      </c>
      <c r="BA115" s="360"/>
      <c r="BB115" s="361"/>
      <c r="BC115" s="360"/>
      <c r="BD115" s="360">
        <v>1</v>
      </c>
      <c r="BE115" s="361"/>
      <c r="BF115" s="360"/>
      <c r="BG115" s="360">
        <v>1</v>
      </c>
      <c r="BH115" s="361"/>
      <c r="BI115" s="360"/>
      <c r="BJ115" s="360">
        <v>1</v>
      </c>
      <c r="BK115" s="361"/>
      <c r="BL115" s="360"/>
      <c r="BM115" s="360">
        <v>1</v>
      </c>
      <c r="BN115" s="361"/>
      <c r="BO115" s="360">
        <v>1</v>
      </c>
      <c r="BP115" s="360"/>
      <c r="BQ115" s="361"/>
      <c r="BR115" s="360"/>
      <c r="BS115" s="360">
        <v>1</v>
      </c>
      <c r="BT115" s="361"/>
      <c r="BU115" s="360"/>
      <c r="BV115" s="360">
        <v>1</v>
      </c>
      <c r="BW115" s="361"/>
      <c r="BX115" s="360"/>
      <c r="BY115" s="360">
        <v>1</v>
      </c>
      <c r="BZ115" s="361"/>
      <c r="CA115" s="360"/>
      <c r="CB115" s="360">
        <v>1</v>
      </c>
      <c r="CC115" s="361"/>
      <c r="CD115" s="360"/>
      <c r="CE115" s="360">
        <v>1</v>
      </c>
      <c r="CF115" s="361"/>
      <c r="CG115" s="360"/>
      <c r="CH115" s="360">
        <v>1</v>
      </c>
      <c r="CI115" s="361"/>
      <c r="CJ115" s="388">
        <f>COUNTA(BU115,BR115,BO115,AT115,AQ115,AK115,AH115,AE115,AB115,Y115,V115,J115,G115,D115,M115,P115,S115,AN115,AW115,AZ115,BX115,CA115,BC115,BF115,BI115,BL115,CD115,CG115)</f>
        <v>13</v>
      </c>
      <c r="CK115" s="389">
        <f>COUNTA(BP115,BS115,BV115,AR115,AU115,AL115,AI115,AF115,AC115,Z115,W115,K115,H115,E115,N115,Q115,T115,AO115,AX115,BA115,BY115,CB115,BD115,BG115,BJ115,BM115,CE115,CH115)</f>
        <v>15</v>
      </c>
      <c r="CL115" s="390">
        <f>COUNTA(BW115,BT115,BQ115,AV115,AS115,AM115,AJ115,AG115,AD115,AA115,X115,L115,I115,F115,O115,R115,U115,AP115,AY115,BB115,BZ115,CC115,BE115,BH115,BK115,BN115,CF115,CI115)</f>
        <v>0</v>
      </c>
    </row>
    <row r="116" ht="15.6" spans="2:90">
      <c r="B116" s="189">
        <v>2</v>
      </c>
      <c r="C116" s="188" t="str">
        <f>'5 жастағы балалар Ф'!C116</f>
        <v>Асхатқызы Әйніл</v>
      </c>
      <c r="D116" s="360">
        <v>1</v>
      </c>
      <c r="E116" s="360"/>
      <c r="F116" s="362"/>
      <c r="G116" s="360">
        <v>1</v>
      </c>
      <c r="H116" s="360"/>
      <c r="I116" s="362"/>
      <c r="J116" s="360">
        <v>1</v>
      </c>
      <c r="K116" s="360"/>
      <c r="L116" s="362"/>
      <c r="M116" s="360">
        <v>1</v>
      </c>
      <c r="N116" s="360"/>
      <c r="O116" s="362"/>
      <c r="P116" s="360">
        <v>1</v>
      </c>
      <c r="Q116" s="360"/>
      <c r="R116" s="362"/>
      <c r="S116" s="360">
        <v>1</v>
      </c>
      <c r="T116" s="360"/>
      <c r="U116" s="362"/>
      <c r="V116" s="360">
        <v>1</v>
      </c>
      <c r="W116" s="360"/>
      <c r="X116" s="362"/>
      <c r="Y116" s="360">
        <v>1</v>
      </c>
      <c r="Z116" s="360"/>
      <c r="AA116" s="362"/>
      <c r="AB116" s="360">
        <v>1</v>
      </c>
      <c r="AC116" s="360"/>
      <c r="AD116" s="362"/>
      <c r="AE116" s="360">
        <v>1</v>
      </c>
      <c r="AF116" s="360"/>
      <c r="AG116" s="362"/>
      <c r="AH116" s="360">
        <v>1</v>
      </c>
      <c r="AI116" s="360"/>
      <c r="AJ116" s="362"/>
      <c r="AK116" s="360">
        <v>1</v>
      </c>
      <c r="AL116" s="360"/>
      <c r="AM116" s="362"/>
      <c r="AN116" s="360">
        <v>1</v>
      </c>
      <c r="AO116" s="360"/>
      <c r="AP116" s="362"/>
      <c r="AQ116" s="360">
        <v>1</v>
      </c>
      <c r="AR116" s="360"/>
      <c r="AS116" s="362"/>
      <c r="AT116" s="360">
        <v>1</v>
      </c>
      <c r="AU116" s="360"/>
      <c r="AV116" s="362"/>
      <c r="AW116" s="360"/>
      <c r="AX116" s="360">
        <v>1</v>
      </c>
      <c r="AY116" s="362"/>
      <c r="AZ116" s="360">
        <v>1</v>
      </c>
      <c r="BA116" s="360"/>
      <c r="BB116" s="362"/>
      <c r="BC116" s="360"/>
      <c r="BD116" s="360">
        <v>1</v>
      </c>
      <c r="BE116" s="362"/>
      <c r="BF116" s="360"/>
      <c r="BG116" s="360">
        <v>1</v>
      </c>
      <c r="BH116" s="362"/>
      <c r="BI116" s="360"/>
      <c r="BJ116" s="360">
        <v>1</v>
      </c>
      <c r="BK116" s="362"/>
      <c r="BL116" s="360"/>
      <c r="BM116" s="360">
        <v>1</v>
      </c>
      <c r="BN116" s="362"/>
      <c r="BO116" s="360"/>
      <c r="BP116" s="360">
        <v>1</v>
      </c>
      <c r="BQ116" s="362"/>
      <c r="BR116" s="360"/>
      <c r="BS116" s="360">
        <v>1</v>
      </c>
      <c r="BT116" s="362"/>
      <c r="BU116" s="360"/>
      <c r="BV116" s="360">
        <v>1</v>
      </c>
      <c r="BW116" s="362"/>
      <c r="BX116" s="360"/>
      <c r="BY116" s="360">
        <v>1</v>
      </c>
      <c r="BZ116" s="362"/>
      <c r="CA116" s="360"/>
      <c r="CB116" s="360">
        <v>1</v>
      </c>
      <c r="CC116" s="362"/>
      <c r="CD116" s="360"/>
      <c r="CE116" s="360">
        <v>1</v>
      </c>
      <c r="CF116" s="362"/>
      <c r="CG116" s="360"/>
      <c r="CH116" s="360">
        <v>1</v>
      </c>
      <c r="CI116" s="362"/>
      <c r="CJ116" s="388">
        <f t="shared" ref="CJ116:CJ163" si="16">COUNTA(BU116,BR116,BO116,AT116,AQ116,AK116,AH116,AE116,AB116,Y116,V116,J116,G116,D116,M116,P116,S116,AN116,AW116,AZ116,BX116,CA116,BC116,BF116,BI116,BL116,CD116,CG116)</f>
        <v>16</v>
      </c>
      <c r="CK116" s="389">
        <f t="shared" ref="CK116:CK163" si="17">COUNTA(BP116,BS116,BV116,AR116,AU116,AL116,AI116,AF116,AC116,Z116,W116,K116,H116,E116,N116,Q116,T116,AO116,AX116,BA116,BY116,CB116,BD116,BG116,BJ116,BM116,CE116,CH116)</f>
        <v>12</v>
      </c>
      <c r="CL116" s="390">
        <f t="shared" ref="CL116:CL163" si="18">COUNTA(BW116,BT116,BQ116,AV116,AS116,AM116,AJ116,AG116,AD116,AA116,X116,L116,I116,F116,O116,R116,U116,AP116,AY116,BB116,BZ116,CC116,BE116,BH116,BK116,BN116,CF116,CI116)</f>
        <v>0</v>
      </c>
    </row>
    <row r="117" ht="15.6" spans="2:90">
      <c r="B117" s="189">
        <v>3</v>
      </c>
      <c r="C117" s="188">
        <f>'5 жастағы балалар Ф'!C117</f>
        <v>0</v>
      </c>
      <c r="D117" s="360"/>
      <c r="E117" s="360"/>
      <c r="F117" s="362"/>
      <c r="G117" s="360"/>
      <c r="H117" s="360"/>
      <c r="I117" s="362"/>
      <c r="J117" s="360"/>
      <c r="K117" s="360"/>
      <c r="L117" s="362"/>
      <c r="M117" s="360"/>
      <c r="N117" s="360"/>
      <c r="O117" s="362"/>
      <c r="P117" s="360"/>
      <c r="Q117" s="360"/>
      <c r="R117" s="362"/>
      <c r="S117" s="360"/>
      <c r="T117" s="360"/>
      <c r="U117" s="362"/>
      <c r="V117" s="360"/>
      <c r="W117" s="360"/>
      <c r="X117" s="362"/>
      <c r="Y117" s="360"/>
      <c r="Z117" s="360"/>
      <c r="AA117" s="362"/>
      <c r="AB117" s="360"/>
      <c r="AC117" s="360"/>
      <c r="AD117" s="362"/>
      <c r="AE117" s="360"/>
      <c r="AF117" s="360"/>
      <c r="AG117" s="362"/>
      <c r="AH117" s="360"/>
      <c r="AI117" s="360"/>
      <c r="AJ117" s="362"/>
      <c r="AK117" s="360"/>
      <c r="AL117" s="360"/>
      <c r="AM117" s="362"/>
      <c r="AN117" s="360"/>
      <c r="AO117" s="360"/>
      <c r="AP117" s="362"/>
      <c r="AQ117" s="360"/>
      <c r="AR117" s="360"/>
      <c r="AS117" s="362"/>
      <c r="AT117" s="360"/>
      <c r="AU117" s="360"/>
      <c r="AV117" s="362"/>
      <c r="AW117" s="360"/>
      <c r="AX117" s="360"/>
      <c r="AY117" s="362"/>
      <c r="AZ117" s="360"/>
      <c r="BA117" s="360"/>
      <c r="BB117" s="362"/>
      <c r="BC117" s="360"/>
      <c r="BD117" s="360"/>
      <c r="BE117" s="362"/>
      <c r="BF117" s="360"/>
      <c r="BG117" s="360"/>
      <c r="BH117" s="362"/>
      <c r="BI117" s="360"/>
      <c r="BJ117" s="360"/>
      <c r="BK117" s="362"/>
      <c r="BL117" s="360"/>
      <c r="BM117" s="360"/>
      <c r="BN117" s="362"/>
      <c r="BO117" s="360"/>
      <c r="BP117" s="360"/>
      <c r="BQ117" s="362"/>
      <c r="BR117" s="360"/>
      <c r="BS117" s="360"/>
      <c r="BT117" s="362"/>
      <c r="BU117" s="360"/>
      <c r="BV117" s="360"/>
      <c r="BW117" s="362"/>
      <c r="BX117" s="360"/>
      <c r="BY117" s="360"/>
      <c r="BZ117" s="362"/>
      <c r="CA117" s="360"/>
      <c r="CB117" s="360"/>
      <c r="CC117" s="362"/>
      <c r="CD117" s="360"/>
      <c r="CE117" s="360"/>
      <c r="CF117" s="362"/>
      <c r="CG117" s="360"/>
      <c r="CH117" s="360"/>
      <c r="CI117" s="362"/>
      <c r="CJ117" s="388">
        <f t="shared" si="16"/>
        <v>0</v>
      </c>
      <c r="CK117" s="389">
        <f t="shared" si="17"/>
        <v>0</v>
      </c>
      <c r="CL117" s="390">
        <f t="shared" si="18"/>
        <v>0</v>
      </c>
    </row>
    <row r="118" ht="15.6" spans="2:90">
      <c r="B118" s="189">
        <v>4</v>
      </c>
      <c r="C118" s="188" t="str">
        <f>'5 жастағы балалар Ф'!C118</f>
        <v>Болатов Али Дарханұлы</v>
      </c>
      <c r="D118" s="360">
        <v>1</v>
      </c>
      <c r="E118" s="360"/>
      <c r="F118" s="362"/>
      <c r="G118" s="360">
        <v>1</v>
      </c>
      <c r="H118" s="360"/>
      <c r="I118" s="362"/>
      <c r="J118" s="360">
        <v>1</v>
      </c>
      <c r="K118" s="360"/>
      <c r="L118" s="362"/>
      <c r="M118" s="360">
        <v>1</v>
      </c>
      <c r="N118" s="360"/>
      <c r="O118" s="362"/>
      <c r="P118" s="360">
        <v>1</v>
      </c>
      <c r="Q118" s="360"/>
      <c r="R118" s="362"/>
      <c r="S118" s="360">
        <v>1</v>
      </c>
      <c r="T118" s="360"/>
      <c r="U118" s="362"/>
      <c r="V118" s="360">
        <v>1</v>
      </c>
      <c r="W118" s="360"/>
      <c r="X118" s="362"/>
      <c r="Y118" s="360">
        <v>1</v>
      </c>
      <c r="Z118" s="360"/>
      <c r="AA118" s="362"/>
      <c r="AB118" s="360">
        <v>1</v>
      </c>
      <c r="AC118" s="360"/>
      <c r="AD118" s="362"/>
      <c r="AE118" s="360">
        <v>1</v>
      </c>
      <c r="AF118" s="360"/>
      <c r="AG118" s="362"/>
      <c r="AH118" s="360">
        <v>1</v>
      </c>
      <c r="AI118" s="360"/>
      <c r="AJ118" s="362"/>
      <c r="AK118" s="360">
        <v>1</v>
      </c>
      <c r="AL118" s="360"/>
      <c r="AM118" s="362"/>
      <c r="AN118" s="360">
        <v>1</v>
      </c>
      <c r="AO118" s="360"/>
      <c r="AP118" s="362"/>
      <c r="AQ118" s="360">
        <v>1</v>
      </c>
      <c r="AR118" s="360"/>
      <c r="AS118" s="362"/>
      <c r="AT118" s="360">
        <v>1</v>
      </c>
      <c r="AU118" s="360"/>
      <c r="AV118" s="362"/>
      <c r="AW118" s="360">
        <v>1</v>
      </c>
      <c r="AX118" s="360"/>
      <c r="AY118" s="362"/>
      <c r="AZ118" s="360">
        <v>1</v>
      </c>
      <c r="BA118" s="360"/>
      <c r="BB118" s="362"/>
      <c r="BC118" s="360"/>
      <c r="BD118" s="360">
        <v>1</v>
      </c>
      <c r="BE118" s="362"/>
      <c r="BF118" s="360"/>
      <c r="BG118" s="360">
        <v>1</v>
      </c>
      <c r="BH118" s="362"/>
      <c r="BI118" s="360"/>
      <c r="BJ118" s="360">
        <v>1</v>
      </c>
      <c r="BK118" s="362"/>
      <c r="BL118" s="360"/>
      <c r="BM118" s="360">
        <v>1</v>
      </c>
      <c r="BN118" s="362"/>
      <c r="BO118" s="360"/>
      <c r="BP118" s="360">
        <v>1</v>
      </c>
      <c r="BQ118" s="362"/>
      <c r="BR118" s="360"/>
      <c r="BS118" s="360">
        <v>1</v>
      </c>
      <c r="BT118" s="362"/>
      <c r="BU118" s="360">
        <v>1</v>
      </c>
      <c r="BV118" s="360"/>
      <c r="BW118" s="362"/>
      <c r="BX118" s="360"/>
      <c r="BY118" s="360">
        <v>1</v>
      </c>
      <c r="BZ118" s="362"/>
      <c r="CA118" s="360"/>
      <c r="CB118" s="360">
        <v>1</v>
      </c>
      <c r="CC118" s="362"/>
      <c r="CD118" s="360"/>
      <c r="CE118" s="360">
        <v>1</v>
      </c>
      <c r="CF118" s="362"/>
      <c r="CG118" s="360"/>
      <c r="CH118" s="360">
        <v>1</v>
      </c>
      <c r="CI118" s="362"/>
      <c r="CJ118" s="388">
        <f t="shared" si="16"/>
        <v>18</v>
      </c>
      <c r="CK118" s="389">
        <f t="shared" si="17"/>
        <v>10</v>
      </c>
      <c r="CL118" s="390">
        <f t="shared" si="18"/>
        <v>0</v>
      </c>
    </row>
    <row r="119" ht="15.6" spans="2:90">
      <c r="B119" s="189">
        <v>5</v>
      </c>
      <c r="C119" s="188" t="str">
        <f>'5 жастағы балалар Ф'!C119</f>
        <v>Бақытжан Айбар Даулетұлы</v>
      </c>
      <c r="D119" s="360">
        <v>1</v>
      </c>
      <c r="E119" s="360"/>
      <c r="F119" s="362"/>
      <c r="G119" s="360">
        <v>1</v>
      </c>
      <c r="H119" s="360"/>
      <c r="I119" s="362"/>
      <c r="J119" s="360">
        <v>1</v>
      </c>
      <c r="K119" s="360"/>
      <c r="L119" s="362"/>
      <c r="M119" s="360">
        <v>1</v>
      </c>
      <c r="N119" s="360"/>
      <c r="O119" s="362"/>
      <c r="P119" s="360">
        <v>1</v>
      </c>
      <c r="Q119" s="360"/>
      <c r="R119" s="362"/>
      <c r="S119" s="360">
        <v>1</v>
      </c>
      <c r="T119" s="360"/>
      <c r="U119" s="362"/>
      <c r="V119" s="360">
        <v>1</v>
      </c>
      <c r="W119" s="360"/>
      <c r="X119" s="362"/>
      <c r="Y119" s="360">
        <v>1</v>
      </c>
      <c r="Z119" s="360"/>
      <c r="AA119" s="362"/>
      <c r="AB119" s="360">
        <v>1</v>
      </c>
      <c r="AC119" s="360"/>
      <c r="AD119" s="362"/>
      <c r="AE119" s="360">
        <v>1</v>
      </c>
      <c r="AF119" s="360"/>
      <c r="AG119" s="362"/>
      <c r="AH119" s="360">
        <v>1</v>
      </c>
      <c r="AI119" s="360"/>
      <c r="AJ119" s="362"/>
      <c r="AK119" s="360">
        <v>1</v>
      </c>
      <c r="AL119" s="360"/>
      <c r="AM119" s="362"/>
      <c r="AN119" s="360">
        <v>1</v>
      </c>
      <c r="AO119" s="360"/>
      <c r="AP119" s="362"/>
      <c r="AQ119" s="360">
        <v>1</v>
      </c>
      <c r="AR119" s="360"/>
      <c r="AS119" s="362"/>
      <c r="AT119" s="360">
        <v>1</v>
      </c>
      <c r="AU119" s="360"/>
      <c r="AV119" s="362"/>
      <c r="AW119" s="360">
        <v>1</v>
      </c>
      <c r="AX119" s="360"/>
      <c r="AY119" s="362"/>
      <c r="AZ119" s="360">
        <v>1</v>
      </c>
      <c r="BA119" s="360"/>
      <c r="BB119" s="362"/>
      <c r="BC119" s="360"/>
      <c r="BD119" s="360">
        <v>1</v>
      </c>
      <c r="BE119" s="362"/>
      <c r="BF119" s="360">
        <v>1</v>
      </c>
      <c r="BG119" s="360"/>
      <c r="BH119" s="362"/>
      <c r="BI119" s="360">
        <v>1</v>
      </c>
      <c r="BJ119" s="360"/>
      <c r="BK119" s="362"/>
      <c r="BL119" s="360">
        <v>1</v>
      </c>
      <c r="BM119" s="360"/>
      <c r="BN119" s="362"/>
      <c r="BO119" s="360"/>
      <c r="BP119" s="360">
        <v>1</v>
      </c>
      <c r="BQ119" s="362"/>
      <c r="BR119" s="360">
        <v>1</v>
      </c>
      <c r="BS119" s="360"/>
      <c r="BT119" s="362"/>
      <c r="BU119" s="360">
        <v>1</v>
      </c>
      <c r="BV119" s="360"/>
      <c r="BW119" s="362"/>
      <c r="BX119" s="360">
        <v>1</v>
      </c>
      <c r="BY119" s="360"/>
      <c r="BZ119" s="362"/>
      <c r="CA119" s="360">
        <v>1</v>
      </c>
      <c r="CB119" s="464"/>
      <c r="CC119" s="362"/>
      <c r="CD119" s="360">
        <v>1</v>
      </c>
      <c r="CE119" s="360"/>
      <c r="CF119" s="362"/>
      <c r="CG119" s="360">
        <v>1</v>
      </c>
      <c r="CH119" s="360"/>
      <c r="CI119" s="362"/>
      <c r="CJ119" s="388">
        <f t="shared" si="16"/>
        <v>26</v>
      </c>
      <c r="CK119" s="389">
        <f t="shared" si="17"/>
        <v>2</v>
      </c>
      <c r="CL119" s="390">
        <f t="shared" si="18"/>
        <v>0</v>
      </c>
    </row>
    <row r="120" ht="15.6" spans="2:90">
      <c r="B120" s="189">
        <v>6</v>
      </c>
      <c r="C120" s="188" t="str">
        <f>'5 жастағы балалар Ф'!C120</f>
        <v>Бақытжан Айым Мадиярқызы</v>
      </c>
      <c r="D120" s="360"/>
      <c r="E120" s="360"/>
      <c r="F120" s="362">
        <v>1</v>
      </c>
      <c r="G120" s="360"/>
      <c r="H120" s="360"/>
      <c r="I120" s="362">
        <v>1</v>
      </c>
      <c r="J120" s="360"/>
      <c r="K120" s="360"/>
      <c r="L120" s="362">
        <v>1</v>
      </c>
      <c r="M120" s="360"/>
      <c r="N120" s="360"/>
      <c r="O120" s="362">
        <v>1</v>
      </c>
      <c r="P120" s="360"/>
      <c r="Q120" s="360"/>
      <c r="R120" s="362">
        <v>1</v>
      </c>
      <c r="S120" s="360"/>
      <c r="T120" s="360"/>
      <c r="U120" s="362">
        <v>1</v>
      </c>
      <c r="V120" s="360"/>
      <c r="W120" s="360">
        <v>1</v>
      </c>
      <c r="X120" s="362"/>
      <c r="Y120" s="360"/>
      <c r="Z120" s="360"/>
      <c r="AA120" s="362">
        <v>1</v>
      </c>
      <c r="AB120" s="360"/>
      <c r="AC120" s="360"/>
      <c r="AD120" s="362">
        <v>1</v>
      </c>
      <c r="AE120" s="360"/>
      <c r="AF120" s="360"/>
      <c r="AG120" s="362">
        <v>1</v>
      </c>
      <c r="AH120" s="360"/>
      <c r="AI120" s="360"/>
      <c r="AJ120" s="362">
        <v>1</v>
      </c>
      <c r="AK120" s="360"/>
      <c r="AL120" s="360"/>
      <c r="AM120" s="362">
        <v>1</v>
      </c>
      <c r="AN120" s="360"/>
      <c r="AO120" s="360"/>
      <c r="AP120" s="362">
        <v>1</v>
      </c>
      <c r="AQ120" s="360"/>
      <c r="AR120" s="360">
        <v>1</v>
      </c>
      <c r="AS120" s="362"/>
      <c r="AT120" s="360"/>
      <c r="AU120" s="360">
        <v>1</v>
      </c>
      <c r="AV120" s="362"/>
      <c r="AW120" s="360"/>
      <c r="AX120" s="360"/>
      <c r="AY120" s="362">
        <v>1</v>
      </c>
      <c r="AZ120" s="360"/>
      <c r="BA120" s="360"/>
      <c r="BB120" s="362">
        <v>1</v>
      </c>
      <c r="BC120" s="360"/>
      <c r="BD120" s="360"/>
      <c r="BE120" s="362">
        <v>1</v>
      </c>
      <c r="BF120" s="360"/>
      <c r="BG120" s="360"/>
      <c r="BH120" s="362">
        <v>1</v>
      </c>
      <c r="BI120" s="360"/>
      <c r="BJ120" s="360">
        <v>1</v>
      </c>
      <c r="BK120" s="362"/>
      <c r="BL120" s="360"/>
      <c r="BM120" s="360"/>
      <c r="BN120" s="362">
        <v>1</v>
      </c>
      <c r="BO120" s="360"/>
      <c r="BP120" s="360"/>
      <c r="BQ120" s="362">
        <v>1</v>
      </c>
      <c r="BR120" s="360"/>
      <c r="BS120" s="360"/>
      <c r="BT120" s="362">
        <v>1</v>
      </c>
      <c r="BU120" s="360"/>
      <c r="BV120" s="360"/>
      <c r="BW120" s="362">
        <v>1</v>
      </c>
      <c r="BX120" s="360"/>
      <c r="BY120" s="360"/>
      <c r="BZ120" s="362">
        <v>1</v>
      </c>
      <c r="CA120" s="360"/>
      <c r="CB120" s="360"/>
      <c r="CC120" s="362">
        <v>1</v>
      </c>
      <c r="CD120" s="360"/>
      <c r="CE120" s="360">
        <v>1</v>
      </c>
      <c r="CF120" s="362"/>
      <c r="CG120" s="360"/>
      <c r="CH120" s="360"/>
      <c r="CI120" s="362">
        <v>1</v>
      </c>
      <c r="CJ120" s="388">
        <f t="shared" si="16"/>
        <v>0</v>
      </c>
      <c r="CK120" s="389">
        <f t="shared" si="17"/>
        <v>5</v>
      </c>
      <c r="CL120" s="390">
        <f t="shared" si="18"/>
        <v>23</v>
      </c>
    </row>
    <row r="121" ht="15.6" spans="2:90">
      <c r="B121" s="189">
        <v>7</v>
      </c>
      <c r="C121" s="188" t="str">
        <f>'5 жастағы балалар Ф'!C121</f>
        <v>Нуритдин Райяна Мусақызы</v>
      </c>
      <c r="D121" s="360">
        <v>1</v>
      </c>
      <c r="E121" s="360"/>
      <c r="F121" s="362"/>
      <c r="G121" s="360">
        <v>1</v>
      </c>
      <c r="H121" s="360"/>
      <c r="I121" s="362"/>
      <c r="J121" s="360">
        <v>1</v>
      </c>
      <c r="K121" s="360"/>
      <c r="L121" s="362"/>
      <c r="M121" s="360">
        <v>1</v>
      </c>
      <c r="N121" s="360"/>
      <c r="O121" s="362"/>
      <c r="P121" s="360">
        <v>1</v>
      </c>
      <c r="Q121" s="360"/>
      <c r="R121" s="362"/>
      <c r="S121" s="360">
        <v>1</v>
      </c>
      <c r="T121" s="360"/>
      <c r="U121" s="362"/>
      <c r="V121" s="360">
        <v>1</v>
      </c>
      <c r="W121" s="360"/>
      <c r="X121" s="362"/>
      <c r="Y121" s="360">
        <v>1</v>
      </c>
      <c r="Z121" s="360"/>
      <c r="AA121" s="362"/>
      <c r="AB121" s="360">
        <v>1</v>
      </c>
      <c r="AC121" s="360"/>
      <c r="AD121" s="362"/>
      <c r="AE121" s="360">
        <v>1</v>
      </c>
      <c r="AF121" s="360"/>
      <c r="AG121" s="362"/>
      <c r="AH121" s="360">
        <v>1</v>
      </c>
      <c r="AI121" s="360"/>
      <c r="AJ121" s="362"/>
      <c r="AK121" s="360">
        <v>1</v>
      </c>
      <c r="AL121" s="360"/>
      <c r="AM121" s="362"/>
      <c r="AN121" s="360">
        <v>1</v>
      </c>
      <c r="AO121" s="360"/>
      <c r="AP121" s="362"/>
      <c r="AQ121" s="360">
        <v>1</v>
      </c>
      <c r="AR121" s="360"/>
      <c r="AS121" s="362"/>
      <c r="AT121" s="360">
        <v>1</v>
      </c>
      <c r="AU121" s="360"/>
      <c r="AV121" s="362"/>
      <c r="AW121" s="360">
        <v>1</v>
      </c>
      <c r="AX121" s="360"/>
      <c r="AY121" s="362"/>
      <c r="AZ121" s="360">
        <v>1</v>
      </c>
      <c r="BA121" s="360"/>
      <c r="BB121" s="362"/>
      <c r="BC121" s="360">
        <v>1</v>
      </c>
      <c r="BD121" s="360"/>
      <c r="BE121" s="362"/>
      <c r="BF121" s="360">
        <v>1</v>
      </c>
      <c r="BG121" s="360"/>
      <c r="BH121" s="362"/>
      <c r="BI121" s="360">
        <v>1</v>
      </c>
      <c r="BJ121" s="360"/>
      <c r="BK121" s="362"/>
      <c r="BL121" s="360">
        <v>1</v>
      </c>
      <c r="BM121" s="360"/>
      <c r="BN121" s="362"/>
      <c r="BO121" s="360">
        <v>1</v>
      </c>
      <c r="BP121" s="360"/>
      <c r="BQ121" s="362"/>
      <c r="BR121" s="360">
        <v>1</v>
      </c>
      <c r="BS121" s="360"/>
      <c r="BT121" s="362"/>
      <c r="BU121" s="360">
        <v>1</v>
      </c>
      <c r="BV121" s="360"/>
      <c r="BW121" s="362"/>
      <c r="BX121" s="360">
        <v>1</v>
      </c>
      <c r="BY121" s="360"/>
      <c r="BZ121" s="362"/>
      <c r="CA121" s="360">
        <v>1</v>
      </c>
      <c r="CB121" s="360"/>
      <c r="CC121" s="362"/>
      <c r="CD121" s="360">
        <v>1</v>
      </c>
      <c r="CE121" s="360"/>
      <c r="CF121" s="362"/>
      <c r="CG121" s="360">
        <v>1</v>
      </c>
      <c r="CH121" s="360"/>
      <c r="CI121" s="362"/>
      <c r="CJ121" s="388">
        <f t="shared" si="16"/>
        <v>28</v>
      </c>
      <c r="CK121" s="389">
        <f t="shared" si="17"/>
        <v>0</v>
      </c>
      <c r="CL121" s="390">
        <f t="shared" si="18"/>
        <v>0</v>
      </c>
    </row>
    <row r="122" ht="15.6" spans="2:90">
      <c r="B122" s="189">
        <v>8</v>
      </c>
      <c r="C122" s="188">
        <f>'5 жастағы балалар Ф'!C122</f>
        <v>0</v>
      </c>
      <c r="D122" s="360"/>
      <c r="E122" s="360"/>
      <c r="F122" s="362"/>
      <c r="G122" s="360"/>
      <c r="H122" s="360"/>
      <c r="I122" s="362"/>
      <c r="J122" s="360"/>
      <c r="K122" s="360"/>
      <c r="L122" s="362"/>
      <c r="M122" s="360"/>
      <c r="N122" s="360"/>
      <c r="O122" s="362"/>
      <c r="P122" s="360"/>
      <c r="Q122" s="360"/>
      <c r="R122" s="362"/>
      <c r="S122" s="360"/>
      <c r="T122" s="360"/>
      <c r="U122" s="362"/>
      <c r="V122" s="360"/>
      <c r="W122" s="360"/>
      <c r="X122" s="362"/>
      <c r="Y122" s="360"/>
      <c r="Z122" s="360"/>
      <c r="AA122" s="362"/>
      <c r="AB122" s="360"/>
      <c r="AC122" s="360"/>
      <c r="AD122" s="362"/>
      <c r="AE122" s="360"/>
      <c r="AF122" s="360"/>
      <c r="AG122" s="362"/>
      <c r="AH122" s="360"/>
      <c r="AI122" s="360"/>
      <c r="AJ122" s="362"/>
      <c r="AK122" s="360"/>
      <c r="AL122" s="360"/>
      <c r="AM122" s="362"/>
      <c r="AN122" s="360"/>
      <c r="AO122" s="360"/>
      <c r="AP122" s="362"/>
      <c r="AQ122" s="360"/>
      <c r="AR122" s="360"/>
      <c r="AS122" s="362"/>
      <c r="AT122" s="360"/>
      <c r="AU122" s="360"/>
      <c r="AV122" s="362"/>
      <c r="AW122" s="360"/>
      <c r="AX122" s="360"/>
      <c r="AY122" s="362"/>
      <c r="AZ122" s="360"/>
      <c r="BA122" s="360"/>
      <c r="BB122" s="362"/>
      <c r="BC122" s="360"/>
      <c r="BD122" s="360"/>
      <c r="BE122" s="362"/>
      <c r="BF122" s="360"/>
      <c r="BG122" s="360"/>
      <c r="BH122" s="362"/>
      <c r="BI122" s="360"/>
      <c r="BJ122" s="360"/>
      <c r="BK122" s="362"/>
      <c r="BL122" s="360"/>
      <c r="BM122" s="360"/>
      <c r="BN122" s="362"/>
      <c r="BO122" s="360"/>
      <c r="BP122" s="360"/>
      <c r="BQ122" s="362"/>
      <c r="BR122" s="360"/>
      <c r="BS122" s="360"/>
      <c r="BT122" s="362"/>
      <c r="BU122" s="360"/>
      <c r="BV122" s="360"/>
      <c r="BW122" s="362"/>
      <c r="BX122" s="360"/>
      <c r="BY122" s="360"/>
      <c r="BZ122" s="362"/>
      <c r="CA122" s="360"/>
      <c r="CB122" s="360"/>
      <c r="CC122" s="362"/>
      <c r="CD122" s="360"/>
      <c r="CE122" s="360"/>
      <c r="CF122" s="362"/>
      <c r="CG122" s="360"/>
      <c r="CH122" s="360"/>
      <c r="CI122" s="362"/>
      <c r="CJ122" s="388">
        <f t="shared" si="16"/>
        <v>0</v>
      </c>
      <c r="CK122" s="389">
        <f t="shared" si="17"/>
        <v>0</v>
      </c>
      <c r="CL122" s="390">
        <f t="shared" si="18"/>
        <v>0</v>
      </c>
    </row>
    <row r="123" ht="15.6" spans="2:90">
      <c r="B123" s="189">
        <v>9</v>
      </c>
      <c r="C123" s="188" t="str">
        <f>'5 жастағы балалар Ф'!C123</f>
        <v>Төлеужан Малика Талантқызы</v>
      </c>
      <c r="D123" s="360">
        <v>1</v>
      </c>
      <c r="E123" s="360"/>
      <c r="F123" s="362"/>
      <c r="G123" s="360">
        <v>1</v>
      </c>
      <c r="H123" s="360"/>
      <c r="I123" s="362"/>
      <c r="J123" s="360">
        <v>1</v>
      </c>
      <c r="K123" s="360"/>
      <c r="L123" s="362"/>
      <c r="M123" s="360">
        <v>1</v>
      </c>
      <c r="N123" s="360"/>
      <c r="O123" s="362"/>
      <c r="P123" s="360">
        <v>1</v>
      </c>
      <c r="Q123" s="360"/>
      <c r="R123" s="362"/>
      <c r="S123" s="360">
        <v>1</v>
      </c>
      <c r="T123" s="360"/>
      <c r="U123" s="362"/>
      <c r="V123" s="360">
        <v>1</v>
      </c>
      <c r="W123" s="360"/>
      <c r="X123" s="362"/>
      <c r="Y123" s="360">
        <v>1</v>
      </c>
      <c r="Z123" s="360"/>
      <c r="AA123" s="362"/>
      <c r="AB123" s="360">
        <v>1</v>
      </c>
      <c r="AC123" s="360"/>
      <c r="AD123" s="362"/>
      <c r="AE123" s="360">
        <v>1</v>
      </c>
      <c r="AF123" s="360"/>
      <c r="AG123" s="362"/>
      <c r="AH123" s="360">
        <v>1</v>
      </c>
      <c r="AI123" s="360"/>
      <c r="AJ123" s="362"/>
      <c r="AK123" s="360">
        <v>1</v>
      </c>
      <c r="AL123" s="360"/>
      <c r="AM123" s="362"/>
      <c r="AN123" s="360">
        <v>1</v>
      </c>
      <c r="AO123" s="360"/>
      <c r="AP123" s="362"/>
      <c r="AQ123" s="360">
        <v>1</v>
      </c>
      <c r="AR123" s="360"/>
      <c r="AS123" s="362"/>
      <c r="AT123" s="360">
        <v>1</v>
      </c>
      <c r="AU123" s="360"/>
      <c r="AV123" s="362"/>
      <c r="AW123" s="360">
        <v>1</v>
      </c>
      <c r="AX123" s="360"/>
      <c r="AY123" s="362"/>
      <c r="AZ123" s="360">
        <v>1</v>
      </c>
      <c r="BA123" s="360"/>
      <c r="BB123" s="362"/>
      <c r="BC123" s="360">
        <v>1</v>
      </c>
      <c r="BD123" s="360"/>
      <c r="BE123" s="362"/>
      <c r="BF123" s="360">
        <v>1</v>
      </c>
      <c r="BG123" s="360"/>
      <c r="BH123" s="362"/>
      <c r="BI123" s="360">
        <v>1</v>
      </c>
      <c r="BJ123" s="360"/>
      <c r="BK123" s="362"/>
      <c r="BL123" s="360">
        <v>1</v>
      </c>
      <c r="BM123" s="360"/>
      <c r="BN123" s="362"/>
      <c r="BO123" s="360">
        <v>1</v>
      </c>
      <c r="BP123" s="360"/>
      <c r="BQ123" s="362"/>
      <c r="BR123" s="360">
        <v>1</v>
      </c>
      <c r="BS123" s="360"/>
      <c r="BT123" s="362"/>
      <c r="BU123" s="360">
        <v>1</v>
      </c>
      <c r="BV123" s="360"/>
      <c r="BW123" s="362"/>
      <c r="BX123" s="360"/>
      <c r="BY123" s="360">
        <v>1</v>
      </c>
      <c r="BZ123" s="362"/>
      <c r="CA123" s="360">
        <v>1</v>
      </c>
      <c r="CB123" s="360"/>
      <c r="CC123" s="362"/>
      <c r="CD123" s="360">
        <v>1</v>
      </c>
      <c r="CE123" s="360"/>
      <c r="CF123" s="362"/>
      <c r="CG123" s="360">
        <v>1</v>
      </c>
      <c r="CH123" s="360"/>
      <c r="CI123" s="362"/>
      <c r="CJ123" s="388">
        <f t="shared" si="16"/>
        <v>27</v>
      </c>
      <c r="CK123" s="389">
        <f t="shared" si="17"/>
        <v>1</v>
      </c>
      <c r="CL123" s="390">
        <f t="shared" si="18"/>
        <v>0</v>
      </c>
    </row>
    <row r="124" ht="15.6" spans="2:90">
      <c r="B124" s="189">
        <v>10</v>
      </c>
      <c r="C124" s="188" t="str">
        <f>'5 жастағы балалар Ф'!C124</f>
        <v>Қабдысалы Нұрасыл Рақымұлы</v>
      </c>
      <c r="D124" s="360">
        <v>1</v>
      </c>
      <c r="E124" s="360"/>
      <c r="F124" s="362"/>
      <c r="G124" s="360">
        <v>1</v>
      </c>
      <c r="H124" s="360"/>
      <c r="I124" s="362"/>
      <c r="J124" s="360">
        <v>1</v>
      </c>
      <c r="K124" s="360"/>
      <c r="L124" s="362"/>
      <c r="M124" s="360">
        <v>1</v>
      </c>
      <c r="N124" s="360"/>
      <c r="O124" s="362"/>
      <c r="P124" s="360">
        <v>1</v>
      </c>
      <c r="Q124" s="360"/>
      <c r="R124" s="362"/>
      <c r="S124" s="360">
        <v>1</v>
      </c>
      <c r="T124" s="360"/>
      <c r="U124" s="362"/>
      <c r="V124" s="360">
        <v>1</v>
      </c>
      <c r="W124" s="360"/>
      <c r="X124" s="362"/>
      <c r="Y124" s="360">
        <v>1</v>
      </c>
      <c r="Z124" s="360"/>
      <c r="AA124" s="362"/>
      <c r="AB124" s="360">
        <v>1</v>
      </c>
      <c r="AC124" s="360"/>
      <c r="AD124" s="362"/>
      <c r="AE124" s="360">
        <v>1</v>
      </c>
      <c r="AF124" s="360"/>
      <c r="AG124" s="362"/>
      <c r="AH124" s="360">
        <v>1</v>
      </c>
      <c r="AI124" s="360"/>
      <c r="AJ124" s="362"/>
      <c r="AK124" s="360">
        <v>1</v>
      </c>
      <c r="AL124" s="360"/>
      <c r="AM124" s="362"/>
      <c r="AN124" s="360">
        <v>1</v>
      </c>
      <c r="AO124" s="360"/>
      <c r="AP124" s="362"/>
      <c r="AQ124" s="360">
        <v>1</v>
      </c>
      <c r="AR124" s="360"/>
      <c r="AS124" s="362"/>
      <c r="AT124" s="360">
        <v>1</v>
      </c>
      <c r="AU124" s="360"/>
      <c r="AV124" s="362"/>
      <c r="AW124" s="360">
        <v>1</v>
      </c>
      <c r="AX124" s="360"/>
      <c r="AY124" s="362"/>
      <c r="AZ124" s="360">
        <v>1</v>
      </c>
      <c r="BA124" s="360"/>
      <c r="BB124" s="362"/>
      <c r="BC124" s="360">
        <v>1</v>
      </c>
      <c r="BD124" s="360"/>
      <c r="BE124" s="362"/>
      <c r="BF124" s="360">
        <v>1</v>
      </c>
      <c r="BG124" s="360"/>
      <c r="BH124" s="362"/>
      <c r="BI124" s="360">
        <v>1</v>
      </c>
      <c r="BJ124" s="360"/>
      <c r="BK124" s="362"/>
      <c r="BL124" s="360">
        <v>1</v>
      </c>
      <c r="BM124" s="360"/>
      <c r="BN124" s="362"/>
      <c r="BO124" s="360">
        <v>1</v>
      </c>
      <c r="BP124" s="360"/>
      <c r="BQ124" s="362"/>
      <c r="BR124" s="360">
        <v>1</v>
      </c>
      <c r="BS124" s="360"/>
      <c r="BT124" s="362"/>
      <c r="BU124" s="360">
        <v>1</v>
      </c>
      <c r="BV124" s="360"/>
      <c r="BW124" s="362"/>
      <c r="BX124" s="360">
        <v>1</v>
      </c>
      <c r="BY124" s="360"/>
      <c r="BZ124" s="362"/>
      <c r="CA124" s="360">
        <v>1</v>
      </c>
      <c r="CB124" s="360"/>
      <c r="CC124" s="362"/>
      <c r="CD124" s="360">
        <v>1</v>
      </c>
      <c r="CE124" s="360"/>
      <c r="CF124" s="362"/>
      <c r="CG124" s="360">
        <v>1</v>
      </c>
      <c r="CH124" s="360"/>
      <c r="CI124" s="362"/>
      <c r="CJ124" s="388">
        <f t="shared" si="16"/>
        <v>28</v>
      </c>
      <c r="CK124" s="389">
        <f t="shared" si="17"/>
        <v>0</v>
      </c>
      <c r="CL124" s="390">
        <f t="shared" si="18"/>
        <v>0</v>
      </c>
    </row>
    <row r="125" ht="15.6" spans="2:90">
      <c r="B125" s="189">
        <v>11</v>
      </c>
      <c r="C125" s="188">
        <f>'5 жастағы балалар Ф'!C125</f>
        <v>0</v>
      </c>
      <c r="D125" s="360"/>
      <c r="E125" s="360"/>
      <c r="F125" s="362"/>
      <c r="G125" s="360"/>
      <c r="H125" s="360"/>
      <c r="I125" s="362"/>
      <c r="J125" s="360"/>
      <c r="K125" s="360"/>
      <c r="L125" s="362"/>
      <c r="M125" s="360"/>
      <c r="N125" s="360"/>
      <c r="O125" s="362"/>
      <c r="P125" s="360"/>
      <c r="Q125" s="360"/>
      <c r="R125" s="362"/>
      <c r="S125" s="360"/>
      <c r="T125" s="360"/>
      <c r="U125" s="362"/>
      <c r="V125" s="360"/>
      <c r="W125" s="360"/>
      <c r="X125" s="362"/>
      <c r="Y125" s="360"/>
      <c r="Z125" s="360"/>
      <c r="AA125" s="362"/>
      <c r="AB125" s="360"/>
      <c r="AC125" s="360"/>
      <c r="AD125" s="362"/>
      <c r="AE125" s="360"/>
      <c r="AF125" s="360"/>
      <c r="AG125" s="362"/>
      <c r="AH125" s="360"/>
      <c r="AI125" s="360"/>
      <c r="AJ125" s="362"/>
      <c r="AK125" s="360"/>
      <c r="AL125" s="360"/>
      <c r="AM125" s="362"/>
      <c r="AN125" s="360"/>
      <c r="AO125" s="360"/>
      <c r="AP125" s="362"/>
      <c r="AQ125" s="360"/>
      <c r="AR125" s="360"/>
      <c r="AS125" s="362"/>
      <c r="AT125" s="360"/>
      <c r="AU125" s="360"/>
      <c r="AV125" s="362"/>
      <c r="AW125" s="360"/>
      <c r="AX125" s="360"/>
      <c r="AY125" s="362"/>
      <c r="AZ125" s="360"/>
      <c r="BA125" s="360"/>
      <c r="BB125" s="362"/>
      <c r="BC125" s="360"/>
      <c r="BD125" s="360"/>
      <c r="BE125" s="362"/>
      <c r="BF125" s="360"/>
      <c r="BG125" s="360"/>
      <c r="BH125" s="362"/>
      <c r="BI125" s="360"/>
      <c r="BJ125" s="360"/>
      <c r="BK125" s="362"/>
      <c r="BL125" s="360"/>
      <c r="BM125" s="360"/>
      <c r="BN125" s="362"/>
      <c r="BO125" s="360"/>
      <c r="BP125" s="360"/>
      <c r="BQ125" s="362"/>
      <c r="BR125" s="360"/>
      <c r="BS125" s="360"/>
      <c r="BT125" s="362"/>
      <c r="BU125" s="360"/>
      <c r="BV125" s="360"/>
      <c r="BW125" s="362"/>
      <c r="BX125" s="360"/>
      <c r="BY125" s="360"/>
      <c r="BZ125" s="362"/>
      <c r="CA125" s="360"/>
      <c r="CB125" s="360"/>
      <c r="CC125" s="362"/>
      <c r="CD125" s="360"/>
      <c r="CE125" s="360"/>
      <c r="CF125" s="362"/>
      <c r="CG125" s="360"/>
      <c r="CH125" s="360"/>
      <c r="CI125" s="362"/>
      <c r="CJ125" s="388">
        <f t="shared" si="16"/>
        <v>0</v>
      </c>
      <c r="CK125" s="389">
        <f t="shared" si="17"/>
        <v>0</v>
      </c>
      <c r="CL125" s="390">
        <f t="shared" si="18"/>
        <v>0</v>
      </c>
    </row>
    <row r="126" ht="15.6" spans="2:90">
      <c r="B126" s="189">
        <v>12</v>
      </c>
      <c r="C126" s="188">
        <f>'5 жастағы балалар Ф'!C126</f>
        <v>0</v>
      </c>
      <c r="D126" s="360"/>
      <c r="E126" s="360"/>
      <c r="F126" s="362"/>
      <c r="G126" s="360"/>
      <c r="H126" s="360"/>
      <c r="I126" s="362"/>
      <c r="J126" s="360"/>
      <c r="K126" s="360"/>
      <c r="L126" s="362"/>
      <c r="M126" s="360"/>
      <c r="N126" s="360"/>
      <c r="O126" s="362"/>
      <c r="P126" s="360"/>
      <c r="Q126" s="360"/>
      <c r="R126" s="362"/>
      <c r="S126" s="360"/>
      <c r="T126" s="360"/>
      <c r="U126" s="362"/>
      <c r="V126" s="360"/>
      <c r="W126" s="360"/>
      <c r="X126" s="362"/>
      <c r="Y126" s="360"/>
      <c r="Z126" s="360"/>
      <c r="AA126" s="362"/>
      <c r="AB126" s="360"/>
      <c r="AC126" s="360"/>
      <c r="AD126" s="362"/>
      <c r="AE126" s="360"/>
      <c r="AF126" s="360"/>
      <c r="AG126" s="362"/>
      <c r="AH126" s="360"/>
      <c r="AI126" s="360"/>
      <c r="AJ126" s="362"/>
      <c r="AK126" s="360"/>
      <c r="AL126" s="360"/>
      <c r="AM126" s="362"/>
      <c r="AN126" s="360"/>
      <c r="AO126" s="360"/>
      <c r="AP126" s="362"/>
      <c r="AQ126" s="360"/>
      <c r="AR126" s="360"/>
      <c r="AS126" s="362"/>
      <c r="AT126" s="360"/>
      <c r="AU126" s="360"/>
      <c r="AV126" s="362"/>
      <c r="AW126" s="360"/>
      <c r="AX126" s="360"/>
      <c r="AY126" s="362"/>
      <c r="AZ126" s="360"/>
      <c r="BA126" s="360"/>
      <c r="BB126" s="362"/>
      <c r="BC126" s="360"/>
      <c r="BD126" s="360"/>
      <c r="BE126" s="362"/>
      <c r="BF126" s="360"/>
      <c r="BG126" s="360"/>
      <c r="BH126" s="362"/>
      <c r="BI126" s="360"/>
      <c r="BJ126" s="360"/>
      <c r="BK126" s="362"/>
      <c r="BL126" s="360"/>
      <c r="BM126" s="360"/>
      <c r="BN126" s="362"/>
      <c r="BO126" s="360"/>
      <c r="BP126" s="360"/>
      <c r="BQ126" s="362"/>
      <c r="BR126" s="360"/>
      <c r="BS126" s="360"/>
      <c r="BT126" s="362"/>
      <c r="BU126" s="360"/>
      <c r="BV126" s="360"/>
      <c r="BW126" s="362"/>
      <c r="BX126" s="360"/>
      <c r="BY126" s="360"/>
      <c r="BZ126" s="362"/>
      <c r="CA126" s="360"/>
      <c r="CB126" s="360"/>
      <c r="CC126" s="362"/>
      <c r="CD126" s="360"/>
      <c r="CE126" s="360"/>
      <c r="CF126" s="362"/>
      <c r="CG126" s="360"/>
      <c r="CH126" s="360"/>
      <c r="CI126" s="362"/>
      <c r="CJ126" s="388">
        <f t="shared" si="16"/>
        <v>0</v>
      </c>
      <c r="CK126" s="389">
        <f t="shared" si="17"/>
        <v>0</v>
      </c>
      <c r="CL126" s="390">
        <f t="shared" si="18"/>
        <v>0</v>
      </c>
    </row>
    <row r="127" ht="15.6" spans="2:90">
      <c r="B127" s="189">
        <v>13</v>
      </c>
      <c r="C127" s="188">
        <f>'5 жастағы балалар Ф'!C127</f>
        <v>0</v>
      </c>
      <c r="D127" s="360"/>
      <c r="E127" s="360"/>
      <c r="F127" s="362"/>
      <c r="G127" s="360"/>
      <c r="H127" s="360"/>
      <c r="I127" s="362"/>
      <c r="J127" s="360"/>
      <c r="K127" s="360"/>
      <c r="L127" s="362"/>
      <c r="M127" s="360"/>
      <c r="N127" s="360"/>
      <c r="O127" s="362"/>
      <c r="P127" s="360"/>
      <c r="Q127" s="360"/>
      <c r="R127" s="362"/>
      <c r="S127" s="360"/>
      <c r="T127" s="360"/>
      <c r="U127" s="362"/>
      <c r="V127" s="360"/>
      <c r="W127" s="360"/>
      <c r="X127" s="362"/>
      <c r="Y127" s="360"/>
      <c r="Z127" s="360"/>
      <c r="AA127" s="362"/>
      <c r="AB127" s="360"/>
      <c r="AC127" s="360"/>
      <c r="AD127" s="362"/>
      <c r="AE127" s="360"/>
      <c r="AF127" s="360"/>
      <c r="AG127" s="362"/>
      <c r="AH127" s="360"/>
      <c r="AI127" s="360"/>
      <c r="AJ127" s="362"/>
      <c r="AK127" s="360"/>
      <c r="AL127" s="360"/>
      <c r="AM127" s="362"/>
      <c r="AN127" s="360"/>
      <c r="AO127" s="360"/>
      <c r="AP127" s="362"/>
      <c r="AQ127" s="360"/>
      <c r="AR127" s="360"/>
      <c r="AS127" s="362"/>
      <c r="AT127" s="360"/>
      <c r="AU127" s="360"/>
      <c r="AV127" s="362"/>
      <c r="AW127" s="360"/>
      <c r="AX127" s="360"/>
      <c r="AY127" s="362"/>
      <c r="AZ127" s="360"/>
      <c r="BA127" s="360"/>
      <c r="BB127" s="362"/>
      <c r="BC127" s="360"/>
      <c r="BD127" s="360"/>
      <c r="BE127" s="362"/>
      <c r="BF127" s="360"/>
      <c r="BG127" s="360"/>
      <c r="BH127" s="362"/>
      <c r="BI127" s="360"/>
      <c r="BJ127" s="360"/>
      <c r="BK127" s="362"/>
      <c r="BL127" s="360"/>
      <c r="BM127" s="360"/>
      <c r="BN127" s="362"/>
      <c r="BO127" s="360"/>
      <c r="BP127" s="360"/>
      <c r="BQ127" s="362"/>
      <c r="BR127" s="360"/>
      <c r="BS127" s="360"/>
      <c r="BT127" s="362"/>
      <c r="BU127" s="360"/>
      <c r="BV127" s="360"/>
      <c r="BW127" s="362"/>
      <c r="BX127" s="360"/>
      <c r="BY127" s="360"/>
      <c r="BZ127" s="362"/>
      <c r="CA127" s="360"/>
      <c r="CB127" s="360"/>
      <c r="CC127" s="362"/>
      <c r="CD127" s="360"/>
      <c r="CE127" s="360"/>
      <c r="CF127" s="362"/>
      <c r="CG127" s="360"/>
      <c r="CH127" s="360"/>
      <c r="CI127" s="362"/>
      <c r="CJ127" s="388">
        <f t="shared" si="16"/>
        <v>0</v>
      </c>
      <c r="CK127" s="389">
        <f t="shared" si="17"/>
        <v>0</v>
      </c>
      <c r="CL127" s="390">
        <f t="shared" si="18"/>
        <v>0</v>
      </c>
    </row>
    <row r="128" ht="15.6" spans="2:90">
      <c r="B128" s="189">
        <v>14</v>
      </c>
      <c r="C128" s="188">
        <f>'5 жастағы балалар Ф'!C128</f>
        <v>0</v>
      </c>
      <c r="D128" s="360"/>
      <c r="E128" s="360"/>
      <c r="F128" s="362"/>
      <c r="G128" s="360"/>
      <c r="H128" s="360"/>
      <c r="I128" s="362"/>
      <c r="J128" s="360"/>
      <c r="K128" s="360"/>
      <c r="L128" s="362"/>
      <c r="M128" s="360"/>
      <c r="N128" s="360"/>
      <c r="O128" s="362"/>
      <c r="P128" s="360"/>
      <c r="Q128" s="360"/>
      <c r="R128" s="362"/>
      <c r="S128" s="360"/>
      <c r="T128" s="360"/>
      <c r="U128" s="362"/>
      <c r="V128" s="360"/>
      <c r="W128" s="360"/>
      <c r="X128" s="362"/>
      <c r="Y128" s="360"/>
      <c r="Z128" s="360"/>
      <c r="AA128" s="362"/>
      <c r="AB128" s="360"/>
      <c r="AC128" s="360"/>
      <c r="AD128" s="362"/>
      <c r="AE128" s="360"/>
      <c r="AF128" s="360"/>
      <c r="AG128" s="362"/>
      <c r="AH128" s="360"/>
      <c r="AI128" s="360"/>
      <c r="AJ128" s="362"/>
      <c r="AK128" s="360"/>
      <c r="AL128" s="360"/>
      <c r="AM128" s="362"/>
      <c r="AN128" s="360"/>
      <c r="AO128" s="360"/>
      <c r="AP128" s="362"/>
      <c r="AQ128" s="360"/>
      <c r="AR128" s="360"/>
      <c r="AS128" s="362"/>
      <c r="AT128" s="360"/>
      <c r="AU128" s="360"/>
      <c r="AV128" s="362"/>
      <c r="AW128" s="360"/>
      <c r="AX128" s="360"/>
      <c r="AY128" s="362"/>
      <c r="AZ128" s="360"/>
      <c r="BA128" s="360"/>
      <c r="BB128" s="362"/>
      <c r="BC128" s="360"/>
      <c r="BD128" s="360"/>
      <c r="BE128" s="362"/>
      <c r="BF128" s="360"/>
      <c r="BG128" s="360"/>
      <c r="BH128" s="362"/>
      <c r="BI128" s="360"/>
      <c r="BJ128" s="360"/>
      <c r="BK128" s="362"/>
      <c r="BL128" s="360"/>
      <c r="BM128" s="360"/>
      <c r="BN128" s="362"/>
      <c r="BO128" s="360"/>
      <c r="BP128" s="360"/>
      <c r="BQ128" s="362"/>
      <c r="BR128" s="360"/>
      <c r="BS128" s="360"/>
      <c r="BT128" s="362"/>
      <c r="BU128" s="360"/>
      <c r="BV128" s="360"/>
      <c r="BW128" s="362"/>
      <c r="BX128" s="360"/>
      <c r="BY128" s="360"/>
      <c r="BZ128" s="362"/>
      <c r="CA128" s="360"/>
      <c r="CB128" s="360"/>
      <c r="CC128" s="362"/>
      <c r="CD128" s="360"/>
      <c r="CE128" s="360"/>
      <c r="CF128" s="362"/>
      <c r="CG128" s="360"/>
      <c r="CH128" s="360"/>
      <c r="CI128" s="362"/>
      <c r="CJ128" s="388">
        <f t="shared" si="16"/>
        <v>0</v>
      </c>
      <c r="CK128" s="389">
        <f t="shared" si="17"/>
        <v>0</v>
      </c>
      <c r="CL128" s="390">
        <f t="shared" si="18"/>
        <v>0</v>
      </c>
    </row>
    <row r="129" ht="15.6" spans="2:90">
      <c r="B129" s="189">
        <v>15</v>
      </c>
      <c r="C129" s="188">
        <f>'5 жастағы балалар Ф'!C129</f>
        <v>0</v>
      </c>
      <c r="D129" s="360"/>
      <c r="E129" s="360"/>
      <c r="F129" s="362"/>
      <c r="G129" s="360"/>
      <c r="H129" s="360"/>
      <c r="I129" s="362"/>
      <c r="J129" s="360"/>
      <c r="K129" s="360"/>
      <c r="L129" s="362"/>
      <c r="M129" s="360"/>
      <c r="N129" s="360"/>
      <c r="O129" s="362"/>
      <c r="P129" s="360"/>
      <c r="Q129" s="360"/>
      <c r="R129" s="362"/>
      <c r="S129" s="360"/>
      <c r="T129" s="360"/>
      <c r="U129" s="362"/>
      <c r="V129" s="360"/>
      <c r="W129" s="360"/>
      <c r="X129" s="362"/>
      <c r="Y129" s="360"/>
      <c r="Z129" s="360"/>
      <c r="AA129" s="362"/>
      <c r="AB129" s="360"/>
      <c r="AC129" s="360"/>
      <c r="AD129" s="362"/>
      <c r="AE129" s="360"/>
      <c r="AF129" s="360"/>
      <c r="AG129" s="362"/>
      <c r="AH129" s="360"/>
      <c r="AI129" s="360"/>
      <c r="AJ129" s="362"/>
      <c r="AK129" s="360"/>
      <c r="AL129" s="360"/>
      <c r="AM129" s="362"/>
      <c r="AN129" s="360"/>
      <c r="AO129" s="360"/>
      <c r="AP129" s="362"/>
      <c r="AQ129" s="360"/>
      <c r="AR129" s="360"/>
      <c r="AS129" s="362"/>
      <c r="AT129" s="360"/>
      <c r="AU129" s="360"/>
      <c r="AV129" s="362"/>
      <c r="AW129" s="360"/>
      <c r="AX129" s="360"/>
      <c r="AY129" s="362"/>
      <c r="AZ129" s="360"/>
      <c r="BA129" s="360"/>
      <c r="BB129" s="362"/>
      <c r="BC129" s="360"/>
      <c r="BD129" s="360"/>
      <c r="BE129" s="362"/>
      <c r="BF129" s="360"/>
      <c r="BG129" s="360"/>
      <c r="BH129" s="362"/>
      <c r="BI129" s="360"/>
      <c r="BJ129" s="360"/>
      <c r="BK129" s="362"/>
      <c r="BL129" s="360"/>
      <c r="BM129" s="360"/>
      <c r="BN129" s="362"/>
      <c r="BO129" s="360"/>
      <c r="BP129" s="360"/>
      <c r="BQ129" s="362"/>
      <c r="BR129" s="360"/>
      <c r="BS129" s="360"/>
      <c r="BT129" s="362"/>
      <c r="BU129" s="360"/>
      <c r="BV129" s="360"/>
      <c r="BW129" s="362"/>
      <c r="BX129" s="360"/>
      <c r="BY129" s="360"/>
      <c r="BZ129" s="362"/>
      <c r="CA129" s="360"/>
      <c r="CB129" s="360"/>
      <c r="CC129" s="362"/>
      <c r="CD129" s="360"/>
      <c r="CE129" s="360"/>
      <c r="CF129" s="362"/>
      <c r="CG129" s="360"/>
      <c r="CH129" s="360"/>
      <c r="CI129" s="362"/>
      <c r="CJ129" s="388">
        <f t="shared" si="16"/>
        <v>0</v>
      </c>
      <c r="CK129" s="389">
        <f t="shared" si="17"/>
        <v>0</v>
      </c>
      <c r="CL129" s="390">
        <f t="shared" si="18"/>
        <v>0</v>
      </c>
    </row>
    <row r="130" ht="15.6" spans="2:90">
      <c r="B130" s="189">
        <v>16</v>
      </c>
      <c r="C130" s="188">
        <f>'5 жастағы балалар Ф'!C130</f>
        <v>0</v>
      </c>
      <c r="D130" s="360"/>
      <c r="E130" s="360"/>
      <c r="F130" s="362"/>
      <c r="G130" s="360"/>
      <c r="H130" s="360"/>
      <c r="I130" s="362"/>
      <c r="J130" s="360"/>
      <c r="K130" s="360"/>
      <c r="L130" s="362"/>
      <c r="M130" s="360"/>
      <c r="N130" s="360"/>
      <c r="O130" s="362"/>
      <c r="P130" s="360"/>
      <c r="Q130" s="360"/>
      <c r="R130" s="362"/>
      <c r="S130" s="360"/>
      <c r="T130" s="360"/>
      <c r="U130" s="362"/>
      <c r="V130" s="360"/>
      <c r="W130" s="360"/>
      <c r="X130" s="362"/>
      <c r="Y130" s="360"/>
      <c r="Z130" s="360"/>
      <c r="AA130" s="362"/>
      <c r="AB130" s="360"/>
      <c r="AC130" s="360"/>
      <c r="AD130" s="362"/>
      <c r="AE130" s="360"/>
      <c r="AF130" s="360"/>
      <c r="AG130" s="362"/>
      <c r="AH130" s="360"/>
      <c r="AI130" s="360"/>
      <c r="AJ130" s="362"/>
      <c r="AK130" s="360"/>
      <c r="AL130" s="360"/>
      <c r="AM130" s="362"/>
      <c r="AN130" s="360"/>
      <c r="AO130" s="360"/>
      <c r="AP130" s="362"/>
      <c r="AQ130" s="360"/>
      <c r="AR130" s="360"/>
      <c r="AS130" s="362"/>
      <c r="AT130" s="360"/>
      <c r="AU130" s="360"/>
      <c r="AV130" s="362"/>
      <c r="AW130" s="360"/>
      <c r="AX130" s="360"/>
      <c r="AY130" s="362"/>
      <c r="AZ130" s="360"/>
      <c r="BA130" s="360"/>
      <c r="BB130" s="362"/>
      <c r="BC130" s="360"/>
      <c r="BD130" s="360"/>
      <c r="BE130" s="362"/>
      <c r="BF130" s="360"/>
      <c r="BG130" s="360"/>
      <c r="BH130" s="362"/>
      <c r="BI130" s="360"/>
      <c r="BJ130" s="360"/>
      <c r="BK130" s="362"/>
      <c r="BL130" s="360"/>
      <c r="BM130" s="360"/>
      <c r="BN130" s="362"/>
      <c r="BO130" s="360"/>
      <c r="BP130" s="360"/>
      <c r="BQ130" s="362"/>
      <c r="BR130" s="360"/>
      <c r="BS130" s="360"/>
      <c r="BT130" s="362"/>
      <c r="BU130" s="360"/>
      <c r="BV130" s="360"/>
      <c r="BW130" s="362"/>
      <c r="BX130" s="360"/>
      <c r="BY130" s="360"/>
      <c r="BZ130" s="362"/>
      <c r="CA130" s="360"/>
      <c r="CB130" s="360"/>
      <c r="CC130" s="362"/>
      <c r="CD130" s="360"/>
      <c r="CE130" s="360"/>
      <c r="CF130" s="362"/>
      <c r="CG130" s="360"/>
      <c r="CH130" s="360"/>
      <c r="CI130" s="362"/>
      <c r="CJ130" s="388">
        <f t="shared" si="16"/>
        <v>0</v>
      </c>
      <c r="CK130" s="389">
        <f t="shared" si="17"/>
        <v>0</v>
      </c>
      <c r="CL130" s="390">
        <f t="shared" si="18"/>
        <v>0</v>
      </c>
    </row>
    <row r="131" ht="15.6" spans="2:90">
      <c r="B131" s="189">
        <v>17</v>
      </c>
      <c r="C131" s="188">
        <f>'5 жастағы балалар Ф'!C131</f>
        <v>0</v>
      </c>
      <c r="D131" s="360"/>
      <c r="E131" s="360"/>
      <c r="F131" s="362"/>
      <c r="G131" s="360"/>
      <c r="H131" s="360"/>
      <c r="I131" s="362"/>
      <c r="J131" s="360"/>
      <c r="K131" s="360"/>
      <c r="L131" s="362"/>
      <c r="M131" s="360"/>
      <c r="N131" s="360"/>
      <c r="O131" s="362"/>
      <c r="P131" s="360"/>
      <c r="Q131" s="360"/>
      <c r="R131" s="362"/>
      <c r="S131" s="360"/>
      <c r="T131" s="360"/>
      <c r="U131" s="362"/>
      <c r="V131" s="360"/>
      <c r="W131" s="360"/>
      <c r="X131" s="362"/>
      <c r="Y131" s="360"/>
      <c r="Z131" s="360"/>
      <c r="AA131" s="362"/>
      <c r="AB131" s="360"/>
      <c r="AC131" s="360"/>
      <c r="AD131" s="362"/>
      <c r="AE131" s="360"/>
      <c r="AF131" s="360"/>
      <c r="AG131" s="362"/>
      <c r="AH131" s="360"/>
      <c r="AI131" s="360"/>
      <c r="AJ131" s="362"/>
      <c r="AK131" s="360"/>
      <c r="AL131" s="360"/>
      <c r="AM131" s="362"/>
      <c r="AN131" s="360"/>
      <c r="AO131" s="360"/>
      <c r="AP131" s="362"/>
      <c r="AQ131" s="360"/>
      <c r="AR131" s="360"/>
      <c r="AS131" s="362"/>
      <c r="AT131" s="360"/>
      <c r="AU131" s="360"/>
      <c r="AV131" s="362"/>
      <c r="AW131" s="360"/>
      <c r="AX131" s="360"/>
      <c r="AY131" s="362"/>
      <c r="AZ131" s="360"/>
      <c r="BA131" s="360"/>
      <c r="BB131" s="362"/>
      <c r="BC131" s="360"/>
      <c r="BD131" s="360"/>
      <c r="BE131" s="362"/>
      <c r="BF131" s="360"/>
      <c r="BG131" s="360"/>
      <c r="BH131" s="362"/>
      <c r="BI131" s="360"/>
      <c r="BJ131" s="360"/>
      <c r="BK131" s="362"/>
      <c r="BL131" s="360"/>
      <c r="BM131" s="360"/>
      <c r="BN131" s="362"/>
      <c r="BO131" s="360"/>
      <c r="BP131" s="360"/>
      <c r="BQ131" s="362"/>
      <c r="BR131" s="360"/>
      <c r="BS131" s="360"/>
      <c r="BT131" s="362"/>
      <c r="BU131" s="360"/>
      <c r="BV131" s="360"/>
      <c r="BW131" s="362"/>
      <c r="BX131" s="360"/>
      <c r="BY131" s="360"/>
      <c r="BZ131" s="362"/>
      <c r="CA131" s="360"/>
      <c r="CB131" s="360"/>
      <c r="CC131" s="362"/>
      <c r="CD131" s="360"/>
      <c r="CE131" s="360"/>
      <c r="CF131" s="362"/>
      <c r="CG131" s="360"/>
      <c r="CH131" s="360"/>
      <c r="CI131" s="362"/>
      <c r="CJ131" s="388">
        <f t="shared" si="16"/>
        <v>0</v>
      </c>
      <c r="CK131" s="389">
        <f t="shared" si="17"/>
        <v>0</v>
      </c>
      <c r="CL131" s="390">
        <f t="shared" si="18"/>
        <v>0</v>
      </c>
    </row>
    <row r="132" ht="15.6" spans="2:90">
      <c r="B132" s="189">
        <v>18</v>
      </c>
      <c r="C132" s="188">
        <f>'5 жастағы балалар Ф'!C132</f>
        <v>0</v>
      </c>
      <c r="D132" s="360"/>
      <c r="E132" s="360"/>
      <c r="F132" s="362"/>
      <c r="G132" s="360"/>
      <c r="H132" s="360"/>
      <c r="I132" s="362"/>
      <c r="J132" s="360"/>
      <c r="K132" s="360"/>
      <c r="L132" s="362"/>
      <c r="M132" s="360"/>
      <c r="N132" s="360"/>
      <c r="O132" s="362"/>
      <c r="P132" s="360"/>
      <c r="Q132" s="360"/>
      <c r="R132" s="362"/>
      <c r="S132" s="360"/>
      <c r="T132" s="360"/>
      <c r="U132" s="362"/>
      <c r="V132" s="360"/>
      <c r="W132" s="360"/>
      <c r="X132" s="362"/>
      <c r="Y132" s="360"/>
      <c r="Z132" s="360"/>
      <c r="AA132" s="362"/>
      <c r="AB132" s="360"/>
      <c r="AC132" s="360"/>
      <c r="AD132" s="362"/>
      <c r="AE132" s="360"/>
      <c r="AF132" s="360"/>
      <c r="AG132" s="362"/>
      <c r="AH132" s="360"/>
      <c r="AI132" s="360"/>
      <c r="AJ132" s="362"/>
      <c r="AK132" s="360"/>
      <c r="AL132" s="360"/>
      <c r="AM132" s="362"/>
      <c r="AN132" s="360"/>
      <c r="AO132" s="360"/>
      <c r="AP132" s="362"/>
      <c r="AQ132" s="360"/>
      <c r="AR132" s="360"/>
      <c r="AS132" s="362"/>
      <c r="AT132" s="360"/>
      <c r="AU132" s="360"/>
      <c r="AV132" s="362"/>
      <c r="AW132" s="360"/>
      <c r="AX132" s="360"/>
      <c r="AY132" s="362"/>
      <c r="AZ132" s="360"/>
      <c r="BA132" s="360"/>
      <c r="BB132" s="362"/>
      <c r="BC132" s="360"/>
      <c r="BD132" s="360"/>
      <c r="BE132" s="362"/>
      <c r="BF132" s="360"/>
      <c r="BG132" s="360"/>
      <c r="BH132" s="362"/>
      <c r="BI132" s="360"/>
      <c r="BJ132" s="360"/>
      <c r="BK132" s="362"/>
      <c r="BL132" s="360"/>
      <c r="BM132" s="360"/>
      <c r="BN132" s="362"/>
      <c r="BO132" s="360"/>
      <c r="BP132" s="360"/>
      <c r="BQ132" s="362"/>
      <c r="BR132" s="360"/>
      <c r="BS132" s="360"/>
      <c r="BT132" s="362"/>
      <c r="BU132" s="360"/>
      <c r="BV132" s="360"/>
      <c r="BW132" s="362"/>
      <c r="BX132" s="360"/>
      <c r="BY132" s="360"/>
      <c r="BZ132" s="362"/>
      <c r="CA132" s="360"/>
      <c r="CB132" s="360"/>
      <c r="CC132" s="362"/>
      <c r="CD132" s="360"/>
      <c r="CE132" s="360"/>
      <c r="CF132" s="362"/>
      <c r="CG132" s="360"/>
      <c r="CH132" s="360"/>
      <c r="CI132" s="362"/>
      <c r="CJ132" s="388">
        <f t="shared" si="16"/>
        <v>0</v>
      </c>
      <c r="CK132" s="389">
        <f t="shared" si="17"/>
        <v>0</v>
      </c>
      <c r="CL132" s="390">
        <f t="shared" si="18"/>
        <v>0</v>
      </c>
    </row>
    <row r="133" ht="15.6" spans="2:90">
      <c r="B133" s="189">
        <v>19</v>
      </c>
      <c r="C133" s="188">
        <f>'5 жастағы балалар Ф'!C133</f>
        <v>0</v>
      </c>
      <c r="D133" s="360"/>
      <c r="E133" s="360"/>
      <c r="F133" s="362"/>
      <c r="G133" s="360"/>
      <c r="H133" s="360"/>
      <c r="I133" s="362"/>
      <c r="J133" s="360"/>
      <c r="K133" s="360"/>
      <c r="L133" s="362"/>
      <c r="M133" s="360"/>
      <c r="N133" s="360"/>
      <c r="O133" s="362"/>
      <c r="P133" s="360"/>
      <c r="Q133" s="360"/>
      <c r="R133" s="362"/>
      <c r="S133" s="360"/>
      <c r="T133" s="360"/>
      <c r="U133" s="362"/>
      <c r="V133" s="360"/>
      <c r="W133" s="360"/>
      <c r="X133" s="362"/>
      <c r="Y133" s="360"/>
      <c r="Z133" s="360"/>
      <c r="AA133" s="362"/>
      <c r="AB133" s="360"/>
      <c r="AC133" s="360"/>
      <c r="AD133" s="362"/>
      <c r="AE133" s="360"/>
      <c r="AF133" s="360"/>
      <c r="AG133" s="362"/>
      <c r="AH133" s="360"/>
      <c r="AI133" s="360"/>
      <c r="AJ133" s="362"/>
      <c r="AK133" s="360"/>
      <c r="AL133" s="360"/>
      <c r="AM133" s="362"/>
      <c r="AN133" s="360"/>
      <c r="AO133" s="360"/>
      <c r="AP133" s="362"/>
      <c r="AQ133" s="360"/>
      <c r="AR133" s="360"/>
      <c r="AS133" s="362"/>
      <c r="AT133" s="360"/>
      <c r="AU133" s="360"/>
      <c r="AV133" s="362"/>
      <c r="AW133" s="360"/>
      <c r="AX133" s="360"/>
      <c r="AY133" s="362"/>
      <c r="AZ133" s="360"/>
      <c r="BA133" s="360"/>
      <c r="BB133" s="362"/>
      <c r="BC133" s="360"/>
      <c r="BD133" s="360"/>
      <c r="BE133" s="362"/>
      <c r="BF133" s="360"/>
      <c r="BG133" s="360"/>
      <c r="BH133" s="362"/>
      <c r="BI133" s="360"/>
      <c r="BJ133" s="360"/>
      <c r="BK133" s="362"/>
      <c r="BL133" s="360"/>
      <c r="BM133" s="360"/>
      <c r="BN133" s="362"/>
      <c r="BO133" s="360"/>
      <c r="BP133" s="360"/>
      <c r="BQ133" s="362"/>
      <c r="BR133" s="360"/>
      <c r="BS133" s="360"/>
      <c r="BT133" s="362"/>
      <c r="BU133" s="360"/>
      <c r="BV133" s="360"/>
      <c r="BW133" s="362"/>
      <c r="BX133" s="360"/>
      <c r="BY133" s="360"/>
      <c r="BZ133" s="362"/>
      <c r="CA133" s="360"/>
      <c r="CB133" s="360"/>
      <c r="CC133" s="362"/>
      <c r="CD133" s="360"/>
      <c r="CE133" s="360"/>
      <c r="CF133" s="362"/>
      <c r="CG133" s="360"/>
      <c r="CH133" s="360"/>
      <c r="CI133" s="362"/>
      <c r="CJ133" s="388">
        <f t="shared" si="16"/>
        <v>0</v>
      </c>
      <c r="CK133" s="389">
        <f t="shared" si="17"/>
        <v>0</v>
      </c>
      <c r="CL133" s="390">
        <f t="shared" si="18"/>
        <v>0</v>
      </c>
    </row>
    <row r="134" ht="15.6" spans="2:90">
      <c r="B134" s="189">
        <v>20</v>
      </c>
      <c r="C134" s="188">
        <f>'5 жастағы балалар Ф'!C134</f>
        <v>0</v>
      </c>
      <c r="D134" s="360"/>
      <c r="E134" s="360"/>
      <c r="F134" s="362"/>
      <c r="G134" s="360"/>
      <c r="H134" s="360"/>
      <c r="I134" s="362"/>
      <c r="J134" s="360"/>
      <c r="K134" s="360"/>
      <c r="L134" s="362"/>
      <c r="M134" s="360"/>
      <c r="N134" s="360"/>
      <c r="O134" s="362"/>
      <c r="P134" s="360"/>
      <c r="Q134" s="360"/>
      <c r="R134" s="362"/>
      <c r="S134" s="360"/>
      <c r="T134" s="360"/>
      <c r="U134" s="362"/>
      <c r="V134" s="360"/>
      <c r="W134" s="360"/>
      <c r="X134" s="362"/>
      <c r="Y134" s="360"/>
      <c r="Z134" s="360"/>
      <c r="AA134" s="362"/>
      <c r="AB134" s="360"/>
      <c r="AC134" s="360"/>
      <c r="AD134" s="362"/>
      <c r="AE134" s="360"/>
      <c r="AF134" s="360"/>
      <c r="AG134" s="362"/>
      <c r="AH134" s="360"/>
      <c r="AI134" s="360"/>
      <c r="AJ134" s="362"/>
      <c r="AK134" s="360"/>
      <c r="AL134" s="360"/>
      <c r="AM134" s="362"/>
      <c r="AN134" s="360"/>
      <c r="AO134" s="360"/>
      <c r="AP134" s="362"/>
      <c r="AQ134" s="360"/>
      <c r="AR134" s="360"/>
      <c r="AS134" s="362"/>
      <c r="AT134" s="360"/>
      <c r="AU134" s="360"/>
      <c r="AV134" s="362"/>
      <c r="AW134" s="360"/>
      <c r="AX134" s="360"/>
      <c r="AY134" s="362"/>
      <c r="AZ134" s="360"/>
      <c r="BA134" s="360"/>
      <c r="BB134" s="362"/>
      <c r="BC134" s="360"/>
      <c r="BD134" s="360"/>
      <c r="BE134" s="362"/>
      <c r="BF134" s="360"/>
      <c r="BG134" s="360"/>
      <c r="BH134" s="362"/>
      <c r="BI134" s="360"/>
      <c r="BJ134" s="360"/>
      <c r="BK134" s="362"/>
      <c r="BL134" s="360"/>
      <c r="BM134" s="360"/>
      <c r="BN134" s="362"/>
      <c r="BO134" s="360"/>
      <c r="BP134" s="360"/>
      <c r="BQ134" s="362"/>
      <c r="BR134" s="360"/>
      <c r="BS134" s="360"/>
      <c r="BT134" s="362"/>
      <c r="BU134" s="360"/>
      <c r="BV134" s="360"/>
      <c r="BW134" s="362"/>
      <c r="BX134" s="360"/>
      <c r="BY134" s="360"/>
      <c r="BZ134" s="362"/>
      <c r="CA134" s="360"/>
      <c r="CB134" s="360"/>
      <c r="CC134" s="362"/>
      <c r="CD134" s="360"/>
      <c r="CE134" s="360"/>
      <c r="CF134" s="362"/>
      <c r="CG134" s="360"/>
      <c r="CH134" s="360"/>
      <c r="CI134" s="362"/>
      <c r="CJ134" s="388">
        <f t="shared" si="16"/>
        <v>0</v>
      </c>
      <c r="CK134" s="389">
        <f t="shared" si="17"/>
        <v>0</v>
      </c>
      <c r="CL134" s="390">
        <f t="shared" si="18"/>
        <v>0</v>
      </c>
    </row>
    <row r="135" ht="15.6" spans="2:90">
      <c r="B135" s="189">
        <v>21</v>
      </c>
      <c r="C135" s="188">
        <f>'5 жастағы балалар Ф'!C135</f>
        <v>0</v>
      </c>
      <c r="D135" s="360"/>
      <c r="E135" s="360"/>
      <c r="F135" s="362"/>
      <c r="G135" s="360"/>
      <c r="H135" s="360"/>
      <c r="I135" s="362"/>
      <c r="J135" s="360"/>
      <c r="K135" s="360"/>
      <c r="L135" s="362"/>
      <c r="M135" s="360"/>
      <c r="N135" s="360"/>
      <c r="O135" s="362"/>
      <c r="P135" s="360"/>
      <c r="Q135" s="360"/>
      <c r="R135" s="362"/>
      <c r="S135" s="360"/>
      <c r="T135" s="360"/>
      <c r="U135" s="362"/>
      <c r="V135" s="360"/>
      <c r="W135" s="360"/>
      <c r="X135" s="362"/>
      <c r="Y135" s="360"/>
      <c r="Z135" s="360"/>
      <c r="AA135" s="362"/>
      <c r="AB135" s="360"/>
      <c r="AC135" s="360"/>
      <c r="AD135" s="362"/>
      <c r="AE135" s="360"/>
      <c r="AF135" s="360"/>
      <c r="AG135" s="362"/>
      <c r="AH135" s="360"/>
      <c r="AI135" s="360"/>
      <c r="AJ135" s="362"/>
      <c r="AK135" s="360"/>
      <c r="AL135" s="360"/>
      <c r="AM135" s="362"/>
      <c r="AN135" s="360"/>
      <c r="AO135" s="360"/>
      <c r="AP135" s="362"/>
      <c r="AQ135" s="360"/>
      <c r="AR135" s="360"/>
      <c r="AS135" s="362"/>
      <c r="AT135" s="360"/>
      <c r="AU135" s="360"/>
      <c r="AV135" s="362"/>
      <c r="AW135" s="360"/>
      <c r="AX135" s="360"/>
      <c r="AY135" s="362"/>
      <c r="AZ135" s="360"/>
      <c r="BA135" s="360"/>
      <c r="BB135" s="362"/>
      <c r="BC135" s="360"/>
      <c r="BD135" s="360"/>
      <c r="BE135" s="362"/>
      <c r="BF135" s="360"/>
      <c r="BG135" s="360"/>
      <c r="BH135" s="362"/>
      <c r="BI135" s="360"/>
      <c r="BJ135" s="360"/>
      <c r="BK135" s="362"/>
      <c r="BL135" s="360"/>
      <c r="BM135" s="360"/>
      <c r="BN135" s="362"/>
      <c r="BO135" s="360"/>
      <c r="BP135" s="360"/>
      <c r="BQ135" s="362"/>
      <c r="BR135" s="360"/>
      <c r="BS135" s="360"/>
      <c r="BT135" s="362"/>
      <c r="BU135" s="360"/>
      <c r="BV135" s="360"/>
      <c r="BW135" s="362"/>
      <c r="BX135" s="360"/>
      <c r="BY135" s="360"/>
      <c r="BZ135" s="362"/>
      <c r="CA135" s="360"/>
      <c r="CB135" s="360"/>
      <c r="CC135" s="362"/>
      <c r="CD135" s="360"/>
      <c r="CE135" s="360"/>
      <c r="CF135" s="362"/>
      <c r="CG135" s="360"/>
      <c r="CH135" s="360"/>
      <c r="CI135" s="362"/>
      <c r="CJ135" s="388">
        <f t="shared" si="16"/>
        <v>0</v>
      </c>
      <c r="CK135" s="389">
        <f t="shared" si="17"/>
        <v>0</v>
      </c>
      <c r="CL135" s="390">
        <f t="shared" si="18"/>
        <v>0</v>
      </c>
    </row>
    <row r="136" ht="15.6" spans="2:90">
      <c r="B136" s="189">
        <v>22</v>
      </c>
      <c r="C136" s="188">
        <f>'5 жастағы балалар Ф'!C136</f>
        <v>0</v>
      </c>
      <c r="D136" s="360"/>
      <c r="E136" s="360"/>
      <c r="F136" s="362"/>
      <c r="G136" s="360"/>
      <c r="H136" s="360"/>
      <c r="I136" s="362"/>
      <c r="J136" s="360"/>
      <c r="K136" s="360"/>
      <c r="L136" s="362"/>
      <c r="M136" s="360"/>
      <c r="N136" s="360"/>
      <c r="O136" s="362"/>
      <c r="P136" s="360"/>
      <c r="Q136" s="360"/>
      <c r="R136" s="362"/>
      <c r="S136" s="360"/>
      <c r="T136" s="360"/>
      <c r="U136" s="362"/>
      <c r="V136" s="360"/>
      <c r="W136" s="360"/>
      <c r="X136" s="362"/>
      <c r="Y136" s="360"/>
      <c r="Z136" s="360"/>
      <c r="AA136" s="362"/>
      <c r="AB136" s="360"/>
      <c r="AC136" s="360"/>
      <c r="AD136" s="362"/>
      <c r="AE136" s="360"/>
      <c r="AF136" s="360"/>
      <c r="AG136" s="362"/>
      <c r="AH136" s="360"/>
      <c r="AI136" s="360"/>
      <c r="AJ136" s="362"/>
      <c r="AK136" s="360"/>
      <c r="AL136" s="360"/>
      <c r="AM136" s="362"/>
      <c r="AN136" s="360"/>
      <c r="AO136" s="360"/>
      <c r="AP136" s="362"/>
      <c r="AQ136" s="360"/>
      <c r="AR136" s="360"/>
      <c r="AS136" s="362"/>
      <c r="AT136" s="360"/>
      <c r="AU136" s="360"/>
      <c r="AV136" s="362"/>
      <c r="AW136" s="360"/>
      <c r="AX136" s="360"/>
      <c r="AY136" s="362"/>
      <c r="AZ136" s="360"/>
      <c r="BA136" s="360"/>
      <c r="BB136" s="362"/>
      <c r="BC136" s="360"/>
      <c r="BD136" s="360"/>
      <c r="BE136" s="362"/>
      <c r="BF136" s="360"/>
      <c r="BG136" s="360"/>
      <c r="BH136" s="362"/>
      <c r="BI136" s="360"/>
      <c r="BJ136" s="360"/>
      <c r="BK136" s="362"/>
      <c r="BL136" s="360"/>
      <c r="BM136" s="360"/>
      <c r="BN136" s="362"/>
      <c r="BO136" s="360"/>
      <c r="BP136" s="360"/>
      <c r="BQ136" s="362"/>
      <c r="BR136" s="360"/>
      <c r="BS136" s="360"/>
      <c r="BT136" s="362"/>
      <c r="BU136" s="360"/>
      <c r="BV136" s="360"/>
      <c r="BW136" s="362"/>
      <c r="BX136" s="360"/>
      <c r="BY136" s="360"/>
      <c r="BZ136" s="362"/>
      <c r="CA136" s="360"/>
      <c r="CB136" s="360"/>
      <c r="CC136" s="362"/>
      <c r="CD136" s="360"/>
      <c r="CE136" s="360"/>
      <c r="CF136" s="362"/>
      <c r="CG136" s="360"/>
      <c r="CH136" s="360"/>
      <c r="CI136" s="362"/>
      <c r="CJ136" s="388">
        <f t="shared" si="16"/>
        <v>0</v>
      </c>
      <c r="CK136" s="389">
        <f t="shared" si="17"/>
        <v>0</v>
      </c>
      <c r="CL136" s="390">
        <f t="shared" si="18"/>
        <v>0</v>
      </c>
    </row>
    <row r="137" ht="15.6" spans="2:90">
      <c r="B137" s="189">
        <v>23</v>
      </c>
      <c r="C137" s="188">
        <f>'5 жастағы балалар Ф'!C137</f>
        <v>0</v>
      </c>
      <c r="D137" s="360"/>
      <c r="E137" s="360"/>
      <c r="F137" s="362"/>
      <c r="G137" s="360"/>
      <c r="H137" s="360"/>
      <c r="I137" s="362"/>
      <c r="J137" s="360"/>
      <c r="K137" s="360"/>
      <c r="L137" s="362"/>
      <c r="M137" s="360"/>
      <c r="N137" s="360"/>
      <c r="O137" s="362"/>
      <c r="P137" s="360"/>
      <c r="Q137" s="360"/>
      <c r="R137" s="362"/>
      <c r="S137" s="360"/>
      <c r="T137" s="360"/>
      <c r="U137" s="362"/>
      <c r="V137" s="360"/>
      <c r="W137" s="360"/>
      <c r="X137" s="362"/>
      <c r="Y137" s="360"/>
      <c r="Z137" s="360"/>
      <c r="AA137" s="362"/>
      <c r="AB137" s="360"/>
      <c r="AC137" s="360"/>
      <c r="AD137" s="362"/>
      <c r="AE137" s="360"/>
      <c r="AF137" s="360"/>
      <c r="AG137" s="362"/>
      <c r="AH137" s="360"/>
      <c r="AI137" s="360"/>
      <c r="AJ137" s="362"/>
      <c r="AK137" s="360"/>
      <c r="AL137" s="360"/>
      <c r="AM137" s="362"/>
      <c r="AN137" s="360"/>
      <c r="AO137" s="360"/>
      <c r="AP137" s="362"/>
      <c r="AQ137" s="360"/>
      <c r="AR137" s="360"/>
      <c r="AS137" s="362"/>
      <c r="AT137" s="360"/>
      <c r="AU137" s="360"/>
      <c r="AV137" s="362"/>
      <c r="AW137" s="360"/>
      <c r="AX137" s="360"/>
      <c r="AY137" s="362"/>
      <c r="AZ137" s="360"/>
      <c r="BA137" s="360"/>
      <c r="BB137" s="362"/>
      <c r="BC137" s="360"/>
      <c r="BD137" s="360"/>
      <c r="BE137" s="362"/>
      <c r="BF137" s="360"/>
      <c r="BG137" s="360"/>
      <c r="BH137" s="362"/>
      <c r="BI137" s="360"/>
      <c r="BJ137" s="360"/>
      <c r="BK137" s="362"/>
      <c r="BL137" s="360"/>
      <c r="BM137" s="360"/>
      <c r="BN137" s="362"/>
      <c r="BO137" s="360"/>
      <c r="BP137" s="360"/>
      <c r="BQ137" s="362"/>
      <c r="BR137" s="360"/>
      <c r="BS137" s="360"/>
      <c r="BT137" s="362"/>
      <c r="BU137" s="360"/>
      <c r="BV137" s="360"/>
      <c r="BW137" s="362"/>
      <c r="BX137" s="360"/>
      <c r="BY137" s="360"/>
      <c r="BZ137" s="362"/>
      <c r="CA137" s="360"/>
      <c r="CB137" s="360"/>
      <c r="CC137" s="362"/>
      <c r="CD137" s="360"/>
      <c r="CE137" s="360"/>
      <c r="CF137" s="362"/>
      <c r="CG137" s="360"/>
      <c r="CH137" s="360"/>
      <c r="CI137" s="362"/>
      <c r="CJ137" s="388">
        <f t="shared" si="16"/>
        <v>0</v>
      </c>
      <c r="CK137" s="389">
        <f t="shared" si="17"/>
        <v>0</v>
      </c>
      <c r="CL137" s="390">
        <f t="shared" si="18"/>
        <v>0</v>
      </c>
    </row>
    <row r="138" ht="15.6" spans="2:90">
      <c r="B138" s="189">
        <v>24</v>
      </c>
      <c r="C138" s="188">
        <f>'5 жастағы балалар Ф'!C138</f>
        <v>0</v>
      </c>
      <c r="D138" s="360"/>
      <c r="E138" s="360"/>
      <c r="F138" s="362"/>
      <c r="G138" s="360"/>
      <c r="H138" s="360"/>
      <c r="I138" s="362"/>
      <c r="J138" s="360"/>
      <c r="K138" s="360"/>
      <c r="L138" s="362"/>
      <c r="M138" s="360"/>
      <c r="N138" s="360"/>
      <c r="O138" s="362"/>
      <c r="P138" s="360"/>
      <c r="Q138" s="360"/>
      <c r="R138" s="362"/>
      <c r="S138" s="360"/>
      <c r="T138" s="360"/>
      <c r="U138" s="362"/>
      <c r="V138" s="360"/>
      <c r="W138" s="360"/>
      <c r="X138" s="362"/>
      <c r="Y138" s="360"/>
      <c r="Z138" s="360"/>
      <c r="AA138" s="362"/>
      <c r="AB138" s="360"/>
      <c r="AC138" s="360"/>
      <c r="AD138" s="362"/>
      <c r="AE138" s="360"/>
      <c r="AF138" s="360"/>
      <c r="AG138" s="362"/>
      <c r="AH138" s="360"/>
      <c r="AI138" s="360"/>
      <c r="AJ138" s="362"/>
      <c r="AK138" s="360"/>
      <c r="AL138" s="360"/>
      <c r="AM138" s="362"/>
      <c r="AN138" s="360"/>
      <c r="AO138" s="360"/>
      <c r="AP138" s="362"/>
      <c r="AQ138" s="360"/>
      <c r="AR138" s="360"/>
      <c r="AS138" s="362"/>
      <c r="AT138" s="360"/>
      <c r="AU138" s="360"/>
      <c r="AV138" s="362"/>
      <c r="AW138" s="360"/>
      <c r="AX138" s="360"/>
      <c r="AY138" s="362"/>
      <c r="AZ138" s="360"/>
      <c r="BA138" s="360"/>
      <c r="BB138" s="362"/>
      <c r="BC138" s="360"/>
      <c r="BD138" s="360"/>
      <c r="BE138" s="362"/>
      <c r="BF138" s="360"/>
      <c r="BG138" s="360"/>
      <c r="BH138" s="362"/>
      <c r="BI138" s="360"/>
      <c r="BJ138" s="360"/>
      <c r="BK138" s="362"/>
      <c r="BL138" s="360"/>
      <c r="BM138" s="360"/>
      <c r="BN138" s="362"/>
      <c r="BO138" s="360"/>
      <c r="BP138" s="360"/>
      <c r="BQ138" s="362"/>
      <c r="BR138" s="360"/>
      <c r="BS138" s="360"/>
      <c r="BT138" s="362"/>
      <c r="BU138" s="360"/>
      <c r="BV138" s="360"/>
      <c r="BW138" s="362"/>
      <c r="BX138" s="360"/>
      <c r="BY138" s="360"/>
      <c r="BZ138" s="362"/>
      <c r="CA138" s="360"/>
      <c r="CB138" s="360"/>
      <c r="CC138" s="362"/>
      <c r="CD138" s="360"/>
      <c r="CE138" s="360"/>
      <c r="CF138" s="362"/>
      <c r="CG138" s="360"/>
      <c r="CH138" s="360"/>
      <c r="CI138" s="362"/>
      <c r="CJ138" s="388">
        <f t="shared" si="16"/>
        <v>0</v>
      </c>
      <c r="CK138" s="389">
        <f t="shared" si="17"/>
        <v>0</v>
      </c>
      <c r="CL138" s="390">
        <f t="shared" si="18"/>
        <v>0</v>
      </c>
    </row>
    <row r="139" ht="15.6" spans="2:90">
      <c r="B139" s="189">
        <v>25</v>
      </c>
      <c r="C139" s="188">
        <f>'5 жастағы балалар Ф'!C139</f>
        <v>0</v>
      </c>
      <c r="D139" s="360"/>
      <c r="E139" s="360"/>
      <c r="F139" s="362"/>
      <c r="G139" s="360"/>
      <c r="H139" s="360"/>
      <c r="I139" s="362"/>
      <c r="J139" s="360"/>
      <c r="K139" s="360"/>
      <c r="L139" s="362"/>
      <c r="M139" s="360"/>
      <c r="N139" s="360"/>
      <c r="O139" s="362"/>
      <c r="P139" s="360"/>
      <c r="Q139" s="360"/>
      <c r="R139" s="362"/>
      <c r="S139" s="360"/>
      <c r="T139" s="360"/>
      <c r="U139" s="362"/>
      <c r="V139" s="360"/>
      <c r="W139" s="360"/>
      <c r="X139" s="362"/>
      <c r="Y139" s="360"/>
      <c r="Z139" s="360"/>
      <c r="AA139" s="362"/>
      <c r="AB139" s="360"/>
      <c r="AC139" s="360"/>
      <c r="AD139" s="362"/>
      <c r="AE139" s="360"/>
      <c r="AF139" s="360"/>
      <c r="AG139" s="362"/>
      <c r="AH139" s="360"/>
      <c r="AI139" s="360"/>
      <c r="AJ139" s="362"/>
      <c r="AK139" s="360"/>
      <c r="AL139" s="360"/>
      <c r="AM139" s="362"/>
      <c r="AN139" s="360"/>
      <c r="AO139" s="360"/>
      <c r="AP139" s="362"/>
      <c r="AQ139" s="360"/>
      <c r="AR139" s="360"/>
      <c r="AS139" s="362"/>
      <c r="AT139" s="360"/>
      <c r="AU139" s="360"/>
      <c r="AV139" s="362"/>
      <c r="AW139" s="360"/>
      <c r="AX139" s="360"/>
      <c r="AY139" s="362"/>
      <c r="AZ139" s="360"/>
      <c r="BA139" s="360"/>
      <c r="BB139" s="362"/>
      <c r="BC139" s="360"/>
      <c r="BD139" s="360"/>
      <c r="BE139" s="362"/>
      <c r="BF139" s="360"/>
      <c r="BG139" s="360"/>
      <c r="BH139" s="362"/>
      <c r="BI139" s="360"/>
      <c r="BJ139" s="360"/>
      <c r="BK139" s="362"/>
      <c r="BL139" s="360"/>
      <c r="BM139" s="360"/>
      <c r="BN139" s="362"/>
      <c r="BO139" s="360"/>
      <c r="BP139" s="360"/>
      <c r="BQ139" s="362"/>
      <c r="BR139" s="360"/>
      <c r="BS139" s="360"/>
      <c r="BT139" s="362"/>
      <c r="BU139" s="360"/>
      <c r="BV139" s="360"/>
      <c r="BW139" s="362"/>
      <c r="BX139" s="360"/>
      <c r="BY139" s="360"/>
      <c r="BZ139" s="362"/>
      <c r="CA139" s="360"/>
      <c r="CB139" s="360"/>
      <c r="CC139" s="362"/>
      <c r="CD139" s="360"/>
      <c r="CE139" s="360"/>
      <c r="CF139" s="362"/>
      <c r="CG139" s="360"/>
      <c r="CH139" s="360"/>
      <c r="CI139" s="362"/>
      <c r="CJ139" s="388">
        <f t="shared" si="16"/>
        <v>0</v>
      </c>
      <c r="CK139" s="389">
        <f t="shared" si="17"/>
        <v>0</v>
      </c>
      <c r="CL139" s="390">
        <f t="shared" si="18"/>
        <v>0</v>
      </c>
    </row>
    <row r="140" ht="15.6" spans="2:90">
      <c r="B140" s="190">
        <v>26</v>
      </c>
      <c r="C140" s="188">
        <f>'5 жастағы балалар Ф'!C140</f>
        <v>0</v>
      </c>
      <c r="D140" s="360"/>
      <c r="E140" s="360"/>
      <c r="F140" s="362"/>
      <c r="G140" s="360"/>
      <c r="H140" s="360"/>
      <c r="I140" s="362"/>
      <c r="J140" s="360"/>
      <c r="K140" s="360"/>
      <c r="L140" s="362"/>
      <c r="M140" s="360"/>
      <c r="N140" s="360"/>
      <c r="O140" s="362"/>
      <c r="P140" s="360"/>
      <c r="Q140" s="360"/>
      <c r="R140" s="362"/>
      <c r="S140" s="360"/>
      <c r="T140" s="360"/>
      <c r="U140" s="362"/>
      <c r="V140" s="360"/>
      <c r="W140" s="360"/>
      <c r="X140" s="362"/>
      <c r="Y140" s="360"/>
      <c r="Z140" s="360"/>
      <c r="AA140" s="362"/>
      <c r="AB140" s="360"/>
      <c r="AC140" s="360"/>
      <c r="AD140" s="362"/>
      <c r="AE140" s="360"/>
      <c r="AF140" s="360"/>
      <c r="AG140" s="362"/>
      <c r="AH140" s="360"/>
      <c r="AI140" s="360"/>
      <c r="AJ140" s="362"/>
      <c r="AK140" s="360"/>
      <c r="AL140" s="360"/>
      <c r="AM140" s="362"/>
      <c r="AN140" s="360"/>
      <c r="AO140" s="360"/>
      <c r="AP140" s="362"/>
      <c r="AQ140" s="360"/>
      <c r="AR140" s="360"/>
      <c r="AS140" s="362"/>
      <c r="AT140" s="360"/>
      <c r="AU140" s="360"/>
      <c r="AV140" s="362"/>
      <c r="AW140" s="360"/>
      <c r="AX140" s="360"/>
      <c r="AY140" s="362"/>
      <c r="AZ140" s="360"/>
      <c r="BA140" s="360"/>
      <c r="BB140" s="362"/>
      <c r="BC140" s="360"/>
      <c r="BD140" s="360"/>
      <c r="BE140" s="362"/>
      <c r="BF140" s="360"/>
      <c r="BG140" s="360"/>
      <c r="BH140" s="362"/>
      <c r="BI140" s="360"/>
      <c r="BJ140" s="360"/>
      <c r="BK140" s="362"/>
      <c r="BL140" s="360"/>
      <c r="BM140" s="360"/>
      <c r="BN140" s="362"/>
      <c r="BO140" s="360"/>
      <c r="BP140" s="360"/>
      <c r="BQ140" s="362"/>
      <c r="BR140" s="360"/>
      <c r="BS140" s="360"/>
      <c r="BT140" s="362"/>
      <c r="BU140" s="360"/>
      <c r="BV140" s="360"/>
      <c r="BW140" s="362"/>
      <c r="BX140" s="360"/>
      <c r="BY140" s="360"/>
      <c r="BZ140" s="362"/>
      <c r="CA140" s="360"/>
      <c r="CB140" s="360"/>
      <c r="CC140" s="362"/>
      <c r="CD140" s="360"/>
      <c r="CE140" s="360"/>
      <c r="CF140" s="362"/>
      <c r="CG140" s="360"/>
      <c r="CH140" s="360"/>
      <c r="CI140" s="362"/>
      <c r="CJ140" s="388">
        <f t="shared" si="16"/>
        <v>0</v>
      </c>
      <c r="CK140" s="389">
        <f t="shared" si="17"/>
        <v>0</v>
      </c>
      <c r="CL140" s="390">
        <f t="shared" si="18"/>
        <v>0</v>
      </c>
    </row>
    <row r="141" ht="15.6" spans="2:90">
      <c r="B141" s="190">
        <v>27</v>
      </c>
      <c r="C141" s="188">
        <f>'5 жастағы балалар Ф'!C141</f>
        <v>0</v>
      </c>
      <c r="D141" s="360"/>
      <c r="E141" s="360"/>
      <c r="F141" s="362"/>
      <c r="G141" s="360"/>
      <c r="H141" s="360"/>
      <c r="I141" s="362"/>
      <c r="J141" s="360"/>
      <c r="K141" s="360"/>
      <c r="L141" s="362"/>
      <c r="M141" s="360"/>
      <c r="N141" s="360"/>
      <c r="O141" s="362"/>
      <c r="P141" s="360"/>
      <c r="Q141" s="360"/>
      <c r="R141" s="362"/>
      <c r="S141" s="360"/>
      <c r="T141" s="360"/>
      <c r="U141" s="362"/>
      <c r="V141" s="360"/>
      <c r="W141" s="360"/>
      <c r="X141" s="362"/>
      <c r="Y141" s="360"/>
      <c r="Z141" s="360"/>
      <c r="AA141" s="362"/>
      <c r="AB141" s="360"/>
      <c r="AC141" s="360"/>
      <c r="AD141" s="362"/>
      <c r="AE141" s="360"/>
      <c r="AF141" s="360"/>
      <c r="AG141" s="362"/>
      <c r="AH141" s="360"/>
      <c r="AI141" s="360"/>
      <c r="AJ141" s="362"/>
      <c r="AK141" s="360"/>
      <c r="AL141" s="360"/>
      <c r="AM141" s="362"/>
      <c r="AN141" s="360"/>
      <c r="AO141" s="360"/>
      <c r="AP141" s="362"/>
      <c r="AQ141" s="360"/>
      <c r="AR141" s="360"/>
      <c r="AS141" s="362"/>
      <c r="AT141" s="360"/>
      <c r="AU141" s="360"/>
      <c r="AV141" s="362"/>
      <c r="AW141" s="360"/>
      <c r="AX141" s="360"/>
      <c r="AY141" s="362"/>
      <c r="AZ141" s="360"/>
      <c r="BA141" s="360"/>
      <c r="BB141" s="362"/>
      <c r="BC141" s="360"/>
      <c r="BD141" s="360"/>
      <c r="BE141" s="362"/>
      <c r="BF141" s="360"/>
      <c r="BG141" s="360"/>
      <c r="BH141" s="362"/>
      <c r="BI141" s="360"/>
      <c r="BJ141" s="360"/>
      <c r="BK141" s="362"/>
      <c r="BL141" s="360"/>
      <c r="BM141" s="360"/>
      <c r="BN141" s="362"/>
      <c r="BO141" s="360"/>
      <c r="BP141" s="360"/>
      <c r="BQ141" s="362"/>
      <c r="BR141" s="360"/>
      <c r="BS141" s="360"/>
      <c r="BT141" s="362"/>
      <c r="BU141" s="360"/>
      <c r="BV141" s="360"/>
      <c r="BW141" s="362"/>
      <c r="BX141" s="360"/>
      <c r="BY141" s="360"/>
      <c r="BZ141" s="362"/>
      <c r="CA141" s="360"/>
      <c r="CB141" s="360"/>
      <c r="CC141" s="362"/>
      <c r="CD141" s="360"/>
      <c r="CE141" s="360"/>
      <c r="CF141" s="362"/>
      <c r="CG141" s="360"/>
      <c r="CH141" s="360"/>
      <c r="CI141" s="362"/>
      <c r="CJ141" s="388">
        <f t="shared" si="16"/>
        <v>0</v>
      </c>
      <c r="CK141" s="389">
        <f t="shared" si="17"/>
        <v>0</v>
      </c>
      <c r="CL141" s="390">
        <f t="shared" si="18"/>
        <v>0</v>
      </c>
    </row>
    <row r="142" ht="15.6" spans="2:90">
      <c r="B142" s="191">
        <v>28</v>
      </c>
      <c r="C142" s="192">
        <f>'5 жастағы балалар Ф'!C142</f>
        <v>0</v>
      </c>
      <c r="D142" s="409"/>
      <c r="E142" s="409"/>
      <c r="F142" s="410"/>
      <c r="G142" s="409"/>
      <c r="H142" s="409"/>
      <c r="I142" s="410"/>
      <c r="J142" s="409"/>
      <c r="K142" s="409"/>
      <c r="L142" s="410"/>
      <c r="M142" s="409"/>
      <c r="N142" s="409"/>
      <c r="O142" s="410"/>
      <c r="P142" s="409"/>
      <c r="Q142" s="409"/>
      <c r="R142" s="410"/>
      <c r="S142" s="409"/>
      <c r="T142" s="409"/>
      <c r="U142" s="410"/>
      <c r="V142" s="409"/>
      <c r="W142" s="409"/>
      <c r="X142" s="410"/>
      <c r="Y142" s="409"/>
      <c r="Z142" s="409"/>
      <c r="AA142" s="410"/>
      <c r="AB142" s="409"/>
      <c r="AC142" s="409"/>
      <c r="AD142" s="410"/>
      <c r="AE142" s="409"/>
      <c r="AF142" s="409"/>
      <c r="AG142" s="410"/>
      <c r="AH142" s="409"/>
      <c r="AI142" s="409"/>
      <c r="AJ142" s="410"/>
      <c r="AK142" s="409"/>
      <c r="AL142" s="409"/>
      <c r="AM142" s="410"/>
      <c r="AN142" s="409"/>
      <c r="AO142" s="409"/>
      <c r="AP142" s="410"/>
      <c r="AQ142" s="409"/>
      <c r="AR142" s="409"/>
      <c r="AS142" s="410"/>
      <c r="AT142" s="409"/>
      <c r="AU142" s="409"/>
      <c r="AV142" s="410"/>
      <c r="AW142" s="409"/>
      <c r="AX142" s="409"/>
      <c r="AY142" s="410"/>
      <c r="AZ142" s="409"/>
      <c r="BA142" s="409"/>
      <c r="BB142" s="410"/>
      <c r="BC142" s="409"/>
      <c r="BD142" s="409"/>
      <c r="BE142" s="410"/>
      <c r="BF142" s="409"/>
      <c r="BG142" s="409"/>
      <c r="BH142" s="410"/>
      <c r="BI142" s="409"/>
      <c r="BJ142" s="409"/>
      <c r="BK142" s="410"/>
      <c r="BL142" s="409"/>
      <c r="BM142" s="409"/>
      <c r="BN142" s="410"/>
      <c r="BO142" s="409"/>
      <c r="BP142" s="409"/>
      <c r="BQ142" s="410"/>
      <c r="BR142" s="409"/>
      <c r="BS142" s="409"/>
      <c r="BT142" s="410"/>
      <c r="BU142" s="409"/>
      <c r="BV142" s="409"/>
      <c r="BW142" s="410"/>
      <c r="BX142" s="409"/>
      <c r="BY142" s="409"/>
      <c r="BZ142" s="410"/>
      <c r="CA142" s="409"/>
      <c r="CB142" s="409"/>
      <c r="CC142" s="410"/>
      <c r="CD142" s="409"/>
      <c r="CE142" s="409"/>
      <c r="CF142" s="410"/>
      <c r="CG142" s="409"/>
      <c r="CH142" s="409"/>
      <c r="CI142" s="410"/>
      <c r="CJ142" s="388">
        <f t="shared" si="16"/>
        <v>0</v>
      </c>
      <c r="CK142" s="389">
        <f t="shared" si="17"/>
        <v>0</v>
      </c>
      <c r="CL142" s="390">
        <f t="shared" si="18"/>
        <v>0</v>
      </c>
    </row>
    <row r="143" ht="15.6" spans="2:90">
      <c r="B143" s="191">
        <v>29</v>
      </c>
      <c r="C143" s="192">
        <f>'5 жастағы балалар Ф'!C143</f>
        <v>0</v>
      </c>
      <c r="D143" s="409"/>
      <c r="E143" s="409"/>
      <c r="F143" s="410"/>
      <c r="G143" s="409"/>
      <c r="H143" s="409"/>
      <c r="I143" s="410"/>
      <c r="J143" s="409"/>
      <c r="K143" s="409"/>
      <c r="L143" s="410"/>
      <c r="M143" s="409"/>
      <c r="N143" s="409"/>
      <c r="O143" s="410"/>
      <c r="P143" s="409"/>
      <c r="Q143" s="409"/>
      <c r="R143" s="410"/>
      <c r="S143" s="409"/>
      <c r="T143" s="409"/>
      <c r="U143" s="410"/>
      <c r="V143" s="409"/>
      <c r="W143" s="409"/>
      <c r="X143" s="410"/>
      <c r="Y143" s="409"/>
      <c r="Z143" s="409"/>
      <c r="AA143" s="410"/>
      <c r="AB143" s="409"/>
      <c r="AC143" s="409"/>
      <c r="AD143" s="410"/>
      <c r="AE143" s="409"/>
      <c r="AF143" s="409"/>
      <c r="AG143" s="410"/>
      <c r="AH143" s="409"/>
      <c r="AI143" s="409"/>
      <c r="AJ143" s="410"/>
      <c r="AK143" s="409"/>
      <c r="AL143" s="409"/>
      <c r="AM143" s="410"/>
      <c r="AN143" s="409"/>
      <c r="AO143" s="409"/>
      <c r="AP143" s="410"/>
      <c r="AQ143" s="409"/>
      <c r="AR143" s="409"/>
      <c r="AS143" s="410"/>
      <c r="AT143" s="409"/>
      <c r="AU143" s="409"/>
      <c r="AV143" s="410"/>
      <c r="AW143" s="409"/>
      <c r="AX143" s="409"/>
      <c r="AY143" s="410"/>
      <c r="AZ143" s="409"/>
      <c r="BA143" s="409"/>
      <c r="BB143" s="410"/>
      <c r="BC143" s="409"/>
      <c r="BD143" s="409"/>
      <c r="BE143" s="410"/>
      <c r="BF143" s="409"/>
      <c r="BG143" s="409"/>
      <c r="BH143" s="410"/>
      <c r="BI143" s="409"/>
      <c r="BJ143" s="409"/>
      <c r="BK143" s="410"/>
      <c r="BL143" s="409"/>
      <c r="BM143" s="409"/>
      <c r="BN143" s="410"/>
      <c r="BO143" s="409"/>
      <c r="BP143" s="409"/>
      <c r="BQ143" s="410"/>
      <c r="BR143" s="409"/>
      <c r="BS143" s="409"/>
      <c r="BT143" s="410"/>
      <c r="BU143" s="409"/>
      <c r="BV143" s="409"/>
      <c r="BW143" s="410"/>
      <c r="BX143" s="409"/>
      <c r="BY143" s="409"/>
      <c r="BZ143" s="410"/>
      <c r="CA143" s="409"/>
      <c r="CB143" s="409"/>
      <c r="CC143" s="410"/>
      <c r="CD143" s="409"/>
      <c r="CE143" s="409"/>
      <c r="CF143" s="410"/>
      <c r="CG143" s="409"/>
      <c r="CH143" s="409"/>
      <c r="CI143" s="410"/>
      <c r="CJ143" s="388">
        <f t="shared" si="16"/>
        <v>0</v>
      </c>
      <c r="CK143" s="389">
        <f t="shared" si="17"/>
        <v>0</v>
      </c>
      <c r="CL143" s="390">
        <f t="shared" si="18"/>
        <v>0</v>
      </c>
    </row>
    <row r="144" ht="15.6" spans="2:90">
      <c r="B144" s="191">
        <v>30</v>
      </c>
      <c r="C144" s="192">
        <f>'5 жастағы балалар Ф'!C144</f>
        <v>0</v>
      </c>
      <c r="D144" s="409"/>
      <c r="E144" s="409"/>
      <c r="F144" s="410"/>
      <c r="G144" s="409"/>
      <c r="H144" s="409"/>
      <c r="I144" s="410"/>
      <c r="J144" s="409"/>
      <c r="K144" s="409"/>
      <c r="L144" s="410"/>
      <c r="M144" s="409"/>
      <c r="N144" s="409"/>
      <c r="O144" s="410"/>
      <c r="P144" s="409"/>
      <c r="Q144" s="409"/>
      <c r="R144" s="410"/>
      <c r="S144" s="409"/>
      <c r="T144" s="409"/>
      <c r="U144" s="410"/>
      <c r="V144" s="409"/>
      <c r="W144" s="409"/>
      <c r="X144" s="410"/>
      <c r="Y144" s="409"/>
      <c r="Z144" s="409"/>
      <c r="AA144" s="410"/>
      <c r="AB144" s="409"/>
      <c r="AC144" s="409"/>
      <c r="AD144" s="410"/>
      <c r="AE144" s="409"/>
      <c r="AF144" s="409"/>
      <c r="AG144" s="410"/>
      <c r="AH144" s="409"/>
      <c r="AI144" s="409"/>
      <c r="AJ144" s="410"/>
      <c r="AK144" s="409"/>
      <c r="AL144" s="409"/>
      <c r="AM144" s="410"/>
      <c r="AN144" s="409"/>
      <c r="AO144" s="409"/>
      <c r="AP144" s="410"/>
      <c r="AQ144" s="409"/>
      <c r="AR144" s="409"/>
      <c r="AS144" s="410"/>
      <c r="AT144" s="409"/>
      <c r="AU144" s="409"/>
      <c r="AV144" s="410"/>
      <c r="AW144" s="409"/>
      <c r="AX144" s="409"/>
      <c r="AY144" s="410"/>
      <c r="AZ144" s="409"/>
      <c r="BA144" s="409"/>
      <c r="BB144" s="410"/>
      <c r="BC144" s="409"/>
      <c r="BD144" s="409"/>
      <c r="BE144" s="410"/>
      <c r="BF144" s="409"/>
      <c r="BG144" s="409"/>
      <c r="BH144" s="410"/>
      <c r="BI144" s="409"/>
      <c r="BJ144" s="409"/>
      <c r="BK144" s="410"/>
      <c r="BL144" s="409"/>
      <c r="BM144" s="409"/>
      <c r="BN144" s="410"/>
      <c r="BO144" s="409"/>
      <c r="BP144" s="409"/>
      <c r="BQ144" s="410"/>
      <c r="BR144" s="409"/>
      <c r="BS144" s="409"/>
      <c r="BT144" s="410"/>
      <c r="BU144" s="409"/>
      <c r="BV144" s="409"/>
      <c r="BW144" s="410"/>
      <c r="BX144" s="409"/>
      <c r="BY144" s="409"/>
      <c r="BZ144" s="410"/>
      <c r="CA144" s="409"/>
      <c r="CB144" s="409"/>
      <c r="CC144" s="410"/>
      <c r="CD144" s="409"/>
      <c r="CE144" s="409"/>
      <c r="CF144" s="410"/>
      <c r="CG144" s="409"/>
      <c r="CH144" s="409"/>
      <c r="CI144" s="410"/>
      <c r="CJ144" s="388">
        <f t="shared" si="16"/>
        <v>0</v>
      </c>
      <c r="CK144" s="389">
        <f t="shared" si="17"/>
        <v>0</v>
      </c>
      <c r="CL144" s="390">
        <f t="shared" si="18"/>
        <v>0</v>
      </c>
    </row>
    <row r="145" ht="15.6" spans="2:90">
      <c r="B145" s="191">
        <v>31</v>
      </c>
      <c r="C145" s="192">
        <f>'5 жастағы балалар Ф'!C145</f>
        <v>0</v>
      </c>
      <c r="D145" s="409"/>
      <c r="E145" s="409"/>
      <c r="F145" s="410"/>
      <c r="G145" s="409"/>
      <c r="H145" s="409"/>
      <c r="I145" s="410"/>
      <c r="J145" s="409"/>
      <c r="K145" s="409"/>
      <c r="L145" s="410"/>
      <c r="M145" s="409"/>
      <c r="N145" s="409"/>
      <c r="O145" s="410"/>
      <c r="P145" s="409"/>
      <c r="Q145" s="409"/>
      <c r="R145" s="410"/>
      <c r="S145" s="409"/>
      <c r="T145" s="409"/>
      <c r="U145" s="410"/>
      <c r="V145" s="409"/>
      <c r="W145" s="409"/>
      <c r="X145" s="410"/>
      <c r="Y145" s="409"/>
      <c r="Z145" s="409"/>
      <c r="AA145" s="410"/>
      <c r="AB145" s="409"/>
      <c r="AC145" s="409"/>
      <c r="AD145" s="410"/>
      <c r="AE145" s="409"/>
      <c r="AF145" s="409"/>
      <c r="AG145" s="410"/>
      <c r="AH145" s="409"/>
      <c r="AI145" s="409"/>
      <c r="AJ145" s="410"/>
      <c r="AK145" s="409"/>
      <c r="AL145" s="409"/>
      <c r="AM145" s="410"/>
      <c r="AN145" s="409"/>
      <c r="AO145" s="409"/>
      <c r="AP145" s="410"/>
      <c r="AQ145" s="409"/>
      <c r="AR145" s="409"/>
      <c r="AS145" s="410"/>
      <c r="AT145" s="409"/>
      <c r="AU145" s="409"/>
      <c r="AV145" s="410"/>
      <c r="AW145" s="409"/>
      <c r="AX145" s="409"/>
      <c r="AY145" s="410"/>
      <c r="AZ145" s="409"/>
      <c r="BA145" s="409"/>
      <c r="BB145" s="410"/>
      <c r="BC145" s="409"/>
      <c r="BD145" s="409"/>
      <c r="BE145" s="410"/>
      <c r="BF145" s="409"/>
      <c r="BG145" s="409"/>
      <c r="BH145" s="410"/>
      <c r="BI145" s="409"/>
      <c r="BJ145" s="409"/>
      <c r="BK145" s="410"/>
      <c r="BL145" s="409"/>
      <c r="BM145" s="409"/>
      <c r="BN145" s="410"/>
      <c r="BO145" s="409"/>
      <c r="BP145" s="409"/>
      <c r="BQ145" s="410"/>
      <c r="BR145" s="409"/>
      <c r="BS145" s="409"/>
      <c r="BT145" s="410"/>
      <c r="BU145" s="409"/>
      <c r="BV145" s="409"/>
      <c r="BW145" s="410"/>
      <c r="BX145" s="409"/>
      <c r="BY145" s="409"/>
      <c r="BZ145" s="410"/>
      <c r="CA145" s="409"/>
      <c r="CB145" s="409"/>
      <c r="CC145" s="410"/>
      <c r="CD145" s="409"/>
      <c r="CE145" s="409"/>
      <c r="CF145" s="410"/>
      <c r="CG145" s="409"/>
      <c r="CH145" s="409"/>
      <c r="CI145" s="410"/>
      <c r="CJ145" s="388">
        <f t="shared" si="16"/>
        <v>0</v>
      </c>
      <c r="CK145" s="389">
        <f t="shared" si="17"/>
        <v>0</v>
      </c>
      <c r="CL145" s="390">
        <f t="shared" si="18"/>
        <v>0</v>
      </c>
    </row>
    <row r="146" ht="15.6" spans="2:90">
      <c r="B146" s="191">
        <v>32</v>
      </c>
      <c r="C146" s="192">
        <f>'5 жастағы балалар Ф'!C146</f>
        <v>0</v>
      </c>
      <c r="D146" s="409"/>
      <c r="E146" s="409"/>
      <c r="F146" s="410"/>
      <c r="G146" s="409"/>
      <c r="H146" s="409"/>
      <c r="I146" s="410"/>
      <c r="J146" s="409"/>
      <c r="K146" s="409"/>
      <c r="L146" s="410"/>
      <c r="M146" s="409"/>
      <c r="N146" s="409"/>
      <c r="O146" s="410"/>
      <c r="P146" s="409"/>
      <c r="Q146" s="409"/>
      <c r="R146" s="410"/>
      <c r="S146" s="409"/>
      <c r="T146" s="409"/>
      <c r="U146" s="410"/>
      <c r="V146" s="409"/>
      <c r="W146" s="409"/>
      <c r="X146" s="410"/>
      <c r="Y146" s="409"/>
      <c r="Z146" s="409"/>
      <c r="AA146" s="410"/>
      <c r="AB146" s="409"/>
      <c r="AC146" s="409"/>
      <c r="AD146" s="410"/>
      <c r="AE146" s="409"/>
      <c r="AF146" s="409"/>
      <c r="AG146" s="410"/>
      <c r="AH146" s="409"/>
      <c r="AI146" s="409"/>
      <c r="AJ146" s="410"/>
      <c r="AK146" s="409"/>
      <c r="AL146" s="409"/>
      <c r="AM146" s="410"/>
      <c r="AN146" s="409"/>
      <c r="AO146" s="409"/>
      <c r="AP146" s="410"/>
      <c r="AQ146" s="409"/>
      <c r="AR146" s="409"/>
      <c r="AS146" s="410"/>
      <c r="AT146" s="409"/>
      <c r="AU146" s="409"/>
      <c r="AV146" s="410"/>
      <c r="AW146" s="409"/>
      <c r="AX146" s="409"/>
      <c r="AY146" s="410"/>
      <c r="AZ146" s="409"/>
      <c r="BA146" s="409"/>
      <c r="BB146" s="410"/>
      <c r="BC146" s="409"/>
      <c r="BD146" s="409"/>
      <c r="BE146" s="410"/>
      <c r="BF146" s="409"/>
      <c r="BG146" s="409"/>
      <c r="BH146" s="410"/>
      <c r="BI146" s="409"/>
      <c r="BJ146" s="409"/>
      <c r="BK146" s="410"/>
      <c r="BL146" s="409"/>
      <c r="BM146" s="409"/>
      <c r="BN146" s="410"/>
      <c r="BO146" s="409"/>
      <c r="BP146" s="409"/>
      <c r="BQ146" s="410"/>
      <c r="BR146" s="409"/>
      <c r="BS146" s="409"/>
      <c r="BT146" s="410"/>
      <c r="BU146" s="409"/>
      <c r="BV146" s="409"/>
      <c r="BW146" s="410"/>
      <c r="BX146" s="409"/>
      <c r="BY146" s="409"/>
      <c r="BZ146" s="410"/>
      <c r="CA146" s="409"/>
      <c r="CB146" s="409"/>
      <c r="CC146" s="410"/>
      <c r="CD146" s="409"/>
      <c r="CE146" s="409"/>
      <c r="CF146" s="410"/>
      <c r="CG146" s="409"/>
      <c r="CH146" s="409"/>
      <c r="CI146" s="410"/>
      <c r="CJ146" s="388">
        <f t="shared" si="16"/>
        <v>0</v>
      </c>
      <c r="CK146" s="389">
        <f t="shared" si="17"/>
        <v>0</v>
      </c>
      <c r="CL146" s="390">
        <f t="shared" si="18"/>
        <v>0</v>
      </c>
    </row>
    <row r="147" ht="15.6" spans="2:90">
      <c r="B147" s="191">
        <v>33</v>
      </c>
      <c r="C147" s="192">
        <f>'5 жастағы балалар Ф'!C147</f>
        <v>0</v>
      </c>
      <c r="D147" s="409"/>
      <c r="E147" s="409"/>
      <c r="F147" s="410"/>
      <c r="G147" s="409"/>
      <c r="H147" s="409"/>
      <c r="I147" s="410"/>
      <c r="J147" s="409"/>
      <c r="K147" s="409"/>
      <c r="L147" s="410"/>
      <c r="M147" s="409"/>
      <c r="N147" s="409"/>
      <c r="O147" s="410"/>
      <c r="P147" s="409"/>
      <c r="Q147" s="409"/>
      <c r="R147" s="410"/>
      <c r="S147" s="409"/>
      <c r="T147" s="409"/>
      <c r="U147" s="410"/>
      <c r="V147" s="409"/>
      <c r="W147" s="409"/>
      <c r="X147" s="410"/>
      <c r="Y147" s="409"/>
      <c r="Z147" s="409"/>
      <c r="AA147" s="410"/>
      <c r="AB147" s="409"/>
      <c r="AC147" s="409"/>
      <c r="AD147" s="410"/>
      <c r="AE147" s="409"/>
      <c r="AF147" s="409"/>
      <c r="AG147" s="410"/>
      <c r="AH147" s="409"/>
      <c r="AI147" s="409"/>
      <c r="AJ147" s="410"/>
      <c r="AK147" s="409"/>
      <c r="AL147" s="409"/>
      <c r="AM147" s="410"/>
      <c r="AN147" s="409"/>
      <c r="AO147" s="409"/>
      <c r="AP147" s="410"/>
      <c r="AQ147" s="409"/>
      <c r="AR147" s="409"/>
      <c r="AS147" s="410"/>
      <c r="AT147" s="409"/>
      <c r="AU147" s="409"/>
      <c r="AV147" s="410"/>
      <c r="AW147" s="409"/>
      <c r="AX147" s="409"/>
      <c r="AY147" s="410"/>
      <c r="AZ147" s="409"/>
      <c r="BA147" s="409"/>
      <c r="BB147" s="410"/>
      <c r="BC147" s="409"/>
      <c r="BD147" s="409"/>
      <c r="BE147" s="410"/>
      <c r="BF147" s="409"/>
      <c r="BG147" s="409"/>
      <c r="BH147" s="410"/>
      <c r="BI147" s="409"/>
      <c r="BJ147" s="409"/>
      <c r="BK147" s="410"/>
      <c r="BL147" s="409"/>
      <c r="BM147" s="409"/>
      <c r="BN147" s="410"/>
      <c r="BO147" s="409"/>
      <c r="BP147" s="409"/>
      <c r="BQ147" s="410"/>
      <c r="BR147" s="409"/>
      <c r="BS147" s="409"/>
      <c r="BT147" s="410"/>
      <c r="BU147" s="409"/>
      <c r="BV147" s="409"/>
      <c r="BW147" s="410"/>
      <c r="BX147" s="409"/>
      <c r="BY147" s="409"/>
      <c r="BZ147" s="410"/>
      <c r="CA147" s="409"/>
      <c r="CB147" s="409"/>
      <c r="CC147" s="410"/>
      <c r="CD147" s="409"/>
      <c r="CE147" s="409"/>
      <c r="CF147" s="410"/>
      <c r="CG147" s="409"/>
      <c r="CH147" s="409"/>
      <c r="CI147" s="410"/>
      <c r="CJ147" s="388">
        <f t="shared" si="16"/>
        <v>0</v>
      </c>
      <c r="CK147" s="389">
        <f t="shared" si="17"/>
        <v>0</v>
      </c>
      <c r="CL147" s="390">
        <f t="shared" si="18"/>
        <v>0</v>
      </c>
    </row>
    <row r="148" ht="15.6" spans="2:90">
      <c r="B148" s="191">
        <v>34</v>
      </c>
      <c r="C148" s="192">
        <f>'5 жастағы балалар Ф'!C148</f>
        <v>0</v>
      </c>
      <c r="D148" s="409"/>
      <c r="E148" s="409"/>
      <c r="F148" s="410"/>
      <c r="G148" s="409"/>
      <c r="H148" s="409"/>
      <c r="I148" s="410"/>
      <c r="J148" s="409"/>
      <c r="K148" s="409"/>
      <c r="L148" s="410"/>
      <c r="M148" s="409"/>
      <c r="N148" s="409"/>
      <c r="O148" s="410"/>
      <c r="P148" s="409"/>
      <c r="Q148" s="409"/>
      <c r="R148" s="410"/>
      <c r="S148" s="409"/>
      <c r="T148" s="409"/>
      <c r="U148" s="410"/>
      <c r="V148" s="409"/>
      <c r="W148" s="409"/>
      <c r="X148" s="410"/>
      <c r="Y148" s="409"/>
      <c r="Z148" s="409"/>
      <c r="AA148" s="410"/>
      <c r="AB148" s="409"/>
      <c r="AC148" s="409"/>
      <c r="AD148" s="410"/>
      <c r="AE148" s="409"/>
      <c r="AF148" s="409"/>
      <c r="AG148" s="410"/>
      <c r="AH148" s="409"/>
      <c r="AI148" s="409"/>
      <c r="AJ148" s="410"/>
      <c r="AK148" s="409"/>
      <c r="AL148" s="409"/>
      <c r="AM148" s="410"/>
      <c r="AN148" s="409"/>
      <c r="AO148" s="409"/>
      <c r="AP148" s="410"/>
      <c r="AQ148" s="409"/>
      <c r="AR148" s="409"/>
      <c r="AS148" s="410"/>
      <c r="AT148" s="409"/>
      <c r="AU148" s="409"/>
      <c r="AV148" s="410"/>
      <c r="AW148" s="409"/>
      <c r="AX148" s="409"/>
      <c r="AY148" s="410"/>
      <c r="AZ148" s="409"/>
      <c r="BA148" s="409"/>
      <c r="BB148" s="410"/>
      <c r="BC148" s="409"/>
      <c r="BD148" s="409"/>
      <c r="BE148" s="410"/>
      <c r="BF148" s="409"/>
      <c r="BG148" s="409"/>
      <c r="BH148" s="410"/>
      <c r="BI148" s="409"/>
      <c r="BJ148" s="409"/>
      <c r="BK148" s="410"/>
      <c r="BL148" s="409"/>
      <c r="BM148" s="409"/>
      <c r="BN148" s="410"/>
      <c r="BO148" s="409"/>
      <c r="BP148" s="409"/>
      <c r="BQ148" s="410"/>
      <c r="BR148" s="409"/>
      <c r="BS148" s="409"/>
      <c r="BT148" s="410"/>
      <c r="BU148" s="409"/>
      <c r="BV148" s="409"/>
      <c r="BW148" s="410"/>
      <c r="BX148" s="409"/>
      <c r="BY148" s="409"/>
      <c r="BZ148" s="410"/>
      <c r="CA148" s="409"/>
      <c r="CB148" s="409"/>
      <c r="CC148" s="410"/>
      <c r="CD148" s="409"/>
      <c r="CE148" s="409"/>
      <c r="CF148" s="410"/>
      <c r="CG148" s="409"/>
      <c r="CH148" s="409"/>
      <c r="CI148" s="410"/>
      <c r="CJ148" s="388">
        <f t="shared" si="16"/>
        <v>0</v>
      </c>
      <c r="CK148" s="389">
        <f t="shared" si="17"/>
        <v>0</v>
      </c>
      <c r="CL148" s="390">
        <f t="shared" si="18"/>
        <v>0</v>
      </c>
    </row>
    <row r="149" ht="15.6" spans="2:90">
      <c r="B149" s="191">
        <v>35</v>
      </c>
      <c r="C149" s="192">
        <f>'5 жастағы балалар Ф'!C149</f>
        <v>0</v>
      </c>
      <c r="D149" s="409"/>
      <c r="E149" s="409"/>
      <c r="F149" s="410"/>
      <c r="G149" s="409"/>
      <c r="H149" s="409"/>
      <c r="I149" s="410"/>
      <c r="J149" s="409"/>
      <c r="K149" s="409"/>
      <c r="L149" s="410"/>
      <c r="M149" s="409"/>
      <c r="N149" s="409"/>
      <c r="O149" s="410"/>
      <c r="P149" s="409"/>
      <c r="Q149" s="409"/>
      <c r="R149" s="410"/>
      <c r="S149" s="409"/>
      <c r="T149" s="409"/>
      <c r="U149" s="410"/>
      <c r="V149" s="409"/>
      <c r="W149" s="409"/>
      <c r="X149" s="410"/>
      <c r="Y149" s="409"/>
      <c r="Z149" s="409"/>
      <c r="AA149" s="410"/>
      <c r="AB149" s="409"/>
      <c r="AC149" s="409"/>
      <c r="AD149" s="410"/>
      <c r="AE149" s="409"/>
      <c r="AF149" s="409"/>
      <c r="AG149" s="410"/>
      <c r="AH149" s="409"/>
      <c r="AI149" s="409"/>
      <c r="AJ149" s="410"/>
      <c r="AK149" s="409"/>
      <c r="AL149" s="409"/>
      <c r="AM149" s="410"/>
      <c r="AN149" s="409"/>
      <c r="AO149" s="409"/>
      <c r="AP149" s="410"/>
      <c r="AQ149" s="409"/>
      <c r="AR149" s="409"/>
      <c r="AS149" s="410"/>
      <c r="AT149" s="409"/>
      <c r="AU149" s="409"/>
      <c r="AV149" s="410"/>
      <c r="AW149" s="409"/>
      <c r="AX149" s="409"/>
      <c r="AY149" s="410"/>
      <c r="AZ149" s="409"/>
      <c r="BA149" s="409"/>
      <c r="BB149" s="410"/>
      <c r="BC149" s="409"/>
      <c r="BD149" s="409"/>
      <c r="BE149" s="410"/>
      <c r="BF149" s="409"/>
      <c r="BG149" s="409"/>
      <c r="BH149" s="410"/>
      <c r="BI149" s="409"/>
      <c r="BJ149" s="409"/>
      <c r="BK149" s="410"/>
      <c r="BL149" s="409"/>
      <c r="BM149" s="409"/>
      <c r="BN149" s="410"/>
      <c r="BO149" s="409"/>
      <c r="BP149" s="409"/>
      <c r="BQ149" s="410"/>
      <c r="BR149" s="409"/>
      <c r="BS149" s="409"/>
      <c r="BT149" s="410"/>
      <c r="BU149" s="409"/>
      <c r="BV149" s="409"/>
      <c r="BW149" s="410"/>
      <c r="BX149" s="409"/>
      <c r="BY149" s="409"/>
      <c r="BZ149" s="410"/>
      <c r="CA149" s="409"/>
      <c r="CB149" s="409"/>
      <c r="CC149" s="410"/>
      <c r="CD149" s="409"/>
      <c r="CE149" s="409"/>
      <c r="CF149" s="410"/>
      <c r="CG149" s="409"/>
      <c r="CH149" s="409"/>
      <c r="CI149" s="410"/>
      <c r="CJ149" s="388">
        <f t="shared" si="16"/>
        <v>0</v>
      </c>
      <c r="CK149" s="389">
        <f t="shared" si="17"/>
        <v>0</v>
      </c>
      <c r="CL149" s="390">
        <f t="shared" si="18"/>
        <v>0</v>
      </c>
    </row>
    <row r="150" ht="15.6" spans="2:90">
      <c r="B150" s="191">
        <v>36</v>
      </c>
      <c r="C150" s="192">
        <f>'5 жастағы балалар Ф'!C150</f>
        <v>0</v>
      </c>
      <c r="D150" s="409"/>
      <c r="E150" s="409"/>
      <c r="F150" s="410"/>
      <c r="G150" s="409"/>
      <c r="H150" s="409"/>
      <c r="I150" s="410"/>
      <c r="J150" s="409"/>
      <c r="K150" s="409"/>
      <c r="L150" s="410"/>
      <c r="M150" s="409"/>
      <c r="N150" s="409"/>
      <c r="O150" s="410"/>
      <c r="P150" s="409"/>
      <c r="Q150" s="409"/>
      <c r="R150" s="410"/>
      <c r="S150" s="409"/>
      <c r="T150" s="409"/>
      <c r="U150" s="410"/>
      <c r="V150" s="409"/>
      <c r="W150" s="409"/>
      <c r="X150" s="410"/>
      <c r="Y150" s="409"/>
      <c r="Z150" s="409"/>
      <c r="AA150" s="410"/>
      <c r="AB150" s="409"/>
      <c r="AC150" s="409"/>
      <c r="AD150" s="410"/>
      <c r="AE150" s="409"/>
      <c r="AF150" s="409"/>
      <c r="AG150" s="410"/>
      <c r="AH150" s="409"/>
      <c r="AI150" s="409"/>
      <c r="AJ150" s="410"/>
      <c r="AK150" s="409"/>
      <c r="AL150" s="409"/>
      <c r="AM150" s="410"/>
      <c r="AN150" s="409"/>
      <c r="AO150" s="409"/>
      <c r="AP150" s="410"/>
      <c r="AQ150" s="409"/>
      <c r="AR150" s="409"/>
      <c r="AS150" s="410"/>
      <c r="AT150" s="409"/>
      <c r="AU150" s="409"/>
      <c r="AV150" s="410"/>
      <c r="AW150" s="409"/>
      <c r="AX150" s="409"/>
      <c r="AY150" s="410"/>
      <c r="AZ150" s="409"/>
      <c r="BA150" s="409"/>
      <c r="BB150" s="410"/>
      <c r="BC150" s="409"/>
      <c r="BD150" s="409"/>
      <c r="BE150" s="410"/>
      <c r="BF150" s="409"/>
      <c r="BG150" s="409"/>
      <c r="BH150" s="410"/>
      <c r="BI150" s="409"/>
      <c r="BJ150" s="409"/>
      <c r="BK150" s="410"/>
      <c r="BL150" s="409"/>
      <c r="BM150" s="409"/>
      <c r="BN150" s="410"/>
      <c r="BO150" s="409"/>
      <c r="BP150" s="409"/>
      <c r="BQ150" s="410"/>
      <c r="BR150" s="409"/>
      <c r="BS150" s="409"/>
      <c r="BT150" s="410"/>
      <c r="BU150" s="409"/>
      <c r="BV150" s="409"/>
      <c r="BW150" s="410"/>
      <c r="BX150" s="409"/>
      <c r="BY150" s="409"/>
      <c r="BZ150" s="410"/>
      <c r="CA150" s="409"/>
      <c r="CB150" s="409"/>
      <c r="CC150" s="410"/>
      <c r="CD150" s="409"/>
      <c r="CE150" s="409"/>
      <c r="CF150" s="410"/>
      <c r="CG150" s="409"/>
      <c r="CH150" s="409"/>
      <c r="CI150" s="410"/>
      <c r="CJ150" s="388">
        <f t="shared" si="16"/>
        <v>0</v>
      </c>
      <c r="CK150" s="389">
        <f t="shared" si="17"/>
        <v>0</v>
      </c>
      <c r="CL150" s="390">
        <f t="shared" si="18"/>
        <v>0</v>
      </c>
    </row>
    <row r="151" ht="15.6" spans="2:90">
      <c r="B151" s="191">
        <v>37</v>
      </c>
      <c r="C151" s="192">
        <f>'5 жастағы балалар Ф'!C151</f>
        <v>0</v>
      </c>
      <c r="D151" s="409"/>
      <c r="E151" s="409"/>
      <c r="F151" s="410"/>
      <c r="G151" s="409"/>
      <c r="H151" s="409"/>
      <c r="I151" s="410"/>
      <c r="J151" s="409"/>
      <c r="K151" s="409"/>
      <c r="L151" s="410"/>
      <c r="M151" s="409"/>
      <c r="N151" s="409"/>
      <c r="O151" s="410"/>
      <c r="P151" s="409"/>
      <c r="Q151" s="409"/>
      <c r="R151" s="410"/>
      <c r="S151" s="409"/>
      <c r="T151" s="409"/>
      <c r="U151" s="410"/>
      <c r="V151" s="409"/>
      <c r="W151" s="409"/>
      <c r="X151" s="410"/>
      <c r="Y151" s="409"/>
      <c r="Z151" s="409"/>
      <c r="AA151" s="410"/>
      <c r="AB151" s="409"/>
      <c r="AC151" s="409"/>
      <c r="AD151" s="410"/>
      <c r="AE151" s="409"/>
      <c r="AF151" s="409"/>
      <c r="AG151" s="410"/>
      <c r="AH151" s="409"/>
      <c r="AI151" s="409"/>
      <c r="AJ151" s="410"/>
      <c r="AK151" s="409"/>
      <c r="AL151" s="409"/>
      <c r="AM151" s="410"/>
      <c r="AN151" s="409"/>
      <c r="AO151" s="409"/>
      <c r="AP151" s="410"/>
      <c r="AQ151" s="409"/>
      <c r="AR151" s="409"/>
      <c r="AS151" s="410"/>
      <c r="AT151" s="409"/>
      <c r="AU151" s="409"/>
      <c r="AV151" s="410"/>
      <c r="AW151" s="409"/>
      <c r="AX151" s="409"/>
      <c r="AY151" s="410"/>
      <c r="AZ151" s="409"/>
      <c r="BA151" s="409"/>
      <c r="BB151" s="410"/>
      <c r="BC151" s="409"/>
      <c r="BD151" s="409"/>
      <c r="BE151" s="410"/>
      <c r="BF151" s="409"/>
      <c r="BG151" s="409"/>
      <c r="BH151" s="410"/>
      <c r="BI151" s="409"/>
      <c r="BJ151" s="409"/>
      <c r="BK151" s="410"/>
      <c r="BL151" s="409"/>
      <c r="BM151" s="409"/>
      <c r="BN151" s="410"/>
      <c r="BO151" s="409"/>
      <c r="BP151" s="409"/>
      <c r="BQ151" s="410"/>
      <c r="BR151" s="409"/>
      <c r="BS151" s="409"/>
      <c r="BT151" s="410"/>
      <c r="BU151" s="409"/>
      <c r="BV151" s="409"/>
      <c r="BW151" s="410"/>
      <c r="BX151" s="409"/>
      <c r="BY151" s="409"/>
      <c r="BZ151" s="410"/>
      <c r="CA151" s="409"/>
      <c r="CB151" s="409"/>
      <c r="CC151" s="410"/>
      <c r="CD151" s="409"/>
      <c r="CE151" s="409"/>
      <c r="CF151" s="410"/>
      <c r="CG151" s="409"/>
      <c r="CH151" s="409"/>
      <c r="CI151" s="410"/>
      <c r="CJ151" s="388">
        <f t="shared" si="16"/>
        <v>0</v>
      </c>
      <c r="CK151" s="389">
        <f t="shared" si="17"/>
        <v>0</v>
      </c>
      <c r="CL151" s="390">
        <f t="shared" si="18"/>
        <v>0</v>
      </c>
    </row>
    <row r="152" ht="15.6" spans="2:90">
      <c r="B152" s="191">
        <v>38</v>
      </c>
      <c r="C152" s="192">
        <f>'5 жастағы балалар Ф'!C152</f>
        <v>0</v>
      </c>
      <c r="D152" s="409"/>
      <c r="E152" s="409"/>
      <c r="F152" s="410"/>
      <c r="G152" s="409"/>
      <c r="H152" s="409"/>
      <c r="I152" s="410"/>
      <c r="J152" s="409"/>
      <c r="K152" s="409"/>
      <c r="L152" s="410"/>
      <c r="M152" s="409"/>
      <c r="N152" s="409"/>
      <c r="O152" s="410"/>
      <c r="P152" s="409"/>
      <c r="Q152" s="409"/>
      <c r="R152" s="410"/>
      <c r="S152" s="409"/>
      <c r="T152" s="409"/>
      <c r="U152" s="410"/>
      <c r="V152" s="409"/>
      <c r="W152" s="409"/>
      <c r="X152" s="410"/>
      <c r="Y152" s="409"/>
      <c r="Z152" s="409"/>
      <c r="AA152" s="410"/>
      <c r="AB152" s="409"/>
      <c r="AC152" s="409"/>
      <c r="AD152" s="410"/>
      <c r="AE152" s="409"/>
      <c r="AF152" s="409"/>
      <c r="AG152" s="410"/>
      <c r="AH152" s="409"/>
      <c r="AI152" s="409"/>
      <c r="AJ152" s="410"/>
      <c r="AK152" s="409"/>
      <c r="AL152" s="409"/>
      <c r="AM152" s="410"/>
      <c r="AN152" s="409"/>
      <c r="AO152" s="409"/>
      <c r="AP152" s="410"/>
      <c r="AQ152" s="409"/>
      <c r="AR152" s="409"/>
      <c r="AS152" s="410"/>
      <c r="AT152" s="409"/>
      <c r="AU152" s="409"/>
      <c r="AV152" s="410"/>
      <c r="AW152" s="409"/>
      <c r="AX152" s="409"/>
      <c r="AY152" s="410"/>
      <c r="AZ152" s="409"/>
      <c r="BA152" s="409"/>
      <c r="BB152" s="410"/>
      <c r="BC152" s="409"/>
      <c r="BD152" s="409"/>
      <c r="BE152" s="410"/>
      <c r="BF152" s="409"/>
      <c r="BG152" s="409"/>
      <c r="BH152" s="410"/>
      <c r="BI152" s="409"/>
      <c r="BJ152" s="409"/>
      <c r="BK152" s="410"/>
      <c r="BL152" s="409"/>
      <c r="BM152" s="409"/>
      <c r="BN152" s="410"/>
      <c r="BO152" s="409"/>
      <c r="BP152" s="409"/>
      <c r="BQ152" s="410"/>
      <c r="BR152" s="409"/>
      <c r="BS152" s="409"/>
      <c r="BT152" s="410"/>
      <c r="BU152" s="409"/>
      <c r="BV152" s="409"/>
      <c r="BW152" s="410"/>
      <c r="BX152" s="409"/>
      <c r="BY152" s="409"/>
      <c r="BZ152" s="410"/>
      <c r="CA152" s="409"/>
      <c r="CB152" s="409"/>
      <c r="CC152" s="410"/>
      <c r="CD152" s="409"/>
      <c r="CE152" s="409"/>
      <c r="CF152" s="410"/>
      <c r="CG152" s="409"/>
      <c r="CH152" s="409"/>
      <c r="CI152" s="410"/>
      <c r="CJ152" s="388">
        <f t="shared" si="16"/>
        <v>0</v>
      </c>
      <c r="CK152" s="389">
        <f t="shared" si="17"/>
        <v>0</v>
      </c>
      <c r="CL152" s="390">
        <f t="shared" si="18"/>
        <v>0</v>
      </c>
    </row>
    <row r="153" ht="15.6" spans="2:90">
      <c r="B153" s="191">
        <v>39</v>
      </c>
      <c r="C153" s="192">
        <f>'5 жастағы балалар Ф'!C153</f>
        <v>0</v>
      </c>
      <c r="D153" s="409"/>
      <c r="E153" s="409"/>
      <c r="F153" s="410"/>
      <c r="G153" s="409"/>
      <c r="H153" s="409"/>
      <c r="I153" s="410"/>
      <c r="J153" s="409"/>
      <c r="K153" s="409"/>
      <c r="L153" s="410"/>
      <c r="M153" s="409"/>
      <c r="N153" s="409"/>
      <c r="O153" s="410"/>
      <c r="P153" s="409"/>
      <c r="Q153" s="409"/>
      <c r="R153" s="410"/>
      <c r="S153" s="409"/>
      <c r="T153" s="409"/>
      <c r="U153" s="410"/>
      <c r="V153" s="409"/>
      <c r="W153" s="409"/>
      <c r="X153" s="410"/>
      <c r="Y153" s="409"/>
      <c r="Z153" s="409"/>
      <c r="AA153" s="410"/>
      <c r="AB153" s="409"/>
      <c r="AC153" s="409"/>
      <c r="AD153" s="410"/>
      <c r="AE153" s="409"/>
      <c r="AF153" s="409"/>
      <c r="AG153" s="410"/>
      <c r="AH153" s="409"/>
      <c r="AI153" s="409"/>
      <c r="AJ153" s="410"/>
      <c r="AK153" s="409"/>
      <c r="AL153" s="409"/>
      <c r="AM153" s="410"/>
      <c r="AN153" s="409"/>
      <c r="AO153" s="409"/>
      <c r="AP153" s="410"/>
      <c r="AQ153" s="409"/>
      <c r="AR153" s="409"/>
      <c r="AS153" s="410"/>
      <c r="AT153" s="409"/>
      <c r="AU153" s="409"/>
      <c r="AV153" s="410"/>
      <c r="AW153" s="409"/>
      <c r="AX153" s="409"/>
      <c r="AY153" s="410"/>
      <c r="AZ153" s="409"/>
      <c r="BA153" s="409"/>
      <c r="BB153" s="410"/>
      <c r="BC153" s="409"/>
      <c r="BD153" s="409"/>
      <c r="BE153" s="410"/>
      <c r="BF153" s="409"/>
      <c r="BG153" s="409"/>
      <c r="BH153" s="410"/>
      <c r="BI153" s="409"/>
      <c r="BJ153" s="409"/>
      <c r="BK153" s="410"/>
      <c r="BL153" s="409"/>
      <c r="BM153" s="409"/>
      <c r="BN153" s="410"/>
      <c r="BO153" s="409"/>
      <c r="BP153" s="409"/>
      <c r="BQ153" s="410"/>
      <c r="BR153" s="409"/>
      <c r="BS153" s="409"/>
      <c r="BT153" s="410"/>
      <c r="BU153" s="409"/>
      <c r="BV153" s="409"/>
      <c r="BW153" s="410"/>
      <c r="BX153" s="409"/>
      <c r="BY153" s="409"/>
      <c r="BZ153" s="410"/>
      <c r="CA153" s="409"/>
      <c r="CB153" s="409"/>
      <c r="CC153" s="410"/>
      <c r="CD153" s="409"/>
      <c r="CE153" s="409"/>
      <c r="CF153" s="410"/>
      <c r="CG153" s="409"/>
      <c r="CH153" s="409"/>
      <c r="CI153" s="410"/>
      <c r="CJ153" s="388">
        <f t="shared" si="16"/>
        <v>0</v>
      </c>
      <c r="CK153" s="389">
        <f t="shared" si="17"/>
        <v>0</v>
      </c>
      <c r="CL153" s="390">
        <f t="shared" si="18"/>
        <v>0</v>
      </c>
    </row>
    <row r="154" ht="15.6" spans="2:90">
      <c r="B154" s="191">
        <v>40</v>
      </c>
      <c r="C154" s="192">
        <f>'5 жастағы балалар Ф'!C154</f>
        <v>0</v>
      </c>
      <c r="D154" s="409"/>
      <c r="E154" s="409"/>
      <c r="F154" s="410"/>
      <c r="G154" s="409"/>
      <c r="H154" s="409"/>
      <c r="I154" s="410"/>
      <c r="J154" s="409"/>
      <c r="K154" s="409"/>
      <c r="L154" s="410"/>
      <c r="M154" s="409"/>
      <c r="N154" s="409"/>
      <c r="O154" s="410"/>
      <c r="P154" s="409"/>
      <c r="Q154" s="409"/>
      <c r="R154" s="410"/>
      <c r="S154" s="409"/>
      <c r="T154" s="409"/>
      <c r="U154" s="410"/>
      <c r="V154" s="409"/>
      <c r="W154" s="409"/>
      <c r="X154" s="410"/>
      <c r="Y154" s="409"/>
      <c r="Z154" s="409"/>
      <c r="AA154" s="410"/>
      <c r="AB154" s="409"/>
      <c r="AC154" s="409"/>
      <c r="AD154" s="410"/>
      <c r="AE154" s="409"/>
      <c r="AF154" s="409"/>
      <c r="AG154" s="410"/>
      <c r="AH154" s="409"/>
      <c r="AI154" s="409"/>
      <c r="AJ154" s="410"/>
      <c r="AK154" s="409"/>
      <c r="AL154" s="409"/>
      <c r="AM154" s="410"/>
      <c r="AN154" s="409"/>
      <c r="AO154" s="409"/>
      <c r="AP154" s="410"/>
      <c r="AQ154" s="409"/>
      <c r="AR154" s="409"/>
      <c r="AS154" s="410"/>
      <c r="AT154" s="409"/>
      <c r="AU154" s="409"/>
      <c r="AV154" s="410"/>
      <c r="AW154" s="409"/>
      <c r="AX154" s="409"/>
      <c r="AY154" s="410"/>
      <c r="AZ154" s="409"/>
      <c r="BA154" s="409"/>
      <c r="BB154" s="410"/>
      <c r="BC154" s="409"/>
      <c r="BD154" s="409"/>
      <c r="BE154" s="410"/>
      <c r="BF154" s="409"/>
      <c r="BG154" s="409"/>
      <c r="BH154" s="410"/>
      <c r="BI154" s="409"/>
      <c r="BJ154" s="409"/>
      <c r="BK154" s="410"/>
      <c r="BL154" s="409"/>
      <c r="BM154" s="409"/>
      <c r="BN154" s="410"/>
      <c r="BO154" s="409"/>
      <c r="BP154" s="409"/>
      <c r="BQ154" s="410"/>
      <c r="BR154" s="409"/>
      <c r="BS154" s="409"/>
      <c r="BT154" s="410"/>
      <c r="BU154" s="409"/>
      <c r="BV154" s="409"/>
      <c r="BW154" s="410"/>
      <c r="BX154" s="409"/>
      <c r="BY154" s="409"/>
      <c r="BZ154" s="410"/>
      <c r="CA154" s="409"/>
      <c r="CB154" s="409"/>
      <c r="CC154" s="410"/>
      <c r="CD154" s="409"/>
      <c r="CE154" s="409"/>
      <c r="CF154" s="410"/>
      <c r="CG154" s="409"/>
      <c r="CH154" s="409"/>
      <c r="CI154" s="410"/>
      <c r="CJ154" s="388">
        <f t="shared" si="16"/>
        <v>0</v>
      </c>
      <c r="CK154" s="389">
        <f t="shared" si="17"/>
        <v>0</v>
      </c>
      <c r="CL154" s="390">
        <f t="shared" si="18"/>
        <v>0</v>
      </c>
    </row>
    <row r="155" ht="15.6" spans="2:90">
      <c r="B155" s="191">
        <v>41</v>
      </c>
      <c r="C155" s="192">
        <f>'5 жастағы балалар Ф'!C155</f>
        <v>0</v>
      </c>
      <c r="D155" s="409"/>
      <c r="E155" s="409"/>
      <c r="F155" s="410"/>
      <c r="G155" s="409"/>
      <c r="H155" s="409"/>
      <c r="I155" s="410"/>
      <c r="J155" s="409"/>
      <c r="K155" s="409"/>
      <c r="L155" s="410"/>
      <c r="M155" s="409"/>
      <c r="N155" s="409"/>
      <c r="O155" s="410"/>
      <c r="P155" s="409"/>
      <c r="Q155" s="409"/>
      <c r="R155" s="410"/>
      <c r="S155" s="409"/>
      <c r="T155" s="409"/>
      <c r="U155" s="410"/>
      <c r="V155" s="409"/>
      <c r="W155" s="409"/>
      <c r="X155" s="410"/>
      <c r="Y155" s="409"/>
      <c r="Z155" s="409"/>
      <c r="AA155" s="410"/>
      <c r="AB155" s="409"/>
      <c r="AC155" s="409"/>
      <c r="AD155" s="410"/>
      <c r="AE155" s="409"/>
      <c r="AF155" s="409"/>
      <c r="AG155" s="410"/>
      <c r="AH155" s="409"/>
      <c r="AI155" s="409"/>
      <c r="AJ155" s="410"/>
      <c r="AK155" s="409"/>
      <c r="AL155" s="409"/>
      <c r="AM155" s="410"/>
      <c r="AN155" s="409"/>
      <c r="AO155" s="409"/>
      <c r="AP155" s="410"/>
      <c r="AQ155" s="409"/>
      <c r="AR155" s="409"/>
      <c r="AS155" s="410"/>
      <c r="AT155" s="409"/>
      <c r="AU155" s="409"/>
      <c r="AV155" s="410"/>
      <c r="AW155" s="409"/>
      <c r="AX155" s="409"/>
      <c r="AY155" s="410"/>
      <c r="AZ155" s="409"/>
      <c r="BA155" s="409"/>
      <c r="BB155" s="410"/>
      <c r="BC155" s="409"/>
      <c r="BD155" s="409"/>
      <c r="BE155" s="410"/>
      <c r="BF155" s="409"/>
      <c r="BG155" s="409"/>
      <c r="BH155" s="410"/>
      <c r="BI155" s="409"/>
      <c r="BJ155" s="409"/>
      <c r="BK155" s="410"/>
      <c r="BL155" s="409"/>
      <c r="BM155" s="409"/>
      <c r="BN155" s="410"/>
      <c r="BO155" s="409"/>
      <c r="BP155" s="409"/>
      <c r="BQ155" s="410"/>
      <c r="BR155" s="409"/>
      <c r="BS155" s="409"/>
      <c r="BT155" s="410"/>
      <c r="BU155" s="409"/>
      <c r="BV155" s="409"/>
      <c r="BW155" s="410"/>
      <c r="BX155" s="409"/>
      <c r="BY155" s="409"/>
      <c r="BZ155" s="410"/>
      <c r="CA155" s="409"/>
      <c r="CB155" s="409"/>
      <c r="CC155" s="410"/>
      <c r="CD155" s="409"/>
      <c r="CE155" s="409"/>
      <c r="CF155" s="410"/>
      <c r="CG155" s="409"/>
      <c r="CH155" s="409"/>
      <c r="CI155" s="410"/>
      <c r="CJ155" s="388">
        <f t="shared" si="16"/>
        <v>0</v>
      </c>
      <c r="CK155" s="389">
        <f t="shared" si="17"/>
        <v>0</v>
      </c>
      <c r="CL155" s="390">
        <f t="shared" si="18"/>
        <v>0</v>
      </c>
    </row>
    <row r="156" ht="15.6" spans="2:90">
      <c r="B156" s="191">
        <v>42</v>
      </c>
      <c r="C156" s="192">
        <f>'5 жастағы балалар Ф'!C156</f>
        <v>0</v>
      </c>
      <c r="D156" s="409"/>
      <c r="E156" s="409"/>
      <c r="F156" s="410"/>
      <c r="G156" s="409"/>
      <c r="H156" s="409"/>
      <c r="I156" s="410"/>
      <c r="J156" s="409"/>
      <c r="K156" s="409"/>
      <c r="L156" s="410"/>
      <c r="M156" s="409"/>
      <c r="N156" s="409"/>
      <c r="O156" s="410"/>
      <c r="P156" s="409"/>
      <c r="Q156" s="409"/>
      <c r="R156" s="410"/>
      <c r="S156" s="409"/>
      <c r="T156" s="409"/>
      <c r="U156" s="410"/>
      <c r="V156" s="409"/>
      <c r="W156" s="409"/>
      <c r="X156" s="410"/>
      <c r="Y156" s="409"/>
      <c r="Z156" s="409"/>
      <c r="AA156" s="410"/>
      <c r="AB156" s="409"/>
      <c r="AC156" s="409"/>
      <c r="AD156" s="410"/>
      <c r="AE156" s="409"/>
      <c r="AF156" s="409"/>
      <c r="AG156" s="410"/>
      <c r="AH156" s="409"/>
      <c r="AI156" s="409"/>
      <c r="AJ156" s="410"/>
      <c r="AK156" s="409"/>
      <c r="AL156" s="409"/>
      <c r="AM156" s="410"/>
      <c r="AN156" s="409"/>
      <c r="AO156" s="409"/>
      <c r="AP156" s="410"/>
      <c r="AQ156" s="409"/>
      <c r="AR156" s="409"/>
      <c r="AS156" s="410"/>
      <c r="AT156" s="409"/>
      <c r="AU156" s="409"/>
      <c r="AV156" s="410"/>
      <c r="AW156" s="409"/>
      <c r="AX156" s="409"/>
      <c r="AY156" s="410"/>
      <c r="AZ156" s="409"/>
      <c r="BA156" s="409"/>
      <c r="BB156" s="410"/>
      <c r="BC156" s="409"/>
      <c r="BD156" s="409"/>
      <c r="BE156" s="410"/>
      <c r="BF156" s="409"/>
      <c r="BG156" s="409"/>
      <c r="BH156" s="410"/>
      <c r="BI156" s="409"/>
      <c r="BJ156" s="409"/>
      <c r="BK156" s="410"/>
      <c r="BL156" s="409"/>
      <c r="BM156" s="409"/>
      <c r="BN156" s="410"/>
      <c r="BO156" s="409"/>
      <c r="BP156" s="409"/>
      <c r="BQ156" s="410"/>
      <c r="BR156" s="409"/>
      <c r="BS156" s="409"/>
      <c r="BT156" s="410"/>
      <c r="BU156" s="409"/>
      <c r="BV156" s="409"/>
      <c r="BW156" s="410"/>
      <c r="BX156" s="409"/>
      <c r="BY156" s="409"/>
      <c r="BZ156" s="410"/>
      <c r="CA156" s="409"/>
      <c r="CB156" s="409"/>
      <c r="CC156" s="410"/>
      <c r="CD156" s="409"/>
      <c r="CE156" s="409"/>
      <c r="CF156" s="410"/>
      <c r="CG156" s="409"/>
      <c r="CH156" s="409"/>
      <c r="CI156" s="410"/>
      <c r="CJ156" s="388">
        <f t="shared" si="16"/>
        <v>0</v>
      </c>
      <c r="CK156" s="389">
        <f t="shared" si="17"/>
        <v>0</v>
      </c>
      <c r="CL156" s="390">
        <f t="shared" si="18"/>
        <v>0</v>
      </c>
    </row>
    <row r="157" spans="2:90">
      <c r="B157" s="193">
        <v>43</v>
      </c>
      <c r="C157" s="194">
        <f>'5 жастағы балалар Ф'!C157</f>
        <v>0</v>
      </c>
      <c r="D157" s="415"/>
      <c r="E157" s="416"/>
      <c r="F157" s="417"/>
      <c r="G157" s="415"/>
      <c r="H157" s="416"/>
      <c r="I157" s="417"/>
      <c r="J157" s="415"/>
      <c r="K157" s="416"/>
      <c r="L157" s="417"/>
      <c r="M157" s="415"/>
      <c r="N157" s="416"/>
      <c r="O157" s="417"/>
      <c r="P157" s="415"/>
      <c r="Q157" s="416"/>
      <c r="R157" s="417"/>
      <c r="S157" s="415"/>
      <c r="T157" s="416"/>
      <c r="U157" s="417"/>
      <c r="V157" s="415"/>
      <c r="W157" s="416"/>
      <c r="X157" s="417"/>
      <c r="Y157" s="415"/>
      <c r="Z157" s="416"/>
      <c r="AA157" s="417"/>
      <c r="AB157" s="415"/>
      <c r="AC157" s="416"/>
      <c r="AD157" s="417"/>
      <c r="AE157" s="415"/>
      <c r="AF157" s="416"/>
      <c r="AG157" s="417"/>
      <c r="AH157" s="415"/>
      <c r="AI157" s="416"/>
      <c r="AJ157" s="417"/>
      <c r="AK157" s="415"/>
      <c r="AL157" s="416"/>
      <c r="AM157" s="417"/>
      <c r="AN157" s="415"/>
      <c r="AO157" s="416"/>
      <c r="AP157" s="417"/>
      <c r="AQ157" s="415"/>
      <c r="AR157" s="416"/>
      <c r="AS157" s="417"/>
      <c r="AT157" s="415"/>
      <c r="AU157" s="416"/>
      <c r="AV157" s="417"/>
      <c r="AW157" s="415"/>
      <c r="AX157" s="416"/>
      <c r="AY157" s="417"/>
      <c r="AZ157" s="415"/>
      <c r="BA157" s="416"/>
      <c r="BB157" s="417"/>
      <c r="BC157" s="415"/>
      <c r="BD157" s="416"/>
      <c r="BE157" s="417"/>
      <c r="BF157" s="415"/>
      <c r="BG157" s="416"/>
      <c r="BH157" s="417"/>
      <c r="BI157" s="415"/>
      <c r="BJ157" s="416"/>
      <c r="BK157" s="417"/>
      <c r="BL157" s="415"/>
      <c r="BM157" s="416"/>
      <c r="BN157" s="417"/>
      <c r="BO157" s="415"/>
      <c r="BP157" s="416"/>
      <c r="BQ157" s="417"/>
      <c r="BR157" s="415"/>
      <c r="BS157" s="416"/>
      <c r="BT157" s="417"/>
      <c r="BU157" s="415"/>
      <c r="BV157" s="416"/>
      <c r="BW157" s="417"/>
      <c r="BX157" s="415"/>
      <c r="BY157" s="416"/>
      <c r="BZ157" s="417"/>
      <c r="CA157" s="415"/>
      <c r="CB157" s="416"/>
      <c r="CC157" s="417"/>
      <c r="CD157" s="415"/>
      <c r="CE157" s="416"/>
      <c r="CF157" s="417"/>
      <c r="CG157" s="415"/>
      <c r="CH157" s="416"/>
      <c r="CI157" s="417"/>
      <c r="CJ157" s="388">
        <f t="shared" si="16"/>
        <v>0</v>
      </c>
      <c r="CK157" s="389">
        <f t="shared" si="17"/>
        <v>0</v>
      </c>
      <c r="CL157" s="390">
        <f t="shared" si="18"/>
        <v>0</v>
      </c>
    </row>
    <row r="158" ht="15.6" spans="2:90">
      <c r="B158" s="193">
        <v>44</v>
      </c>
      <c r="C158" s="194">
        <f>'5 жастағы балалар Ф'!C158</f>
        <v>0</v>
      </c>
      <c r="D158" s="418"/>
      <c r="E158" s="418"/>
      <c r="F158" s="419"/>
      <c r="G158" s="418"/>
      <c r="H158" s="418"/>
      <c r="I158" s="419"/>
      <c r="J158" s="418"/>
      <c r="K158" s="418"/>
      <c r="L158" s="419"/>
      <c r="M158" s="418"/>
      <c r="N158" s="418"/>
      <c r="O158" s="419"/>
      <c r="P158" s="418"/>
      <c r="Q158" s="418"/>
      <c r="R158" s="419"/>
      <c r="S158" s="418"/>
      <c r="T158" s="418"/>
      <c r="U158" s="419"/>
      <c r="V158" s="418"/>
      <c r="W158" s="418"/>
      <c r="X158" s="419"/>
      <c r="Y158" s="418"/>
      <c r="Z158" s="418"/>
      <c r="AA158" s="419"/>
      <c r="AB158" s="418"/>
      <c r="AC158" s="418"/>
      <c r="AD158" s="419"/>
      <c r="AE158" s="418"/>
      <c r="AF158" s="418"/>
      <c r="AG158" s="419"/>
      <c r="AH158" s="418"/>
      <c r="AI158" s="418"/>
      <c r="AJ158" s="419"/>
      <c r="AK158" s="418"/>
      <c r="AL158" s="418"/>
      <c r="AM158" s="419"/>
      <c r="AN158" s="418"/>
      <c r="AO158" s="418"/>
      <c r="AP158" s="419"/>
      <c r="AQ158" s="418"/>
      <c r="AR158" s="418"/>
      <c r="AS158" s="419"/>
      <c r="AT158" s="418"/>
      <c r="AU158" s="418"/>
      <c r="AV158" s="419"/>
      <c r="AW158" s="418"/>
      <c r="AX158" s="418"/>
      <c r="AY158" s="419"/>
      <c r="AZ158" s="418"/>
      <c r="BA158" s="418"/>
      <c r="BB158" s="419"/>
      <c r="BC158" s="418"/>
      <c r="BD158" s="418"/>
      <c r="BE158" s="419"/>
      <c r="BF158" s="418"/>
      <c r="BG158" s="418"/>
      <c r="BH158" s="419"/>
      <c r="BI158" s="418"/>
      <c r="BJ158" s="418"/>
      <c r="BK158" s="419"/>
      <c r="BL158" s="418"/>
      <c r="BM158" s="418"/>
      <c r="BN158" s="419"/>
      <c r="BO158" s="418"/>
      <c r="BP158" s="418"/>
      <c r="BQ158" s="419"/>
      <c r="BR158" s="418"/>
      <c r="BS158" s="418"/>
      <c r="BT158" s="419"/>
      <c r="BU158" s="418"/>
      <c r="BV158" s="418"/>
      <c r="BW158" s="419"/>
      <c r="BX158" s="418"/>
      <c r="BY158" s="418"/>
      <c r="BZ158" s="419"/>
      <c r="CA158" s="418"/>
      <c r="CB158" s="418"/>
      <c r="CC158" s="419"/>
      <c r="CD158" s="418"/>
      <c r="CE158" s="418"/>
      <c r="CF158" s="419"/>
      <c r="CG158" s="418"/>
      <c r="CH158" s="418"/>
      <c r="CI158" s="419"/>
      <c r="CJ158" s="388">
        <f t="shared" si="16"/>
        <v>0</v>
      </c>
      <c r="CK158" s="389">
        <f t="shared" si="17"/>
        <v>0</v>
      </c>
      <c r="CL158" s="390">
        <f t="shared" si="18"/>
        <v>0</v>
      </c>
    </row>
    <row r="159" ht="15.6" spans="2:90">
      <c r="B159" s="193">
        <v>45</v>
      </c>
      <c r="C159" s="194">
        <f>'5 жастағы балалар Ф'!C159</f>
        <v>0</v>
      </c>
      <c r="D159" s="418"/>
      <c r="E159" s="418"/>
      <c r="F159" s="419"/>
      <c r="G159" s="418"/>
      <c r="H159" s="418"/>
      <c r="I159" s="419"/>
      <c r="J159" s="418"/>
      <c r="K159" s="418"/>
      <c r="L159" s="419"/>
      <c r="M159" s="418"/>
      <c r="N159" s="418"/>
      <c r="O159" s="419"/>
      <c r="P159" s="418"/>
      <c r="Q159" s="418"/>
      <c r="R159" s="419"/>
      <c r="S159" s="418"/>
      <c r="T159" s="418"/>
      <c r="U159" s="419"/>
      <c r="V159" s="418"/>
      <c r="W159" s="418"/>
      <c r="X159" s="419"/>
      <c r="Y159" s="418"/>
      <c r="Z159" s="418"/>
      <c r="AA159" s="419"/>
      <c r="AB159" s="418"/>
      <c r="AC159" s="418"/>
      <c r="AD159" s="419"/>
      <c r="AE159" s="418"/>
      <c r="AF159" s="418"/>
      <c r="AG159" s="419"/>
      <c r="AH159" s="418"/>
      <c r="AI159" s="418"/>
      <c r="AJ159" s="419"/>
      <c r="AK159" s="418"/>
      <c r="AL159" s="418"/>
      <c r="AM159" s="419"/>
      <c r="AN159" s="418"/>
      <c r="AO159" s="418"/>
      <c r="AP159" s="419"/>
      <c r="AQ159" s="418"/>
      <c r="AR159" s="418"/>
      <c r="AS159" s="419"/>
      <c r="AT159" s="418"/>
      <c r="AU159" s="418"/>
      <c r="AV159" s="419"/>
      <c r="AW159" s="418"/>
      <c r="AX159" s="418"/>
      <c r="AY159" s="419"/>
      <c r="AZ159" s="418"/>
      <c r="BA159" s="418"/>
      <c r="BB159" s="419"/>
      <c r="BC159" s="418"/>
      <c r="BD159" s="418"/>
      <c r="BE159" s="419"/>
      <c r="BF159" s="418"/>
      <c r="BG159" s="418"/>
      <c r="BH159" s="419"/>
      <c r="BI159" s="418"/>
      <c r="BJ159" s="418"/>
      <c r="BK159" s="419"/>
      <c r="BL159" s="418"/>
      <c r="BM159" s="418"/>
      <c r="BN159" s="419"/>
      <c r="BO159" s="418"/>
      <c r="BP159" s="418"/>
      <c r="BQ159" s="419"/>
      <c r="BR159" s="418"/>
      <c r="BS159" s="418"/>
      <c r="BT159" s="419"/>
      <c r="BU159" s="418"/>
      <c r="BV159" s="418"/>
      <c r="BW159" s="419"/>
      <c r="BX159" s="418"/>
      <c r="BY159" s="418"/>
      <c r="BZ159" s="419"/>
      <c r="CA159" s="418"/>
      <c r="CB159" s="418"/>
      <c r="CC159" s="419"/>
      <c r="CD159" s="418"/>
      <c r="CE159" s="418"/>
      <c r="CF159" s="419"/>
      <c r="CG159" s="418"/>
      <c r="CH159" s="418"/>
      <c r="CI159" s="419"/>
      <c r="CJ159" s="388">
        <f t="shared" si="16"/>
        <v>0</v>
      </c>
      <c r="CK159" s="389">
        <f t="shared" si="17"/>
        <v>0</v>
      </c>
      <c r="CL159" s="390">
        <f t="shared" si="18"/>
        <v>0</v>
      </c>
    </row>
    <row r="160" ht="15.6" spans="2:90">
      <c r="B160" s="193">
        <v>46</v>
      </c>
      <c r="C160" s="194">
        <f>'5 жастағы балалар Ф'!C160</f>
        <v>0</v>
      </c>
      <c r="D160" s="418"/>
      <c r="E160" s="418"/>
      <c r="F160" s="419"/>
      <c r="G160" s="418"/>
      <c r="H160" s="418"/>
      <c r="I160" s="419"/>
      <c r="J160" s="418"/>
      <c r="K160" s="418"/>
      <c r="L160" s="419"/>
      <c r="M160" s="418"/>
      <c r="N160" s="418"/>
      <c r="O160" s="419"/>
      <c r="P160" s="418"/>
      <c r="Q160" s="418"/>
      <c r="R160" s="419"/>
      <c r="S160" s="418"/>
      <c r="T160" s="418"/>
      <c r="U160" s="419"/>
      <c r="V160" s="418"/>
      <c r="W160" s="418"/>
      <c r="X160" s="419"/>
      <c r="Y160" s="418"/>
      <c r="Z160" s="418"/>
      <c r="AA160" s="419"/>
      <c r="AB160" s="418"/>
      <c r="AC160" s="418"/>
      <c r="AD160" s="419"/>
      <c r="AE160" s="418"/>
      <c r="AF160" s="418"/>
      <c r="AG160" s="419"/>
      <c r="AH160" s="418"/>
      <c r="AI160" s="418"/>
      <c r="AJ160" s="419"/>
      <c r="AK160" s="418"/>
      <c r="AL160" s="418"/>
      <c r="AM160" s="419"/>
      <c r="AN160" s="418"/>
      <c r="AO160" s="418"/>
      <c r="AP160" s="419"/>
      <c r="AQ160" s="418"/>
      <c r="AR160" s="418"/>
      <c r="AS160" s="419"/>
      <c r="AT160" s="418"/>
      <c r="AU160" s="418"/>
      <c r="AV160" s="419"/>
      <c r="AW160" s="418"/>
      <c r="AX160" s="418"/>
      <c r="AY160" s="419"/>
      <c r="AZ160" s="418"/>
      <c r="BA160" s="418"/>
      <c r="BB160" s="419"/>
      <c r="BC160" s="418"/>
      <c r="BD160" s="418"/>
      <c r="BE160" s="419"/>
      <c r="BF160" s="418"/>
      <c r="BG160" s="418"/>
      <c r="BH160" s="419"/>
      <c r="BI160" s="418"/>
      <c r="BJ160" s="418"/>
      <c r="BK160" s="419"/>
      <c r="BL160" s="418"/>
      <c r="BM160" s="418"/>
      <c r="BN160" s="419"/>
      <c r="BO160" s="418"/>
      <c r="BP160" s="418"/>
      <c r="BQ160" s="419"/>
      <c r="BR160" s="418"/>
      <c r="BS160" s="418"/>
      <c r="BT160" s="419"/>
      <c r="BU160" s="418"/>
      <c r="BV160" s="418"/>
      <c r="BW160" s="419"/>
      <c r="BX160" s="418"/>
      <c r="BY160" s="418"/>
      <c r="BZ160" s="419"/>
      <c r="CA160" s="418"/>
      <c r="CB160" s="418"/>
      <c r="CC160" s="419"/>
      <c r="CD160" s="418"/>
      <c r="CE160" s="418"/>
      <c r="CF160" s="419"/>
      <c r="CG160" s="418"/>
      <c r="CH160" s="418"/>
      <c r="CI160" s="419"/>
      <c r="CJ160" s="388">
        <f t="shared" si="16"/>
        <v>0</v>
      </c>
      <c r="CK160" s="389">
        <f t="shared" si="17"/>
        <v>0</v>
      </c>
      <c r="CL160" s="390">
        <f t="shared" si="18"/>
        <v>0</v>
      </c>
    </row>
    <row r="161" ht="15.6" spans="2:90">
      <c r="B161" s="193">
        <v>47</v>
      </c>
      <c r="C161" s="194">
        <f>'5 жастағы балалар Ф'!C161</f>
        <v>0</v>
      </c>
      <c r="D161" s="418"/>
      <c r="E161" s="418"/>
      <c r="F161" s="419"/>
      <c r="G161" s="418"/>
      <c r="H161" s="418"/>
      <c r="I161" s="419"/>
      <c r="J161" s="418"/>
      <c r="K161" s="418"/>
      <c r="L161" s="419"/>
      <c r="M161" s="418"/>
      <c r="N161" s="418"/>
      <c r="O161" s="419"/>
      <c r="P161" s="418"/>
      <c r="Q161" s="418"/>
      <c r="R161" s="419"/>
      <c r="S161" s="418"/>
      <c r="T161" s="418"/>
      <c r="U161" s="419"/>
      <c r="V161" s="418"/>
      <c r="W161" s="418"/>
      <c r="X161" s="419"/>
      <c r="Y161" s="418"/>
      <c r="Z161" s="418"/>
      <c r="AA161" s="419"/>
      <c r="AB161" s="418"/>
      <c r="AC161" s="418"/>
      <c r="AD161" s="419"/>
      <c r="AE161" s="418"/>
      <c r="AF161" s="418"/>
      <c r="AG161" s="419"/>
      <c r="AH161" s="418"/>
      <c r="AI161" s="418"/>
      <c r="AJ161" s="419"/>
      <c r="AK161" s="418"/>
      <c r="AL161" s="418"/>
      <c r="AM161" s="419"/>
      <c r="AN161" s="418"/>
      <c r="AO161" s="418"/>
      <c r="AP161" s="419"/>
      <c r="AQ161" s="418"/>
      <c r="AR161" s="418"/>
      <c r="AS161" s="419"/>
      <c r="AT161" s="418"/>
      <c r="AU161" s="418"/>
      <c r="AV161" s="419"/>
      <c r="AW161" s="418"/>
      <c r="AX161" s="418"/>
      <c r="AY161" s="419"/>
      <c r="AZ161" s="418"/>
      <c r="BA161" s="418"/>
      <c r="BB161" s="419"/>
      <c r="BC161" s="418"/>
      <c r="BD161" s="418"/>
      <c r="BE161" s="419"/>
      <c r="BF161" s="418"/>
      <c r="BG161" s="418"/>
      <c r="BH161" s="419"/>
      <c r="BI161" s="418"/>
      <c r="BJ161" s="418"/>
      <c r="BK161" s="419"/>
      <c r="BL161" s="418"/>
      <c r="BM161" s="418"/>
      <c r="BN161" s="419"/>
      <c r="BO161" s="418"/>
      <c r="BP161" s="418"/>
      <c r="BQ161" s="419"/>
      <c r="BR161" s="418"/>
      <c r="BS161" s="418"/>
      <c r="BT161" s="419"/>
      <c r="BU161" s="418"/>
      <c r="BV161" s="418"/>
      <c r="BW161" s="419"/>
      <c r="BX161" s="418"/>
      <c r="BY161" s="418"/>
      <c r="BZ161" s="419"/>
      <c r="CA161" s="418"/>
      <c r="CB161" s="418"/>
      <c r="CC161" s="419"/>
      <c r="CD161" s="418"/>
      <c r="CE161" s="418"/>
      <c r="CF161" s="419"/>
      <c r="CG161" s="418"/>
      <c r="CH161" s="418"/>
      <c r="CI161" s="419"/>
      <c r="CJ161" s="388">
        <f t="shared" si="16"/>
        <v>0</v>
      </c>
      <c r="CK161" s="389">
        <f t="shared" si="17"/>
        <v>0</v>
      </c>
      <c r="CL161" s="390">
        <f t="shared" si="18"/>
        <v>0</v>
      </c>
    </row>
    <row r="162" ht="15.6" spans="2:90">
      <c r="B162" s="193">
        <v>48</v>
      </c>
      <c r="C162" s="194">
        <f>'5 жастағы балалар Ф'!C162</f>
        <v>0</v>
      </c>
      <c r="D162" s="418"/>
      <c r="E162" s="418"/>
      <c r="F162" s="419"/>
      <c r="G162" s="418"/>
      <c r="H162" s="418"/>
      <c r="I162" s="419"/>
      <c r="J162" s="418"/>
      <c r="K162" s="418"/>
      <c r="L162" s="419"/>
      <c r="M162" s="418"/>
      <c r="N162" s="418"/>
      <c r="O162" s="419"/>
      <c r="P162" s="418"/>
      <c r="Q162" s="418"/>
      <c r="R162" s="419"/>
      <c r="S162" s="418"/>
      <c r="T162" s="418"/>
      <c r="U162" s="419"/>
      <c r="V162" s="418"/>
      <c r="W162" s="418"/>
      <c r="X162" s="419"/>
      <c r="Y162" s="418"/>
      <c r="Z162" s="418"/>
      <c r="AA162" s="419"/>
      <c r="AB162" s="418"/>
      <c r="AC162" s="418"/>
      <c r="AD162" s="419"/>
      <c r="AE162" s="418"/>
      <c r="AF162" s="418"/>
      <c r="AG162" s="419"/>
      <c r="AH162" s="418"/>
      <c r="AI162" s="418"/>
      <c r="AJ162" s="419"/>
      <c r="AK162" s="418"/>
      <c r="AL162" s="418"/>
      <c r="AM162" s="419"/>
      <c r="AN162" s="418"/>
      <c r="AO162" s="418"/>
      <c r="AP162" s="419"/>
      <c r="AQ162" s="418"/>
      <c r="AR162" s="418"/>
      <c r="AS162" s="419"/>
      <c r="AT162" s="418"/>
      <c r="AU162" s="418"/>
      <c r="AV162" s="419"/>
      <c r="AW162" s="418"/>
      <c r="AX162" s="418"/>
      <c r="AY162" s="419"/>
      <c r="AZ162" s="418"/>
      <c r="BA162" s="418"/>
      <c r="BB162" s="419"/>
      <c r="BC162" s="418"/>
      <c r="BD162" s="418"/>
      <c r="BE162" s="419"/>
      <c r="BF162" s="418"/>
      <c r="BG162" s="418"/>
      <c r="BH162" s="419"/>
      <c r="BI162" s="418"/>
      <c r="BJ162" s="418"/>
      <c r="BK162" s="419"/>
      <c r="BL162" s="418"/>
      <c r="BM162" s="418"/>
      <c r="BN162" s="419"/>
      <c r="BO162" s="418"/>
      <c r="BP162" s="418"/>
      <c r="BQ162" s="419"/>
      <c r="BR162" s="418"/>
      <c r="BS162" s="418"/>
      <c r="BT162" s="419"/>
      <c r="BU162" s="418"/>
      <c r="BV162" s="418"/>
      <c r="BW162" s="419"/>
      <c r="BX162" s="418"/>
      <c r="BY162" s="418"/>
      <c r="BZ162" s="419"/>
      <c r="CA162" s="418"/>
      <c r="CB162" s="418"/>
      <c r="CC162" s="419"/>
      <c r="CD162" s="418"/>
      <c r="CE162" s="418"/>
      <c r="CF162" s="419"/>
      <c r="CG162" s="418"/>
      <c r="CH162" s="418"/>
      <c r="CI162" s="419"/>
      <c r="CJ162" s="388">
        <f t="shared" si="16"/>
        <v>0</v>
      </c>
      <c r="CK162" s="389">
        <f t="shared" si="17"/>
        <v>0</v>
      </c>
      <c r="CL162" s="390">
        <f t="shared" si="18"/>
        <v>0</v>
      </c>
    </row>
    <row r="163" ht="15.6" spans="2:90">
      <c r="B163" s="193">
        <v>49</v>
      </c>
      <c r="C163" s="194">
        <f>'5 жастағы балалар Ф'!C163</f>
        <v>0</v>
      </c>
      <c r="D163" s="418"/>
      <c r="E163" s="418"/>
      <c r="F163" s="419"/>
      <c r="G163" s="418"/>
      <c r="H163" s="418"/>
      <c r="I163" s="419"/>
      <c r="J163" s="418"/>
      <c r="K163" s="418"/>
      <c r="L163" s="419"/>
      <c r="M163" s="418"/>
      <c r="N163" s="418"/>
      <c r="O163" s="419"/>
      <c r="P163" s="418"/>
      <c r="Q163" s="418"/>
      <c r="R163" s="419"/>
      <c r="S163" s="418"/>
      <c r="T163" s="418"/>
      <c r="U163" s="419"/>
      <c r="V163" s="418"/>
      <c r="W163" s="418"/>
      <c r="X163" s="419"/>
      <c r="Y163" s="418"/>
      <c r="Z163" s="418"/>
      <c r="AA163" s="419"/>
      <c r="AB163" s="418"/>
      <c r="AC163" s="418"/>
      <c r="AD163" s="419"/>
      <c r="AE163" s="418"/>
      <c r="AF163" s="418"/>
      <c r="AG163" s="419"/>
      <c r="AH163" s="418"/>
      <c r="AI163" s="418"/>
      <c r="AJ163" s="419"/>
      <c r="AK163" s="418"/>
      <c r="AL163" s="418"/>
      <c r="AM163" s="419"/>
      <c r="AN163" s="418"/>
      <c r="AO163" s="418"/>
      <c r="AP163" s="419"/>
      <c r="AQ163" s="418"/>
      <c r="AR163" s="418"/>
      <c r="AS163" s="419"/>
      <c r="AT163" s="418"/>
      <c r="AU163" s="418"/>
      <c r="AV163" s="419"/>
      <c r="AW163" s="418"/>
      <c r="AX163" s="418"/>
      <c r="AY163" s="419"/>
      <c r="AZ163" s="418"/>
      <c r="BA163" s="418"/>
      <c r="BB163" s="419"/>
      <c r="BC163" s="418"/>
      <c r="BD163" s="418"/>
      <c r="BE163" s="419"/>
      <c r="BF163" s="418"/>
      <c r="BG163" s="418"/>
      <c r="BH163" s="419"/>
      <c r="BI163" s="418"/>
      <c r="BJ163" s="418"/>
      <c r="BK163" s="419"/>
      <c r="BL163" s="418"/>
      <c r="BM163" s="418"/>
      <c r="BN163" s="419"/>
      <c r="BO163" s="418"/>
      <c r="BP163" s="418"/>
      <c r="BQ163" s="419"/>
      <c r="BR163" s="418"/>
      <c r="BS163" s="418"/>
      <c r="BT163" s="419"/>
      <c r="BU163" s="418"/>
      <c r="BV163" s="418"/>
      <c r="BW163" s="419"/>
      <c r="BX163" s="418"/>
      <c r="BY163" s="418"/>
      <c r="BZ163" s="419"/>
      <c r="CA163" s="418"/>
      <c r="CB163" s="418"/>
      <c r="CC163" s="419"/>
      <c r="CD163" s="418"/>
      <c r="CE163" s="418"/>
      <c r="CF163" s="419"/>
      <c r="CG163" s="418"/>
      <c r="CH163" s="418"/>
      <c r="CI163" s="419"/>
      <c r="CJ163" s="388">
        <f t="shared" si="16"/>
        <v>0</v>
      </c>
      <c r="CK163" s="389">
        <f t="shared" si="17"/>
        <v>0</v>
      </c>
      <c r="CL163" s="390">
        <f t="shared" si="18"/>
        <v>0</v>
      </c>
    </row>
    <row r="164" ht="15" customHeight="1" spans="2:90">
      <c r="B164" s="363" t="s">
        <v>70</v>
      </c>
      <c r="C164" s="364"/>
      <c r="D164" s="426">
        <f t="shared" ref="D164:BJ164" si="19">SUM(D115:D163)</f>
        <v>6</v>
      </c>
      <c r="E164" s="426">
        <f t="shared" si="19"/>
        <v>1</v>
      </c>
      <c r="F164" s="427">
        <f t="shared" si="19"/>
        <v>1</v>
      </c>
      <c r="G164" s="426">
        <f t="shared" ref="G164:L164" si="20">SUM(G115:G163)</f>
        <v>7</v>
      </c>
      <c r="H164" s="426">
        <f t="shared" si="20"/>
        <v>0</v>
      </c>
      <c r="I164" s="427">
        <f t="shared" si="20"/>
        <v>1</v>
      </c>
      <c r="J164" s="426">
        <f t="shared" si="20"/>
        <v>6</v>
      </c>
      <c r="K164" s="426">
        <f t="shared" si="20"/>
        <v>1</v>
      </c>
      <c r="L164" s="427">
        <f t="shared" si="20"/>
        <v>1</v>
      </c>
      <c r="M164" s="368">
        <f t="shared" si="19"/>
        <v>7</v>
      </c>
      <c r="N164" s="426">
        <f t="shared" si="19"/>
        <v>0</v>
      </c>
      <c r="O164" s="427">
        <f t="shared" si="19"/>
        <v>1</v>
      </c>
      <c r="P164" s="368">
        <f t="shared" si="19"/>
        <v>7</v>
      </c>
      <c r="Q164" s="426">
        <f t="shared" si="19"/>
        <v>0</v>
      </c>
      <c r="R164" s="427">
        <f t="shared" si="19"/>
        <v>1</v>
      </c>
      <c r="S164" s="368">
        <f t="shared" si="19"/>
        <v>7</v>
      </c>
      <c r="T164" s="426">
        <f t="shared" si="19"/>
        <v>0</v>
      </c>
      <c r="U164" s="427">
        <f t="shared" si="19"/>
        <v>1</v>
      </c>
      <c r="V164" s="426">
        <f t="shared" ref="V164:AM164" si="21">SUM(V115:V163)</f>
        <v>7</v>
      </c>
      <c r="W164" s="426">
        <f t="shared" si="21"/>
        <v>1</v>
      </c>
      <c r="X164" s="427">
        <f t="shared" si="21"/>
        <v>0</v>
      </c>
      <c r="Y164" s="426">
        <f t="shared" si="21"/>
        <v>7</v>
      </c>
      <c r="Z164" s="426">
        <f t="shared" si="21"/>
        <v>0</v>
      </c>
      <c r="AA164" s="427">
        <f t="shared" si="21"/>
        <v>1</v>
      </c>
      <c r="AB164" s="426">
        <f t="shared" si="21"/>
        <v>7</v>
      </c>
      <c r="AC164" s="426">
        <f t="shared" si="21"/>
        <v>0</v>
      </c>
      <c r="AD164" s="427">
        <f t="shared" si="21"/>
        <v>1</v>
      </c>
      <c r="AE164" s="426">
        <f t="shared" si="21"/>
        <v>7</v>
      </c>
      <c r="AF164" s="426">
        <f t="shared" si="21"/>
        <v>0</v>
      </c>
      <c r="AG164" s="427">
        <f t="shared" si="21"/>
        <v>1</v>
      </c>
      <c r="AH164" s="426">
        <f t="shared" si="21"/>
        <v>7</v>
      </c>
      <c r="AI164" s="426">
        <f t="shared" si="21"/>
        <v>0</v>
      </c>
      <c r="AJ164" s="427">
        <f t="shared" si="21"/>
        <v>1</v>
      </c>
      <c r="AK164" s="426">
        <f t="shared" si="21"/>
        <v>7</v>
      </c>
      <c r="AL164" s="426">
        <f t="shared" si="21"/>
        <v>0</v>
      </c>
      <c r="AM164" s="427">
        <f t="shared" si="21"/>
        <v>1</v>
      </c>
      <c r="AN164" s="368">
        <f t="shared" si="19"/>
        <v>6</v>
      </c>
      <c r="AO164" s="426">
        <f t="shared" si="19"/>
        <v>1</v>
      </c>
      <c r="AP164" s="427">
        <f t="shared" si="19"/>
        <v>1</v>
      </c>
      <c r="AQ164" s="426">
        <f t="shared" ref="AQ164:AV164" si="22">SUM(AQ115:AQ163)</f>
        <v>7</v>
      </c>
      <c r="AR164" s="426">
        <f t="shared" si="22"/>
        <v>1</v>
      </c>
      <c r="AS164" s="427">
        <f t="shared" si="22"/>
        <v>0</v>
      </c>
      <c r="AT164" s="426">
        <f t="shared" si="22"/>
        <v>6</v>
      </c>
      <c r="AU164" s="426">
        <f t="shared" si="22"/>
        <v>2</v>
      </c>
      <c r="AV164" s="427">
        <f t="shared" si="22"/>
        <v>0</v>
      </c>
      <c r="AW164" s="368">
        <f t="shared" si="19"/>
        <v>5</v>
      </c>
      <c r="AX164" s="426">
        <f t="shared" si="19"/>
        <v>2</v>
      </c>
      <c r="AY164" s="427">
        <f t="shared" si="19"/>
        <v>1</v>
      </c>
      <c r="AZ164" s="368">
        <f t="shared" si="19"/>
        <v>7</v>
      </c>
      <c r="BA164" s="426">
        <f t="shared" si="19"/>
        <v>0</v>
      </c>
      <c r="BB164" s="427">
        <f t="shared" si="19"/>
        <v>1</v>
      </c>
      <c r="BC164" s="368">
        <f t="shared" si="19"/>
        <v>3</v>
      </c>
      <c r="BD164" s="426">
        <f t="shared" si="19"/>
        <v>4</v>
      </c>
      <c r="BE164" s="427">
        <f t="shared" si="19"/>
        <v>1</v>
      </c>
      <c r="BF164" s="461">
        <f t="shared" si="19"/>
        <v>4</v>
      </c>
      <c r="BG164" s="367">
        <f t="shared" si="19"/>
        <v>3</v>
      </c>
      <c r="BH164" s="427">
        <f t="shared" si="19"/>
        <v>1</v>
      </c>
      <c r="BI164" s="461">
        <f t="shared" si="19"/>
        <v>4</v>
      </c>
      <c r="BJ164" s="367">
        <f t="shared" si="19"/>
        <v>4</v>
      </c>
      <c r="BK164" s="427">
        <f t="shared" ref="BK164:CI164" si="23">SUM(BK115:BK163)</f>
        <v>0</v>
      </c>
      <c r="BL164" s="461">
        <f t="shared" si="23"/>
        <v>4</v>
      </c>
      <c r="BM164" s="367">
        <f t="shared" si="23"/>
        <v>3</v>
      </c>
      <c r="BN164" s="427">
        <f t="shared" si="23"/>
        <v>1</v>
      </c>
      <c r="BO164" s="426">
        <f t="shared" si="23"/>
        <v>4</v>
      </c>
      <c r="BP164" s="426">
        <f t="shared" si="23"/>
        <v>3</v>
      </c>
      <c r="BQ164" s="427">
        <f t="shared" si="23"/>
        <v>1</v>
      </c>
      <c r="BR164" s="426">
        <f t="shared" si="23"/>
        <v>4</v>
      </c>
      <c r="BS164" s="426">
        <f t="shared" si="23"/>
        <v>3</v>
      </c>
      <c r="BT164" s="427">
        <f t="shared" si="23"/>
        <v>1</v>
      </c>
      <c r="BU164" s="426">
        <f t="shared" si="23"/>
        <v>5</v>
      </c>
      <c r="BV164" s="426">
        <f t="shared" si="23"/>
        <v>2</v>
      </c>
      <c r="BW164" s="427">
        <f t="shared" si="23"/>
        <v>1</v>
      </c>
      <c r="BX164" s="461">
        <f t="shared" si="23"/>
        <v>3</v>
      </c>
      <c r="BY164" s="367">
        <f t="shared" si="23"/>
        <v>4</v>
      </c>
      <c r="BZ164" s="427">
        <f t="shared" si="23"/>
        <v>1</v>
      </c>
      <c r="CA164" s="461">
        <f t="shared" si="23"/>
        <v>4</v>
      </c>
      <c r="CB164" s="367">
        <f t="shared" si="23"/>
        <v>3</v>
      </c>
      <c r="CC164" s="427">
        <f t="shared" si="23"/>
        <v>1</v>
      </c>
      <c r="CD164" s="368">
        <f t="shared" si="23"/>
        <v>4</v>
      </c>
      <c r="CE164" s="426">
        <f t="shared" si="23"/>
        <v>4</v>
      </c>
      <c r="CF164" s="427">
        <f t="shared" si="23"/>
        <v>0</v>
      </c>
      <c r="CG164" s="461">
        <f t="shared" si="23"/>
        <v>4</v>
      </c>
      <c r="CH164" s="367">
        <f t="shared" si="23"/>
        <v>3</v>
      </c>
      <c r="CI164" s="427">
        <f t="shared" si="23"/>
        <v>1</v>
      </c>
      <c r="CJ164" s="391"/>
      <c r="CK164" s="113"/>
      <c r="CL164" s="113"/>
    </row>
    <row r="165" ht="54.75" customHeight="1" spans="2:90">
      <c r="B165" s="367" t="s">
        <v>71</v>
      </c>
      <c r="C165" s="368"/>
      <c r="D165" s="429">
        <f>D164*100/CK167</f>
        <v>75</v>
      </c>
      <c r="E165" s="429">
        <f>E164*100/CK167</f>
        <v>12.5</v>
      </c>
      <c r="F165" s="430">
        <f>F164*100/CK167</f>
        <v>12.5</v>
      </c>
      <c r="G165" s="429">
        <f>G164*100/CK167</f>
        <v>87.5</v>
      </c>
      <c r="H165" s="429">
        <f>H164*100/CK167</f>
        <v>0</v>
      </c>
      <c r="I165" s="430">
        <f>I164*100/CK167</f>
        <v>12.5</v>
      </c>
      <c r="J165" s="429">
        <f>J164*100/CK167</f>
        <v>75</v>
      </c>
      <c r="K165" s="429">
        <f>K164*100/CK167</f>
        <v>12.5</v>
      </c>
      <c r="L165" s="430">
        <f>L164*100/CK167</f>
        <v>12.5</v>
      </c>
      <c r="M165" s="431">
        <f>M164*100/CK167</f>
        <v>87.5</v>
      </c>
      <c r="N165" s="429">
        <f>N164*100/CK167</f>
        <v>0</v>
      </c>
      <c r="O165" s="430">
        <f>O164*100/CK167</f>
        <v>12.5</v>
      </c>
      <c r="P165" s="431">
        <f>P164*100/CK167</f>
        <v>87.5</v>
      </c>
      <c r="Q165" s="429">
        <f>Q164*100/CK167</f>
        <v>0</v>
      </c>
      <c r="R165" s="430">
        <f>R164*100/CK167</f>
        <v>12.5</v>
      </c>
      <c r="S165" s="431">
        <f>S164*100/CK167</f>
        <v>87.5</v>
      </c>
      <c r="T165" s="429">
        <f>T164*100/CK167</f>
        <v>0</v>
      </c>
      <c r="U165" s="430">
        <f>U164*100/CK167</f>
        <v>12.5</v>
      </c>
      <c r="V165" s="429">
        <f>V164*100/CK167</f>
        <v>87.5</v>
      </c>
      <c r="W165" s="429">
        <f>W164*100/CK167</f>
        <v>12.5</v>
      </c>
      <c r="X165" s="430">
        <f>X164*100/CK167</f>
        <v>0</v>
      </c>
      <c r="Y165" s="429">
        <f>Y164*100/CK167</f>
        <v>87.5</v>
      </c>
      <c r="Z165" s="429">
        <f>Z164*100/CK167</f>
        <v>0</v>
      </c>
      <c r="AA165" s="430">
        <f>AA164*100/CK167</f>
        <v>12.5</v>
      </c>
      <c r="AB165" s="429">
        <f>AB164*100/CK167</f>
        <v>87.5</v>
      </c>
      <c r="AC165" s="429">
        <f>AC164*100/CK167</f>
        <v>0</v>
      </c>
      <c r="AD165" s="430">
        <f>AD164*100/CK167</f>
        <v>12.5</v>
      </c>
      <c r="AE165" s="429">
        <f>AE164*100/CK167</f>
        <v>87.5</v>
      </c>
      <c r="AF165" s="429">
        <f>AF164*100/CK167</f>
        <v>0</v>
      </c>
      <c r="AG165" s="430">
        <f>AG164*100/CK167</f>
        <v>12.5</v>
      </c>
      <c r="AH165" s="429">
        <f>AH164*100/CK167</f>
        <v>87.5</v>
      </c>
      <c r="AI165" s="429">
        <f>AI164*100/CK167</f>
        <v>0</v>
      </c>
      <c r="AJ165" s="430">
        <f>AJ164*100/CK167</f>
        <v>12.5</v>
      </c>
      <c r="AK165" s="429">
        <f>AK164*100/CK167</f>
        <v>87.5</v>
      </c>
      <c r="AL165" s="429">
        <f>AL164*100/CK167</f>
        <v>0</v>
      </c>
      <c r="AM165" s="430">
        <f>AM164*100/CK167</f>
        <v>12.5</v>
      </c>
      <c r="AN165" s="431">
        <f>AN164*100/CK167</f>
        <v>75</v>
      </c>
      <c r="AO165" s="429">
        <f>AO164*100/CK167</f>
        <v>12.5</v>
      </c>
      <c r="AP165" s="430">
        <f>AP164*100/CK167</f>
        <v>12.5</v>
      </c>
      <c r="AQ165" s="429">
        <f>AQ164*100/CK167</f>
        <v>87.5</v>
      </c>
      <c r="AR165" s="429">
        <f>AR164*100/CK167</f>
        <v>12.5</v>
      </c>
      <c r="AS165" s="430">
        <f>AS164*100/CK167</f>
        <v>0</v>
      </c>
      <c r="AT165" s="429">
        <f>AT164*100/CK167</f>
        <v>75</v>
      </c>
      <c r="AU165" s="429">
        <f>AU164*100/CK167</f>
        <v>25</v>
      </c>
      <c r="AV165" s="430">
        <f>AV164*100/CK167</f>
        <v>0</v>
      </c>
      <c r="AW165" s="431">
        <f>AW164*100/CK167</f>
        <v>62.5</v>
      </c>
      <c r="AX165" s="429">
        <f>AX164*100/CK167</f>
        <v>25</v>
      </c>
      <c r="AY165" s="430">
        <f>AY164*100/CK167</f>
        <v>12.5</v>
      </c>
      <c r="AZ165" s="431">
        <f>AZ164*100/CK167</f>
        <v>87.5</v>
      </c>
      <c r="BA165" s="429">
        <f>BA164*100/CK167</f>
        <v>0</v>
      </c>
      <c r="BB165" s="430">
        <f>BB164*100/CK167</f>
        <v>12.5</v>
      </c>
      <c r="BC165" s="431">
        <f>BC164*100/CK167</f>
        <v>37.5</v>
      </c>
      <c r="BD165" s="429">
        <f>BD164*100/CK167</f>
        <v>50</v>
      </c>
      <c r="BE165" s="430">
        <f>BE164*100/CK167</f>
        <v>12.5</v>
      </c>
      <c r="BF165" s="411">
        <f>BF164*100/CK167</f>
        <v>50</v>
      </c>
      <c r="BG165" s="412">
        <f>BG164*100/CK167</f>
        <v>37.5</v>
      </c>
      <c r="BH165" s="413">
        <f>BH164*100/CK167</f>
        <v>12.5</v>
      </c>
      <c r="BI165" s="484">
        <f>BI164*100/CK167</f>
        <v>50</v>
      </c>
      <c r="BJ165" s="485">
        <f>BJ164*100/CK167</f>
        <v>50</v>
      </c>
      <c r="BK165" s="486">
        <f>BK164*100/CK167</f>
        <v>0</v>
      </c>
      <c r="BL165" s="484">
        <f>BL164*100/CK167</f>
        <v>50</v>
      </c>
      <c r="BM165" s="485">
        <f>BM164*100/CK167</f>
        <v>37.5</v>
      </c>
      <c r="BN165" s="486">
        <f>BN164*100/CK167</f>
        <v>12.5</v>
      </c>
      <c r="BO165" s="429">
        <f>BO164*100/CK167</f>
        <v>50</v>
      </c>
      <c r="BP165" s="429">
        <f>BP164*100/CK167</f>
        <v>37.5</v>
      </c>
      <c r="BQ165" s="430">
        <f>BQ164*100/CK167</f>
        <v>12.5</v>
      </c>
      <c r="BR165" s="429">
        <f>BR164*100/CK167</f>
        <v>50</v>
      </c>
      <c r="BS165" s="429">
        <f>BS164*100/CK167</f>
        <v>37.5</v>
      </c>
      <c r="BT165" s="430">
        <f>BT164*100/CK167</f>
        <v>12.5</v>
      </c>
      <c r="BU165" s="429">
        <f>BU164*100/CK167</f>
        <v>62.5</v>
      </c>
      <c r="BV165" s="429">
        <f>BV164*100/CK167</f>
        <v>25</v>
      </c>
      <c r="BW165" s="430">
        <f>BW164*100/CK167</f>
        <v>12.5</v>
      </c>
      <c r="BX165" s="484">
        <f>BX164*100/CK167</f>
        <v>37.5</v>
      </c>
      <c r="BY165" s="485">
        <f>BY164*100/CK167</f>
        <v>50</v>
      </c>
      <c r="BZ165" s="486">
        <f>BZ164*100/CK167</f>
        <v>12.5</v>
      </c>
      <c r="CA165" s="484">
        <f>CA164*100/CK167</f>
        <v>50</v>
      </c>
      <c r="CB165" s="485">
        <f>CB164*100/CK167</f>
        <v>37.5</v>
      </c>
      <c r="CC165" s="486">
        <f>CC164*100/CK167</f>
        <v>12.5</v>
      </c>
      <c r="CD165" s="484">
        <f>CD164*100/CK167</f>
        <v>50</v>
      </c>
      <c r="CE165" s="485">
        <f>CE164*100/CK167</f>
        <v>50</v>
      </c>
      <c r="CF165" s="486">
        <f>CF164*100/CK167</f>
        <v>0</v>
      </c>
      <c r="CG165" s="484">
        <f>CG164*100/CK167</f>
        <v>50</v>
      </c>
      <c r="CH165" s="485">
        <f>CH164*100/CK167</f>
        <v>37.5</v>
      </c>
      <c r="CI165" s="486">
        <f>CI164*100/CK167</f>
        <v>12.5</v>
      </c>
      <c r="CJ165" s="391"/>
      <c r="CK165" s="113"/>
      <c r="CL165" s="113"/>
    </row>
    <row r="166" spans="2:90">
      <c r="B166" s="372"/>
      <c r="C166" s="373"/>
      <c r="D166" s="373"/>
      <c r="E166" s="373"/>
      <c r="F166" s="373"/>
      <c r="G166" s="373"/>
      <c r="H166" s="373"/>
      <c r="I166" s="373"/>
      <c r="J166" s="373"/>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373"/>
      <c r="AK166" s="373"/>
      <c r="AL166" s="373"/>
      <c r="AM166" s="373"/>
      <c r="AN166" s="373"/>
      <c r="AO166" s="373"/>
      <c r="AP166" s="373"/>
      <c r="AQ166" s="373"/>
      <c r="AR166" s="373"/>
      <c r="AS166" s="373"/>
      <c r="AT166" s="373"/>
      <c r="AU166" s="373"/>
      <c r="AV166" s="373"/>
      <c r="AW166" s="373"/>
      <c r="AX166" s="373"/>
      <c r="AY166" s="373"/>
      <c r="AZ166" s="373"/>
      <c r="BA166" s="373"/>
      <c r="BB166" s="373"/>
      <c r="BC166" s="373"/>
      <c r="BD166" s="373"/>
      <c r="BE166" s="373"/>
      <c r="BF166" s="373"/>
      <c r="BG166" s="373"/>
      <c r="BH166" s="373"/>
      <c r="BI166" s="373"/>
      <c r="BJ166" s="373"/>
      <c r="BK166" s="373"/>
      <c r="BL166" s="373"/>
      <c r="BM166" s="373"/>
      <c r="BN166" s="373"/>
      <c r="BO166" s="373"/>
      <c r="BP166" s="373"/>
      <c r="BQ166" s="373"/>
      <c r="BR166" s="373"/>
      <c r="BS166" s="373"/>
      <c r="BT166" s="373"/>
      <c r="BU166" s="373"/>
      <c r="BV166" s="373"/>
      <c r="BW166" s="373"/>
      <c r="BX166" s="373"/>
      <c r="BY166" s="373"/>
      <c r="BZ166" s="373"/>
      <c r="CA166" s="373"/>
      <c r="CB166" s="373"/>
      <c r="CC166" s="373"/>
      <c r="CD166" s="373"/>
      <c r="CE166" s="373"/>
      <c r="CF166" s="471"/>
      <c r="CG166" s="438"/>
      <c r="CH166" s="392"/>
      <c r="CI166" s="392"/>
      <c r="CJ166" s="393"/>
      <c r="CK166" s="37" t="s">
        <v>72</v>
      </c>
      <c r="CL166" s="37" t="s">
        <v>73</v>
      </c>
    </row>
    <row r="167" spans="2:90">
      <c r="B167" s="374"/>
      <c r="C167" s="315"/>
      <c r="D167" s="315"/>
      <c r="E167" s="315"/>
      <c r="F167" s="315"/>
      <c r="G167" s="315"/>
      <c r="H167" s="315"/>
      <c r="I167" s="315"/>
      <c r="J167" s="315"/>
      <c r="K167" s="315"/>
      <c r="L167" s="315"/>
      <c r="M167" s="315"/>
      <c r="N167" s="315"/>
      <c r="O167" s="315"/>
      <c r="P167" s="315"/>
      <c r="Q167" s="315"/>
      <c r="R167" s="315"/>
      <c r="S167" s="315"/>
      <c r="T167" s="315"/>
      <c r="U167" s="315"/>
      <c r="V167" s="315"/>
      <c r="W167" s="315"/>
      <c r="X167" s="315"/>
      <c r="Y167" s="315"/>
      <c r="Z167" s="315"/>
      <c r="AA167" s="315"/>
      <c r="AB167" s="315"/>
      <c r="AC167" s="315"/>
      <c r="AD167" s="315"/>
      <c r="AE167" s="315"/>
      <c r="AF167" s="315"/>
      <c r="AG167" s="315"/>
      <c r="AH167" s="315"/>
      <c r="AI167" s="315"/>
      <c r="AJ167" s="315"/>
      <c r="AK167" s="315"/>
      <c r="AL167" s="315"/>
      <c r="AM167" s="315"/>
      <c r="AN167" s="315"/>
      <c r="AO167" s="315"/>
      <c r="AP167" s="315"/>
      <c r="AQ167" s="315"/>
      <c r="AR167" s="315"/>
      <c r="AS167" s="315"/>
      <c r="AT167" s="315"/>
      <c r="AU167" s="315"/>
      <c r="AV167" s="315"/>
      <c r="AW167" s="315"/>
      <c r="AX167" s="315"/>
      <c r="AY167" s="315"/>
      <c r="AZ167" s="315"/>
      <c r="BA167" s="315"/>
      <c r="BB167" s="315"/>
      <c r="BC167" s="315"/>
      <c r="BD167" s="315"/>
      <c r="BE167" s="315"/>
      <c r="BF167" s="315"/>
      <c r="BG167" s="315"/>
      <c r="BH167" s="315"/>
      <c r="BI167" s="315"/>
      <c r="BJ167" s="315"/>
      <c r="BK167" s="315"/>
      <c r="BL167" s="315"/>
      <c r="BM167" s="315"/>
      <c r="BN167" s="315"/>
      <c r="BO167" s="315"/>
      <c r="BP167" s="315"/>
      <c r="BQ167" s="315"/>
      <c r="BR167" s="315"/>
      <c r="BS167" s="315"/>
      <c r="BT167" s="315"/>
      <c r="BU167" s="315"/>
      <c r="BV167" s="315"/>
      <c r="BW167" s="315"/>
      <c r="BX167" s="315"/>
      <c r="BY167" s="315"/>
      <c r="BZ167" s="315"/>
      <c r="CA167" s="315"/>
      <c r="CB167" s="315"/>
      <c r="CC167" s="315"/>
      <c r="CD167" s="315"/>
      <c r="CE167" s="315"/>
      <c r="CF167" s="472"/>
      <c r="CG167" s="394" t="s">
        <v>70</v>
      </c>
      <c r="CH167" s="439"/>
      <c r="CI167" s="439"/>
      <c r="CJ167" s="445"/>
      <c r="CK167" s="32">
        <f>'5 жастағы балалар Ф'!Z167</f>
        <v>8</v>
      </c>
      <c r="CL167" s="32">
        <v>100</v>
      </c>
    </row>
    <row r="168" spans="2:90">
      <c r="B168" s="374"/>
      <c r="C168" s="315"/>
      <c r="D168" s="315"/>
      <c r="E168" s="315"/>
      <c r="F168" s="315"/>
      <c r="G168" s="315"/>
      <c r="H168" s="315"/>
      <c r="I168" s="315"/>
      <c r="J168" s="315"/>
      <c r="K168" s="315"/>
      <c r="L168" s="315"/>
      <c r="M168" s="315"/>
      <c r="N168" s="315"/>
      <c r="O168" s="315"/>
      <c r="P168" s="315"/>
      <c r="Q168" s="315"/>
      <c r="R168" s="315"/>
      <c r="S168" s="315"/>
      <c r="T168" s="315"/>
      <c r="U168" s="315"/>
      <c r="V168" s="315"/>
      <c r="W168" s="315"/>
      <c r="X168" s="315"/>
      <c r="Y168" s="315"/>
      <c r="Z168" s="315"/>
      <c r="AA168" s="315"/>
      <c r="AB168" s="315"/>
      <c r="AC168" s="315"/>
      <c r="AD168" s="315"/>
      <c r="AE168" s="315"/>
      <c r="AF168" s="315"/>
      <c r="AG168" s="315"/>
      <c r="AH168" s="315"/>
      <c r="AI168" s="315"/>
      <c r="AJ168" s="315"/>
      <c r="AK168" s="315"/>
      <c r="AL168" s="315"/>
      <c r="AM168" s="315"/>
      <c r="AN168" s="315"/>
      <c r="AO168" s="315"/>
      <c r="AP168" s="315"/>
      <c r="AQ168" s="315"/>
      <c r="AR168" s="315"/>
      <c r="AS168" s="315"/>
      <c r="AT168" s="315"/>
      <c r="AU168" s="315"/>
      <c r="AV168" s="315"/>
      <c r="AW168" s="315"/>
      <c r="AX168" s="315"/>
      <c r="AY168" s="315"/>
      <c r="AZ168" s="315"/>
      <c r="BA168" s="315"/>
      <c r="BB168" s="315"/>
      <c r="BC168" s="315"/>
      <c r="BD168" s="315"/>
      <c r="BE168" s="315"/>
      <c r="BF168" s="315"/>
      <c r="BG168" s="315"/>
      <c r="BH168" s="315"/>
      <c r="BI168" s="315"/>
      <c r="BJ168" s="315"/>
      <c r="BK168" s="315"/>
      <c r="BL168" s="315"/>
      <c r="BM168" s="315"/>
      <c r="BN168" s="315"/>
      <c r="BO168" s="315"/>
      <c r="BP168" s="315"/>
      <c r="BQ168" s="315"/>
      <c r="BR168" s="315"/>
      <c r="BS168" s="315"/>
      <c r="BT168" s="315"/>
      <c r="BU168" s="315"/>
      <c r="BV168" s="315"/>
      <c r="BW168" s="315"/>
      <c r="BX168" s="315"/>
      <c r="BY168" s="315"/>
      <c r="BZ168" s="315"/>
      <c r="CA168" s="315"/>
      <c r="CB168" s="315"/>
      <c r="CC168" s="315"/>
      <c r="CD168" s="315"/>
      <c r="CE168" s="315"/>
      <c r="CF168" s="472"/>
      <c r="CG168" s="397" t="s">
        <v>6</v>
      </c>
      <c r="CH168" s="440"/>
      <c r="CI168" s="440"/>
      <c r="CJ168" s="446"/>
      <c r="CK168" s="400">
        <f>COUNTIF(CJ115:CJ163,"&gt;0")</f>
        <v>7</v>
      </c>
      <c r="CL168" s="401">
        <f>(BU165+BR165+BO165+AT165+AQ165+V165+Y165+AB165+AH165+AK165+AE165+J165+G165+D165+M165+P165+S165+AN165+BX165+AZ165+AW165+CA165+BC165+BF165+BI165+BL165+CD165+CG165)/28</f>
        <v>69.6428571428571</v>
      </c>
    </row>
    <row r="169" spans="2:90">
      <c r="B169" s="374"/>
      <c r="C169" s="315"/>
      <c r="D169" s="315"/>
      <c r="E169" s="315"/>
      <c r="F169" s="315"/>
      <c r="G169" s="315"/>
      <c r="H169" s="315"/>
      <c r="I169" s="315"/>
      <c r="J169" s="315"/>
      <c r="K169" s="315"/>
      <c r="L169" s="315"/>
      <c r="M169" s="315"/>
      <c r="N169" s="315"/>
      <c r="O169" s="315"/>
      <c r="P169" s="315"/>
      <c r="Q169" s="315"/>
      <c r="R169" s="315"/>
      <c r="S169" s="315"/>
      <c r="T169" s="315"/>
      <c r="U169" s="315"/>
      <c r="V169" s="315"/>
      <c r="W169" s="315"/>
      <c r="X169" s="315"/>
      <c r="Y169" s="315"/>
      <c r="Z169" s="315"/>
      <c r="AA169" s="315"/>
      <c r="AB169" s="315"/>
      <c r="AC169" s="315"/>
      <c r="AD169" s="315"/>
      <c r="AE169" s="315"/>
      <c r="AF169" s="315"/>
      <c r="AG169" s="315"/>
      <c r="AH169" s="315"/>
      <c r="AI169" s="315"/>
      <c r="AJ169" s="315"/>
      <c r="AK169" s="315"/>
      <c r="AL169" s="315"/>
      <c r="AM169" s="315"/>
      <c r="AN169" s="315"/>
      <c r="AO169" s="315"/>
      <c r="AP169" s="315"/>
      <c r="AQ169" s="315"/>
      <c r="AR169" s="315"/>
      <c r="AS169" s="315"/>
      <c r="AT169" s="315"/>
      <c r="AU169" s="315"/>
      <c r="AV169" s="315"/>
      <c r="AW169" s="315"/>
      <c r="AX169" s="315"/>
      <c r="AY169" s="315"/>
      <c r="AZ169" s="315"/>
      <c r="BA169" s="315"/>
      <c r="BB169" s="315"/>
      <c r="BC169" s="315"/>
      <c r="BD169" s="315"/>
      <c r="BE169" s="315"/>
      <c r="BF169" s="315"/>
      <c r="BG169" s="315"/>
      <c r="BH169" s="315"/>
      <c r="BI169" s="315"/>
      <c r="BJ169" s="315"/>
      <c r="BK169" s="315"/>
      <c r="BL169" s="315"/>
      <c r="BM169" s="315"/>
      <c r="BN169" s="315"/>
      <c r="BO169" s="315"/>
      <c r="BP169" s="315"/>
      <c r="BQ169" s="315"/>
      <c r="BR169" s="315"/>
      <c r="BS169" s="315"/>
      <c r="BT169" s="315"/>
      <c r="BU169" s="315"/>
      <c r="BV169" s="315"/>
      <c r="BW169" s="315"/>
      <c r="BX169" s="315"/>
      <c r="BY169" s="315"/>
      <c r="BZ169" s="315"/>
      <c r="CA169" s="315"/>
      <c r="CB169" s="315"/>
      <c r="CC169" s="315"/>
      <c r="CD169" s="315"/>
      <c r="CE169" s="315"/>
      <c r="CF169" s="472"/>
      <c r="CG169" s="402" t="s">
        <v>7</v>
      </c>
      <c r="CH169" s="441"/>
      <c r="CI169" s="441"/>
      <c r="CJ169" s="447"/>
      <c r="CK169" s="400">
        <f>COUNTIF(CK115:CK163,"&gt;0")</f>
        <v>6</v>
      </c>
      <c r="CL169" s="401">
        <f>(BV165+BS165+BP165+AU165+AR165+W165+Z165+AC165+AF165+AI165+AL165+K165+H165+E165+N165+Q165+T165+AO165+BY165+BA165+AX165+CB165+BD165+BG165+BJ165+BM165+CE165+CH165)/28</f>
        <v>20.0892857142857</v>
      </c>
    </row>
    <row r="170" spans="2:90">
      <c r="B170" s="449"/>
      <c r="C170" s="450"/>
      <c r="D170" s="450"/>
      <c r="E170" s="450"/>
      <c r="F170" s="450"/>
      <c r="G170" s="450"/>
      <c r="H170" s="450"/>
      <c r="I170" s="450"/>
      <c r="J170" s="450"/>
      <c r="K170" s="450"/>
      <c r="L170" s="450"/>
      <c r="M170" s="450"/>
      <c r="N170" s="450"/>
      <c r="O170" s="450"/>
      <c r="P170" s="450"/>
      <c r="Q170" s="450"/>
      <c r="R170" s="450"/>
      <c r="S170" s="450"/>
      <c r="T170" s="450"/>
      <c r="U170" s="450"/>
      <c r="V170" s="450"/>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73"/>
      <c r="CG170" s="405" t="s">
        <v>8</v>
      </c>
      <c r="CH170" s="442"/>
      <c r="CI170" s="442"/>
      <c r="CJ170" s="448"/>
      <c r="CK170" s="400">
        <f>COUNTIF(CL115:CL163,"&gt;0")</f>
        <v>1</v>
      </c>
      <c r="CL170" s="401">
        <f>(BW165+BT165+BQ165+AV165+AS165+AM165+AJ165+AG165+AD165+AA165+X165+L165+I165+F165+O165+R165+U165+AP165+AY165+BB165+BZ165+CC165+BE165+BH165+BK165+BN165+CF165+CI165)/28</f>
        <v>10.2678571428571</v>
      </c>
    </row>
    <row r="171" spans="55:59">
      <c r="BC171" s="451"/>
      <c r="BD171" s="451"/>
      <c r="BE171" s="451"/>
      <c r="BF171" s="451"/>
      <c r="BG171" s="451"/>
    </row>
    <row r="172" spans="55:59">
      <c r="BC172" s="451"/>
      <c r="BD172" s="451"/>
      <c r="BE172" s="451"/>
      <c r="BF172" s="451"/>
      <c r="BG172" s="451"/>
    </row>
  </sheetData>
  <sheetProtection password="CC4B" sheet="1" selectLockedCells="1"/>
  <mergeCells count="198">
    <mergeCell ref="C2:AO2"/>
    <mergeCell ref="C3:AO3"/>
    <mergeCell ref="A4:BI4"/>
    <mergeCell ref="D5:BE5"/>
    <mergeCell ref="D6:U6"/>
    <mergeCell ref="V6:AM6"/>
    <mergeCell ref="AN6:BE6"/>
    <mergeCell ref="D7:F7"/>
    <mergeCell ref="G7:I7"/>
    <mergeCell ref="J7:L7"/>
    <mergeCell ref="M7:O7"/>
    <mergeCell ref="P7:R7"/>
    <mergeCell ref="S7:U7"/>
    <mergeCell ref="V7:X7"/>
    <mergeCell ref="Y7:AA7"/>
    <mergeCell ref="AB7:AD7"/>
    <mergeCell ref="AE7:AG7"/>
    <mergeCell ref="AH7:AJ7"/>
    <mergeCell ref="AK7:AM7"/>
    <mergeCell ref="AN7:AP7"/>
    <mergeCell ref="AQ7:AS7"/>
    <mergeCell ref="AT7:AV7"/>
    <mergeCell ref="AW7:AY7"/>
    <mergeCell ref="AZ7:BB7"/>
    <mergeCell ref="BC7:BE7"/>
    <mergeCell ref="D8:F8"/>
    <mergeCell ref="G8:I8"/>
    <mergeCell ref="J8:L8"/>
    <mergeCell ref="M8:O8"/>
    <mergeCell ref="P8:R8"/>
    <mergeCell ref="S8:U8"/>
    <mergeCell ref="V8:X8"/>
    <mergeCell ref="Y8:AA8"/>
    <mergeCell ref="AB8:AD8"/>
    <mergeCell ref="AE8:AG8"/>
    <mergeCell ref="AH8:AJ8"/>
    <mergeCell ref="AK8:AM8"/>
    <mergeCell ref="AN8:AP8"/>
    <mergeCell ref="AQ8:AS8"/>
    <mergeCell ref="AT8:AV8"/>
    <mergeCell ref="AW8:AY8"/>
    <mergeCell ref="AZ8:BB8"/>
    <mergeCell ref="BC8:BE8"/>
    <mergeCell ref="B37:C37"/>
    <mergeCell ref="B38:C38"/>
    <mergeCell ref="BC39:BF39"/>
    <mergeCell ref="C48:AO48"/>
    <mergeCell ref="C49:AO49"/>
    <mergeCell ref="A50:BI50"/>
    <mergeCell ref="D51:CI51"/>
    <mergeCell ref="D52:X52"/>
    <mergeCell ref="Y52:AS52"/>
    <mergeCell ref="AT52:BN52"/>
    <mergeCell ref="BO52:CI52"/>
    <mergeCell ref="D53:F53"/>
    <mergeCell ref="G53:I53"/>
    <mergeCell ref="J53:L53"/>
    <mergeCell ref="M53:O53"/>
    <mergeCell ref="P53:R53"/>
    <mergeCell ref="S53:U53"/>
    <mergeCell ref="V53:X53"/>
    <mergeCell ref="Y53:AA53"/>
    <mergeCell ref="AB53:AD53"/>
    <mergeCell ref="AE53:AG53"/>
    <mergeCell ref="AH53:AJ53"/>
    <mergeCell ref="AK53:AM53"/>
    <mergeCell ref="AN53:AP53"/>
    <mergeCell ref="AQ53:AS53"/>
    <mergeCell ref="AT53:AV53"/>
    <mergeCell ref="AW53:AY53"/>
    <mergeCell ref="AZ53:BB53"/>
    <mergeCell ref="BC53:BE53"/>
    <mergeCell ref="BF53:BH53"/>
    <mergeCell ref="BI53:BK53"/>
    <mergeCell ref="BL53:BN53"/>
    <mergeCell ref="BO53:BQ53"/>
    <mergeCell ref="BR53:BT53"/>
    <mergeCell ref="BU53:BW53"/>
    <mergeCell ref="BX53:BZ53"/>
    <mergeCell ref="CA53:CC53"/>
    <mergeCell ref="CD53:CF53"/>
    <mergeCell ref="CG53:CI53"/>
    <mergeCell ref="D54:F54"/>
    <mergeCell ref="G54:I54"/>
    <mergeCell ref="J54:L54"/>
    <mergeCell ref="M54:O54"/>
    <mergeCell ref="P54:R54"/>
    <mergeCell ref="S54:U54"/>
    <mergeCell ref="V54:X54"/>
    <mergeCell ref="Y54:AA54"/>
    <mergeCell ref="AB54:AD54"/>
    <mergeCell ref="AE54:AG54"/>
    <mergeCell ref="AH54:AJ54"/>
    <mergeCell ref="AK54:AM54"/>
    <mergeCell ref="AN54:AP54"/>
    <mergeCell ref="AQ54:AS54"/>
    <mergeCell ref="AT54:AV54"/>
    <mergeCell ref="AW54:AY54"/>
    <mergeCell ref="AZ54:BB54"/>
    <mergeCell ref="BC54:BE54"/>
    <mergeCell ref="BF54:BH54"/>
    <mergeCell ref="BI54:BK54"/>
    <mergeCell ref="BL54:BN54"/>
    <mergeCell ref="BO54:BQ54"/>
    <mergeCell ref="BR54:BT54"/>
    <mergeCell ref="BU54:BW54"/>
    <mergeCell ref="BX54:BZ54"/>
    <mergeCell ref="CA54:CC54"/>
    <mergeCell ref="CD54:CF54"/>
    <mergeCell ref="CG54:CI54"/>
    <mergeCell ref="B98:C98"/>
    <mergeCell ref="B99:C99"/>
    <mergeCell ref="CG100:CJ100"/>
    <mergeCell ref="C107:AO107"/>
    <mergeCell ref="C108:AO108"/>
    <mergeCell ref="A109:BI109"/>
    <mergeCell ref="D110:CI110"/>
    <mergeCell ref="D111:X111"/>
    <mergeCell ref="Y111:AS111"/>
    <mergeCell ref="AT111:BN111"/>
    <mergeCell ref="BO111:CI111"/>
    <mergeCell ref="D112:F112"/>
    <mergeCell ref="G112:I112"/>
    <mergeCell ref="J112:L112"/>
    <mergeCell ref="M112:O112"/>
    <mergeCell ref="P112:R112"/>
    <mergeCell ref="S112:U112"/>
    <mergeCell ref="V112:X112"/>
    <mergeCell ref="Y112:AA112"/>
    <mergeCell ref="AB112:AD112"/>
    <mergeCell ref="AE112:AG112"/>
    <mergeCell ref="AH112:AJ112"/>
    <mergeCell ref="AK112:AM112"/>
    <mergeCell ref="AN112:AP112"/>
    <mergeCell ref="AQ112:AS112"/>
    <mergeCell ref="AT112:AV112"/>
    <mergeCell ref="AW112:AY112"/>
    <mergeCell ref="AZ112:BB112"/>
    <mergeCell ref="BC112:BE112"/>
    <mergeCell ref="BF112:BH112"/>
    <mergeCell ref="BI112:BK112"/>
    <mergeCell ref="BL112:BN112"/>
    <mergeCell ref="BO112:BQ112"/>
    <mergeCell ref="BR112:BT112"/>
    <mergeCell ref="BU112:BW112"/>
    <mergeCell ref="BX112:BZ112"/>
    <mergeCell ref="CA112:CC112"/>
    <mergeCell ref="CD112:CF112"/>
    <mergeCell ref="CG112:CI112"/>
    <mergeCell ref="D113:F113"/>
    <mergeCell ref="G113:I113"/>
    <mergeCell ref="J113:L113"/>
    <mergeCell ref="M113:O113"/>
    <mergeCell ref="P113:R113"/>
    <mergeCell ref="S113:U113"/>
    <mergeCell ref="V113:X113"/>
    <mergeCell ref="Y113:AA113"/>
    <mergeCell ref="AB113:AD113"/>
    <mergeCell ref="AE113:AG113"/>
    <mergeCell ref="AH113:AJ113"/>
    <mergeCell ref="AK113:AM113"/>
    <mergeCell ref="AN113:AP113"/>
    <mergeCell ref="AQ113:AS113"/>
    <mergeCell ref="AT113:AV113"/>
    <mergeCell ref="AW113:AY113"/>
    <mergeCell ref="AZ113:BB113"/>
    <mergeCell ref="BC113:BE113"/>
    <mergeCell ref="BF113:BH113"/>
    <mergeCell ref="BI113:BK113"/>
    <mergeCell ref="BL113:BN113"/>
    <mergeCell ref="BO113:BQ113"/>
    <mergeCell ref="BR113:BT113"/>
    <mergeCell ref="BU113:BW113"/>
    <mergeCell ref="BX113:BZ113"/>
    <mergeCell ref="CA113:CC113"/>
    <mergeCell ref="CD113:CF113"/>
    <mergeCell ref="CG113:CI113"/>
    <mergeCell ref="B164:C164"/>
    <mergeCell ref="B165:C165"/>
    <mergeCell ref="CG166:CJ166"/>
    <mergeCell ref="B5:B9"/>
    <mergeCell ref="B51:B55"/>
    <mergeCell ref="B110:B114"/>
    <mergeCell ref="C5:C9"/>
    <mergeCell ref="C51:C55"/>
    <mergeCell ref="C110:C114"/>
    <mergeCell ref="BF5:BF9"/>
    <mergeCell ref="BG5:BG9"/>
    <mergeCell ref="BH5:BH9"/>
    <mergeCell ref="CJ51:CJ55"/>
    <mergeCell ref="CJ110:CJ114"/>
    <mergeCell ref="CK51:CK55"/>
    <mergeCell ref="CK110:CK114"/>
    <mergeCell ref="CL51:CL55"/>
    <mergeCell ref="CL110:CL114"/>
    <mergeCell ref="B39:BB43"/>
    <mergeCell ref="B166:CF170"/>
    <mergeCell ref="B100:CF104"/>
  </mergeCells>
  <pageMargins left="0.7" right="0.7" top="0.75" bottom="0.75" header="0.3" footer="0.3"/>
  <pageSetup paperSize="9" orientation="portrait" verticalDpi="3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8.25" customHeight="1" spans="2:8">
      <c r="B4" s="3" t="s">
        <v>827</v>
      </c>
      <c r="C4" s="3"/>
      <c r="D4" s="4">
        <f>'5 жастағы балалар Ф'!C21</f>
        <v>0</v>
      </c>
      <c r="E4" s="5"/>
      <c r="F4" s="5"/>
      <c r="G4" s="1"/>
      <c r="H4" s="1"/>
    </row>
    <row r="5" ht="18" spans="2:8">
      <c r="B5" s="6" t="s">
        <v>2</v>
      </c>
      <c r="C5" s="6"/>
      <c r="D5" s="7">
        <f>'5 жастағы балалар Ф'!A21</f>
        <v>0</v>
      </c>
      <c r="E5" s="7"/>
      <c r="F5" s="7"/>
      <c r="G5" s="1"/>
      <c r="H5" s="1"/>
    </row>
    <row r="6" ht="78"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1.25" customHeight="1" spans="2:7">
      <c r="B97" s="28"/>
      <c r="C97" s="29" t="s">
        <v>5</v>
      </c>
      <c r="D97" s="29" t="s">
        <v>112</v>
      </c>
      <c r="E97" s="29" t="s">
        <v>338</v>
      </c>
      <c r="F97" s="29" t="s">
        <v>405</v>
      </c>
      <c r="G97" s="30" t="s">
        <v>726</v>
      </c>
    </row>
    <row r="98" ht="15" customHeight="1" spans="2:7">
      <c r="B98" s="31">
        <v>1</v>
      </c>
      <c r="C98" s="137">
        <f>'5 жастағы балалар Ф'!D21</f>
        <v>0</v>
      </c>
      <c r="D98" s="137">
        <f>'5 жастағы балалар К'!D21</f>
        <v>0</v>
      </c>
      <c r="E98" s="137">
        <f>'5 жастағы балалар Т'!D21</f>
        <v>0</v>
      </c>
      <c r="F98" s="137">
        <f>'5 жастағы балалар Ш'!D21</f>
        <v>0</v>
      </c>
      <c r="G98" s="137">
        <f>'5 жастағы балалар Ә'!D21</f>
        <v>0</v>
      </c>
    </row>
    <row r="99" ht="15" customHeight="1" spans="2:7">
      <c r="B99" s="33"/>
      <c r="C99" s="137">
        <f>'5 жастағы балалар Ф'!E21</f>
        <v>0</v>
      </c>
      <c r="D99" s="137">
        <f>'5 жастағы балалар К'!E21</f>
        <v>0</v>
      </c>
      <c r="E99" s="137">
        <f>'5 жастағы балалар Т'!E21</f>
        <v>0</v>
      </c>
      <c r="F99" s="137">
        <f>'5 жастағы балалар Ш'!E21</f>
        <v>0</v>
      </c>
      <c r="G99" s="137">
        <f>'5 жастағы балалар Ә'!E21</f>
        <v>0</v>
      </c>
    </row>
    <row r="100" ht="15" customHeight="1" spans="2:7">
      <c r="B100" s="34"/>
      <c r="C100" s="137">
        <f>'5 жастағы балалар Ф'!F21</f>
        <v>0</v>
      </c>
      <c r="D100" s="137">
        <f>'5 жастағы балалар К'!F21</f>
        <v>0</v>
      </c>
      <c r="E100" s="137">
        <f>'5 жастағы балалар Т'!F21</f>
        <v>0</v>
      </c>
      <c r="F100" s="137">
        <f>'5 жастағы балалар Ш'!F21</f>
        <v>0</v>
      </c>
      <c r="G100" s="137">
        <f>'5 жастағы балалар Ә'!F21</f>
        <v>0</v>
      </c>
    </row>
    <row r="101" ht="15" customHeight="1" spans="2:7">
      <c r="B101" s="31">
        <v>2</v>
      </c>
      <c r="C101" s="137">
        <f>'5 жастағы балалар Ф'!G21</f>
        <v>0</v>
      </c>
      <c r="D101" s="137">
        <f>'5 жастағы балалар К'!G21</f>
        <v>0</v>
      </c>
      <c r="E101" s="137">
        <f>'5 жастағы балалар Т'!G21</f>
        <v>0</v>
      </c>
      <c r="F101" s="137">
        <f>'5 жастағы балалар Ш'!G21</f>
        <v>0</v>
      </c>
      <c r="G101" s="137">
        <f>'5 жастағы балалар Ә'!G21</f>
        <v>0</v>
      </c>
    </row>
    <row r="102" ht="15" customHeight="1" spans="2:7">
      <c r="B102" s="33"/>
      <c r="C102" s="137">
        <f>'5 жастағы балалар Ф'!H21</f>
        <v>0</v>
      </c>
      <c r="D102" s="137">
        <f>'5 жастағы балалар К'!H21</f>
        <v>0</v>
      </c>
      <c r="E102" s="137">
        <f>'5 жастағы балалар Т'!H21</f>
        <v>0</v>
      </c>
      <c r="F102" s="137">
        <f>'5 жастағы балалар Ш'!H21</f>
        <v>0</v>
      </c>
      <c r="G102" s="137">
        <f>'5 жастағы балалар Ә'!H21</f>
        <v>0</v>
      </c>
    </row>
    <row r="103" ht="15" customHeight="1" spans="2:7">
      <c r="B103" s="34"/>
      <c r="C103" s="137">
        <f>'5 жастағы балалар Ф'!I21</f>
        <v>0</v>
      </c>
      <c r="D103" s="137">
        <f>'5 жастағы балалар К'!I21</f>
        <v>0</v>
      </c>
      <c r="E103" s="137">
        <f>'5 жастағы балалар Т'!I21</f>
        <v>0</v>
      </c>
      <c r="F103" s="137">
        <f>'5 жастағы балалар Ш'!I21</f>
        <v>0</v>
      </c>
      <c r="G103" s="137">
        <f>'5 жастағы балалар Ә'!I21</f>
        <v>0</v>
      </c>
    </row>
    <row r="104" ht="15" customHeight="1" spans="2:7">
      <c r="B104" s="31">
        <v>3</v>
      </c>
      <c r="C104" s="137">
        <f>'5 жастағы балалар Ф'!J21</f>
        <v>0</v>
      </c>
      <c r="D104" s="137">
        <f>'5 жастағы балалар К'!J21</f>
        <v>0</v>
      </c>
      <c r="E104" s="137">
        <f>'5 жастағы балалар Т'!J21</f>
        <v>0</v>
      </c>
      <c r="F104" s="137">
        <f>'5 жастағы балалар Ш'!J21</f>
        <v>0</v>
      </c>
      <c r="G104" s="137">
        <f>'5 жастағы балалар Ә'!J21</f>
        <v>0</v>
      </c>
    </row>
    <row r="105" ht="15" customHeight="1" spans="2:7">
      <c r="B105" s="33"/>
      <c r="C105" s="137">
        <f>'5 жастағы балалар Ф'!K21</f>
        <v>0</v>
      </c>
      <c r="D105" s="137">
        <f>'5 жастағы балалар К'!K21</f>
        <v>0</v>
      </c>
      <c r="E105" s="137">
        <f>'5 жастағы балалар Т'!K21</f>
        <v>0</v>
      </c>
      <c r="F105" s="137">
        <f>'5 жастағы балалар Ш'!K21</f>
        <v>0</v>
      </c>
      <c r="G105" s="137">
        <f>'5 жастағы балалар Ә'!K21</f>
        <v>0</v>
      </c>
    </row>
    <row r="106" ht="15" customHeight="1" spans="2:7">
      <c r="B106" s="34"/>
      <c r="C106" s="137">
        <f>'5 жастағы балалар Ф'!L21</f>
        <v>0</v>
      </c>
      <c r="D106" s="137">
        <f>'5 жастағы балалар К'!L21</f>
        <v>0</v>
      </c>
      <c r="E106" s="137">
        <f>'5 жастағы балалар Т'!L21</f>
        <v>0</v>
      </c>
      <c r="F106" s="137">
        <f>'5 жастағы балалар Ш'!L21</f>
        <v>0</v>
      </c>
      <c r="G106" s="137">
        <f>'5 жастағы балалар Ә'!L21</f>
        <v>0</v>
      </c>
    </row>
    <row r="107" ht="15" customHeight="1" spans="2:7">
      <c r="B107" s="31">
        <v>4</v>
      </c>
      <c r="C107" s="137">
        <f>'5 жастағы балалар Ф'!M21</f>
        <v>0</v>
      </c>
      <c r="D107" s="137">
        <f>'5 жастағы балалар К'!M21</f>
        <v>0</v>
      </c>
      <c r="E107" s="137">
        <f>'5 жастағы балалар Т'!M21</f>
        <v>0</v>
      </c>
      <c r="F107" s="137">
        <f>'5 жастағы балалар Ш'!M21</f>
        <v>0</v>
      </c>
      <c r="G107" s="137">
        <f>'5 жастағы балалар Ә'!M21</f>
        <v>0</v>
      </c>
    </row>
    <row r="108" ht="15" customHeight="1" spans="2:7">
      <c r="B108" s="33"/>
      <c r="C108" s="137">
        <f>'5 жастағы балалар Ф'!N21</f>
        <v>0</v>
      </c>
      <c r="D108" s="137">
        <f>'5 жастағы балалар К'!N21</f>
        <v>0</v>
      </c>
      <c r="E108" s="137">
        <f>'5 жастағы балалар Т'!N21</f>
        <v>0</v>
      </c>
      <c r="F108" s="137">
        <f>'5 жастағы балалар Ш'!N21</f>
        <v>0</v>
      </c>
      <c r="G108" s="137">
        <f>'5 жастағы балалар Ә'!N21</f>
        <v>0</v>
      </c>
    </row>
    <row r="109" ht="15" customHeight="1" spans="2:7">
      <c r="B109" s="34"/>
      <c r="C109" s="137">
        <f>'5 жастағы балалар Ф'!O21</f>
        <v>0</v>
      </c>
      <c r="D109" s="137">
        <f>'5 жастағы балалар К'!O21</f>
        <v>0</v>
      </c>
      <c r="E109" s="137">
        <f>'5 жастағы балалар Т'!O21</f>
        <v>0</v>
      </c>
      <c r="F109" s="137">
        <f>'5 жастағы балалар Ш'!O21</f>
        <v>0</v>
      </c>
      <c r="G109" s="137">
        <f>'5 жастағы балалар Ә'!O21</f>
        <v>0</v>
      </c>
    </row>
    <row r="110" ht="15" customHeight="1" spans="2:7">
      <c r="B110" s="31">
        <v>5</v>
      </c>
      <c r="C110" s="137">
        <f>'5 жастағы балалар Ф'!P21</f>
        <v>0</v>
      </c>
      <c r="D110" s="137">
        <f>'5 жастағы балалар К'!P21</f>
        <v>0</v>
      </c>
      <c r="E110" s="137">
        <f>'5 жастағы балалар Т'!P21</f>
        <v>0</v>
      </c>
      <c r="F110" s="137">
        <f>'5 жастағы балалар Ш'!P21</f>
        <v>0</v>
      </c>
      <c r="G110" s="137">
        <f>'5 жастағы балалар Ә'!P21</f>
        <v>0</v>
      </c>
    </row>
    <row r="111" ht="15" customHeight="1" spans="2:7">
      <c r="B111" s="33"/>
      <c r="C111" s="137">
        <f>'5 жастағы балалар Ф'!Q21</f>
        <v>0</v>
      </c>
      <c r="D111" s="137">
        <f>'5 жастағы балалар К'!Q21</f>
        <v>0</v>
      </c>
      <c r="E111" s="137">
        <f>'5 жастағы балалар Т'!Q21</f>
        <v>0</v>
      </c>
      <c r="F111" s="137">
        <f>'5 жастағы балалар Ш'!Q21</f>
        <v>0</v>
      </c>
      <c r="G111" s="137">
        <f>'5 жастағы балалар Ә'!Q21</f>
        <v>0</v>
      </c>
    </row>
    <row r="112" ht="15" customHeight="1" spans="2:7">
      <c r="B112" s="34"/>
      <c r="C112" s="137">
        <f>'5 жастағы балалар Ф'!R21</f>
        <v>0</v>
      </c>
      <c r="D112" s="137">
        <f>'5 жастағы балалар К'!R21</f>
        <v>0</v>
      </c>
      <c r="E112" s="137">
        <f>'5 жастағы балалар Т'!R21</f>
        <v>0</v>
      </c>
      <c r="F112" s="137">
        <f>'5 жастағы балалар Ш'!R21</f>
        <v>0</v>
      </c>
      <c r="G112" s="137">
        <f>'5 жастағы балалар Ә'!R21</f>
        <v>0</v>
      </c>
    </row>
    <row r="113" ht="15" customHeight="1" spans="2:7">
      <c r="B113" s="31">
        <v>6</v>
      </c>
      <c r="C113" s="137">
        <f>'5 жастағы балалар Ф'!S21</f>
        <v>0</v>
      </c>
      <c r="D113" s="137">
        <f>'5 жастағы балалар К'!S21</f>
        <v>0</v>
      </c>
      <c r="E113" s="137">
        <f>'5 жастағы балалар Т'!S21</f>
        <v>0</v>
      </c>
      <c r="F113" s="137">
        <f>'5 жастағы балалар Ш'!S21</f>
        <v>0</v>
      </c>
      <c r="G113" s="137">
        <f>'5 жастағы балалар Ә'!S21</f>
        <v>0</v>
      </c>
    </row>
    <row r="114" ht="15" customHeight="1" spans="2:7">
      <c r="B114" s="33"/>
      <c r="C114" s="137">
        <f>'5 жастағы балалар Ф'!T21</f>
        <v>0</v>
      </c>
      <c r="D114" s="137">
        <f>'5 жастағы балалар К'!T21</f>
        <v>0</v>
      </c>
      <c r="E114" s="137">
        <f>'5 жастағы балалар Т'!T21</f>
        <v>0</v>
      </c>
      <c r="F114" s="137">
        <f>'5 жастағы балалар Ш'!T21</f>
        <v>0</v>
      </c>
      <c r="G114" s="137">
        <f>'5 жастағы балалар Ә'!T21</f>
        <v>0</v>
      </c>
    </row>
    <row r="115" ht="15" customHeight="1" spans="2:7">
      <c r="B115" s="34"/>
      <c r="C115" s="137">
        <f>'5 жастағы балалар Ф'!U21</f>
        <v>0</v>
      </c>
      <c r="D115" s="137">
        <f>'5 жастағы балалар К'!U21</f>
        <v>0</v>
      </c>
      <c r="E115" s="137">
        <f>'5 жастағы балалар Т'!U21</f>
        <v>0</v>
      </c>
      <c r="F115" s="137">
        <f>'5 жастағы балалар Ш'!U21</f>
        <v>0</v>
      </c>
      <c r="G115" s="137">
        <f>'5 жастағы балалар Ә'!U21</f>
        <v>0</v>
      </c>
    </row>
    <row r="116" ht="15" customHeight="1" spans="2:7">
      <c r="B116" s="31">
        <v>7</v>
      </c>
      <c r="C116" s="35"/>
      <c r="D116" s="137">
        <f>'5 жастағы балалар К'!V21</f>
        <v>0</v>
      </c>
      <c r="E116" s="35"/>
      <c r="F116" s="137">
        <f>'5 жастағы балалар Ш'!V21</f>
        <v>0</v>
      </c>
      <c r="G116" s="35"/>
    </row>
    <row r="117" ht="15" customHeight="1" spans="2:7">
      <c r="B117" s="33"/>
      <c r="C117" s="36"/>
      <c r="D117" s="137">
        <f>'5 жастағы балалар Ш'!W21</f>
        <v>0</v>
      </c>
      <c r="E117" s="36"/>
      <c r="F117" s="137">
        <f>'5 жастағы балалар Ш'!W21</f>
        <v>0</v>
      </c>
      <c r="G117" s="36"/>
    </row>
    <row r="118" ht="15" customHeight="1" spans="2:7">
      <c r="B118" s="34"/>
      <c r="C118" s="36"/>
      <c r="D118" s="137">
        <f>'5 жастағы балалар К'!X21</f>
        <v>0</v>
      </c>
      <c r="E118" s="36"/>
      <c r="F118" s="137">
        <f>'5 жастағы балалар Ш'!X21</f>
        <v>0</v>
      </c>
      <c r="G118" s="36"/>
    </row>
    <row r="119" ht="15" customHeight="1" spans="2:7">
      <c r="B119" s="31">
        <v>8</v>
      </c>
      <c r="C119" s="36"/>
      <c r="D119" s="137">
        <f>'5 жастағы балалар К'!Y21</f>
        <v>0</v>
      </c>
      <c r="E119" s="36"/>
      <c r="F119" s="137">
        <f>'5 жастағы балалар Ш'!Y21</f>
        <v>0</v>
      </c>
      <c r="G119" s="36"/>
    </row>
    <row r="120" ht="15" customHeight="1" spans="2:7">
      <c r="B120" s="33"/>
      <c r="C120" s="36"/>
      <c r="D120" s="137">
        <f>'5 жастағы балалар К'!Z21</f>
        <v>0</v>
      </c>
      <c r="E120" s="36"/>
      <c r="F120" s="137">
        <f>'5 жастағы балалар Ш'!Z21</f>
        <v>0</v>
      </c>
      <c r="G120" s="36"/>
    </row>
    <row r="121" ht="15" customHeight="1" spans="2:7">
      <c r="B121" s="34"/>
      <c r="C121" s="36"/>
      <c r="D121" s="137">
        <f>'5 жастағы балалар К'!AA21</f>
        <v>0</v>
      </c>
      <c r="E121" s="36"/>
      <c r="F121" s="137">
        <f>'5 жастағы балалар Ш'!AA21</f>
        <v>0</v>
      </c>
      <c r="G121" s="36"/>
    </row>
    <row r="122" ht="15" customHeight="1" spans="2:7">
      <c r="B122" s="31">
        <v>9</v>
      </c>
      <c r="C122" s="36"/>
      <c r="D122" s="137">
        <f>'5 жастағы балалар К'!AB21</f>
        <v>0</v>
      </c>
      <c r="E122" s="36"/>
      <c r="F122" s="137">
        <f>'5 жастағы балалар Ш'!AB21</f>
        <v>0</v>
      </c>
      <c r="G122" s="36"/>
    </row>
    <row r="123" ht="15" customHeight="1" spans="2:7">
      <c r="B123" s="33"/>
      <c r="C123" s="36"/>
      <c r="D123" s="137">
        <f>'5 жастағы балалар К'!AC21</f>
        <v>0</v>
      </c>
      <c r="E123" s="36"/>
      <c r="F123" s="137">
        <f>'5 жастағы балалар Ш'!AC21</f>
        <v>0</v>
      </c>
      <c r="G123" s="36"/>
    </row>
    <row r="124" ht="15" customHeight="1" spans="2:7">
      <c r="B124" s="34"/>
      <c r="C124" s="36"/>
      <c r="D124" s="137">
        <f>'5 жастағы балалар К'!AD21</f>
        <v>0</v>
      </c>
      <c r="E124" s="36"/>
      <c r="F124" s="137">
        <f>'5 жастағы балалар Ш'!AD21</f>
        <v>0</v>
      </c>
      <c r="G124" s="36"/>
    </row>
    <row r="125" ht="15" customHeight="1" spans="2:7">
      <c r="B125" s="37">
        <v>10</v>
      </c>
      <c r="C125" s="36"/>
      <c r="D125" s="137">
        <f>'5 жастағы балалар К'!AE21</f>
        <v>0</v>
      </c>
      <c r="E125" s="36"/>
      <c r="F125" s="137">
        <f>'5 жастағы балалар Ш'!AE21</f>
        <v>0</v>
      </c>
      <c r="G125" s="36"/>
    </row>
    <row r="126" ht="15" customHeight="1" spans="2:7">
      <c r="B126" s="37"/>
      <c r="C126" s="36"/>
      <c r="D126" s="137">
        <f>'5 жастағы балалар К'!AF21</f>
        <v>0</v>
      </c>
      <c r="E126" s="36"/>
      <c r="F126" s="137">
        <f>'5 жастағы балалар Ш'!AF21</f>
        <v>0</v>
      </c>
      <c r="G126" s="36"/>
    </row>
    <row r="127" ht="15" customHeight="1" spans="2:7">
      <c r="B127" s="37"/>
      <c r="C127" s="36"/>
      <c r="D127" s="137">
        <f>'5 жастағы балалар К'!AG21</f>
        <v>0</v>
      </c>
      <c r="E127" s="36"/>
      <c r="F127" s="137">
        <f>'5 жастағы балалар Ш'!AG21</f>
        <v>0</v>
      </c>
      <c r="G127" s="36"/>
    </row>
    <row r="128" ht="15" customHeight="1" spans="2:7">
      <c r="B128" s="37">
        <v>11</v>
      </c>
      <c r="C128" s="36"/>
      <c r="D128" s="137">
        <f>'5 жастағы балалар К'!AH21</f>
        <v>0</v>
      </c>
      <c r="E128" s="36"/>
      <c r="F128" s="137">
        <f>'5 жастағы балалар Ш'!AH21</f>
        <v>0</v>
      </c>
      <c r="G128" s="36"/>
    </row>
    <row r="129" ht="15" customHeight="1" spans="2:7">
      <c r="B129" s="37"/>
      <c r="C129" s="36"/>
      <c r="D129" s="137">
        <f>'5 жастағы балалар К'!AI21</f>
        <v>0</v>
      </c>
      <c r="E129" s="36"/>
      <c r="F129" s="137">
        <f>'5 жастағы балалар Ш'!AI21</f>
        <v>0</v>
      </c>
      <c r="G129" s="36"/>
    </row>
    <row r="130" spans="2:7">
      <c r="B130" s="37"/>
      <c r="C130" s="36"/>
      <c r="D130" s="137">
        <f>'5 жастағы балалар К'!AJ21</f>
        <v>0</v>
      </c>
      <c r="E130" s="36"/>
      <c r="F130" s="137">
        <f>'5 жастағы балалар Ш'!AJ21</f>
        <v>0</v>
      </c>
      <c r="G130" s="36"/>
    </row>
    <row r="131" spans="2:7">
      <c r="B131" s="37">
        <v>12</v>
      </c>
      <c r="C131" s="36"/>
      <c r="D131" s="137">
        <f>'5 жастағы балалар К'!AK21</f>
        <v>0</v>
      </c>
      <c r="E131" s="36"/>
      <c r="F131" s="137">
        <f>'5 жастағы балалар Ш'!AK21</f>
        <v>0</v>
      </c>
      <c r="G131" s="36"/>
    </row>
    <row r="132" spans="2:7">
      <c r="B132" s="37"/>
      <c r="C132" s="36"/>
      <c r="D132" s="137">
        <f>'5 жастағы балалар К'!AL21</f>
        <v>0</v>
      </c>
      <c r="E132" s="36"/>
      <c r="F132" s="137">
        <f>'5 жастағы балалар Ш'!AL21</f>
        <v>0</v>
      </c>
      <c r="G132" s="36"/>
    </row>
    <row r="133" spans="2:7">
      <c r="B133" s="37"/>
      <c r="C133" s="36"/>
      <c r="D133" s="137">
        <f>'5 жастағы балалар К'!AM21</f>
        <v>0</v>
      </c>
      <c r="E133" s="36"/>
      <c r="F133" s="137">
        <f>'5 жастағы балалар Ш'!AM21</f>
        <v>0</v>
      </c>
      <c r="G133" s="36"/>
    </row>
    <row r="134" spans="2:7">
      <c r="B134" s="37">
        <v>13</v>
      </c>
      <c r="C134" s="36"/>
      <c r="D134" s="137">
        <f>'5 жастағы балалар К'!AN21</f>
        <v>0</v>
      </c>
      <c r="E134" s="36"/>
      <c r="F134" s="137">
        <f>'5 жастағы балалар Ш'!AN21</f>
        <v>0</v>
      </c>
      <c r="G134" s="36"/>
    </row>
    <row r="135" spans="2:7">
      <c r="B135" s="37"/>
      <c r="C135" s="36"/>
      <c r="D135" s="137">
        <f>'5 жастағы балалар К'!AO21</f>
        <v>0</v>
      </c>
      <c r="E135" s="36"/>
      <c r="F135" s="137">
        <f>'5 жастағы балалар Ш'!AO21</f>
        <v>0</v>
      </c>
      <c r="G135" s="36"/>
    </row>
    <row r="136" spans="2:7">
      <c r="B136" s="37"/>
      <c r="C136" s="36"/>
      <c r="D136" s="137">
        <f>'5 жастағы балалар К'!AP21</f>
        <v>0</v>
      </c>
      <c r="E136" s="36"/>
      <c r="F136" s="137">
        <f>'5 жастағы балалар Ш'!AP21</f>
        <v>0</v>
      </c>
      <c r="G136" s="36"/>
    </row>
    <row r="137" spans="2:7">
      <c r="B137" s="37">
        <v>14</v>
      </c>
      <c r="C137" s="36"/>
      <c r="D137" s="137">
        <f>'5 жастағы балалар К'!AQ21</f>
        <v>0</v>
      </c>
      <c r="E137" s="36"/>
      <c r="F137" s="137">
        <f>'5 жастағы балалар Ш'!AQ21</f>
        <v>0</v>
      </c>
      <c r="G137" s="36"/>
    </row>
    <row r="138" spans="2:7">
      <c r="B138" s="37"/>
      <c r="C138" s="36"/>
      <c r="D138" s="137">
        <f>'5 жастағы балалар К'!AR21</f>
        <v>0</v>
      </c>
      <c r="E138" s="36"/>
      <c r="F138" s="137">
        <f>'5 жастағы балалар Ш'!AR21</f>
        <v>0</v>
      </c>
      <c r="G138" s="36"/>
    </row>
    <row r="139" spans="2:7">
      <c r="B139" s="37"/>
      <c r="C139" s="36"/>
      <c r="D139" s="137">
        <f>'5 жастағы балалар К'!AS21</f>
        <v>0</v>
      </c>
      <c r="E139" s="36"/>
      <c r="F139" s="137">
        <f>'5 жастағы балалар Ш'!AS21</f>
        <v>0</v>
      </c>
      <c r="G139" s="36"/>
    </row>
    <row r="140" spans="2:7">
      <c r="B140" s="37">
        <v>15</v>
      </c>
      <c r="C140" s="36"/>
      <c r="D140" s="137">
        <f>'5 жастағы балалар К'!AT21</f>
        <v>0</v>
      </c>
      <c r="E140" s="36"/>
      <c r="F140" s="137">
        <f>'5 жастағы балалар Ш'!AT21</f>
        <v>0</v>
      </c>
      <c r="G140" s="36"/>
    </row>
    <row r="141" spans="2:7">
      <c r="B141" s="37"/>
      <c r="C141" s="36"/>
      <c r="D141" s="137">
        <f>'5 жастағы балалар К'!AU21</f>
        <v>0</v>
      </c>
      <c r="E141" s="36"/>
      <c r="F141" s="137">
        <f>'5 жастағы балалар Ш'!AU21</f>
        <v>0</v>
      </c>
      <c r="G141" s="36"/>
    </row>
    <row r="142" spans="2:7">
      <c r="B142" s="37"/>
      <c r="C142" s="36"/>
      <c r="D142" s="137">
        <f>'5 жастағы балалар К'!AV21</f>
        <v>0</v>
      </c>
      <c r="E142" s="36"/>
      <c r="F142" s="137">
        <f>'5 жастағы балалар Ш'!AV21</f>
        <v>0</v>
      </c>
      <c r="G142" s="36"/>
    </row>
    <row r="143" spans="2:7">
      <c r="B143" s="37">
        <v>16</v>
      </c>
      <c r="C143" s="36"/>
      <c r="D143" s="137">
        <f>'5 жастағы балалар К'!AW21</f>
        <v>0</v>
      </c>
      <c r="E143" s="36"/>
      <c r="F143" s="137">
        <f>'5 жастағы балалар Ш'!AW21</f>
        <v>0</v>
      </c>
      <c r="G143" s="36"/>
    </row>
    <row r="144" spans="2:7">
      <c r="B144" s="37"/>
      <c r="C144" s="36"/>
      <c r="D144" s="137">
        <f>'5 жастағы балалар К'!AX21</f>
        <v>0</v>
      </c>
      <c r="E144" s="36"/>
      <c r="F144" s="137">
        <f>'5 жастағы балалар Ш'!AX21</f>
        <v>0</v>
      </c>
      <c r="G144" s="36"/>
    </row>
    <row r="145" spans="2:7">
      <c r="B145" s="37"/>
      <c r="C145" s="36"/>
      <c r="D145" s="137">
        <f>'5 жастағы балалар К'!AY21</f>
        <v>0</v>
      </c>
      <c r="E145" s="36"/>
      <c r="F145" s="137">
        <f>'5 жастағы балалар Ш'!AY21</f>
        <v>0</v>
      </c>
      <c r="G145" s="36"/>
    </row>
    <row r="146" spans="2:7">
      <c r="B146" s="37">
        <v>17</v>
      </c>
      <c r="C146" s="36"/>
      <c r="D146" s="137">
        <f>'5 жастағы балалар К'!AZ21</f>
        <v>0</v>
      </c>
      <c r="E146" s="36"/>
      <c r="F146" s="137">
        <f>'5 жастағы балалар Ш'!AZ21</f>
        <v>0</v>
      </c>
      <c r="G146" s="36"/>
    </row>
    <row r="147" spans="2:7">
      <c r="B147" s="37"/>
      <c r="C147" s="36"/>
      <c r="D147" s="137">
        <f>'5 жастағы балалар К'!BA21</f>
        <v>0</v>
      </c>
      <c r="E147" s="36"/>
      <c r="F147" s="137">
        <f>'5 жастағы балалар Ш'!BA21</f>
        <v>0</v>
      </c>
      <c r="G147" s="36"/>
    </row>
    <row r="148" spans="2:7">
      <c r="B148" s="37"/>
      <c r="C148" s="36"/>
      <c r="D148" s="137">
        <f>'5 жастағы балалар К'!BB21</f>
        <v>0</v>
      </c>
      <c r="E148" s="36"/>
      <c r="F148" s="137">
        <f>'5 жастағы балалар Ш'!BB21</f>
        <v>0</v>
      </c>
      <c r="G148" s="36"/>
    </row>
    <row r="149" spans="2:7">
      <c r="B149" s="37">
        <v>18</v>
      </c>
      <c r="C149" s="36"/>
      <c r="D149" s="137">
        <f>'5 жастағы балалар К'!BC21</f>
        <v>0</v>
      </c>
      <c r="E149" s="36"/>
      <c r="F149" s="137">
        <f>'5 жастағы балалар Ш'!BC21</f>
        <v>0</v>
      </c>
      <c r="G149" s="36"/>
    </row>
    <row r="150" spans="2:7">
      <c r="B150" s="37"/>
      <c r="C150" s="36"/>
      <c r="D150" s="137">
        <f>'5 жастағы балалар К'!BD21</f>
        <v>0</v>
      </c>
      <c r="E150" s="36"/>
      <c r="F150" s="137">
        <f>'5 жастағы балалар Ш'!BD21</f>
        <v>0</v>
      </c>
      <c r="G150" s="36"/>
    </row>
    <row r="151" spans="2:7">
      <c r="B151" s="37"/>
      <c r="C151" s="36"/>
      <c r="D151" s="137">
        <f>'5 жастағы балалар К'!BE21</f>
        <v>0</v>
      </c>
      <c r="E151" s="36"/>
      <c r="F151" s="137">
        <f>'5 жастағы балалар Ш'!BE21</f>
        <v>0</v>
      </c>
      <c r="G151" s="36"/>
    </row>
    <row r="152" spans="2:7">
      <c r="B152" s="37">
        <v>19</v>
      </c>
      <c r="C152" s="36"/>
      <c r="D152" s="35"/>
      <c r="E152" s="36"/>
      <c r="F152" s="137">
        <f>'5 жастағы балалар Ш'!BF21</f>
        <v>0</v>
      </c>
      <c r="G152" s="36"/>
    </row>
    <row r="153" spans="2:7">
      <c r="B153" s="37"/>
      <c r="C153" s="36"/>
      <c r="D153" s="36"/>
      <c r="E153" s="36"/>
      <c r="F153" s="137">
        <f>'5 жастағы балалар Ш'!BG21</f>
        <v>0</v>
      </c>
      <c r="G153" s="36"/>
    </row>
    <row r="154" spans="2:7">
      <c r="B154" s="37"/>
      <c r="C154" s="36"/>
      <c r="D154" s="36"/>
      <c r="E154" s="36"/>
      <c r="F154" s="137">
        <f>'5 жастағы балалар Ш'!BH21</f>
        <v>0</v>
      </c>
      <c r="G154" s="36"/>
    </row>
    <row r="155" spans="2:7">
      <c r="B155" s="37">
        <v>20</v>
      </c>
      <c r="C155" s="36"/>
      <c r="D155" s="36"/>
      <c r="E155" s="36"/>
      <c r="F155" s="137">
        <f>'5 жастағы балалар Ш'!BI21</f>
        <v>0</v>
      </c>
      <c r="G155" s="36"/>
    </row>
    <row r="156" spans="2:7">
      <c r="B156" s="37"/>
      <c r="C156" s="36"/>
      <c r="D156" s="36"/>
      <c r="E156" s="36"/>
      <c r="F156" s="137">
        <f>'5 жастағы балалар Ш'!BJ21</f>
        <v>0</v>
      </c>
      <c r="G156" s="36"/>
    </row>
    <row r="157" spans="2:7">
      <c r="B157" s="37"/>
      <c r="C157" s="36"/>
      <c r="D157" s="36"/>
      <c r="E157" s="36"/>
      <c r="F157" s="137">
        <f>'5 жастағы балалар Ш'!BK21</f>
        <v>0</v>
      </c>
      <c r="G157" s="36"/>
    </row>
    <row r="158" spans="2:7">
      <c r="B158" s="31">
        <v>21</v>
      </c>
      <c r="C158" s="36"/>
      <c r="D158" s="36"/>
      <c r="E158" s="36"/>
      <c r="F158" s="137">
        <f>'5 жастағы балалар Ш'!BL21</f>
        <v>0</v>
      </c>
      <c r="G158" s="36"/>
    </row>
    <row r="159" ht="15" customHeight="1" spans="2:7">
      <c r="B159" s="33"/>
      <c r="C159" s="36"/>
      <c r="D159" s="36"/>
      <c r="E159" s="36"/>
      <c r="F159" s="137">
        <f>'5 жастағы балалар Ш'!BM21</f>
        <v>0</v>
      </c>
      <c r="G159" s="36"/>
    </row>
    <row r="160" spans="2:7">
      <c r="B160" s="34"/>
      <c r="C160" s="36"/>
      <c r="D160" s="36"/>
      <c r="E160" s="36"/>
      <c r="F160" s="137">
        <f>'5 жастағы балалар Ш'!BN21</f>
        <v>0</v>
      </c>
      <c r="G160" s="36"/>
    </row>
    <row r="161" spans="2:7">
      <c r="B161" s="31">
        <v>22</v>
      </c>
      <c r="C161" s="36"/>
      <c r="D161" s="36"/>
      <c r="E161" s="36"/>
      <c r="F161" s="137">
        <f>'5 жастағы балалар Ш'!BO21</f>
        <v>0</v>
      </c>
      <c r="G161" s="36"/>
    </row>
    <row r="162" spans="2:7">
      <c r="B162" s="33"/>
      <c r="C162" s="36"/>
      <c r="D162" s="36"/>
      <c r="E162" s="36"/>
      <c r="F162" s="137">
        <f>'5 жастағы балалар Ш'!BP21</f>
        <v>0</v>
      </c>
      <c r="G162" s="36"/>
    </row>
    <row r="163" spans="2:7">
      <c r="B163" s="34"/>
      <c r="C163" s="36"/>
      <c r="D163" s="36"/>
      <c r="E163" s="36"/>
      <c r="F163" s="137">
        <f>'5 жастағы балалар Ш'!BQ21</f>
        <v>0</v>
      </c>
      <c r="G163" s="36"/>
    </row>
    <row r="164" spans="2:7">
      <c r="B164" s="31">
        <v>23</v>
      </c>
      <c r="C164" s="36"/>
      <c r="D164" s="36"/>
      <c r="E164" s="36"/>
      <c r="F164" s="137">
        <f>'5 жастағы балалар Ш'!BR21</f>
        <v>0</v>
      </c>
      <c r="G164" s="36"/>
    </row>
    <row r="165" spans="2:7">
      <c r="B165" s="33"/>
      <c r="C165" s="36"/>
      <c r="D165" s="36"/>
      <c r="E165" s="36"/>
      <c r="F165" s="137">
        <f>'5 жастағы балалар Ш'!BS21</f>
        <v>0</v>
      </c>
      <c r="G165" s="36"/>
    </row>
    <row r="166" ht="15" customHeight="1" spans="2:7">
      <c r="B166" s="34"/>
      <c r="C166" s="36"/>
      <c r="D166" s="36"/>
      <c r="E166" s="36"/>
      <c r="F166" s="137">
        <f>'5 жастағы балалар Ш'!BT21</f>
        <v>0</v>
      </c>
      <c r="G166" s="36"/>
    </row>
    <row r="167" ht="15" customHeight="1" spans="2:7">
      <c r="B167" s="31">
        <v>24</v>
      </c>
      <c r="C167" s="36"/>
      <c r="D167" s="36"/>
      <c r="E167" s="36"/>
      <c r="F167" s="137">
        <f>'5 жастағы балалар Ш'!BU21</f>
        <v>0</v>
      </c>
      <c r="G167" s="36"/>
    </row>
    <row r="168" ht="15" customHeight="1" spans="2:7">
      <c r="B168" s="33"/>
      <c r="C168" s="36"/>
      <c r="D168" s="36"/>
      <c r="E168" s="36"/>
      <c r="F168" s="137">
        <f>'5 жастағы балалар Ш'!BV21</f>
        <v>0</v>
      </c>
      <c r="G168" s="36"/>
    </row>
    <row r="169" ht="15" customHeight="1" spans="2:7">
      <c r="B169" s="34"/>
      <c r="C169" s="36"/>
      <c r="D169" s="36"/>
      <c r="E169" s="36"/>
      <c r="F169" s="137">
        <f>'5 жастағы балалар Ш'!BW21</f>
        <v>0</v>
      </c>
      <c r="G169" s="36"/>
    </row>
    <row r="170" ht="15" customHeight="1" spans="2:7">
      <c r="B170" s="31">
        <v>25</v>
      </c>
      <c r="C170" s="36"/>
      <c r="D170" s="36"/>
      <c r="E170" s="36"/>
      <c r="F170" s="137">
        <f>'5 жастағы балалар Ш'!BX21</f>
        <v>0</v>
      </c>
      <c r="G170" s="36"/>
    </row>
    <row r="171" ht="15" customHeight="1" spans="2:7">
      <c r="B171" s="33"/>
      <c r="C171" s="36"/>
      <c r="D171" s="36"/>
      <c r="E171" s="36"/>
      <c r="F171" s="137">
        <f>'5 жастағы балалар Ш'!BY21</f>
        <v>0</v>
      </c>
      <c r="G171" s="36"/>
    </row>
    <row r="172" ht="15" customHeight="1" spans="2:7">
      <c r="B172" s="34"/>
      <c r="C172" s="36"/>
      <c r="D172" s="36"/>
      <c r="E172" s="36"/>
      <c r="F172" s="137">
        <f>'5 жастағы балалар Ш'!BZ21</f>
        <v>0</v>
      </c>
      <c r="G172" s="36"/>
    </row>
    <row r="173" ht="15" customHeight="1" spans="2:7">
      <c r="B173" s="31">
        <v>26</v>
      </c>
      <c r="C173" s="36"/>
      <c r="D173" s="36"/>
      <c r="E173" s="36"/>
      <c r="F173" s="137">
        <f>'5 жастағы балалар Ш'!CA21</f>
        <v>0</v>
      </c>
      <c r="G173" s="36"/>
    </row>
    <row r="174" ht="15" customHeight="1" spans="2:7">
      <c r="B174" s="33"/>
      <c r="C174" s="36"/>
      <c r="D174" s="36"/>
      <c r="E174" s="36"/>
      <c r="F174" s="137">
        <f>'5 жастағы балалар Ш'!CB21</f>
        <v>0</v>
      </c>
      <c r="G174" s="36"/>
    </row>
    <row r="175" ht="15" customHeight="1" spans="2:7">
      <c r="B175" s="34"/>
      <c r="C175" s="36"/>
      <c r="D175" s="36"/>
      <c r="E175" s="36"/>
      <c r="F175" s="137">
        <f>'5 жастағы балалар Ш'!CC21</f>
        <v>0</v>
      </c>
      <c r="G175" s="36"/>
    </row>
    <row r="176" ht="15" customHeight="1" spans="2:7">
      <c r="B176" s="31">
        <v>27</v>
      </c>
      <c r="C176" s="36"/>
      <c r="D176" s="36"/>
      <c r="E176" s="36"/>
      <c r="F176" s="137">
        <f>'5 жастағы балалар Ш'!CD21</f>
        <v>0</v>
      </c>
      <c r="G176" s="36"/>
    </row>
    <row r="177" ht="15" customHeight="1" spans="2:7">
      <c r="B177" s="33"/>
      <c r="C177" s="36"/>
      <c r="D177" s="36"/>
      <c r="E177" s="36"/>
      <c r="F177" s="137">
        <f>'5 жастағы балалар Ш'!CE21</f>
        <v>0</v>
      </c>
      <c r="G177" s="36"/>
    </row>
    <row r="178" ht="15" customHeight="1" spans="2:7">
      <c r="B178" s="34"/>
      <c r="C178" s="36"/>
      <c r="D178" s="36"/>
      <c r="E178" s="36"/>
      <c r="F178" s="137">
        <f>'5 жастағы балалар Ш'!CF21</f>
        <v>0</v>
      </c>
      <c r="G178" s="36"/>
    </row>
    <row r="179" ht="15" customHeight="1" spans="2:7">
      <c r="B179" s="31">
        <v>28</v>
      </c>
      <c r="C179" s="36"/>
      <c r="D179" s="36"/>
      <c r="E179" s="36"/>
      <c r="F179" s="137">
        <f>'5 жастағы балалар Ш'!CG21</f>
        <v>0</v>
      </c>
      <c r="G179" s="36"/>
    </row>
    <row r="180" ht="15" customHeight="1" spans="2:7">
      <c r="B180" s="33"/>
      <c r="C180" s="36"/>
      <c r="D180" s="36"/>
      <c r="E180" s="36"/>
      <c r="F180" s="137">
        <f>'5 жастағы балалар Ш'!CH21</f>
        <v>0</v>
      </c>
      <c r="G180" s="36"/>
    </row>
    <row r="181" ht="15" customHeight="1" spans="2:7">
      <c r="B181" s="34"/>
      <c r="C181" s="36"/>
      <c r="D181" s="36"/>
      <c r="E181" s="36"/>
      <c r="F181" s="137">
        <f>'5 жастағы балалар Ш'!CI21</f>
        <v>0</v>
      </c>
      <c r="G181" s="36"/>
    </row>
    <row r="182" ht="15" customHeight="1" spans="2:7">
      <c r="B182" s="31">
        <v>29</v>
      </c>
      <c r="C182" s="36"/>
      <c r="D182" s="36"/>
      <c r="E182" s="36"/>
      <c r="F182" s="137">
        <f>'5 жастағы балалар Ш'!CJ21</f>
        <v>0</v>
      </c>
      <c r="G182" s="36"/>
    </row>
    <row r="183" ht="15" customHeight="1" spans="2:7">
      <c r="B183" s="33"/>
      <c r="C183" s="36"/>
      <c r="D183" s="36"/>
      <c r="E183" s="36"/>
      <c r="F183" s="137">
        <f>'5 жастағы балалар Ш'!CK21</f>
        <v>0</v>
      </c>
      <c r="G183" s="36"/>
    </row>
    <row r="184" ht="15" customHeight="1" spans="2:7">
      <c r="B184" s="34"/>
      <c r="C184" s="36"/>
      <c r="D184" s="36"/>
      <c r="E184" s="36"/>
      <c r="F184" s="137">
        <f>'5 жастағы балалар Ш'!CL21</f>
        <v>0</v>
      </c>
      <c r="G184" s="36"/>
    </row>
    <row r="185" ht="15" customHeight="1" spans="2:7">
      <c r="B185" s="31">
        <v>30</v>
      </c>
      <c r="C185" s="36"/>
      <c r="D185" s="36"/>
      <c r="E185" s="36"/>
      <c r="F185" s="137">
        <f>'5 жастағы балалар Ш'!CM21</f>
        <v>0</v>
      </c>
      <c r="G185" s="36"/>
    </row>
    <row r="186" ht="15" customHeight="1" spans="2:7">
      <c r="B186" s="33"/>
      <c r="C186" s="36"/>
      <c r="D186" s="36"/>
      <c r="E186" s="36"/>
      <c r="F186" s="137">
        <f>'5 жастағы балалар Ш'!CN21</f>
        <v>0</v>
      </c>
      <c r="G186" s="36"/>
    </row>
    <row r="187" ht="15" customHeight="1" spans="2:7">
      <c r="B187" s="34"/>
      <c r="C187" s="38"/>
      <c r="D187" s="38"/>
      <c r="E187" s="38"/>
      <c r="F187" s="137">
        <f>'5 жастағы балалар Ш'!CO21</f>
        <v>0</v>
      </c>
      <c r="G187" s="38"/>
    </row>
    <row r="188" ht="15" customHeight="1"/>
    <row r="189" ht="15" customHeight="1" spans="2:7">
      <c r="B189" s="25" t="s">
        <v>839</v>
      </c>
      <c r="C189" s="26"/>
      <c r="D189" s="26"/>
      <c r="E189" s="26"/>
      <c r="F189" s="26"/>
      <c r="G189" s="27"/>
    </row>
    <row r="190" ht="39.75" customHeight="1" spans="2:7">
      <c r="B190" s="28"/>
      <c r="C190" s="29" t="s">
        <v>5</v>
      </c>
      <c r="D190" s="29" t="s">
        <v>112</v>
      </c>
      <c r="E190" s="29" t="s">
        <v>338</v>
      </c>
      <c r="F190" s="29" t="s">
        <v>405</v>
      </c>
      <c r="G190" s="30" t="s">
        <v>726</v>
      </c>
    </row>
    <row r="191" ht="15" customHeight="1" spans="2:7">
      <c r="B191" s="31">
        <v>1</v>
      </c>
      <c r="C191" s="139">
        <f>'5 жастағы балалар Ф'!D67</f>
        <v>0</v>
      </c>
      <c r="D191" s="139">
        <f>'5 жастағы балалар К'!D67</f>
        <v>0</v>
      </c>
      <c r="E191" s="139">
        <f>'5 жастағы балалар Т'!D67</f>
        <v>0</v>
      </c>
      <c r="F191" s="139">
        <f>'5 жастағы балалар Ш'!D67</f>
        <v>0</v>
      </c>
      <c r="G191" s="139">
        <f>'5 жастағы балалар Ә'!D67</f>
        <v>0</v>
      </c>
    </row>
    <row r="192" ht="15" customHeight="1" spans="2:7">
      <c r="B192" s="33"/>
      <c r="C192" s="139">
        <f>'5 жастағы балалар Ф'!E67</f>
        <v>0</v>
      </c>
      <c r="D192" s="139">
        <f>'5 жастағы балалар К'!E67</f>
        <v>0</v>
      </c>
      <c r="E192" s="139">
        <f>'5 жастағы балалар Т'!E67</f>
        <v>0</v>
      </c>
      <c r="F192" s="139">
        <f>'5 жастағы балалар Ш'!E67</f>
        <v>0</v>
      </c>
      <c r="G192" s="139">
        <f>'5 жастағы балалар Ә'!E67</f>
        <v>0</v>
      </c>
    </row>
    <row r="193" ht="15" customHeight="1" spans="2:7">
      <c r="B193" s="34"/>
      <c r="C193" s="139">
        <f>'5 жастағы балалар Ф'!F67</f>
        <v>0</v>
      </c>
      <c r="D193" s="139">
        <f>'5 жастағы балалар К'!F67</f>
        <v>0</v>
      </c>
      <c r="E193" s="139">
        <f>'5 жастағы балалар Т'!F67</f>
        <v>0</v>
      </c>
      <c r="F193" s="139">
        <f>'5 жастағы балалар Ш'!F67</f>
        <v>0</v>
      </c>
      <c r="G193" s="139">
        <f>'5 жастағы балалар Ә'!F67</f>
        <v>0</v>
      </c>
    </row>
    <row r="194" ht="15" customHeight="1" spans="2:99">
      <c r="B194" s="31">
        <v>2</v>
      </c>
      <c r="C194" s="139">
        <f>'5 жастағы балалар Ф'!G67</f>
        <v>0</v>
      </c>
      <c r="D194" s="139">
        <f>'5 жастағы балалар К'!G67</f>
        <v>0</v>
      </c>
      <c r="E194" s="139">
        <f>'5 жастағы балалар Т'!G67</f>
        <v>0</v>
      </c>
      <c r="F194" s="139">
        <f>'5 жастағы балалар Ш'!G67</f>
        <v>0</v>
      </c>
      <c r="G194" s="139">
        <f>'5 жастағы балалар Ә'!G67</f>
        <v>0</v>
      </c>
      <c r="CO194" s="140"/>
      <c r="CQ194" s="140"/>
      <c r="CS194" s="140"/>
      <c r="CU194" s="140"/>
    </row>
    <row r="195" ht="15" customHeight="1" spans="2:99">
      <c r="B195" s="33"/>
      <c r="C195" s="139">
        <f>'5 жастағы балалар Ф'!H67</f>
        <v>0</v>
      </c>
      <c r="D195" s="139">
        <f>'5 жастағы балалар К'!H67</f>
        <v>0</v>
      </c>
      <c r="E195" s="139">
        <f>'5 жастағы балалар Т'!H67</f>
        <v>0</v>
      </c>
      <c r="F195" s="139">
        <f>'5 жастағы балалар Ш'!H67</f>
        <v>0</v>
      </c>
      <c r="G195" s="139">
        <f>'5 жастағы балалар Ә'!H67</f>
        <v>0</v>
      </c>
      <c r="CO195" s="141"/>
      <c r="CQ195" s="141"/>
      <c r="CS195" s="141"/>
      <c r="CU195" s="141"/>
    </row>
    <row r="196" ht="15" customHeight="1" spans="2:99">
      <c r="B196" s="34"/>
      <c r="C196" s="139">
        <f>'5 жастағы балалар Ф'!I67</f>
        <v>0</v>
      </c>
      <c r="D196" s="139">
        <f>'5 жастағы балалар К'!I67</f>
        <v>0</v>
      </c>
      <c r="E196" s="139">
        <f>'5 жастағы балалар Т'!I67</f>
        <v>0</v>
      </c>
      <c r="F196" s="139">
        <f>'5 жастағы балалар Ш'!I67</f>
        <v>0</v>
      </c>
      <c r="G196" s="139">
        <f>'5 жастағы балалар Ә'!I67</f>
        <v>0</v>
      </c>
      <c r="CO196" s="141"/>
      <c r="CQ196" s="141"/>
      <c r="CS196" s="141"/>
      <c r="CU196" s="141"/>
    </row>
    <row r="197" ht="15" customHeight="1" spans="2:7">
      <c r="B197" s="31">
        <v>3</v>
      </c>
      <c r="C197" s="139">
        <f>'5 жастағы балалар Ф'!J67</f>
        <v>0</v>
      </c>
      <c r="D197" s="139">
        <f>'5 жастағы балалар К'!J67</f>
        <v>0</v>
      </c>
      <c r="E197" s="139">
        <f>'5 жастағы балалар Т'!J67</f>
        <v>0</v>
      </c>
      <c r="F197" s="139">
        <f>'5 жастағы балалар Ш'!J67</f>
        <v>0</v>
      </c>
      <c r="G197" s="139">
        <f>'5 жастағы балалар Ә'!J67</f>
        <v>0</v>
      </c>
    </row>
    <row r="198" ht="15" customHeight="1" spans="2:7">
      <c r="B198" s="33"/>
      <c r="C198" s="139">
        <f>'5 жастағы балалар Ф'!K67</f>
        <v>0</v>
      </c>
      <c r="D198" s="139">
        <f>'5 жастағы балалар К'!K67</f>
        <v>0</v>
      </c>
      <c r="E198" s="139">
        <f>'5 жастағы балалар Т'!K67</f>
        <v>0</v>
      </c>
      <c r="F198" s="139">
        <f>'5 жастағы балалар Ш'!K67</f>
        <v>0</v>
      </c>
      <c r="G198" s="139">
        <f>'5 жастағы балалар Ә'!K67</f>
        <v>0</v>
      </c>
    </row>
    <row r="199" ht="15" customHeight="1" spans="2:7">
      <c r="B199" s="34"/>
      <c r="C199" s="139">
        <f>'5 жастағы балалар Ф'!L67</f>
        <v>0</v>
      </c>
      <c r="D199" s="139">
        <f>'5 жастағы балалар К'!L67</f>
        <v>0</v>
      </c>
      <c r="E199" s="139">
        <f>'5 жастағы балалар Т'!L67</f>
        <v>0</v>
      </c>
      <c r="F199" s="139">
        <f>'5 жастағы балалар Ш'!L67</f>
        <v>0</v>
      </c>
      <c r="G199" s="139">
        <f>'5 жастағы балалар Ә'!L67</f>
        <v>0</v>
      </c>
    </row>
    <row r="200" ht="15" customHeight="1" spans="2:7">
      <c r="B200" s="31">
        <v>4</v>
      </c>
      <c r="C200" s="139">
        <f>'5 жастағы балалар Ф'!M67</f>
        <v>0</v>
      </c>
      <c r="D200" s="139">
        <f>'5 жастағы балалар К'!M67</f>
        <v>0</v>
      </c>
      <c r="E200" s="139">
        <f>'5 жастағы балалар Т'!M67</f>
        <v>0</v>
      </c>
      <c r="F200" s="139">
        <f>'5 жастағы балалар Ш'!M67</f>
        <v>0</v>
      </c>
      <c r="G200" s="139">
        <f>'5 жастағы балалар Ә'!M67</f>
        <v>0</v>
      </c>
    </row>
    <row r="201" ht="15" customHeight="1" spans="2:7">
      <c r="B201" s="33"/>
      <c r="C201" s="139">
        <f>'5 жастағы балалар Ф'!N67</f>
        <v>0</v>
      </c>
      <c r="D201" s="139">
        <f>'5 жастағы балалар К'!N67</f>
        <v>0</v>
      </c>
      <c r="E201" s="139">
        <f>'5 жастағы балалар Т'!N67</f>
        <v>0</v>
      </c>
      <c r="F201" s="139">
        <f>'5 жастағы балалар Ш'!N67</f>
        <v>0</v>
      </c>
      <c r="G201" s="139">
        <f>'5 жастағы балалар Ә'!N67</f>
        <v>0</v>
      </c>
    </row>
    <row r="202" ht="15" customHeight="1" spans="2:7">
      <c r="B202" s="34"/>
      <c r="C202" s="139">
        <f>'5 жастағы балалар Ф'!O67</f>
        <v>0</v>
      </c>
      <c r="D202" s="139">
        <f>'5 жастағы балалар К'!O67</f>
        <v>0</v>
      </c>
      <c r="E202" s="139">
        <f>'5 жастағы балалар Т'!O67</f>
        <v>0</v>
      </c>
      <c r="F202" s="139">
        <f>'5 жастағы балалар Ш'!O67</f>
        <v>0</v>
      </c>
      <c r="G202" s="139">
        <f>'5 жастағы балалар Ә'!O67</f>
        <v>0</v>
      </c>
    </row>
    <row r="203" ht="15" customHeight="1" spans="2:7">
      <c r="B203" s="31">
        <v>5</v>
      </c>
      <c r="C203" s="139">
        <f>'5 жастағы балалар Ф'!P67</f>
        <v>0</v>
      </c>
      <c r="D203" s="139">
        <f>'5 жастағы балалар К'!P67</f>
        <v>0</v>
      </c>
      <c r="E203" s="139">
        <f>'5 жастағы балалар Т'!P67</f>
        <v>0</v>
      </c>
      <c r="F203" s="139">
        <f>'5 жастағы балалар Ш'!P67</f>
        <v>0</v>
      </c>
      <c r="G203" s="139">
        <f>'5 жастағы балалар Ә'!P67</f>
        <v>0</v>
      </c>
    </row>
    <row r="204" ht="15" customHeight="1" spans="2:7">
      <c r="B204" s="33"/>
      <c r="C204" s="139">
        <f>'5 жастағы балалар Ф'!Q67</f>
        <v>0</v>
      </c>
      <c r="D204" s="139">
        <f>'5 жастағы балалар К'!Q67</f>
        <v>0</v>
      </c>
      <c r="E204" s="139">
        <f>'5 жастағы балалар Т'!Q67</f>
        <v>0</v>
      </c>
      <c r="F204" s="139">
        <f>'5 жастағы балалар Ш'!Q67</f>
        <v>0</v>
      </c>
      <c r="G204" s="139">
        <f>'5 жастағы балалар Ә'!Q67</f>
        <v>0</v>
      </c>
    </row>
    <row r="205" ht="15" customHeight="1" spans="2:7">
      <c r="B205" s="34"/>
      <c r="C205" s="139">
        <f>'5 жастағы балалар Ф'!R67</f>
        <v>0</v>
      </c>
      <c r="D205" s="139">
        <f>'5 жастағы балалар К'!R67</f>
        <v>0</v>
      </c>
      <c r="E205" s="139">
        <f>'5 жастағы балалар Т'!R67</f>
        <v>0</v>
      </c>
      <c r="F205" s="139">
        <f>'5 жастағы балалар Ш'!R67</f>
        <v>0</v>
      </c>
      <c r="G205" s="139">
        <f>'5 жастағы балалар Ә'!R67</f>
        <v>0</v>
      </c>
    </row>
    <row r="206" ht="15" customHeight="1" spans="2:7">
      <c r="B206" s="31">
        <v>6</v>
      </c>
      <c r="C206" s="139">
        <f>'5 жастағы балалар Ф'!S67</f>
        <v>0</v>
      </c>
      <c r="D206" s="139">
        <f>'5 жастағы балалар К'!S67</f>
        <v>0</v>
      </c>
      <c r="E206" s="139">
        <f>'5 жастағы балалар Т'!S67</f>
        <v>0</v>
      </c>
      <c r="F206" s="139">
        <f>'5 жастағы балалар Ш'!S67</f>
        <v>0</v>
      </c>
      <c r="G206" s="139">
        <f>'5 жастағы балалар Ә'!S67</f>
        <v>0</v>
      </c>
    </row>
    <row r="207" ht="15" customHeight="1" spans="2:7">
      <c r="B207" s="33"/>
      <c r="C207" s="139">
        <f>'5 жастағы балалар Ф'!T67</f>
        <v>0</v>
      </c>
      <c r="D207" s="139">
        <f>'5 жастағы балалар К'!T67</f>
        <v>0</v>
      </c>
      <c r="E207" s="139">
        <f>'5 жастағы балалар Т'!T67</f>
        <v>0</v>
      </c>
      <c r="F207" s="139">
        <f>'5 жастағы балалар Ш'!T67</f>
        <v>0</v>
      </c>
      <c r="G207" s="139">
        <f>'5 жастағы балалар Ә'!T67</f>
        <v>0</v>
      </c>
    </row>
    <row r="208" ht="15" customHeight="1" spans="2:7">
      <c r="B208" s="34"/>
      <c r="C208" s="139">
        <f>'5 жастағы балалар Ф'!U67</f>
        <v>0</v>
      </c>
      <c r="D208" s="139">
        <f>'5 жастағы балалар К'!U67</f>
        <v>0</v>
      </c>
      <c r="E208" s="139">
        <f>'5 жастағы балалар Т'!U67</f>
        <v>0</v>
      </c>
      <c r="F208" s="139">
        <f>'5 жастағы балалар Ш'!U67</f>
        <v>0</v>
      </c>
      <c r="G208" s="139">
        <f>'5 жастағы балалар Ә'!U67</f>
        <v>0</v>
      </c>
    </row>
    <row r="209" ht="15" customHeight="1" spans="2:7">
      <c r="B209" s="31">
        <v>7</v>
      </c>
      <c r="C209" s="139">
        <f>'5 жастағы балалар Ф'!V67</f>
        <v>0</v>
      </c>
      <c r="D209" s="139">
        <f>'5 жастағы балалар К'!V67</f>
        <v>0</v>
      </c>
      <c r="E209" s="139">
        <f>'5 жастағы балалар Т'!V67</f>
        <v>0</v>
      </c>
      <c r="F209" s="139">
        <f>'5 жастағы балалар Ш'!V67</f>
        <v>0</v>
      </c>
      <c r="G209" s="139">
        <f>'5 жастағы балалар Ә'!V67</f>
        <v>0</v>
      </c>
    </row>
    <row r="210" ht="15" customHeight="1" spans="2:7">
      <c r="B210" s="33"/>
      <c r="C210" s="139">
        <f>'5 жастағы балалар Ф'!W67</f>
        <v>0</v>
      </c>
      <c r="D210" s="139">
        <f>'5 жастағы балалар Ш'!W67</f>
        <v>0</v>
      </c>
      <c r="E210" s="139">
        <f>'5 жастағы балалар Т'!W67</f>
        <v>0</v>
      </c>
      <c r="F210" s="139">
        <f>'5 жастағы балалар Ш'!W67</f>
        <v>0</v>
      </c>
      <c r="G210" s="139">
        <f>'5 жастағы балалар Ә'!W67</f>
        <v>0</v>
      </c>
    </row>
    <row r="211" ht="15" customHeight="1" spans="2:7">
      <c r="B211" s="34"/>
      <c r="C211" s="139">
        <f>'5 жастағы балалар Ф'!X67</f>
        <v>0</v>
      </c>
      <c r="D211" s="139">
        <f>'5 жастағы балалар К'!X67</f>
        <v>0</v>
      </c>
      <c r="E211" s="139">
        <f>'5 жастағы балалар Т'!X67</f>
        <v>0</v>
      </c>
      <c r="F211" s="139">
        <f>'5 жастағы балалар Ш'!X67</f>
        <v>0</v>
      </c>
      <c r="G211" s="139">
        <f>'5 жастағы балалар Ә'!X67</f>
        <v>0</v>
      </c>
    </row>
    <row r="212" ht="15" customHeight="1" spans="2:7">
      <c r="B212" s="31">
        <v>8</v>
      </c>
      <c r="C212" s="41"/>
      <c r="D212" s="139">
        <f>'5 жастағы балалар К'!Y67</f>
        <v>0</v>
      </c>
      <c r="E212" s="42"/>
      <c r="F212" s="139">
        <f>'5 жастағы балалар Ш'!Y67</f>
        <v>0</v>
      </c>
      <c r="G212" s="42"/>
    </row>
    <row r="213" ht="15" customHeight="1" spans="2:7">
      <c r="B213" s="33"/>
      <c r="C213" s="43"/>
      <c r="D213" s="139">
        <f>'5 жастағы балалар К'!Z67</f>
        <v>0</v>
      </c>
      <c r="E213" s="44"/>
      <c r="F213" s="139">
        <f>'5 жастағы балалар Ш'!Z67</f>
        <v>0</v>
      </c>
      <c r="G213" s="44"/>
    </row>
    <row r="214" ht="15" customHeight="1" spans="2:7">
      <c r="B214" s="34"/>
      <c r="C214" s="43"/>
      <c r="D214" s="139">
        <f>'5 жастағы балалар К'!AA67</f>
        <v>0</v>
      </c>
      <c r="E214" s="44"/>
      <c r="F214" s="139">
        <f>'5 жастағы балалар Ш'!AA67</f>
        <v>0</v>
      </c>
      <c r="G214" s="44"/>
    </row>
    <row r="215" ht="15" customHeight="1" spans="2:7">
      <c r="B215" s="31">
        <v>9</v>
      </c>
      <c r="C215" s="43"/>
      <c r="D215" s="139">
        <f>'5 жастағы балалар К'!AB67</f>
        <v>0</v>
      </c>
      <c r="E215" s="44"/>
      <c r="F215" s="139">
        <f>'5 жастағы балалар Ш'!AB67</f>
        <v>0</v>
      </c>
      <c r="G215" s="44"/>
    </row>
    <row r="216" ht="15" customHeight="1" spans="2:7">
      <c r="B216" s="33"/>
      <c r="C216" s="43"/>
      <c r="D216" s="139">
        <f>'5 жастағы балалар К'!AC67</f>
        <v>0</v>
      </c>
      <c r="E216" s="44"/>
      <c r="F216" s="139">
        <f>'5 жастағы балалар Ш'!AC67</f>
        <v>0</v>
      </c>
      <c r="G216" s="44"/>
    </row>
    <row r="217" ht="15" customHeight="1" spans="2:7">
      <c r="B217" s="34"/>
      <c r="C217" s="43"/>
      <c r="D217" s="139">
        <f>'5 жастағы балалар К'!AD67</f>
        <v>0</v>
      </c>
      <c r="E217" s="44"/>
      <c r="F217" s="139">
        <f>'5 жастағы балалар Ш'!AD67</f>
        <v>0</v>
      </c>
      <c r="G217" s="44"/>
    </row>
    <row r="218" ht="15" customHeight="1" spans="2:7">
      <c r="B218" s="37">
        <v>10</v>
      </c>
      <c r="C218" s="43"/>
      <c r="D218" s="139">
        <f>'5 жастағы балалар К'!AE67</f>
        <v>0</v>
      </c>
      <c r="E218" s="44"/>
      <c r="F218" s="139">
        <f>'5 жастағы балалар Ш'!AE67</f>
        <v>0</v>
      </c>
      <c r="G218" s="44"/>
    </row>
    <row r="219" ht="15" customHeight="1" spans="2:7">
      <c r="B219" s="37"/>
      <c r="C219" s="43"/>
      <c r="D219" s="139">
        <f>'5 жастағы балалар К'!AF67</f>
        <v>0</v>
      </c>
      <c r="E219" s="44"/>
      <c r="F219" s="139">
        <f>'5 жастағы балалар Ш'!AF67</f>
        <v>0</v>
      </c>
      <c r="G219" s="44"/>
    </row>
    <row r="220" ht="15" customHeight="1" spans="2:7">
      <c r="B220" s="37"/>
      <c r="C220" s="43"/>
      <c r="D220" s="139">
        <f>'5 жастағы балалар К'!AG67</f>
        <v>0</v>
      </c>
      <c r="E220" s="44"/>
      <c r="F220" s="139">
        <f>'5 жастағы балалар Ш'!AG67</f>
        <v>0</v>
      </c>
      <c r="G220" s="44"/>
    </row>
    <row r="221" ht="15" customHeight="1" spans="2:7">
      <c r="B221" s="37">
        <v>11</v>
      </c>
      <c r="C221" s="43"/>
      <c r="D221" s="139">
        <f>'5 жастағы балалар К'!AH67</f>
        <v>0</v>
      </c>
      <c r="E221" s="44"/>
      <c r="F221" s="139">
        <f>'5 жастағы балалар Ш'!AH67</f>
        <v>0</v>
      </c>
      <c r="G221" s="44"/>
    </row>
    <row r="222" ht="15" customHeight="1" spans="2:7">
      <c r="B222" s="37"/>
      <c r="C222" s="43"/>
      <c r="D222" s="139">
        <f>'5 жастағы балалар К'!AI67</f>
        <v>0</v>
      </c>
      <c r="E222" s="44"/>
      <c r="F222" s="139">
        <f>'5 жастағы балалар Ш'!AI67</f>
        <v>0</v>
      </c>
      <c r="G222" s="44"/>
    </row>
    <row r="223" ht="15" customHeight="1" spans="2:7">
      <c r="B223" s="37"/>
      <c r="C223" s="43"/>
      <c r="D223" s="139">
        <f>'5 жастағы балалар К'!AJ67</f>
        <v>0</v>
      </c>
      <c r="E223" s="44"/>
      <c r="F223" s="139">
        <f>'5 жастағы балалар Ш'!AJ67</f>
        <v>0</v>
      </c>
      <c r="G223" s="44"/>
    </row>
    <row r="224" ht="15" customHeight="1" spans="2:7">
      <c r="B224" s="37">
        <v>12</v>
      </c>
      <c r="C224" s="43"/>
      <c r="D224" s="139">
        <f>'5 жастағы балалар К'!AK67</f>
        <v>0</v>
      </c>
      <c r="E224" s="44"/>
      <c r="F224" s="139">
        <f>'5 жастағы балалар Ш'!AK67</f>
        <v>0</v>
      </c>
      <c r="G224" s="44"/>
    </row>
    <row r="225" ht="15" customHeight="1" spans="2:7">
      <c r="B225" s="37"/>
      <c r="C225" s="43"/>
      <c r="D225" s="139">
        <f>'5 жастағы балалар К'!AL67</f>
        <v>0</v>
      </c>
      <c r="E225" s="44"/>
      <c r="F225" s="139">
        <f>'5 жастағы балалар Ш'!AL67</f>
        <v>0</v>
      </c>
      <c r="G225" s="44"/>
    </row>
    <row r="226" ht="15" customHeight="1" spans="2:7">
      <c r="B226" s="37"/>
      <c r="C226" s="43"/>
      <c r="D226" s="139">
        <f>'5 жастағы балалар К'!AM67</f>
        <v>0</v>
      </c>
      <c r="E226" s="44"/>
      <c r="F226" s="139">
        <f>'5 жастағы балалар Ш'!AM67</f>
        <v>0</v>
      </c>
      <c r="G226" s="44"/>
    </row>
    <row r="227" ht="15" customHeight="1" spans="2:7">
      <c r="B227" s="37">
        <v>13</v>
      </c>
      <c r="C227" s="43"/>
      <c r="D227" s="139">
        <f>'5 жастағы балалар К'!AN67</f>
        <v>0</v>
      </c>
      <c r="E227" s="44"/>
      <c r="F227" s="139">
        <f>'5 жастағы балалар Ш'!AN67</f>
        <v>0</v>
      </c>
      <c r="G227" s="44"/>
    </row>
    <row r="228" ht="15" customHeight="1" spans="2:7">
      <c r="B228" s="37"/>
      <c r="C228" s="43"/>
      <c r="D228" s="139">
        <f>'5 жастағы балалар К'!AO67</f>
        <v>0</v>
      </c>
      <c r="E228" s="44"/>
      <c r="F228" s="139">
        <f>'5 жастағы балалар Ш'!AO67</f>
        <v>0</v>
      </c>
      <c r="G228" s="44"/>
    </row>
    <row r="229" ht="15" customHeight="1" spans="2:7">
      <c r="B229" s="37"/>
      <c r="C229" s="43"/>
      <c r="D229" s="139">
        <f>'5 жастағы балалар К'!AP67</f>
        <v>0</v>
      </c>
      <c r="E229" s="44"/>
      <c r="F229" s="139">
        <f>'5 жастағы балалар Ш'!AP67</f>
        <v>0</v>
      </c>
      <c r="G229" s="44"/>
    </row>
    <row r="230" ht="15" customHeight="1" spans="2:7">
      <c r="B230" s="37">
        <v>14</v>
      </c>
      <c r="C230" s="43"/>
      <c r="D230" s="139">
        <f>'5 жастағы балалар К'!AQ67</f>
        <v>0</v>
      </c>
      <c r="E230" s="44"/>
      <c r="F230" s="139">
        <f>'5 жастағы балалар Ш'!AQ67</f>
        <v>0</v>
      </c>
      <c r="G230" s="44"/>
    </row>
    <row r="231" ht="15" customHeight="1" spans="2:7">
      <c r="B231" s="37"/>
      <c r="C231" s="43"/>
      <c r="D231" s="139">
        <f>'5 жастағы балалар К'!AR67</f>
        <v>0</v>
      </c>
      <c r="E231" s="44"/>
      <c r="F231" s="139">
        <f>'5 жастағы балалар Ш'!AR67</f>
        <v>0</v>
      </c>
      <c r="G231" s="44"/>
    </row>
    <row r="232" ht="15" customHeight="1" spans="2:7">
      <c r="B232" s="37"/>
      <c r="C232" s="43"/>
      <c r="D232" s="139">
        <f>'5 жастағы балалар К'!AS67</f>
        <v>0</v>
      </c>
      <c r="E232" s="44"/>
      <c r="F232" s="139">
        <f>'5 жастағы балалар Ш'!AS67</f>
        <v>0</v>
      </c>
      <c r="G232" s="44"/>
    </row>
    <row r="233" ht="15" customHeight="1" spans="2:7">
      <c r="B233" s="37">
        <v>15</v>
      </c>
      <c r="C233" s="43"/>
      <c r="D233" s="139">
        <f>'5 жастағы балалар К'!AT67</f>
        <v>0</v>
      </c>
      <c r="E233" s="44"/>
      <c r="F233" s="139">
        <f>'5 жастағы балалар Ш'!AT67</f>
        <v>0</v>
      </c>
      <c r="G233" s="44"/>
    </row>
    <row r="234" ht="15" customHeight="1" spans="2:7">
      <c r="B234" s="37"/>
      <c r="C234" s="43"/>
      <c r="D234" s="139">
        <f>'5 жастағы балалар К'!AU67</f>
        <v>0</v>
      </c>
      <c r="E234" s="44"/>
      <c r="F234" s="139">
        <f>'5 жастағы балалар Ш'!AU67</f>
        <v>0</v>
      </c>
      <c r="G234" s="44"/>
    </row>
    <row r="235" spans="2:7">
      <c r="B235" s="37"/>
      <c r="C235" s="43"/>
      <c r="D235" s="139">
        <f>'5 жастағы балалар К'!AV67</f>
        <v>0</v>
      </c>
      <c r="E235" s="44"/>
      <c r="F235" s="139">
        <f>'5 жастағы балалар Ш'!AV67</f>
        <v>0</v>
      </c>
      <c r="G235" s="44"/>
    </row>
    <row r="236" spans="2:7">
      <c r="B236" s="31">
        <v>16</v>
      </c>
      <c r="C236" s="43"/>
      <c r="D236" s="139">
        <f>'5 жастағы балалар К'!AW67</f>
        <v>0</v>
      </c>
      <c r="E236" s="44"/>
      <c r="F236" s="139">
        <f>'5 жастағы балалар Ш'!AW67</f>
        <v>0</v>
      </c>
      <c r="G236" s="44"/>
    </row>
    <row r="237" spans="2:7">
      <c r="B237" s="33"/>
      <c r="C237" s="43"/>
      <c r="D237" s="139">
        <f>'5 жастағы балалар К'!AX67</f>
        <v>0</v>
      </c>
      <c r="E237" s="44"/>
      <c r="F237" s="139">
        <f>'5 жастағы балалар Ш'!AX67</f>
        <v>0</v>
      </c>
      <c r="G237" s="44"/>
    </row>
    <row r="238" spans="2:7">
      <c r="B238" s="34"/>
      <c r="C238" s="43"/>
      <c r="D238" s="139">
        <f>'5 жастағы балалар К'!AY67</f>
        <v>0</v>
      </c>
      <c r="E238" s="44"/>
      <c r="F238" s="139">
        <f>'5 жастағы балалар Ш'!AY67</f>
        <v>0</v>
      </c>
      <c r="G238" s="44"/>
    </row>
    <row r="239" spans="2:7">
      <c r="B239" s="31">
        <v>17</v>
      </c>
      <c r="C239" s="43"/>
      <c r="D239" s="139">
        <f>'5 жастағы балалар К'!AZ67</f>
        <v>0</v>
      </c>
      <c r="E239" s="44"/>
      <c r="F239" s="139">
        <f>'5 жастағы балалар Ш'!AZ67</f>
        <v>0</v>
      </c>
      <c r="G239" s="44"/>
    </row>
    <row r="240" spans="2:7">
      <c r="B240" s="33"/>
      <c r="C240" s="43"/>
      <c r="D240" s="139">
        <f>'5 жастағы балалар К'!BA67</f>
        <v>0</v>
      </c>
      <c r="E240" s="44"/>
      <c r="F240" s="139">
        <f>'5 жастағы балалар Ш'!BA67</f>
        <v>0</v>
      </c>
      <c r="G240" s="44"/>
    </row>
    <row r="241" spans="2:7">
      <c r="B241" s="34"/>
      <c r="C241" s="43"/>
      <c r="D241" s="139">
        <f>'5 жастағы балалар К'!BB67</f>
        <v>0</v>
      </c>
      <c r="E241" s="44"/>
      <c r="F241" s="139">
        <f>'5 жастағы балалар Ш'!BB67</f>
        <v>0</v>
      </c>
      <c r="G241" s="44"/>
    </row>
    <row r="242" spans="2:7">
      <c r="B242" s="31">
        <v>18</v>
      </c>
      <c r="C242" s="43"/>
      <c r="D242" s="139">
        <f>'5 жастағы балалар К'!BC67</f>
        <v>0</v>
      </c>
      <c r="E242" s="44"/>
      <c r="F242" s="139">
        <f>'5 жастағы балалар Ш'!BC67</f>
        <v>0</v>
      </c>
      <c r="G242" s="44"/>
    </row>
    <row r="243" spans="2:7">
      <c r="B243" s="33"/>
      <c r="C243" s="43"/>
      <c r="D243" s="139">
        <f>'5 жастағы балалар К'!BD67</f>
        <v>0</v>
      </c>
      <c r="E243" s="44"/>
      <c r="F243" s="139">
        <f>'5 жастағы балалар Ш'!BD67</f>
        <v>0</v>
      </c>
      <c r="G243" s="44"/>
    </row>
    <row r="244" spans="2:7">
      <c r="B244" s="34"/>
      <c r="C244" s="43"/>
      <c r="D244" s="139">
        <f>'5 жастағы балалар К'!BE67</f>
        <v>0</v>
      </c>
      <c r="E244" s="44"/>
      <c r="F244" s="139">
        <f>'5 жастағы балалар Ш'!BE67</f>
        <v>0</v>
      </c>
      <c r="G244" s="44"/>
    </row>
    <row r="245" spans="2:7">
      <c r="B245" s="31">
        <v>19</v>
      </c>
      <c r="C245" s="43"/>
      <c r="D245" s="139">
        <f>'5 жастағы балалар К'!BF67</f>
        <v>0</v>
      </c>
      <c r="E245" s="44"/>
      <c r="F245" s="139">
        <f>'5 жастағы балалар Ш'!BF67</f>
        <v>0</v>
      </c>
      <c r="G245" s="44"/>
    </row>
    <row r="246" spans="2:7">
      <c r="B246" s="33"/>
      <c r="C246" s="43"/>
      <c r="D246" s="139">
        <f>'5 жастағы балалар К'!BG67</f>
        <v>0</v>
      </c>
      <c r="E246" s="44"/>
      <c r="F246" s="139">
        <f>'5 жастағы балалар Ш'!BG67</f>
        <v>0</v>
      </c>
      <c r="G246" s="44"/>
    </row>
    <row r="247" spans="2:7">
      <c r="B247" s="34"/>
      <c r="C247" s="43"/>
      <c r="D247" s="139">
        <f>'5 жастағы балалар К'!BH67</f>
        <v>0</v>
      </c>
      <c r="E247" s="44"/>
      <c r="F247" s="139">
        <f>'5 жастағы балалар Ш'!BH67</f>
        <v>0</v>
      </c>
      <c r="G247" s="44"/>
    </row>
    <row r="248" spans="2:7">
      <c r="B248" s="31">
        <v>20</v>
      </c>
      <c r="C248" s="43"/>
      <c r="D248" s="139">
        <f>'5 жастағы балалар К'!BI67</f>
        <v>0</v>
      </c>
      <c r="E248" s="44"/>
      <c r="F248" s="139">
        <f>'5 жастағы балалар Ш'!BI67</f>
        <v>0</v>
      </c>
      <c r="G248" s="44"/>
    </row>
    <row r="249" spans="2:7">
      <c r="B249" s="33"/>
      <c r="C249" s="43"/>
      <c r="D249" s="139">
        <f>'5 жастағы балалар К'!BJ67</f>
        <v>0</v>
      </c>
      <c r="E249" s="44"/>
      <c r="F249" s="139">
        <f>'5 жастағы балалар Ш'!BJ67</f>
        <v>0</v>
      </c>
      <c r="G249" s="44"/>
    </row>
    <row r="250" spans="2:7">
      <c r="B250" s="34"/>
      <c r="C250" s="43"/>
      <c r="D250" s="139">
        <f>'5 жастағы балалар К'!BK67</f>
        <v>0</v>
      </c>
      <c r="E250" s="44"/>
      <c r="F250" s="139">
        <f>'5 жастағы балалар Ш'!BK67</f>
        <v>0</v>
      </c>
      <c r="G250" s="44"/>
    </row>
    <row r="251" spans="2:7">
      <c r="B251" s="31">
        <v>21</v>
      </c>
      <c r="C251" s="43"/>
      <c r="D251" s="139">
        <f>'5 жастағы балалар К'!BL67</f>
        <v>0</v>
      </c>
      <c r="E251" s="44"/>
      <c r="F251" s="139">
        <f>'5 жастағы балалар Ш'!BL67</f>
        <v>0</v>
      </c>
      <c r="G251" s="44"/>
    </row>
    <row r="252" spans="2:7">
      <c r="B252" s="33"/>
      <c r="C252" s="43"/>
      <c r="D252" s="139">
        <f>'5 жастағы балалар К'!BM67</f>
        <v>0</v>
      </c>
      <c r="E252" s="44"/>
      <c r="F252" s="139">
        <f>'5 жастағы балалар Ш'!BM67</f>
        <v>0</v>
      </c>
      <c r="G252" s="44"/>
    </row>
    <row r="253" spans="2:7">
      <c r="B253" s="34"/>
      <c r="C253" s="43"/>
      <c r="D253" s="139">
        <f>'5 жастағы балалар К'!BN67</f>
        <v>0</v>
      </c>
      <c r="E253" s="44"/>
      <c r="F253" s="139">
        <f>'5 жастағы балалар Ш'!BN67</f>
        <v>0</v>
      </c>
      <c r="G253" s="44"/>
    </row>
    <row r="254" spans="2:7">
      <c r="B254" s="31">
        <v>22</v>
      </c>
      <c r="C254" s="43"/>
      <c r="D254" s="139">
        <f>'5 жастағы балалар К'!BO67</f>
        <v>0</v>
      </c>
      <c r="E254" s="44"/>
      <c r="F254" s="139">
        <f>'5 жастағы балалар Ш'!BO67</f>
        <v>0</v>
      </c>
      <c r="G254" s="44"/>
    </row>
    <row r="255" spans="2:7">
      <c r="B255" s="33"/>
      <c r="C255" s="43"/>
      <c r="D255" s="139">
        <f>'5 жастағы балалар К'!BP67</f>
        <v>0</v>
      </c>
      <c r="E255" s="44"/>
      <c r="F255" s="139">
        <f>'5 жастағы балалар Ш'!BP67</f>
        <v>0</v>
      </c>
      <c r="G255" s="44"/>
    </row>
    <row r="256" spans="2:7">
      <c r="B256" s="34"/>
      <c r="C256" s="43"/>
      <c r="D256" s="139">
        <f>'5 жастағы балалар К'!BQ67</f>
        <v>0</v>
      </c>
      <c r="E256" s="44"/>
      <c r="F256" s="139">
        <f>'5 жастағы балалар Ш'!BQ67</f>
        <v>0</v>
      </c>
      <c r="G256" s="44"/>
    </row>
    <row r="257" spans="2:7">
      <c r="B257" s="31">
        <v>23</v>
      </c>
      <c r="C257" s="43"/>
      <c r="D257" s="139">
        <f>'5 жастағы балалар К'!BR67</f>
        <v>0</v>
      </c>
      <c r="E257" s="44"/>
      <c r="F257" s="139">
        <f>'5 жастағы балалар Ш'!BR67</f>
        <v>0</v>
      </c>
      <c r="G257" s="44"/>
    </row>
    <row r="258" spans="2:7">
      <c r="B258" s="33"/>
      <c r="C258" s="43"/>
      <c r="D258" s="139">
        <f>'5 жастағы балалар К'!BS67</f>
        <v>0</v>
      </c>
      <c r="E258" s="44"/>
      <c r="F258" s="139">
        <f>'5 жастағы балалар Ш'!BS67</f>
        <v>0</v>
      </c>
      <c r="G258" s="44"/>
    </row>
    <row r="259" spans="2:7">
      <c r="B259" s="34"/>
      <c r="C259" s="43"/>
      <c r="D259" s="139">
        <f>'5 жастағы балалар К'!BT67</f>
        <v>0</v>
      </c>
      <c r="E259" s="44"/>
      <c r="F259" s="139">
        <f>'5 жастағы балалар Ш'!BT67</f>
        <v>0</v>
      </c>
      <c r="G259" s="44"/>
    </row>
    <row r="260" spans="2:7">
      <c r="B260" s="31">
        <v>24</v>
      </c>
      <c r="C260" s="43"/>
      <c r="D260" s="139">
        <f>'5 жастағы балалар К'!BU67</f>
        <v>0</v>
      </c>
      <c r="E260" s="44"/>
      <c r="F260" s="139">
        <f>'5 жастағы балалар Ш'!BU67</f>
        <v>0</v>
      </c>
      <c r="G260" s="44"/>
    </row>
    <row r="261" spans="2:7">
      <c r="B261" s="33"/>
      <c r="C261" s="43"/>
      <c r="D261" s="139">
        <f>'5 жастағы балалар К'!BV67</f>
        <v>0</v>
      </c>
      <c r="E261" s="44"/>
      <c r="F261" s="139">
        <f>'5 жастағы балалар Ш'!BV67</f>
        <v>0</v>
      </c>
      <c r="G261" s="44"/>
    </row>
    <row r="262" spans="2:7">
      <c r="B262" s="34"/>
      <c r="C262" s="43"/>
      <c r="D262" s="139">
        <f>'5 жастағы балалар К'!BW67</f>
        <v>0</v>
      </c>
      <c r="E262" s="44"/>
      <c r="F262" s="139">
        <f>'5 жастағы балалар Ш'!BW67</f>
        <v>0</v>
      </c>
      <c r="G262" s="44"/>
    </row>
    <row r="263" spans="2:7">
      <c r="B263" s="31">
        <v>25</v>
      </c>
      <c r="C263" s="43"/>
      <c r="D263" s="139">
        <f>'5 жастағы балалар К'!BX67</f>
        <v>0</v>
      </c>
      <c r="E263" s="44"/>
      <c r="F263" s="139">
        <f>'5 жастағы балалар Ш'!BX67</f>
        <v>0</v>
      </c>
      <c r="G263" s="44"/>
    </row>
    <row r="264" spans="2:7">
      <c r="B264" s="33"/>
      <c r="C264" s="43"/>
      <c r="D264" s="139">
        <f>'5 жастағы балалар К'!BY67</f>
        <v>0</v>
      </c>
      <c r="E264" s="44"/>
      <c r="F264" s="139">
        <f>'5 жастағы балалар Ш'!BY67</f>
        <v>0</v>
      </c>
      <c r="G264" s="44"/>
    </row>
    <row r="265" spans="2:7">
      <c r="B265" s="34"/>
      <c r="C265" s="43"/>
      <c r="D265" s="139">
        <f>'5 жастағы балалар К'!BZ67</f>
        <v>0</v>
      </c>
      <c r="E265" s="44"/>
      <c r="F265" s="139">
        <f>'5 жастағы балалар Ш'!BZ67</f>
        <v>0</v>
      </c>
      <c r="G265" s="44"/>
    </row>
    <row r="266" spans="2:7">
      <c r="B266" s="37">
        <v>26</v>
      </c>
      <c r="C266" s="43"/>
      <c r="D266" s="139">
        <f>'5 жастағы балалар К'!CA67</f>
        <v>0</v>
      </c>
      <c r="E266" s="44"/>
      <c r="F266" s="139">
        <f>'5 жастағы балалар Ш'!CA67</f>
        <v>0</v>
      </c>
      <c r="G266" s="44"/>
    </row>
    <row r="267" spans="2:7">
      <c r="B267" s="37"/>
      <c r="C267" s="43"/>
      <c r="D267" s="139">
        <f>'5 жастағы балалар К'!CB67</f>
        <v>0</v>
      </c>
      <c r="E267" s="44"/>
      <c r="F267" s="139">
        <f>'5 жастағы балалар Ш'!CB67</f>
        <v>0</v>
      </c>
      <c r="G267" s="44"/>
    </row>
    <row r="268" spans="2:7">
      <c r="B268" s="37"/>
      <c r="C268" s="43"/>
      <c r="D268" s="139">
        <f>'5 жастағы балалар К'!CC67</f>
        <v>0</v>
      </c>
      <c r="E268" s="44"/>
      <c r="F268" s="139">
        <f>'5 жастағы балалар Ш'!CC67</f>
        <v>0</v>
      </c>
      <c r="G268" s="44"/>
    </row>
    <row r="269" spans="2:7">
      <c r="B269" s="37">
        <v>27</v>
      </c>
      <c r="C269" s="43"/>
      <c r="D269" s="139">
        <f>'5 жастағы балалар К'!CD67</f>
        <v>0</v>
      </c>
      <c r="E269" s="44"/>
      <c r="F269" s="139">
        <f>'5 жастағы балалар Ш'!CD67</f>
        <v>0</v>
      </c>
      <c r="G269" s="44"/>
    </row>
    <row r="270" spans="2:7">
      <c r="B270" s="37"/>
      <c r="C270" s="43"/>
      <c r="D270" s="139">
        <f>'5 жастағы балалар К'!CE67</f>
        <v>0</v>
      </c>
      <c r="E270" s="44"/>
      <c r="F270" s="139">
        <f>'5 жастағы балалар Ш'!CE67</f>
        <v>0</v>
      </c>
      <c r="G270" s="44"/>
    </row>
    <row r="271" spans="2:7">
      <c r="B271" s="37"/>
      <c r="C271" s="43"/>
      <c r="D271" s="139">
        <f>'5 жастағы балалар К'!CF67</f>
        <v>0</v>
      </c>
      <c r="E271" s="44"/>
      <c r="F271" s="139">
        <f>'5 жастағы балалар Ш'!CF67</f>
        <v>0</v>
      </c>
      <c r="G271" s="44"/>
    </row>
    <row r="272" spans="2:7">
      <c r="B272" s="37">
        <v>28</v>
      </c>
      <c r="C272" s="43"/>
      <c r="D272" s="139">
        <f>'5 жастағы балалар К'!CG67</f>
        <v>0</v>
      </c>
      <c r="E272" s="44"/>
      <c r="F272" s="139">
        <f>'5 жастағы балалар Ш'!CG67</f>
        <v>0</v>
      </c>
      <c r="G272" s="44"/>
    </row>
    <row r="273" spans="2:7">
      <c r="B273" s="37"/>
      <c r="C273" s="43"/>
      <c r="D273" s="139">
        <f>'5 жастағы балалар К'!CH67</f>
        <v>0</v>
      </c>
      <c r="E273" s="44"/>
      <c r="F273" s="139">
        <f>'5 жастағы балалар Ш'!CH67</f>
        <v>0</v>
      </c>
      <c r="G273" s="44"/>
    </row>
    <row r="274" spans="2:7">
      <c r="B274" s="37"/>
      <c r="C274" s="43"/>
      <c r="D274" s="139">
        <f>'5 жастағы балалар К'!CI67</f>
        <v>0</v>
      </c>
      <c r="E274" s="44"/>
      <c r="F274" s="139">
        <f>'5 жастағы балалар Ш'!CI67</f>
        <v>0</v>
      </c>
      <c r="G274" s="44"/>
    </row>
    <row r="275" spans="2:7">
      <c r="B275" s="37">
        <v>29</v>
      </c>
      <c r="C275" s="43"/>
      <c r="D275" s="42"/>
      <c r="E275" s="44"/>
      <c r="F275" s="139">
        <f>'5 жастағы балалар Ш'!CJ67</f>
        <v>0</v>
      </c>
      <c r="G275" s="44"/>
    </row>
    <row r="276" spans="2:7">
      <c r="B276" s="37"/>
      <c r="C276" s="43"/>
      <c r="D276" s="44"/>
      <c r="E276" s="44"/>
      <c r="F276" s="139">
        <f>'5 жастағы балалар Ш'!CK67</f>
        <v>0</v>
      </c>
      <c r="G276" s="44"/>
    </row>
    <row r="277" spans="2:7">
      <c r="B277" s="37"/>
      <c r="C277" s="43"/>
      <c r="D277" s="44"/>
      <c r="E277" s="44"/>
      <c r="F277" s="139">
        <f>'5 жастағы балалар Ш'!CL67</f>
        <v>0</v>
      </c>
      <c r="G277" s="44"/>
    </row>
    <row r="278" spans="2:7">
      <c r="B278" s="37">
        <v>30</v>
      </c>
      <c r="C278" s="43"/>
      <c r="D278" s="44"/>
      <c r="E278" s="44"/>
      <c r="F278" s="139">
        <f>'5 жастағы балалар Ш'!CM67</f>
        <v>0</v>
      </c>
      <c r="G278" s="44"/>
    </row>
    <row r="279" spans="2:7">
      <c r="B279" s="37"/>
      <c r="C279" s="43"/>
      <c r="D279" s="44"/>
      <c r="E279" s="44"/>
      <c r="F279" s="139">
        <f>'5 жастағы балалар Ш'!CN67</f>
        <v>0</v>
      </c>
      <c r="G279" s="44"/>
    </row>
    <row r="280" spans="2:7">
      <c r="B280" s="37"/>
      <c r="C280" s="43"/>
      <c r="D280" s="44"/>
      <c r="E280" s="44"/>
      <c r="F280" s="139">
        <f>'5 жастағы балалар Ш'!CO67</f>
        <v>0</v>
      </c>
      <c r="G280" s="44"/>
    </row>
    <row r="281" spans="2:7">
      <c r="B281" s="37">
        <v>31</v>
      </c>
      <c r="C281" s="43"/>
      <c r="D281" s="44"/>
      <c r="E281" s="44"/>
      <c r="F281" s="139">
        <f>'5 жастағы балалар Ш'!CP67</f>
        <v>0</v>
      </c>
      <c r="G281" s="44"/>
    </row>
    <row r="282" spans="2:7">
      <c r="B282" s="37"/>
      <c r="C282" s="43"/>
      <c r="D282" s="44"/>
      <c r="E282" s="44"/>
      <c r="F282" s="139">
        <f>'5 жастағы балалар Ш'!CQ67</f>
        <v>0</v>
      </c>
      <c r="G282" s="44"/>
    </row>
    <row r="283" spans="2:7">
      <c r="B283" s="37"/>
      <c r="C283" s="43"/>
      <c r="D283" s="44"/>
      <c r="E283" s="44"/>
      <c r="F283" s="139">
        <f>'5 жастағы балалар Ш'!CR67</f>
        <v>0</v>
      </c>
      <c r="G283" s="44"/>
    </row>
    <row r="284" spans="2:7">
      <c r="B284" s="37">
        <v>32</v>
      </c>
      <c r="C284" s="43"/>
      <c r="D284" s="44"/>
      <c r="E284" s="44"/>
      <c r="F284" s="139">
        <f>'5 жастағы балалар Ш'!CS67</f>
        <v>0</v>
      </c>
      <c r="G284" s="44"/>
    </row>
    <row r="285" spans="2:7">
      <c r="B285" s="37"/>
      <c r="C285" s="43"/>
      <c r="D285" s="44"/>
      <c r="E285" s="44"/>
      <c r="F285" s="139">
        <f>'5 жастағы балалар Ш'!CT67</f>
        <v>0</v>
      </c>
      <c r="G285" s="44"/>
    </row>
    <row r="286" spans="2:7">
      <c r="B286" s="37"/>
      <c r="C286" s="43"/>
      <c r="D286" s="44"/>
      <c r="E286" s="44"/>
      <c r="F286" s="139">
        <f>'5 жастағы балалар Ш'!CU67</f>
        <v>0</v>
      </c>
      <c r="G286" s="44"/>
    </row>
    <row r="287" spans="2:7">
      <c r="B287" s="37">
        <v>33</v>
      </c>
      <c r="C287" s="43"/>
      <c r="D287" s="44"/>
      <c r="E287" s="44"/>
      <c r="F287" s="139">
        <f>'5 жастағы балалар Ш'!CV67</f>
        <v>0</v>
      </c>
      <c r="G287" s="44"/>
    </row>
    <row r="288" spans="2:7">
      <c r="B288" s="37"/>
      <c r="C288" s="43"/>
      <c r="D288" s="44"/>
      <c r="E288" s="44"/>
      <c r="F288" s="139">
        <f>'5 жастағы балалар Ш'!CW67</f>
        <v>0</v>
      </c>
      <c r="G288" s="44"/>
    </row>
    <row r="289" spans="2:7">
      <c r="B289" s="37"/>
      <c r="C289" s="43"/>
      <c r="D289" s="44"/>
      <c r="E289" s="44"/>
      <c r="F289" s="139">
        <f>'5 жастағы балалар Ш'!CX67</f>
        <v>0</v>
      </c>
      <c r="G289" s="44"/>
    </row>
    <row r="290" spans="2:7">
      <c r="B290" s="37">
        <v>34</v>
      </c>
      <c r="C290" s="43"/>
      <c r="D290" s="44"/>
      <c r="E290" s="44"/>
      <c r="F290" s="139">
        <f>'5 жастағы балалар Ш'!CY67</f>
        <v>0</v>
      </c>
      <c r="G290" s="44"/>
    </row>
    <row r="291" spans="2:7">
      <c r="B291" s="37"/>
      <c r="C291" s="43"/>
      <c r="D291" s="44"/>
      <c r="E291" s="44"/>
      <c r="F291" s="139">
        <f>'5 жастағы балалар Ш'!CZ67</f>
        <v>0</v>
      </c>
      <c r="G291" s="44"/>
    </row>
    <row r="292" spans="2:7">
      <c r="B292" s="37"/>
      <c r="C292" s="43"/>
      <c r="D292" s="44"/>
      <c r="E292" s="44"/>
      <c r="F292" s="139">
        <f>'5 жастағы балалар Ш'!DA67</f>
        <v>0</v>
      </c>
      <c r="G292" s="44"/>
    </row>
    <row r="293" spans="2:7">
      <c r="B293" s="37">
        <v>35</v>
      </c>
      <c r="C293" s="43"/>
      <c r="D293" s="44"/>
      <c r="E293" s="44"/>
      <c r="F293" s="139">
        <f>'5 жастағы балалар Ш'!DB67</f>
        <v>0</v>
      </c>
      <c r="G293" s="44"/>
    </row>
    <row r="294" spans="2:7">
      <c r="B294" s="37"/>
      <c r="C294" s="43"/>
      <c r="D294" s="44"/>
      <c r="E294" s="44"/>
      <c r="F294" s="139">
        <f>'5 жастағы балалар Ш'!DC67</f>
        <v>0</v>
      </c>
      <c r="G294" s="44"/>
    </row>
    <row r="295" spans="2:7">
      <c r="B295" s="37"/>
      <c r="C295" s="45"/>
      <c r="D295" s="46"/>
      <c r="E295" s="46"/>
      <c r="F295" s="139">
        <f>'5 жастағы балалар Ш'!DD67</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Ф'!D126</f>
        <v>0</v>
      </c>
      <c r="D300" s="137">
        <f>'5 жастағы балалар К'!D126</f>
        <v>0</v>
      </c>
      <c r="E300" s="137">
        <f>'5 жастағы балалар Т'!D126</f>
        <v>0</v>
      </c>
      <c r="F300" s="137">
        <f>'5 жастағы балалар Ш'!D126</f>
        <v>0</v>
      </c>
      <c r="G300" s="137">
        <f>'5 жастағы балалар Ә'!D126</f>
        <v>0</v>
      </c>
    </row>
    <row r="301" spans="2:7">
      <c r="B301" s="33"/>
      <c r="C301" s="137">
        <f>'5 жастағы балалар Ф'!E126</f>
        <v>0</v>
      </c>
      <c r="D301" s="137">
        <f>'5 жастағы балалар К'!E126</f>
        <v>0</v>
      </c>
      <c r="E301" s="137">
        <f>'5 жастағы балалар Т'!E126</f>
        <v>0</v>
      </c>
      <c r="F301" s="137">
        <f>'5 жастағы балалар Ш'!E126</f>
        <v>0</v>
      </c>
      <c r="G301" s="137">
        <f>'5 жастағы балалар Ә'!E126</f>
        <v>0</v>
      </c>
    </row>
    <row r="302" spans="2:7">
      <c r="B302" s="34"/>
      <c r="C302" s="137">
        <f>'5 жастағы балалар Ф'!F126</f>
        <v>0</v>
      </c>
      <c r="D302" s="137">
        <f>'5 жастағы балалар К'!F126</f>
        <v>0</v>
      </c>
      <c r="E302" s="137">
        <f>'5 жастағы балалар Т'!F126</f>
        <v>0</v>
      </c>
      <c r="F302" s="137">
        <f>'5 жастағы балалар Ш'!F126</f>
        <v>0</v>
      </c>
      <c r="G302" s="137">
        <f>'5 жастағы балалар Ә'!F126</f>
        <v>0</v>
      </c>
    </row>
    <row r="303" spans="2:7">
      <c r="B303" s="31">
        <v>2</v>
      </c>
      <c r="C303" s="137">
        <f>'5 жастағы балалар Ф'!G126</f>
        <v>0</v>
      </c>
      <c r="D303" s="137">
        <f>'5 жастағы балалар К'!G126</f>
        <v>0</v>
      </c>
      <c r="E303" s="137">
        <f>'5 жастағы балалар Т'!G126</f>
        <v>0</v>
      </c>
      <c r="F303" s="137">
        <f>'5 жастағы балалар Ш'!G126</f>
        <v>0</v>
      </c>
      <c r="G303" s="137">
        <f>'5 жастағы балалар Ә'!G126</f>
        <v>0</v>
      </c>
    </row>
    <row r="304" spans="2:7">
      <c r="B304" s="33"/>
      <c r="C304" s="137">
        <f>'5 жастағы балалар Ф'!H126</f>
        <v>0</v>
      </c>
      <c r="D304" s="137">
        <f>'5 жастағы балалар К'!H126</f>
        <v>0</v>
      </c>
      <c r="E304" s="137">
        <f>'5 жастағы балалар Т'!H126</f>
        <v>0</v>
      </c>
      <c r="F304" s="137">
        <f>'5 жастағы балалар Ш'!H126</f>
        <v>0</v>
      </c>
      <c r="G304" s="137">
        <f>'5 жастағы балалар Ә'!H126</f>
        <v>0</v>
      </c>
    </row>
    <row r="305" spans="2:7">
      <c r="B305" s="34"/>
      <c r="C305" s="137">
        <f>'5 жастағы балалар Ф'!I126</f>
        <v>0</v>
      </c>
      <c r="D305" s="137">
        <f>'5 жастағы балалар К'!I126</f>
        <v>0</v>
      </c>
      <c r="E305" s="137">
        <f>'5 жастағы балалар Т'!I126</f>
        <v>0</v>
      </c>
      <c r="F305" s="137">
        <f>'5 жастағы балалар Ш'!I126</f>
        <v>0</v>
      </c>
      <c r="G305" s="137">
        <f>'5 жастағы балалар Ә'!I126</f>
        <v>0</v>
      </c>
    </row>
    <row r="306" spans="2:7">
      <c r="B306" s="31">
        <v>3</v>
      </c>
      <c r="C306" s="137">
        <f>'5 жастағы балалар Ф'!J126</f>
        <v>0</v>
      </c>
      <c r="D306" s="137">
        <f>'5 жастағы балалар К'!J126</f>
        <v>0</v>
      </c>
      <c r="E306" s="137">
        <f>'5 жастағы балалар Т'!J126</f>
        <v>0</v>
      </c>
      <c r="F306" s="137">
        <f>'5 жастағы балалар Ш'!J126</f>
        <v>0</v>
      </c>
      <c r="G306" s="137">
        <f>'5 жастағы балалар Ә'!J126</f>
        <v>0</v>
      </c>
    </row>
    <row r="307" spans="2:7">
      <c r="B307" s="33"/>
      <c r="C307" s="137">
        <f>'5 жастағы балалар Ф'!K126</f>
        <v>0</v>
      </c>
      <c r="D307" s="137">
        <f>'5 жастағы балалар К'!K126</f>
        <v>0</v>
      </c>
      <c r="E307" s="137">
        <f>'5 жастағы балалар Т'!K126</f>
        <v>0</v>
      </c>
      <c r="F307" s="137">
        <f>'5 жастағы балалар Ш'!K126</f>
        <v>0</v>
      </c>
      <c r="G307" s="137">
        <f>'5 жастағы балалар Ә'!K126</f>
        <v>0</v>
      </c>
    </row>
    <row r="308" spans="2:7">
      <c r="B308" s="34"/>
      <c r="C308" s="137">
        <f>'5 жастағы балалар Ф'!L126</f>
        <v>0</v>
      </c>
      <c r="D308" s="137">
        <f>'5 жастағы балалар К'!L126</f>
        <v>0</v>
      </c>
      <c r="E308" s="137">
        <f>'5 жастағы балалар Т'!L126</f>
        <v>0</v>
      </c>
      <c r="F308" s="137">
        <f>'5 жастағы балалар Ш'!L126</f>
        <v>0</v>
      </c>
      <c r="G308" s="137">
        <f>'5 жастағы балалар Ә'!L126</f>
        <v>0</v>
      </c>
    </row>
    <row r="309" spans="2:7">
      <c r="B309" s="31">
        <v>4</v>
      </c>
      <c r="C309" s="137">
        <f>'5 жастағы балалар Ф'!M126</f>
        <v>0</v>
      </c>
      <c r="D309" s="137">
        <f>'5 жастағы балалар К'!M126</f>
        <v>0</v>
      </c>
      <c r="E309" s="137">
        <f>'5 жастағы балалар Т'!M126</f>
        <v>0</v>
      </c>
      <c r="F309" s="137">
        <f>'5 жастағы балалар Ш'!M126</f>
        <v>0</v>
      </c>
      <c r="G309" s="137">
        <f>'5 жастағы балалар Ә'!M126</f>
        <v>0</v>
      </c>
    </row>
    <row r="310" spans="2:7">
      <c r="B310" s="33"/>
      <c r="C310" s="137">
        <f>'5 жастағы балалар Ф'!N126</f>
        <v>0</v>
      </c>
      <c r="D310" s="137">
        <f>'5 жастағы балалар К'!N126</f>
        <v>0</v>
      </c>
      <c r="E310" s="137">
        <f>'5 жастағы балалар Т'!N126</f>
        <v>0</v>
      </c>
      <c r="F310" s="137">
        <f>'5 жастағы балалар Ш'!N126</f>
        <v>0</v>
      </c>
      <c r="G310" s="137">
        <f>'5 жастағы балалар Ә'!N126</f>
        <v>0</v>
      </c>
    </row>
    <row r="311" spans="2:7">
      <c r="B311" s="34"/>
      <c r="C311" s="137">
        <f>'5 жастағы балалар Ф'!O126</f>
        <v>0</v>
      </c>
      <c r="D311" s="137">
        <f>'5 жастағы балалар К'!O126</f>
        <v>0</v>
      </c>
      <c r="E311" s="137">
        <f>'5 жастағы балалар Т'!O126</f>
        <v>0</v>
      </c>
      <c r="F311" s="137">
        <f>'5 жастағы балалар Ш'!O126</f>
        <v>0</v>
      </c>
      <c r="G311" s="137">
        <f>'5 жастағы балалар Ә'!O126</f>
        <v>0</v>
      </c>
    </row>
    <row r="312" spans="2:7">
      <c r="B312" s="31">
        <v>5</v>
      </c>
      <c r="C312" s="137">
        <f>'5 жастағы балалар Ф'!P126</f>
        <v>0</v>
      </c>
      <c r="D312" s="137">
        <f>'5 жастағы балалар К'!P126</f>
        <v>0</v>
      </c>
      <c r="E312" s="137">
        <f>'5 жастағы балалар Т'!P126</f>
        <v>0</v>
      </c>
      <c r="F312" s="137">
        <f>'5 жастағы балалар Ш'!P126</f>
        <v>0</v>
      </c>
      <c r="G312" s="137">
        <f>'5 жастағы балалар Ә'!P126</f>
        <v>0</v>
      </c>
    </row>
    <row r="313" spans="2:7">
      <c r="B313" s="33"/>
      <c r="C313" s="137">
        <f>'5 жастағы балалар Ф'!Q126</f>
        <v>0</v>
      </c>
      <c r="D313" s="137">
        <f>'5 жастағы балалар К'!Q126</f>
        <v>0</v>
      </c>
      <c r="E313" s="137">
        <f>'5 жастағы балалар Т'!Q126</f>
        <v>0</v>
      </c>
      <c r="F313" s="137">
        <f>'5 жастағы балалар Ш'!Q126</f>
        <v>0</v>
      </c>
      <c r="G313" s="137">
        <f>'5 жастағы балалар Ә'!Q126</f>
        <v>0</v>
      </c>
    </row>
    <row r="314" spans="2:7">
      <c r="B314" s="34"/>
      <c r="C314" s="137">
        <f>'5 жастағы балалар Ф'!R126</f>
        <v>0</v>
      </c>
      <c r="D314" s="137">
        <f>'5 жастағы балалар К'!R126</f>
        <v>0</v>
      </c>
      <c r="E314" s="137">
        <f>'5 жастағы балалар Т'!R126</f>
        <v>0</v>
      </c>
      <c r="F314" s="137">
        <f>'5 жастағы балалар Ш'!R126</f>
        <v>0</v>
      </c>
      <c r="G314" s="137">
        <f>'5 жастағы балалар Ә'!R126</f>
        <v>0</v>
      </c>
    </row>
    <row r="315" spans="2:7">
      <c r="B315" s="31">
        <v>6</v>
      </c>
      <c r="C315" s="137">
        <f>'5 жастағы балалар Ф'!S126</f>
        <v>0</v>
      </c>
      <c r="D315" s="137">
        <f>'5 жастағы балалар К'!S126</f>
        <v>0</v>
      </c>
      <c r="E315" s="137">
        <f>'5 жастағы балалар Т'!S126</f>
        <v>0</v>
      </c>
      <c r="F315" s="137">
        <f>'5 жастағы балалар Ш'!S126</f>
        <v>0</v>
      </c>
      <c r="G315" s="137">
        <f>'5 жастағы балалар Ә'!S126</f>
        <v>0</v>
      </c>
    </row>
    <row r="316" spans="2:7">
      <c r="B316" s="33"/>
      <c r="C316" s="137">
        <f>'5 жастағы балалар Ф'!T126</f>
        <v>0</v>
      </c>
      <c r="D316" s="137">
        <f>'5 жастағы балалар К'!T126</f>
        <v>0</v>
      </c>
      <c r="E316" s="137">
        <f>'5 жастағы балалар Т'!T126</f>
        <v>0</v>
      </c>
      <c r="F316" s="137">
        <f>'5 жастағы балалар Ш'!T126</f>
        <v>0</v>
      </c>
      <c r="G316" s="137">
        <f>'5 жастағы балалар Ә'!T126</f>
        <v>0</v>
      </c>
    </row>
    <row r="317" spans="2:7">
      <c r="B317" s="34"/>
      <c r="C317" s="137">
        <f>'5 жастағы балалар Ф'!U126</f>
        <v>0</v>
      </c>
      <c r="D317" s="137">
        <f>'5 жастағы балалар К'!U126</f>
        <v>0</v>
      </c>
      <c r="E317" s="137">
        <f>'5 жастағы балалар Т'!U126</f>
        <v>0</v>
      </c>
      <c r="F317" s="137">
        <f>'5 жастағы балалар Ш'!U126</f>
        <v>0</v>
      </c>
      <c r="G317" s="137">
        <f>'5 жастағы балалар Ә'!U126</f>
        <v>0</v>
      </c>
    </row>
    <row r="318" spans="2:7">
      <c r="B318" s="31">
        <v>7</v>
      </c>
      <c r="C318" s="137">
        <f>'5 жастағы балалар Ф'!V126</f>
        <v>0</v>
      </c>
      <c r="D318" s="137">
        <f>'5 жастағы балалар К'!V126</f>
        <v>0</v>
      </c>
      <c r="E318" s="137">
        <f>'5 жастағы балалар Т'!V126</f>
        <v>0</v>
      </c>
      <c r="F318" s="137">
        <f>'5 жастағы балалар Ш'!V126</f>
        <v>0</v>
      </c>
      <c r="G318" s="137">
        <f>'5 жастағы балалар Ә'!V126</f>
        <v>0</v>
      </c>
    </row>
    <row r="319" spans="2:7">
      <c r="B319" s="33"/>
      <c r="C319" s="137">
        <f>'5 жастағы балалар Ф'!W126</f>
        <v>0</v>
      </c>
      <c r="D319" s="137">
        <f>'5 жастағы балалар Ш'!W126</f>
        <v>0</v>
      </c>
      <c r="E319" s="137">
        <f>'5 жастағы балалар Т'!W126</f>
        <v>0</v>
      </c>
      <c r="F319" s="137">
        <f>'5 жастағы балалар Ш'!W126</f>
        <v>0</v>
      </c>
      <c r="G319" s="137">
        <f>'5 жастағы балалар Ә'!W126</f>
        <v>0</v>
      </c>
    </row>
    <row r="320" spans="2:7">
      <c r="B320" s="34"/>
      <c r="C320" s="137">
        <f>'5 жастағы балалар Ф'!X126</f>
        <v>0</v>
      </c>
      <c r="D320" s="137">
        <f>'5 жастағы балалар К'!X126</f>
        <v>0</v>
      </c>
      <c r="E320" s="137">
        <f>'5 жастағы балалар Т'!X126</f>
        <v>0</v>
      </c>
      <c r="F320" s="137">
        <f>'5 жастағы балалар Ш'!X126</f>
        <v>0</v>
      </c>
      <c r="G320" s="137">
        <f>'5 жастағы балалар Ә'!X126</f>
        <v>0</v>
      </c>
    </row>
    <row r="321" spans="2:7">
      <c r="B321" s="31">
        <v>8</v>
      </c>
      <c r="C321" s="41"/>
      <c r="D321" s="137">
        <f>'5 жастағы балалар К'!Y126</f>
        <v>0</v>
      </c>
      <c r="E321" s="42"/>
      <c r="F321" s="137">
        <f>'5 жастағы балалар Ш'!Y126</f>
        <v>0</v>
      </c>
      <c r="G321" s="42"/>
    </row>
    <row r="322" spans="2:7">
      <c r="B322" s="33"/>
      <c r="C322" s="43"/>
      <c r="D322" s="137">
        <f>'5 жастағы балалар К'!Z126</f>
        <v>0</v>
      </c>
      <c r="E322" s="44"/>
      <c r="F322" s="137">
        <f>'5 жастағы балалар Ш'!Z126</f>
        <v>0</v>
      </c>
      <c r="G322" s="44"/>
    </row>
    <row r="323" spans="2:7">
      <c r="B323" s="34"/>
      <c r="C323" s="43"/>
      <c r="D323" s="137">
        <f>'5 жастағы балалар К'!AA126</f>
        <v>0</v>
      </c>
      <c r="E323" s="44"/>
      <c r="F323" s="137">
        <f>'5 жастағы балалар Ш'!AA126</f>
        <v>0</v>
      </c>
      <c r="G323" s="44"/>
    </row>
    <row r="324" spans="2:7">
      <c r="B324" s="31">
        <v>9</v>
      </c>
      <c r="C324" s="43"/>
      <c r="D324" s="137">
        <f>'5 жастағы балалар К'!AB126</f>
        <v>0</v>
      </c>
      <c r="E324" s="44"/>
      <c r="F324" s="137">
        <f>'5 жастағы балалар Ш'!AB126</f>
        <v>0</v>
      </c>
      <c r="G324" s="44"/>
    </row>
    <row r="325" spans="2:7">
      <c r="B325" s="33"/>
      <c r="C325" s="43"/>
      <c r="D325" s="137">
        <f>'5 жастағы балалар К'!AC126</f>
        <v>0</v>
      </c>
      <c r="E325" s="44"/>
      <c r="F325" s="137">
        <f>'5 жастағы балалар Ш'!AC126</f>
        <v>0</v>
      </c>
      <c r="G325" s="44"/>
    </row>
    <row r="326" spans="2:7">
      <c r="B326" s="34"/>
      <c r="C326" s="43"/>
      <c r="D326" s="137">
        <f>'5 жастағы балалар К'!AD126</f>
        <v>0</v>
      </c>
      <c r="E326" s="44"/>
      <c r="F326" s="137">
        <f>'5 жастағы балалар Ш'!AD126</f>
        <v>0</v>
      </c>
      <c r="G326" s="44"/>
    </row>
    <row r="327" spans="2:7">
      <c r="B327" s="37">
        <v>10</v>
      </c>
      <c r="C327" s="43"/>
      <c r="D327" s="137">
        <f>'5 жастағы балалар К'!AE126</f>
        <v>0</v>
      </c>
      <c r="E327" s="44"/>
      <c r="F327" s="137">
        <f>'5 жастағы балалар Ш'!AE126</f>
        <v>0</v>
      </c>
      <c r="G327" s="44"/>
    </row>
    <row r="328" spans="2:7">
      <c r="B328" s="37"/>
      <c r="C328" s="43"/>
      <c r="D328" s="137">
        <f>'5 жастағы балалар К'!AF126</f>
        <v>0</v>
      </c>
      <c r="E328" s="44"/>
      <c r="F328" s="137">
        <f>'5 жастағы балалар Ш'!AF126</f>
        <v>0</v>
      </c>
      <c r="G328" s="44"/>
    </row>
    <row r="329" spans="2:7">
      <c r="B329" s="37"/>
      <c r="C329" s="43"/>
      <c r="D329" s="137">
        <f>'5 жастағы балалар К'!AG126</f>
        <v>0</v>
      </c>
      <c r="E329" s="44"/>
      <c r="F329" s="137">
        <f>'5 жастағы балалар Ш'!AG126</f>
        <v>0</v>
      </c>
      <c r="G329" s="44"/>
    </row>
    <row r="330" spans="2:7">
      <c r="B330" s="37">
        <v>11</v>
      </c>
      <c r="C330" s="43"/>
      <c r="D330" s="137">
        <f>'5 жастағы балалар К'!AH126</f>
        <v>0</v>
      </c>
      <c r="E330" s="44"/>
      <c r="F330" s="137">
        <f>'5 жастағы балалар Ш'!AH126</f>
        <v>0</v>
      </c>
      <c r="G330" s="44"/>
    </row>
    <row r="331" spans="2:7">
      <c r="B331" s="37"/>
      <c r="C331" s="43"/>
      <c r="D331" s="137">
        <f>'5 жастағы балалар К'!AI126</f>
        <v>0</v>
      </c>
      <c r="E331" s="44"/>
      <c r="F331" s="137">
        <f>'5 жастағы балалар Ш'!AI126</f>
        <v>0</v>
      </c>
      <c r="G331" s="44"/>
    </row>
    <row r="332" spans="2:7">
      <c r="B332" s="37"/>
      <c r="C332" s="43"/>
      <c r="D332" s="137">
        <f>'5 жастағы балалар К'!AJ126</f>
        <v>0</v>
      </c>
      <c r="E332" s="44"/>
      <c r="F332" s="137">
        <f>'5 жастағы балалар Ш'!AJ126</f>
        <v>0</v>
      </c>
      <c r="G332" s="44"/>
    </row>
    <row r="333" spans="2:7">
      <c r="B333" s="37">
        <v>12</v>
      </c>
      <c r="C333" s="43"/>
      <c r="D333" s="137">
        <f>'5 жастағы балалар К'!AK126</f>
        <v>0</v>
      </c>
      <c r="E333" s="44"/>
      <c r="F333" s="137">
        <f>'5 жастағы балалар Ш'!AK126</f>
        <v>0</v>
      </c>
      <c r="G333" s="44"/>
    </row>
    <row r="334" spans="2:7">
      <c r="B334" s="37"/>
      <c r="C334" s="43"/>
      <c r="D334" s="137">
        <f>'5 жастағы балалар К'!AL126</f>
        <v>0</v>
      </c>
      <c r="E334" s="44"/>
      <c r="F334" s="137">
        <f>'5 жастағы балалар Ш'!AL126</f>
        <v>0</v>
      </c>
      <c r="G334" s="44"/>
    </row>
    <row r="335" spans="2:7">
      <c r="B335" s="37"/>
      <c r="C335" s="43"/>
      <c r="D335" s="137">
        <f>'5 жастағы балалар К'!AM126</f>
        <v>0</v>
      </c>
      <c r="E335" s="44"/>
      <c r="F335" s="137">
        <f>'5 жастағы балалар Ш'!AM126</f>
        <v>0</v>
      </c>
      <c r="G335" s="44"/>
    </row>
    <row r="336" spans="2:7">
      <c r="B336" s="37">
        <v>13</v>
      </c>
      <c r="C336" s="43"/>
      <c r="D336" s="137">
        <f>'5 жастағы балалар К'!AN126</f>
        <v>0</v>
      </c>
      <c r="E336" s="44"/>
      <c r="F336" s="137">
        <f>'5 жастағы балалар Ш'!AN126</f>
        <v>0</v>
      </c>
      <c r="G336" s="44"/>
    </row>
    <row r="337" spans="2:7">
      <c r="B337" s="37"/>
      <c r="C337" s="43"/>
      <c r="D337" s="137">
        <f>'5 жастағы балалар К'!AO126</f>
        <v>0</v>
      </c>
      <c r="E337" s="44"/>
      <c r="F337" s="137">
        <f>'5 жастағы балалар Ш'!AO126</f>
        <v>0</v>
      </c>
      <c r="G337" s="44"/>
    </row>
    <row r="338" spans="2:7">
      <c r="B338" s="37"/>
      <c r="C338" s="43"/>
      <c r="D338" s="137">
        <f>'5 жастағы балалар К'!AP126</f>
        <v>0</v>
      </c>
      <c r="E338" s="44"/>
      <c r="F338" s="137">
        <f>'5 жастағы балалар Ш'!AP126</f>
        <v>0</v>
      </c>
      <c r="G338" s="44"/>
    </row>
    <row r="339" spans="2:7">
      <c r="B339" s="37">
        <v>14</v>
      </c>
      <c r="C339" s="43"/>
      <c r="D339" s="137">
        <f>'5 жастағы балалар К'!AQ126</f>
        <v>0</v>
      </c>
      <c r="E339" s="44"/>
      <c r="F339" s="137">
        <f>'5 жастағы балалар Ш'!AQ126</f>
        <v>0</v>
      </c>
      <c r="G339" s="44"/>
    </row>
    <row r="340" spans="2:7">
      <c r="B340" s="37"/>
      <c r="C340" s="43"/>
      <c r="D340" s="137">
        <f>'5 жастағы балалар К'!AR126</f>
        <v>0</v>
      </c>
      <c r="E340" s="44"/>
      <c r="F340" s="137">
        <f>'5 жастағы балалар Ш'!AR126</f>
        <v>0</v>
      </c>
      <c r="G340" s="44"/>
    </row>
    <row r="341" spans="2:7">
      <c r="B341" s="37"/>
      <c r="C341" s="43"/>
      <c r="D341" s="137">
        <f>'5 жастағы балалар К'!AS126</f>
        <v>0</v>
      </c>
      <c r="E341" s="44"/>
      <c r="F341" s="137">
        <f>'5 жастағы балалар Ш'!AS126</f>
        <v>0</v>
      </c>
      <c r="G341" s="44"/>
    </row>
    <row r="342" spans="2:7">
      <c r="B342" s="37">
        <v>15</v>
      </c>
      <c r="C342" s="43"/>
      <c r="D342" s="137">
        <f>'5 жастағы балалар К'!AT126</f>
        <v>0</v>
      </c>
      <c r="E342" s="44"/>
      <c r="F342" s="137">
        <f>'5 жастағы балалар Ш'!AT126</f>
        <v>0</v>
      </c>
      <c r="G342" s="44"/>
    </row>
    <row r="343" spans="2:7">
      <c r="B343" s="37"/>
      <c r="C343" s="43"/>
      <c r="D343" s="137">
        <f>'5 жастағы балалар К'!AU126</f>
        <v>0</v>
      </c>
      <c r="E343" s="44"/>
      <c r="F343" s="137">
        <f>'5 жастағы балалар Ш'!AU126</f>
        <v>0</v>
      </c>
      <c r="G343" s="44"/>
    </row>
    <row r="344" spans="2:7">
      <c r="B344" s="37"/>
      <c r="C344" s="43"/>
      <c r="D344" s="137">
        <f>'5 жастағы балалар К'!AV126</f>
        <v>0</v>
      </c>
      <c r="E344" s="44"/>
      <c r="F344" s="137">
        <f>'5 жастағы балалар Ш'!AV126</f>
        <v>0</v>
      </c>
      <c r="G344" s="44"/>
    </row>
    <row r="345" spans="2:7">
      <c r="B345" s="31">
        <v>16</v>
      </c>
      <c r="C345" s="43"/>
      <c r="D345" s="137">
        <f>'5 жастағы балалар К'!AW126</f>
        <v>0</v>
      </c>
      <c r="E345" s="44"/>
      <c r="F345" s="137">
        <f>'5 жастағы балалар Ш'!AW126</f>
        <v>0</v>
      </c>
      <c r="G345" s="44"/>
    </row>
    <row r="346" spans="2:7">
      <c r="B346" s="33"/>
      <c r="C346" s="43"/>
      <c r="D346" s="137">
        <f>'5 жастағы балалар К'!AX126</f>
        <v>0</v>
      </c>
      <c r="E346" s="44"/>
      <c r="F346" s="137">
        <f>'5 жастағы балалар Ш'!AX126</f>
        <v>0</v>
      </c>
      <c r="G346" s="44"/>
    </row>
    <row r="347" spans="2:7">
      <c r="B347" s="34"/>
      <c r="C347" s="43"/>
      <c r="D347" s="137">
        <f>'5 жастағы балалар К'!AY126</f>
        <v>0</v>
      </c>
      <c r="E347" s="44"/>
      <c r="F347" s="137">
        <f>'5 жастағы балалар Ш'!AY126</f>
        <v>0</v>
      </c>
      <c r="G347" s="44"/>
    </row>
    <row r="348" spans="2:7">
      <c r="B348" s="31">
        <v>17</v>
      </c>
      <c r="C348" s="43"/>
      <c r="D348" s="137">
        <f>'5 жастағы балалар К'!AZ126</f>
        <v>0</v>
      </c>
      <c r="E348" s="44"/>
      <c r="F348" s="137">
        <f>'5 жастағы балалар Ш'!AZ126</f>
        <v>0</v>
      </c>
      <c r="G348" s="44"/>
    </row>
    <row r="349" spans="2:7">
      <c r="B349" s="33"/>
      <c r="C349" s="43"/>
      <c r="D349" s="137">
        <f>'5 жастағы балалар К'!BA126</f>
        <v>0</v>
      </c>
      <c r="E349" s="44"/>
      <c r="F349" s="137">
        <f>'5 жастағы балалар Ш'!BA126</f>
        <v>0</v>
      </c>
      <c r="G349" s="44"/>
    </row>
    <row r="350" spans="2:7">
      <c r="B350" s="34"/>
      <c r="C350" s="43"/>
      <c r="D350" s="137">
        <f>'5 жастағы балалар К'!BB126</f>
        <v>0</v>
      </c>
      <c r="E350" s="44"/>
      <c r="F350" s="137">
        <f>'5 жастағы балалар Ш'!BB126</f>
        <v>0</v>
      </c>
      <c r="G350" s="44"/>
    </row>
    <row r="351" spans="2:7">
      <c r="B351" s="31">
        <v>18</v>
      </c>
      <c r="C351" s="43"/>
      <c r="D351" s="137">
        <f>'5 жастағы балалар К'!BC126</f>
        <v>0</v>
      </c>
      <c r="E351" s="44"/>
      <c r="F351" s="137">
        <f>'5 жастағы балалар Ш'!BC126</f>
        <v>0</v>
      </c>
      <c r="G351" s="44"/>
    </row>
    <row r="352" spans="2:7">
      <c r="B352" s="33"/>
      <c r="C352" s="43"/>
      <c r="D352" s="137">
        <f>'5 жастағы балалар К'!BD126</f>
        <v>0</v>
      </c>
      <c r="E352" s="44"/>
      <c r="F352" s="137">
        <f>'5 жастағы балалар Ш'!BD126</f>
        <v>0</v>
      </c>
      <c r="G352" s="44"/>
    </row>
    <row r="353" spans="2:7">
      <c r="B353" s="34"/>
      <c r="C353" s="43"/>
      <c r="D353" s="137">
        <f>'5 жастағы балалар К'!BE126</f>
        <v>0</v>
      </c>
      <c r="E353" s="44"/>
      <c r="F353" s="137">
        <f>'5 жастағы балалар Ш'!BE126</f>
        <v>0</v>
      </c>
      <c r="G353" s="44"/>
    </row>
    <row r="354" spans="2:7">
      <c r="B354" s="31">
        <v>19</v>
      </c>
      <c r="C354" s="43"/>
      <c r="D354" s="137">
        <f>'5 жастағы балалар К'!BF126</f>
        <v>0</v>
      </c>
      <c r="E354" s="44"/>
      <c r="F354" s="137">
        <f>'5 жастағы балалар Ш'!BF126</f>
        <v>0</v>
      </c>
      <c r="G354" s="44"/>
    </row>
    <row r="355" spans="2:7">
      <c r="B355" s="33"/>
      <c r="C355" s="43"/>
      <c r="D355" s="137">
        <f>'5 жастағы балалар К'!BG126</f>
        <v>0</v>
      </c>
      <c r="E355" s="44"/>
      <c r="F355" s="137">
        <f>'5 жастағы балалар Ш'!BG126</f>
        <v>0</v>
      </c>
      <c r="G355" s="44"/>
    </row>
    <row r="356" spans="2:7">
      <c r="B356" s="34"/>
      <c r="C356" s="43"/>
      <c r="D356" s="137">
        <f>'5 жастағы балалар К'!BH126</f>
        <v>0</v>
      </c>
      <c r="E356" s="44"/>
      <c r="F356" s="137">
        <f>'5 жастағы балалар Ш'!BH126</f>
        <v>0</v>
      </c>
      <c r="G356" s="44"/>
    </row>
    <row r="357" spans="2:7">
      <c r="B357" s="31">
        <v>20</v>
      </c>
      <c r="C357" s="43"/>
      <c r="D357" s="137">
        <f>'5 жастағы балалар К'!BI126</f>
        <v>0</v>
      </c>
      <c r="E357" s="44"/>
      <c r="F357" s="137">
        <f>'5 жастағы балалар Ш'!BI126</f>
        <v>0</v>
      </c>
      <c r="G357" s="44"/>
    </row>
    <row r="358" spans="2:7">
      <c r="B358" s="33"/>
      <c r="C358" s="43"/>
      <c r="D358" s="137">
        <f>'5 жастағы балалар К'!BJ126</f>
        <v>0</v>
      </c>
      <c r="E358" s="44"/>
      <c r="F358" s="137">
        <f>'5 жастағы балалар Ш'!BJ126</f>
        <v>0</v>
      </c>
      <c r="G358" s="44"/>
    </row>
    <row r="359" spans="2:7">
      <c r="B359" s="34"/>
      <c r="C359" s="43"/>
      <c r="D359" s="137">
        <f>'5 жастағы балалар К'!BK126</f>
        <v>0</v>
      </c>
      <c r="E359" s="44"/>
      <c r="F359" s="137">
        <f>'5 жастағы балалар Ш'!BK126</f>
        <v>0</v>
      </c>
      <c r="G359" s="44"/>
    </row>
    <row r="360" spans="2:7">
      <c r="B360" s="31">
        <v>21</v>
      </c>
      <c r="C360" s="43"/>
      <c r="D360" s="137">
        <f>'5 жастағы балалар К'!BL126</f>
        <v>0</v>
      </c>
      <c r="E360" s="44"/>
      <c r="F360" s="137">
        <f>'5 жастағы балалар Ш'!BL126</f>
        <v>0</v>
      </c>
      <c r="G360" s="44"/>
    </row>
    <row r="361" spans="2:7">
      <c r="B361" s="33"/>
      <c r="C361" s="43"/>
      <c r="D361" s="137">
        <f>'5 жастағы балалар К'!BM126</f>
        <v>0</v>
      </c>
      <c r="E361" s="44"/>
      <c r="F361" s="137">
        <f>'5 жастағы балалар Ш'!BM126</f>
        <v>0</v>
      </c>
      <c r="G361" s="44"/>
    </row>
    <row r="362" spans="2:7">
      <c r="B362" s="34"/>
      <c r="C362" s="43"/>
      <c r="D362" s="137">
        <f>'5 жастағы балалар К'!BN126</f>
        <v>0</v>
      </c>
      <c r="E362" s="44"/>
      <c r="F362" s="137">
        <f>'5 жастағы балалар Ш'!BN126</f>
        <v>0</v>
      </c>
      <c r="G362" s="44"/>
    </row>
    <row r="363" spans="2:7">
      <c r="B363" s="31">
        <v>22</v>
      </c>
      <c r="C363" s="43"/>
      <c r="D363" s="137">
        <f>'5 жастағы балалар К'!BO126</f>
        <v>0</v>
      </c>
      <c r="E363" s="44"/>
      <c r="F363" s="137">
        <f>'5 жастағы балалар Ш'!BO126</f>
        <v>0</v>
      </c>
      <c r="G363" s="44"/>
    </row>
    <row r="364" spans="2:7">
      <c r="B364" s="33"/>
      <c r="C364" s="43"/>
      <c r="D364" s="137">
        <f>'5 жастағы балалар К'!BP126</f>
        <v>0</v>
      </c>
      <c r="E364" s="44"/>
      <c r="F364" s="137">
        <f>'5 жастағы балалар Ш'!BP126</f>
        <v>0</v>
      </c>
      <c r="G364" s="44"/>
    </row>
    <row r="365" spans="2:7">
      <c r="B365" s="34"/>
      <c r="C365" s="43"/>
      <c r="D365" s="137">
        <f>'5 жастағы балалар К'!BQ126</f>
        <v>0</v>
      </c>
      <c r="E365" s="44"/>
      <c r="F365" s="137">
        <f>'5 жастағы балалар Ш'!BQ126</f>
        <v>0</v>
      </c>
      <c r="G365" s="44"/>
    </row>
    <row r="366" spans="2:7">
      <c r="B366" s="31">
        <v>23</v>
      </c>
      <c r="C366" s="43"/>
      <c r="D366" s="137">
        <f>'5 жастағы балалар К'!BR126</f>
        <v>0</v>
      </c>
      <c r="E366" s="44"/>
      <c r="F366" s="137">
        <f>'5 жастағы балалар Ш'!BR126</f>
        <v>0</v>
      </c>
      <c r="G366" s="44"/>
    </row>
    <row r="367" spans="2:7">
      <c r="B367" s="33"/>
      <c r="C367" s="43"/>
      <c r="D367" s="137">
        <f>'5 жастағы балалар К'!BS126</f>
        <v>0</v>
      </c>
      <c r="E367" s="44"/>
      <c r="F367" s="137">
        <f>'5 жастағы балалар Ш'!BS126</f>
        <v>0</v>
      </c>
      <c r="G367" s="44"/>
    </row>
    <row r="368" spans="2:7">
      <c r="B368" s="34"/>
      <c r="C368" s="43"/>
      <c r="D368" s="137">
        <f>'5 жастағы балалар К'!BT126</f>
        <v>0</v>
      </c>
      <c r="E368" s="44"/>
      <c r="F368" s="137">
        <f>'5 жастағы балалар Ш'!BT126</f>
        <v>0</v>
      </c>
      <c r="G368" s="44"/>
    </row>
    <row r="369" spans="2:7">
      <c r="B369" s="31">
        <v>24</v>
      </c>
      <c r="C369" s="43"/>
      <c r="D369" s="137">
        <f>'5 жастағы балалар К'!BU126</f>
        <v>0</v>
      </c>
      <c r="E369" s="44"/>
      <c r="F369" s="137">
        <f>'5 жастағы балалар Ш'!BU126</f>
        <v>0</v>
      </c>
      <c r="G369" s="44"/>
    </row>
    <row r="370" spans="2:7">
      <c r="B370" s="33"/>
      <c r="C370" s="43"/>
      <c r="D370" s="137">
        <f>'5 жастағы балалар К'!BV126</f>
        <v>0</v>
      </c>
      <c r="E370" s="44"/>
      <c r="F370" s="137">
        <f>'5 жастағы балалар Ш'!BV126</f>
        <v>0</v>
      </c>
      <c r="G370" s="44"/>
    </row>
    <row r="371" spans="2:7">
      <c r="B371" s="34"/>
      <c r="C371" s="43"/>
      <c r="D371" s="137">
        <f>'5 жастағы балалар К'!BW126</f>
        <v>0</v>
      </c>
      <c r="E371" s="44"/>
      <c r="F371" s="137">
        <f>'5 жастағы балалар Ш'!BW126</f>
        <v>0</v>
      </c>
      <c r="G371" s="44"/>
    </row>
    <row r="372" spans="2:7">
      <c r="B372" s="31">
        <v>25</v>
      </c>
      <c r="C372" s="43"/>
      <c r="D372" s="137">
        <f>'5 жастағы балалар К'!BX126</f>
        <v>0</v>
      </c>
      <c r="E372" s="44"/>
      <c r="F372" s="137">
        <f>'5 жастағы балалар Ш'!BX126</f>
        <v>0</v>
      </c>
      <c r="G372" s="44"/>
    </row>
    <row r="373" spans="2:7">
      <c r="B373" s="33"/>
      <c r="C373" s="43"/>
      <c r="D373" s="137">
        <f>'5 жастағы балалар К'!BY126</f>
        <v>0</v>
      </c>
      <c r="E373" s="44"/>
      <c r="F373" s="137">
        <f>'5 жастағы балалар Ш'!BY126</f>
        <v>0</v>
      </c>
      <c r="G373" s="44"/>
    </row>
    <row r="374" spans="2:7">
      <c r="B374" s="34"/>
      <c r="C374" s="43"/>
      <c r="D374" s="137">
        <f>'5 жастағы балалар К'!BZ126</f>
        <v>0</v>
      </c>
      <c r="E374" s="44"/>
      <c r="F374" s="137">
        <f>'5 жастағы балалар Ш'!BZ126</f>
        <v>0</v>
      </c>
      <c r="G374" s="44"/>
    </row>
    <row r="375" spans="2:7">
      <c r="B375" s="37">
        <v>26</v>
      </c>
      <c r="C375" s="43"/>
      <c r="D375" s="137">
        <f>'5 жастағы балалар К'!CA126</f>
        <v>0</v>
      </c>
      <c r="E375" s="44"/>
      <c r="F375" s="137">
        <f>'5 жастағы балалар Ш'!CA126</f>
        <v>0</v>
      </c>
      <c r="G375" s="44"/>
    </row>
    <row r="376" spans="2:7">
      <c r="B376" s="37"/>
      <c r="C376" s="43"/>
      <c r="D376" s="137">
        <f>'5 жастағы балалар К'!CB126</f>
        <v>0</v>
      </c>
      <c r="E376" s="44"/>
      <c r="F376" s="137">
        <f>'5 жастағы балалар Ш'!CB126</f>
        <v>0</v>
      </c>
      <c r="G376" s="44"/>
    </row>
    <row r="377" spans="2:7">
      <c r="B377" s="37"/>
      <c r="C377" s="43"/>
      <c r="D377" s="137">
        <f>'5 жастағы балалар К'!CC126</f>
        <v>0</v>
      </c>
      <c r="E377" s="44"/>
      <c r="F377" s="137">
        <f>'5 жастағы балалар Ш'!CC126</f>
        <v>0</v>
      </c>
      <c r="G377" s="44"/>
    </row>
    <row r="378" spans="2:7">
      <c r="B378" s="37">
        <v>27</v>
      </c>
      <c r="C378" s="43"/>
      <c r="D378" s="137">
        <f>'5 жастағы балалар К'!CD126</f>
        <v>0</v>
      </c>
      <c r="E378" s="44"/>
      <c r="F378" s="137">
        <f>'5 жастағы балалар Ш'!CD126</f>
        <v>0</v>
      </c>
      <c r="G378" s="44"/>
    </row>
    <row r="379" spans="2:7">
      <c r="B379" s="37"/>
      <c r="C379" s="43"/>
      <c r="D379" s="137">
        <f>'5 жастағы балалар К'!CE126</f>
        <v>0</v>
      </c>
      <c r="E379" s="44"/>
      <c r="F379" s="137">
        <f>'5 жастағы балалар Ш'!CE126</f>
        <v>0</v>
      </c>
      <c r="G379" s="44"/>
    </row>
    <row r="380" spans="2:7">
      <c r="B380" s="37"/>
      <c r="C380" s="43"/>
      <c r="D380" s="137">
        <f>'5 жастағы балалар К'!CF126</f>
        <v>0</v>
      </c>
      <c r="E380" s="44"/>
      <c r="F380" s="137">
        <f>'5 жастағы балалар Ш'!CF126</f>
        <v>0</v>
      </c>
      <c r="G380" s="44"/>
    </row>
    <row r="381" spans="2:7">
      <c r="B381" s="37">
        <v>28</v>
      </c>
      <c r="C381" s="43"/>
      <c r="D381" s="137">
        <f>'5 жастағы балалар К'!CG126</f>
        <v>0</v>
      </c>
      <c r="E381" s="44"/>
      <c r="F381" s="137">
        <f>'5 жастағы балалар Ш'!CG126</f>
        <v>0</v>
      </c>
      <c r="G381" s="44"/>
    </row>
    <row r="382" spans="2:7">
      <c r="B382" s="37"/>
      <c r="C382" s="43"/>
      <c r="D382" s="137">
        <f>'5 жастағы балалар К'!CH126</f>
        <v>0</v>
      </c>
      <c r="E382" s="44"/>
      <c r="F382" s="137">
        <f>'5 жастағы балалар Ш'!CH126</f>
        <v>0</v>
      </c>
      <c r="G382" s="44"/>
    </row>
    <row r="383" spans="2:7">
      <c r="B383" s="37"/>
      <c r="C383" s="43"/>
      <c r="D383" s="137">
        <f>'5 жастағы балалар К'!CI126</f>
        <v>0</v>
      </c>
      <c r="E383" s="44"/>
      <c r="F383" s="137">
        <f>'5 жастағы балалар Ш'!CI126</f>
        <v>0</v>
      </c>
      <c r="G383" s="44"/>
    </row>
    <row r="384" spans="2:7">
      <c r="B384" s="37">
        <v>29</v>
      </c>
      <c r="C384" s="43"/>
      <c r="D384" s="42"/>
      <c r="E384" s="44"/>
      <c r="F384" s="137">
        <f>'5 жастағы балалар Ш'!CJ126</f>
        <v>0</v>
      </c>
      <c r="G384" s="44"/>
    </row>
    <row r="385" spans="2:7">
      <c r="B385" s="37"/>
      <c r="C385" s="43"/>
      <c r="D385" s="44"/>
      <c r="E385" s="44"/>
      <c r="F385" s="137">
        <f>'5 жастағы балалар Ш'!CK126</f>
        <v>0</v>
      </c>
      <c r="G385" s="44"/>
    </row>
    <row r="386" spans="2:7">
      <c r="B386" s="37"/>
      <c r="C386" s="43"/>
      <c r="D386" s="44"/>
      <c r="E386" s="44"/>
      <c r="F386" s="137">
        <f>'5 жастағы балалар Ш'!CL126</f>
        <v>0</v>
      </c>
      <c r="G386" s="44"/>
    </row>
    <row r="387" spans="2:7">
      <c r="B387" s="37">
        <v>30</v>
      </c>
      <c r="C387" s="43"/>
      <c r="D387" s="44"/>
      <c r="E387" s="44"/>
      <c r="F387" s="137">
        <f>'5 жастағы балалар Ш'!CM126</f>
        <v>0</v>
      </c>
      <c r="G387" s="44"/>
    </row>
    <row r="388" spans="2:7">
      <c r="B388" s="37"/>
      <c r="C388" s="43"/>
      <c r="D388" s="44"/>
      <c r="E388" s="44"/>
      <c r="F388" s="137">
        <f>'5 жастағы балалар Ш'!CN126</f>
        <v>0</v>
      </c>
      <c r="G388" s="44"/>
    </row>
    <row r="389" spans="2:7">
      <c r="B389" s="37"/>
      <c r="C389" s="43"/>
      <c r="D389" s="44"/>
      <c r="E389" s="44"/>
      <c r="F389" s="137">
        <f>'5 жастағы балалар Ш'!CO126</f>
        <v>0</v>
      </c>
      <c r="G389" s="44"/>
    </row>
    <row r="390" spans="2:7">
      <c r="B390" s="37">
        <v>31</v>
      </c>
      <c r="C390" s="43"/>
      <c r="D390" s="44"/>
      <c r="E390" s="44"/>
      <c r="F390" s="137">
        <f>'5 жастағы балалар Ш'!CP126</f>
        <v>0</v>
      </c>
      <c r="G390" s="44"/>
    </row>
    <row r="391" spans="2:7">
      <c r="B391" s="37"/>
      <c r="C391" s="43"/>
      <c r="D391" s="44"/>
      <c r="E391" s="44"/>
      <c r="F391" s="137">
        <f>'5 жастағы балалар Ш'!CQ126</f>
        <v>0</v>
      </c>
      <c r="G391" s="44"/>
    </row>
    <row r="392" spans="2:7">
      <c r="B392" s="37"/>
      <c r="C392" s="43"/>
      <c r="D392" s="44"/>
      <c r="E392" s="44"/>
      <c r="F392" s="137">
        <f>'5 жастағы балалар Ш'!CR126</f>
        <v>0</v>
      </c>
      <c r="G392" s="44"/>
    </row>
    <row r="393" spans="2:7">
      <c r="B393" s="37">
        <v>32</v>
      </c>
      <c r="C393" s="43"/>
      <c r="D393" s="44"/>
      <c r="E393" s="44"/>
      <c r="F393" s="137">
        <f>'5 жастағы балалар Ш'!CS126</f>
        <v>0</v>
      </c>
      <c r="G393" s="44"/>
    </row>
    <row r="394" spans="2:7">
      <c r="B394" s="37"/>
      <c r="C394" s="43"/>
      <c r="D394" s="44"/>
      <c r="E394" s="44"/>
      <c r="F394" s="137">
        <f>'5 жастағы балалар Ш'!CT126</f>
        <v>0</v>
      </c>
      <c r="G394" s="44"/>
    </row>
    <row r="395" spans="2:7">
      <c r="B395" s="37"/>
      <c r="C395" s="43"/>
      <c r="D395" s="44"/>
      <c r="E395" s="44"/>
      <c r="F395" s="137">
        <f>'5 жастағы балалар Ш'!CU126</f>
        <v>0</v>
      </c>
      <c r="G395" s="44"/>
    </row>
    <row r="396" spans="2:7">
      <c r="B396" s="37">
        <v>33</v>
      </c>
      <c r="C396" s="43"/>
      <c r="D396" s="44"/>
      <c r="E396" s="44"/>
      <c r="F396" s="137">
        <f>'5 жастағы балалар Ш'!CV126</f>
        <v>0</v>
      </c>
      <c r="G396" s="44"/>
    </row>
    <row r="397" spans="2:7">
      <c r="B397" s="37"/>
      <c r="C397" s="43"/>
      <c r="D397" s="44"/>
      <c r="E397" s="44"/>
      <c r="F397" s="137">
        <f>'5 жастағы балалар Ш'!CW126</f>
        <v>0</v>
      </c>
      <c r="G397" s="44"/>
    </row>
    <row r="398" spans="2:7">
      <c r="B398" s="37"/>
      <c r="C398" s="43"/>
      <c r="D398" s="44"/>
      <c r="E398" s="44"/>
      <c r="F398" s="137">
        <f>'5 жастағы балалар Ш'!CX126</f>
        <v>0</v>
      </c>
      <c r="G398" s="44"/>
    </row>
    <row r="399" spans="2:7">
      <c r="B399" s="37">
        <v>34</v>
      </c>
      <c r="C399" s="43"/>
      <c r="D399" s="44"/>
      <c r="E399" s="44"/>
      <c r="F399" s="137">
        <f>'5 жастағы балалар Ш'!CY126</f>
        <v>0</v>
      </c>
      <c r="G399" s="44"/>
    </row>
    <row r="400" spans="2:7">
      <c r="B400" s="37"/>
      <c r="C400" s="43"/>
      <c r="D400" s="44"/>
      <c r="E400" s="44"/>
      <c r="F400" s="137">
        <f>'5 жастағы балалар Ш'!CZ126</f>
        <v>0</v>
      </c>
      <c r="G400" s="44"/>
    </row>
    <row r="401" spans="2:7">
      <c r="B401" s="37"/>
      <c r="C401" s="43"/>
      <c r="D401" s="44"/>
      <c r="E401" s="44"/>
      <c r="F401" s="137">
        <f>'5 жастағы балалар Ш'!DA126</f>
        <v>0</v>
      </c>
      <c r="G401" s="44"/>
    </row>
    <row r="402" spans="2:7">
      <c r="B402" s="37">
        <v>35</v>
      </c>
      <c r="C402" s="43"/>
      <c r="D402" s="44"/>
      <c r="E402" s="44"/>
      <c r="F402" s="137">
        <f>'5 жастағы балалар Ш'!DB126</f>
        <v>0</v>
      </c>
      <c r="G402" s="44"/>
    </row>
    <row r="403" spans="2:7">
      <c r="B403" s="37"/>
      <c r="C403" s="43"/>
      <c r="D403" s="44"/>
      <c r="E403" s="44"/>
      <c r="F403" s="137">
        <f>'5 жастағы балалар Ш'!DC126</f>
        <v>0</v>
      </c>
      <c r="G403" s="44"/>
    </row>
    <row r="404" spans="2:7">
      <c r="B404" s="37"/>
      <c r="C404" s="45"/>
      <c r="D404" s="46"/>
      <c r="E404" s="46"/>
      <c r="F404" s="137">
        <f>'5 жастағы балалар Ш'!DD126</f>
        <v>0</v>
      </c>
      <c r="G404" s="46"/>
    </row>
    <row r="405" spans="2:2">
      <c r="B405" s="47">
        <f>СВОД3!V21</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45.75" customHeight="1" spans="2:8">
      <c r="B4" s="3" t="s">
        <v>827</v>
      </c>
      <c r="C4" s="3"/>
      <c r="D4" s="4">
        <f>'5 жастағы балалар Ф'!C22</f>
        <v>0</v>
      </c>
      <c r="E4" s="5"/>
      <c r="F4" s="5"/>
      <c r="G4" s="1"/>
      <c r="H4" s="1"/>
    </row>
    <row r="5" ht="18" spans="2:8">
      <c r="B5" s="6" t="s">
        <v>2</v>
      </c>
      <c r="C5" s="6"/>
      <c r="D5" s="7">
        <f>'5 жастағы балалар Ф'!A22</f>
        <v>0</v>
      </c>
      <c r="E5" s="7"/>
      <c r="F5" s="7"/>
      <c r="G5" s="1"/>
      <c r="H5" s="1"/>
    </row>
    <row r="6" ht="87.7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7.5" customHeight="1" spans="2:7">
      <c r="B97" s="28"/>
      <c r="C97" s="29" t="s">
        <v>5</v>
      </c>
      <c r="D97" s="29" t="s">
        <v>112</v>
      </c>
      <c r="E97" s="29" t="s">
        <v>338</v>
      </c>
      <c r="F97" s="29" t="s">
        <v>405</v>
      </c>
      <c r="G97" s="30" t="s">
        <v>726</v>
      </c>
    </row>
    <row r="98" ht="15" customHeight="1" spans="2:7">
      <c r="B98" s="31">
        <v>1</v>
      </c>
      <c r="C98" s="137">
        <f>'5 жастағы балалар Ф'!D22</f>
        <v>0</v>
      </c>
      <c r="D98" s="137">
        <f>'5 жастағы балалар К'!D22</f>
        <v>0</v>
      </c>
      <c r="E98" s="137">
        <f>'5 жастағы балалар Т'!D22</f>
        <v>0</v>
      </c>
      <c r="F98" s="137">
        <f>'5 жастағы балалар Ш'!D22</f>
        <v>0</v>
      </c>
      <c r="G98" s="137">
        <f>'5 жастағы балалар Ә'!D22</f>
        <v>0</v>
      </c>
    </row>
    <row r="99" ht="15" customHeight="1" spans="2:7">
      <c r="B99" s="33"/>
      <c r="C99" s="137">
        <f>'5 жастағы балалар Ф'!E22</f>
        <v>0</v>
      </c>
      <c r="D99" s="137">
        <f>'5 жастағы балалар К'!E22</f>
        <v>0</v>
      </c>
      <c r="E99" s="137">
        <f>'5 жастағы балалар Т'!E22</f>
        <v>0</v>
      </c>
      <c r="F99" s="137">
        <f>'5 жастағы балалар Ш'!E22</f>
        <v>0</v>
      </c>
      <c r="G99" s="137">
        <f>'5 жастағы балалар Ә'!E22</f>
        <v>0</v>
      </c>
    </row>
    <row r="100" ht="15" customHeight="1" spans="2:7">
      <c r="B100" s="34"/>
      <c r="C100" s="137">
        <f>'5 жастағы балалар Ф'!F22</f>
        <v>0</v>
      </c>
      <c r="D100" s="137">
        <f>'5 жастағы балалар К'!F22</f>
        <v>0</v>
      </c>
      <c r="E100" s="137">
        <f>'5 жастағы балалар Т'!F22</f>
        <v>0</v>
      </c>
      <c r="F100" s="137">
        <f>'5 жастағы балалар Ш'!F22</f>
        <v>0</v>
      </c>
      <c r="G100" s="137">
        <f>'5 жастағы балалар Ә'!F22</f>
        <v>0</v>
      </c>
    </row>
    <row r="101" ht="15" customHeight="1" spans="2:7">
      <c r="B101" s="31">
        <v>2</v>
      </c>
      <c r="C101" s="137">
        <f>'5 жастағы балалар Ф'!G22</f>
        <v>0</v>
      </c>
      <c r="D101" s="137">
        <f>'5 жастағы балалар К'!G22</f>
        <v>0</v>
      </c>
      <c r="E101" s="137">
        <f>'5 жастағы балалар Т'!G22</f>
        <v>0</v>
      </c>
      <c r="F101" s="137">
        <f>'5 жастағы балалар Ш'!G22</f>
        <v>0</v>
      </c>
      <c r="G101" s="137">
        <f>'5 жастағы балалар Ә'!G22</f>
        <v>0</v>
      </c>
    </row>
    <row r="102" ht="15" customHeight="1" spans="2:7">
      <c r="B102" s="33"/>
      <c r="C102" s="137">
        <f>'5 жастағы балалар Ф'!H22</f>
        <v>0</v>
      </c>
      <c r="D102" s="137">
        <f>'5 жастағы балалар К'!H22</f>
        <v>0</v>
      </c>
      <c r="E102" s="137">
        <f>'5 жастағы балалар Т'!H22</f>
        <v>0</v>
      </c>
      <c r="F102" s="137">
        <f>'5 жастағы балалар Ш'!H22</f>
        <v>0</v>
      </c>
      <c r="G102" s="137">
        <f>'5 жастағы балалар Ә'!H22</f>
        <v>0</v>
      </c>
    </row>
    <row r="103" ht="15" customHeight="1" spans="2:7">
      <c r="B103" s="34"/>
      <c r="C103" s="137">
        <f>'5 жастағы балалар Ф'!I22</f>
        <v>0</v>
      </c>
      <c r="D103" s="137">
        <f>'5 жастағы балалар К'!I22</f>
        <v>0</v>
      </c>
      <c r="E103" s="137">
        <f>'5 жастағы балалар Т'!I22</f>
        <v>0</v>
      </c>
      <c r="F103" s="137">
        <f>'5 жастағы балалар Ш'!I22</f>
        <v>0</v>
      </c>
      <c r="G103" s="137">
        <f>'5 жастағы балалар Ә'!I22</f>
        <v>0</v>
      </c>
    </row>
    <row r="104" ht="15" customHeight="1" spans="2:7">
      <c r="B104" s="31">
        <v>3</v>
      </c>
      <c r="C104" s="137">
        <f>'5 жастағы балалар Ф'!J22</f>
        <v>0</v>
      </c>
      <c r="D104" s="137">
        <f>'5 жастағы балалар К'!J22</f>
        <v>0</v>
      </c>
      <c r="E104" s="137">
        <f>'5 жастағы балалар Т'!J22</f>
        <v>0</v>
      </c>
      <c r="F104" s="137">
        <f>'5 жастағы балалар Ш'!J22</f>
        <v>0</v>
      </c>
      <c r="G104" s="137">
        <f>'5 жастағы балалар Ә'!J22</f>
        <v>0</v>
      </c>
    </row>
    <row r="105" ht="15" customHeight="1" spans="2:7">
      <c r="B105" s="33"/>
      <c r="C105" s="137">
        <f>'5 жастағы балалар Ф'!K22</f>
        <v>0</v>
      </c>
      <c r="D105" s="137">
        <f>'5 жастағы балалар К'!K22</f>
        <v>0</v>
      </c>
      <c r="E105" s="137">
        <f>'5 жастағы балалар Т'!K22</f>
        <v>0</v>
      </c>
      <c r="F105" s="137">
        <f>'5 жастағы балалар Ш'!K22</f>
        <v>0</v>
      </c>
      <c r="G105" s="137">
        <f>'5 жастағы балалар Ә'!K22</f>
        <v>0</v>
      </c>
    </row>
    <row r="106" ht="15" customHeight="1" spans="2:7">
      <c r="B106" s="34"/>
      <c r="C106" s="137">
        <f>'5 жастағы балалар Ф'!L22</f>
        <v>0</v>
      </c>
      <c r="D106" s="137">
        <f>'5 жастағы балалар К'!L22</f>
        <v>0</v>
      </c>
      <c r="E106" s="137">
        <f>'5 жастағы балалар Т'!L22</f>
        <v>0</v>
      </c>
      <c r="F106" s="137">
        <f>'5 жастағы балалар Ш'!L22</f>
        <v>0</v>
      </c>
      <c r="G106" s="137">
        <f>'5 жастағы балалар Ә'!L22</f>
        <v>0</v>
      </c>
    </row>
    <row r="107" ht="15" customHeight="1" spans="2:7">
      <c r="B107" s="31">
        <v>4</v>
      </c>
      <c r="C107" s="137">
        <f>'5 жастағы балалар Ф'!M22</f>
        <v>0</v>
      </c>
      <c r="D107" s="137">
        <f>'5 жастағы балалар К'!M22</f>
        <v>0</v>
      </c>
      <c r="E107" s="137">
        <f>'5 жастағы балалар Т'!M22</f>
        <v>0</v>
      </c>
      <c r="F107" s="137">
        <f>'5 жастағы балалар Ш'!M22</f>
        <v>0</v>
      </c>
      <c r="G107" s="137">
        <f>'5 жастағы балалар Ә'!M22</f>
        <v>0</v>
      </c>
    </row>
    <row r="108" ht="15" customHeight="1" spans="2:7">
      <c r="B108" s="33"/>
      <c r="C108" s="137">
        <f>'5 жастағы балалар Ф'!N22</f>
        <v>0</v>
      </c>
      <c r="D108" s="137">
        <f>'5 жастағы балалар К'!N22</f>
        <v>0</v>
      </c>
      <c r="E108" s="137">
        <f>'5 жастағы балалар Т'!N22</f>
        <v>0</v>
      </c>
      <c r="F108" s="137">
        <f>'5 жастағы балалар Ш'!N22</f>
        <v>0</v>
      </c>
      <c r="G108" s="137">
        <f>'5 жастағы балалар Ә'!N22</f>
        <v>0</v>
      </c>
    </row>
    <row r="109" ht="15" customHeight="1" spans="2:7">
      <c r="B109" s="34"/>
      <c r="C109" s="137">
        <f>'5 жастағы балалар Ф'!O22</f>
        <v>0</v>
      </c>
      <c r="D109" s="137">
        <f>'5 жастағы балалар К'!O22</f>
        <v>0</v>
      </c>
      <c r="E109" s="137">
        <f>'5 жастағы балалар Т'!O22</f>
        <v>0</v>
      </c>
      <c r="F109" s="137">
        <f>'5 жастағы балалар Ш'!O22</f>
        <v>0</v>
      </c>
      <c r="G109" s="137">
        <f>'5 жастағы балалар Ә'!O22</f>
        <v>0</v>
      </c>
    </row>
    <row r="110" ht="15" customHeight="1" spans="2:7">
      <c r="B110" s="31">
        <v>5</v>
      </c>
      <c r="C110" s="137">
        <f>'5 жастағы балалар Ф'!P22</f>
        <v>0</v>
      </c>
      <c r="D110" s="137">
        <f>'5 жастағы балалар К'!P22</f>
        <v>0</v>
      </c>
      <c r="E110" s="137">
        <f>'5 жастағы балалар Т'!P22</f>
        <v>0</v>
      </c>
      <c r="F110" s="137">
        <f>'5 жастағы балалар Ш'!P22</f>
        <v>0</v>
      </c>
      <c r="G110" s="137">
        <f>'5 жастағы балалар Ә'!P22</f>
        <v>0</v>
      </c>
    </row>
    <row r="111" ht="15" customHeight="1" spans="2:7">
      <c r="B111" s="33"/>
      <c r="C111" s="137">
        <f>'5 жастағы балалар Ф'!Q22</f>
        <v>0</v>
      </c>
      <c r="D111" s="137">
        <f>'5 жастағы балалар К'!Q22</f>
        <v>0</v>
      </c>
      <c r="E111" s="137">
        <f>'5 жастағы балалар Т'!Q22</f>
        <v>0</v>
      </c>
      <c r="F111" s="137">
        <f>'5 жастағы балалар Ш'!Q22</f>
        <v>0</v>
      </c>
      <c r="G111" s="137">
        <f>'5 жастағы балалар Ә'!Q22</f>
        <v>0</v>
      </c>
    </row>
    <row r="112" ht="15" customHeight="1" spans="2:7">
      <c r="B112" s="34"/>
      <c r="C112" s="137">
        <f>'5 жастағы балалар Ф'!R22</f>
        <v>0</v>
      </c>
      <c r="D112" s="137">
        <f>'5 жастағы балалар К'!R22</f>
        <v>0</v>
      </c>
      <c r="E112" s="137">
        <f>'5 жастағы балалар Т'!R22</f>
        <v>0</v>
      </c>
      <c r="F112" s="137">
        <f>'5 жастағы балалар Ш'!R22</f>
        <v>0</v>
      </c>
      <c r="G112" s="137">
        <f>'5 жастағы балалар Ә'!R22</f>
        <v>0</v>
      </c>
    </row>
    <row r="113" ht="15" customHeight="1" spans="2:7">
      <c r="B113" s="31">
        <v>6</v>
      </c>
      <c r="C113" s="137">
        <f>'5 жастағы балалар Ф'!S22</f>
        <v>0</v>
      </c>
      <c r="D113" s="137">
        <f>'5 жастағы балалар К'!S22</f>
        <v>0</v>
      </c>
      <c r="E113" s="137">
        <f>'5 жастағы балалар Т'!S22</f>
        <v>0</v>
      </c>
      <c r="F113" s="137">
        <f>'5 жастағы балалар Ш'!S22</f>
        <v>0</v>
      </c>
      <c r="G113" s="137">
        <f>'5 жастағы балалар Ә'!S22</f>
        <v>0</v>
      </c>
    </row>
    <row r="114" ht="15" customHeight="1" spans="2:7">
      <c r="B114" s="33"/>
      <c r="C114" s="137">
        <f>'5 жастағы балалар Ф'!T22</f>
        <v>0</v>
      </c>
      <c r="D114" s="137">
        <f>'5 жастағы балалар К'!T22</f>
        <v>0</v>
      </c>
      <c r="E114" s="137">
        <f>'5 жастағы балалар Т'!T22</f>
        <v>0</v>
      </c>
      <c r="F114" s="137">
        <f>'5 жастағы балалар Ш'!T22</f>
        <v>0</v>
      </c>
      <c r="G114" s="137">
        <f>'5 жастағы балалар Ә'!T22</f>
        <v>0</v>
      </c>
    </row>
    <row r="115" ht="15" customHeight="1" spans="2:7">
      <c r="B115" s="34"/>
      <c r="C115" s="137">
        <f>'5 жастағы балалар Ф'!U22</f>
        <v>0</v>
      </c>
      <c r="D115" s="137">
        <f>'5 жастағы балалар К'!U22</f>
        <v>0</v>
      </c>
      <c r="E115" s="137">
        <f>'5 жастағы балалар Т'!U22</f>
        <v>0</v>
      </c>
      <c r="F115" s="137">
        <f>'5 жастағы балалар Ш'!U22</f>
        <v>0</v>
      </c>
      <c r="G115" s="137">
        <f>'5 жастағы балалар Ә'!U22</f>
        <v>0</v>
      </c>
    </row>
    <row r="116" ht="15" customHeight="1" spans="2:7">
      <c r="B116" s="31">
        <v>7</v>
      </c>
      <c r="C116" s="35"/>
      <c r="D116" s="137">
        <f>'5 жастағы балалар К'!V22</f>
        <v>0</v>
      </c>
      <c r="E116" s="35"/>
      <c r="F116" s="137">
        <f>'5 жастағы балалар Ш'!V22</f>
        <v>0</v>
      </c>
      <c r="G116" s="35"/>
    </row>
    <row r="117" ht="15" customHeight="1" spans="2:7">
      <c r="B117" s="33"/>
      <c r="C117" s="36"/>
      <c r="D117" s="137">
        <f>'5 жастағы балалар Ш'!W22</f>
        <v>0</v>
      </c>
      <c r="E117" s="36"/>
      <c r="F117" s="137">
        <f>'5 жастағы балалар Ш'!W22</f>
        <v>0</v>
      </c>
      <c r="G117" s="36"/>
    </row>
    <row r="118" ht="15" customHeight="1" spans="2:7">
      <c r="B118" s="34"/>
      <c r="C118" s="36"/>
      <c r="D118" s="137">
        <f>'5 жастағы балалар К'!X22</f>
        <v>0</v>
      </c>
      <c r="E118" s="36"/>
      <c r="F118" s="137">
        <f>'5 жастағы балалар Ш'!X22</f>
        <v>0</v>
      </c>
      <c r="G118" s="36"/>
    </row>
    <row r="119" ht="15" customHeight="1" spans="2:7">
      <c r="B119" s="31">
        <v>8</v>
      </c>
      <c r="C119" s="36"/>
      <c r="D119" s="137">
        <f>'5 жастағы балалар К'!Y22</f>
        <v>0</v>
      </c>
      <c r="E119" s="36"/>
      <c r="F119" s="137">
        <f>'5 жастағы балалар Ш'!Y22</f>
        <v>0</v>
      </c>
      <c r="G119" s="36"/>
    </row>
    <row r="120" ht="15" customHeight="1" spans="2:7">
      <c r="B120" s="33"/>
      <c r="C120" s="36"/>
      <c r="D120" s="137">
        <f>'5 жастағы балалар К'!Z22</f>
        <v>0</v>
      </c>
      <c r="E120" s="36"/>
      <c r="F120" s="137">
        <f>'5 жастағы балалар Ш'!Z22</f>
        <v>0</v>
      </c>
      <c r="G120" s="36"/>
    </row>
    <row r="121" ht="15" customHeight="1" spans="2:7">
      <c r="B121" s="34"/>
      <c r="C121" s="36"/>
      <c r="D121" s="137">
        <f>'5 жастағы балалар К'!AA22</f>
        <v>0</v>
      </c>
      <c r="E121" s="36"/>
      <c r="F121" s="137">
        <f>'5 жастағы балалар Ш'!AA22</f>
        <v>0</v>
      </c>
      <c r="G121" s="36"/>
    </row>
    <row r="122" ht="15" customHeight="1" spans="2:7">
      <c r="B122" s="31">
        <v>9</v>
      </c>
      <c r="C122" s="36"/>
      <c r="D122" s="137">
        <f>'5 жастағы балалар К'!AB22</f>
        <v>0</v>
      </c>
      <c r="E122" s="36"/>
      <c r="F122" s="137">
        <f>'5 жастағы балалар Ш'!AB22</f>
        <v>0</v>
      </c>
      <c r="G122" s="36"/>
    </row>
    <row r="123" ht="15" customHeight="1" spans="2:7">
      <c r="B123" s="33"/>
      <c r="C123" s="36"/>
      <c r="D123" s="137">
        <f>'5 жастағы балалар К'!AC22</f>
        <v>0</v>
      </c>
      <c r="E123" s="36"/>
      <c r="F123" s="137">
        <f>'5 жастағы балалар Ш'!AC22</f>
        <v>0</v>
      </c>
      <c r="G123" s="36"/>
    </row>
    <row r="124" ht="15" customHeight="1" spans="2:7">
      <c r="B124" s="34"/>
      <c r="C124" s="36"/>
      <c r="D124" s="137">
        <f>'5 жастағы балалар К'!AD22</f>
        <v>0</v>
      </c>
      <c r="E124" s="36"/>
      <c r="F124" s="137">
        <f>'5 жастағы балалар Ш'!AD22</f>
        <v>0</v>
      </c>
      <c r="G124" s="36"/>
    </row>
    <row r="125" ht="15" customHeight="1" spans="2:7">
      <c r="B125" s="37">
        <v>10</v>
      </c>
      <c r="C125" s="36"/>
      <c r="D125" s="137">
        <f>'5 жастағы балалар К'!AE22</f>
        <v>0</v>
      </c>
      <c r="E125" s="36"/>
      <c r="F125" s="137">
        <f>'5 жастағы балалар Ш'!AE22</f>
        <v>0</v>
      </c>
      <c r="G125" s="36"/>
    </row>
    <row r="126" ht="15" customHeight="1" spans="2:7">
      <c r="B126" s="37"/>
      <c r="C126" s="36"/>
      <c r="D126" s="137">
        <f>'5 жастағы балалар К'!AF22</f>
        <v>0</v>
      </c>
      <c r="E126" s="36"/>
      <c r="F126" s="137">
        <f>'5 жастағы балалар Ш'!AF22</f>
        <v>0</v>
      </c>
      <c r="G126" s="36"/>
    </row>
    <row r="127" ht="15" customHeight="1" spans="2:7">
      <c r="B127" s="37"/>
      <c r="C127" s="36"/>
      <c r="D127" s="137">
        <f>'5 жастағы балалар К'!AG22</f>
        <v>0</v>
      </c>
      <c r="E127" s="36"/>
      <c r="F127" s="137">
        <f>'5 жастағы балалар Ш'!AG22</f>
        <v>0</v>
      </c>
      <c r="G127" s="36"/>
    </row>
    <row r="128" ht="15" customHeight="1" spans="2:7">
      <c r="B128" s="37">
        <v>11</v>
      </c>
      <c r="C128" s="36"/>
      <c r="D128" s="137">
        <f>'5 жастағы балалар К'!AH22</f>
        <v>0</v>
      </c>
      <c r="E128" s="36"/>
      <c r="F128" s="137">
        <f>'5 жастағы балалар Ш'!AH22</f>
        <v>0</v>
      </c>
      <c r="G128" s="36"/>
    </row>
    <row r="129" ht="15" customHeight="1" spans="2:7">
      <c r="B129" s="37"/>
      <c r="C129" s="36"/>
      <c r="D129" s="137">
        <f>'5 жастағы балалар К'!AI22</f>
        <v>0</v>
      </c>
      <c r="E129" s="36"/>
      <c r="F129" s="137">
        <f>'5 жастағы балалар Ш'!AI22</f>
        <v>0</v>
      </c>
      <c r="G129" s="36"/>
    </row>
    <row r="130" spans="2:7">
      <c r="B130" s="37"/>
      <c r="C130" s="36"/>
      <c r="D130" s="137">
        <f>'5 жастағы балалар К'!AJ22</f>
        <v>0</v>
      </c>
      <c r="E130" s="36"/>
      <c r="F130" s="137">
        <f>'5 жастағы балалар Ш'!AJ22</f>
        <v>0</v>
      </c>
      <c r="G130" s="36"/>
    </row>
    <row r="131" spans="2:7">
      <c r="B131" s="37">
        <v>12</v>
      </c>
      <c r="C131" s="36"/>
      <c r="D131" s="137">
        <f>'5 жастағы балалар К'!AK22</f>
        <v>0</v>
      </c>
      <c r="E131" s="36"/>
      <c r="F131" s="137">
        <f>'5 жастағы балалар Ш'!AK22</f>
        <v>0</v>
      </c>
      <c r="G131" s="36"/>
    </row>
    <row r="132" spans="2:7">
      <c r="B132" s="37"/>
      <c r="C132" s="36"/>
      <c r="D132" s="137">
        <f>'5 жастағы балалар К'!AL22</f>
        <v>0</v>
      </c>
      <c r="E132" s="36"/>
      <c r="F132" s="137">
        <f>'5 жастағы балалар Ш'!AL22</f>
        <v>0</v>
      </c>
      <c r="G132" s="36"/>
    </row>
    <row r="133" spans="2:7">
      <c r="B133" s="37"/>
      <c r="C133" s="36"/>
      <c r="D133" s="137">
        <f>'5 жастағы балалар К'!AM22</f>
        <v>0</v>
      </c>
      <c r="E133" s="36"/>
      <c r="F133" s="137">
        <f>'5 жастағы балалар Ш'!AM22</f>
        <v>0</v>
      </c>
      <c r="G133" s="36"/>
    </row>
    <row r="134" spans="2:7">
      <c r="B134" s="37">
        <v>13</v>
      </c>
      <c r="C134" s="36"/>
      <c r="D134" s="137">
        <f>'5 жастағы балалар К'!AN22</f>
        <v>0</v>
      </c>
      <c r="E134" s="36"/>
      <c r="F134" s="137">
        <f>'5 жастағы балалар Ш'!AN22</f>
        <v>0</v>
      </c>
      <c r="G134" s="36"/>
    </row>
    <row r="135" spans="2:7">
      <c r="B135" s="37"/>
      <c r="C135" s="36"/>
      <c r="D135" s="137">
        <f>'5 жастағы балалар К'!AO22</f>
        <v>0</v>
      </c>
      <c r="E135" s="36"/>
      <c r="F135" s="137">
        <f>'5 жастағы балалар Ш'!AO22</f>
        <v>0</v>
      </c>
      <c r="G135" s="36"/>
    </row>
    <row r="136" spans="2:7">
      <c r="B136" s="37"/>
      <c r="C136" s="36"/>
      <c r="D136" s="137">
        <f>'5 жастағы балалар К'!AP22</f>
        <v>0</v>
      </c>
      <c r="E136" s="36"/>
      <c r="F136" s="137">
        <f>'5 жастағы балалар Ш'!AP22</f>
        <v>0</v>
      </c>
      <c r="G136" s="36"/>
    </row>
    <row r="137" spans="2:7">
      <c r="B137" s="37">
        <v>14</v>
      </c>
      <c r="C137" s="36"/>
      <c r="D137" s="137">
        <f>'5 жастағы балалар К'!AQ22</f>
        <v>0</v>
      </c>
      <c r="E137" s="36"/>
      <c r="F137" s="137">
        <f>'5 жастағы балалар Ш'!AQ22</f>
        <v>0</v>
      </c>
      <c r="G137" s="36"/>
    </row>
    <row r="138" spans="2:7">
      <c r="B138" s="37"/>
      <c r="C138" s="36"/>
      <c r="D138" s="137">
        <f>'5 жастағы балалар К'!AR22</f>
        <v>0</v>
      </c>
      <c r="E138" s="36"/>
      <c r="F138" s="137">
        <f>'5 жастағы балалар Ш'!AR22</f>
        <v>0</v>
      </c>
      <c r="G138" s="36"/>
    </row>
    <row r="139" spans="2:7">
      <c r="B139" s="37"/>
      <c r="C139" s="36"/>
      <c r="D139" s="137">
        <f>'5 жастағы балалар К'!AS22</f>
        <v>0</v>
      </c>
      <c r="E139" s="36"/>
      <c r="F139" s="137">
        <f>'5 жастағы балалар Ш'!AS22</f>
        <v>0</v>
      </c>
      <c r="G139" s="36"/>
    </row>
    <row r="140" spans="2:7">
      <c r="B140" s="37">
        <v>15</v>
      </c>
      <c r="C140" s="36"/>
      <c r="D140" s="137">
        <f>'5 жастағы балалар К'!AT22</f>
        <v>0</v>
      </c>
      <c r="E140" s="36"/>
      <c r="F140" s="137">
        <f>'5 жастағы балалар Ш'!AT22</f>
        <v>0</v>
      </c>
      <c r="G140" s="36"/>
    </row>
    <row r="141" spans="2:7">
      <c r="B141" s="37"/>
      <c r="C141" s="36"/>
      <c r="D141" s="137">
        <f>'5 жастағы балалар К'!AU22</f>
        <v>0</v>
      </c>
      <c r="E141" s="36"/>
      <c r="F141" s="137">
        <f>'5 жастағы балалар Ш'!AU22</f>
        <v>0</v>
      </c>
      <c r="G141" s="36"/>
    </row>
    <row r="142" spans="2:7">
      <c r="B142" s="37"/>
      <c r="C142" s="36"/>
      <c r="D142" s="137">
        <f>'5 жастағы балалар К'!AV22</f>
        <v>0</v>
      </c>
      <c r="E142" s="36"/>
      <c r="F142" s="137">
        <f>'5 жастағы балалар Ш'!AV22</f>
        <v>0</v>
      </c>
      <c r="G142" s="36"/>
    </row>
    <row r="143" spans="2:7">
      <c r="B143" s="37">
        <v>16</v>
      </c>
      <c r="C143" s="36"/>
      <c r="D143" s="137">
        <f>'5 жастағы балалар К'!AW22</f>
        <v>0</v>
      </c>
      <c r="E143" s="36"/>
      <c r="F143" s="137">
        <f>'5 жастағы балалар Ш'!AW22</f>
        <v>0</v>
      </c>
      <c r="G143" s="36"/>
    </row>
    <row r="144" spans="2:7">
      <c r="B144" s="37"/>
      <c r="C144" s="36"/>
      <c r="D144" s="137">
        <f>'5 жастағы балалар К'!AX22</f>
        <v>0</v>
      </c>
      <c r="E144" s="36"/>
      <c r="F144" s="137">
        <f>'5 жастағы балалар Ш'!AX22</f>
        <v>0</v>
      </c>
      <c r="G144" s="36"/>
    </row>
    <row r="145" spans="2:7">
      <c r="B145" s="37"/>
      <c r="C145" s="36"/>
      <c r="D145" s="137">
        <f>'5 жастағы балалар К'!AY22</f>
        <v>0</v>
      </c>
      <c r="E145" s="36"/>
      <c r="F145" s="137">
        <f>'5 жастағы балалар Ш'!AY22</f>
        <v>0</v>
      </c>
      <c r="G145" s="36"/>
    </row>
    <row r="146" spans="2:7">
      <c r="B146" s="37">
        <v>17</v>
      </c>
      <c r="C146" s="36"/>
      <c r="D146" s="137">
        <f>'5 жастағы балалар К'!AZ22</f>
        <v>0</v>
      </c>
      <c r="E146" s="36"/>
      <c r="F146" s="137">
        <f>'5 жастағы балалар Ш'!AZ22</f>
        <v>0</v>
      </c>
      <c r="G146" s="36"/>
    </row>
    <row r="147" spans="2:7">
      <c r="B147" s="37"/>
      <c r="C147" s="36"/>
      <c r="D147" s="137">
        <f>'5 жастағы балалар К'!BA22</f>
        <v>0</v>
      </c>
      <c r="E147" s="36"/>
      <c r="F147" s="137">
        <f>'5 жастағы балалар Ш'!BA22</f>
        <v>0</v>
      </c>
      <c r="G147" s="36"/>
    </row>
    <row r="148" spans="2:7">
      <c r="B148" s="37"/>
      <c r="C148" s="36"/>
      <c r="D148" s="137">
        <f>'5 жастағы балалар К'!BB22</f>
        <v>0</v>
      </c>
      <c r="E148" s="36"/>
      <c r="F148" s="137">
        <f>'5 жастағы балалар Ш'!BB22</f>
        <v>0</v>
      </c>
      <c r="G148" s="36"/>
    </row>
    <row r="149" spans="2:7">
      <c r="B149" s="37">
        <v>18</v>
      </c>
      <c r="C149" s="36"/>
      <c r="D149" s="137">
        <f>'5 жастағы балалар К'!BC22</f>
        <v>0</v>
      </c>
      <c r="E149" s="36"/>
      <c r="F149" s="137">
        <f>'5 жастағы балалар Ш'!BC22</f>
        <v>0</v>
      </c>
      <c r="G149" s="36"/>
    </row>
    <row r="150" spans="2:7">
      <c r="B150" s="37"/>
      <c r="C150" s="36"/>
      <c r="D150" s="137">
        <f>'5 жастағы балалар К'!BD22</f>
        <v>0</v>
      </c>
      <c r="E150" s="36"/>
      <c r="F150" s="137">
        <f>'5 жастағы балалар Ш'!BD22</f>
        <v>0</v>
      </c>
      <c r="G150" s="36"/>
    </row>
    <row r="151" spans="2:7">
      <c r="B151" s="37"/>
      <c r="C151" s="36"/>
      <c r="D151" s="137">
        <f>'5 жастағы балалар К'!BE22</f>
        <v>0</v>
      </c>
      <c r="E151" s="36"/>
      <c r="F151" s="137">
        <f>'5 жастағы балалар Ш'!BE22</f>
        <v>0</v>
      </c>
      <c r="G151" s="36"/>
    </row>
    <row r="152" spans="2:7">
      <c r="B152" s="37">
        <v>19</v>
      </c>
      <c r="C152" s="36"/>
      <c r="D152" s="35"/>
      <c r="E152" s="36"/>
      <c r="F152" s="137">
        <f>'5 жастағы балалар Ш'!BF22</f>
        <v>0</v>
      </c>
      <c r="G152" s="36"/>
    </row>
    <row r="153" spans="2:7">
      <c r="B153" s="37"/>
      <c r="C153" s="36"/>
      <c r="D153" s="36"/>
      <c r="E153" s="36"/>
      <c r="F153" s="137">
        <f>'5 жастағы балалар Ш'!BG22</f>
        <v>0</v>
      </c>
      <c r="G153" s="36"/>
    </row>
    <row r="154" spans="2:7">
      <c r="B154" s="37"/>
      <c r="C154" s="36"/>
      <c r="D154" s="36"/>
      <c r="E154" s="36"/>
      <c r="F154" s="137">
        <f>'5 жастағы балалар Ш'!BH22</f>
        <v>0</v>
      </c>
      <c r="G154" s="36"/>
    </row>
    <row r="155" spans="2:7">
      <c r="B155" s="37">
        <v>20</v>
      </c>
      <c r="C155" s="36"/>
      <c r="D155" s="36"/>
      <c r="E155" s="36"/>
      <c r="F155" s="137">
        <f>'5 жастағы балалар Ш'!BI22</f>
        <v>0</v>
      </c>
      <c r="G155" s="36"/>
    </row>
    <row r="156" spans="2:7">
      <c r="B156" s="37"/>
      <c r="C156" s="36"/>
      <c r="D156" s="36"/>
      <c r="E156" s="36"/>
      <c r="F156" s="137">
        <f>'5 жастағы балалар Ш'!BJ22</f>
        <v>0</v>
      </c>
      <c r="G156" s="36"/>
    </row>
    <row r="157" spans="2:7">
      <c r="B157" s="37"/>
      <c r="C157" s="36"/>
      <c r="D157" s="36"/>
      <c r="E157" s="36"/>
      <c r="F157" s="137">
        <f>'5 жастағы балалар Ш'!BK22</f>
        <v>0</v>
      </c>
      <c r="G157" s="36"/>
    </row>
    <row r="158" spans="2:7">
      <c r="B158" s="31">
        <v>21</v>
      </c>
      <c r="C158" s="36"/>
      <c r="D158" s="36"/>
      <c r="E158" s="36"/>
      <c r="F158" s="137">
        <f>'5 жастағы балалар Ш'!BL22</f>
        <v>0</v>
      </c>
      <c r="G158" s="36"/>
    </row>
    <row r="159" ht="15" customHeight="1" spans="2:7">
      <c r="B159" s="33"/>
      <c r="C159" s="36"/>
      <c r="D159" s="36"/>
      <c r="E159" s="36"/>
      <c r="F159" s="137">
        <f>'5 жастағы балалар Ш'!BM22</f>
        <v>0</v>
      </c>
      <c r="G159" s="36"/>
    </row>
    <row r="160" spans="2:7">
      <c r="B160" s="34"/>
      <c r="C160" s="36"/>
      <c r="D160" s="36"/>
      <c r="E160" s="36"/>
      <c r="F160" s="137">
        <f>'5 жастағы балалар Ш'!BN22</f>
        <v>0</v>
      </c>
      <c r="G160" s="36"/>
    </row>
    <row r="161" spans="2:7">
      <c r="B161" s="31">
        <v>22</v>
      </c>
      <c r="C161" s="36"/>
      <c r="D161" s="36"/>
      <c r="E161" s="36"/>
      <c r="F161" s="137">
        <f>'5 жастағы балалар Ш'!BO22</f>
        <v>0</v>
      </c>
      <c r="G161" s="36"/>
    </row>
    <row r="162" spans="2:7">
      <c r="B162" s="33"/>
      <c r="C162" s="36"/>
      <c r="D162" s="36"/>
      <c r="E162" s="36"/>
      <c r="F162" s="137">
        <f>'5 жастағы балалар Ш'!BP22</f>
        <v>0</v>
      </c>
      <c r="G162" s="36"/>
    </row>
    <row r="163" spans="2:7">
      <c r="B163" s="34"/>
      <c r="C163" s="36"/>
      <c r="D163" s="36"/>
      <c r="E163" s="36"/>
      <c r="F163" s="137">
        <f>'5 жастағы балалар Ш'!BQ22</f>
        <v>0</v>
      </c>
      <c r="G163" s="36"/>
    </row>
    <row r="164" spans="2:7">
      <c r="B164" s="31">
        <v>23</v>
      </c>
      <c r="C164" s="36"/>
      <c r="D164" s="36"/>
      <c r="E164" s="36"/>
      <c r="F164" s="137">
        <f>'5 жастағы балалар Ш'!BR22</f>
        <v>0</v>
      </c>
      <c r="G164" s="36"/>
    </row>
    <row r="165" spans="2:7">
      <c r="B165" s="33"/>
      <c r="C165" s="36"/>
      <c r="D165" s="36"/>
      <c r="E165" s="36"/>
      <c r="F165" s="137">
        <f>'5 жастағы балалар Ш'!BS22</f>
        <v>0</v>
      </c>
      <c r="G165" s="36"/>
    </row>
    <row r="166" ht="15" customHeight="1" spans="2:7">
      <c r="B166" s="34"/>
      <c r="C166" s="36"/>
      <c r="D166" s="36"/>
      <c r="E166" s="36"/>
      <c r="F166" s="137">
        <f>'5 жастағы балалар Ш'!BT22</f>
        <v>0</v>
      </c>
      <c r="G166" s="36"/>
    </row>
    <row r="167" ht="15" customHeight="1" spans="2:7">
      <c r="B167" s="31">
        <v>24</v>
      </c>
      <c r="C167" s="36"/>
      <c r="D167" s="36"/>
      <c r="E167" s="36"/>
      <c r="F167" s="137">
        <f>'5 жастағы балалар Ш'!BU22</f>
        <v>0</v>
      </c>
      <c r="G167" s="36"/>
    </row>
    <row r="168" ht="15" customHeight="1" spans="2:7">
      <c r="B168" s="33"/>
      <c r="C168" s="36"/>
      <c r="D168" s="36"/>
      <c r="E168" s="36"/>
      <c r="F168" s="137">
        <f>'5 жастағы балалар Ш'!BV22</f>
        <v>0</v>
      </c>
      <c r="G168" s="36"/>
    </row>
    <row r="169" ht="15" customHeight="1" spans="2:7">
      <c r="B169" s="34"/>
      <c r="C169" s="36"/>
      <c r="D169" s="36"/>
      <c r="E169" s="36"/>
      <c r="F169" s="137">
        <f>'5 жастағы балалар Ш'!BW22</f>
        <v>0</v>
      </c>
      <c r="G169" s="36"/>
    </row>
    <row r="170" ht="15" customHeight="1" spans="2:7">
      <c r="B170" s="31">
        <v>25</v>
      </c>
      <c r="C170" s="36"/>
      <c r="D170" s="36"/>
      <c r="E170" s="36"/>
      <c r="F170" s="137">
        <f>'5 жастағы балалар Ш'!BX22</f>
        <v>0</v>
      </c>
      <c r="G170" s="36"/>
    </row>
    <row r="171" ht="15" customHeight="1" spans="2:7">
      <c r="B171" s="33"/>
      <c r="C171" s="36"/>
      <c r="D171" s="36"/>
      <c r="E171" s="36"/>
      <c r="F171" s="137">
        <f>'5 жастағы балалар Ш'!BY22</f>
        <v>0</v>
      </c>
      <c r="G171" s="36"/>
    </row>
    <row r="172" ht="15" customHeight="1" spans="2:7">
      <c r="B172" s="34"/>
      <c r="C172" s="36"/>
      <c r="D172" s="36"/>
      <c r="E172" s="36"/>
      <c r="F172" s="137">
        <f>'5 жастағы балалар Ш'!BZ22</f>
        <v>0</v>
      </c>
      <c r="G172" s="36"/>
    </row>
    <row r="173" ht="15" customHeight="1" spans="2:7">
      <c r="B173" s="31">
        <v>26</v>
      </c>
      <c r="C173" s="36"/>
      <c r="D173" s="36"/>
      <c r="E173" s="36"/>
      <c r="F173" s="137">
        <f>'5 жастағы балалар Ш'!CA22</f>
        <v>0</v>
      </c>
      <c r="G173" s="36"/>
    </row>
    <row r="174" ht="15" customHeight="1" spans="2:7">
      <c r="B174" s="33"/>
      <c r="C174" s="36"/>
      <c r="D174" s="36"/>
      <c r="E174" s="36"/>
      <c r="F174" s="137">
        <f>'5 жастағы балалар Ш'!CB22</f>
        <v>0</v>
      </c>
      <c r="G174" s="36"/>
    </row>
    <row r="175" ht="15" customHeight="1" spans="2:7">
      <c r="B175" s="34"/>
      <c r="C175" s="36"/>
      <c r="D175" s="36"/>
      <c r="E175" s="36"/>
      <c r="F175" s="137">
        <f>'5 жастағы балалар Ш'!CC22</f>
        <v>0</v>
      </c>
      <c r="G175" s="36"/>
    </row>
    <row r="176" ht="15" customHeight="1" spans="2:7">
      <c r="B176" s="31">
        <v>27</v>
      </c>
      <c r="C176" s="36"/>
      <c r="D176" s="36"/>
      <c r="E176" s="36"/>
      <c r="F176" s="137">
        <f>'5 жастағы балалар Ш'!CD22</f>
        <v>0</v>
      </c>
      <c r="G176" s="36"/>
    </row>
    <row r="177" ht="15" customHeight="1" spans="2:7">
      <c r="B177" s="33"/>
      <c r="C177" s="36"/>
      <c r="D177" s="36"/>
      <c r="E177" s="36"/>
      <c r="F177" s="137">
        <f>'5 жастағы балалар Ш'!CE22</f>
        <v>0</v>
      </c>
      <c r="G177" s="36"/>
    </row>
    <row r="178" ht="15" customHeight="1" spans="2:7">
      <c r="B178" s="34"/>
      <c r="C178" s="36"/>
      <c r="D178" s="36"/>
      <c r="E178" s="36"/>
      <c r="F178" s="137">
        <f>'5 жастағы балалар Ш'!CF22</f>
        <v>0</v>
      </c>
      <c r="G178" s="36"/>
    </row>
    <row r="179" ht="15" customHeight="1" spans="2:7">
      <c r="B179" s="31">
        <v>28</v>
      </c>
      <c r="C179" s="36"/>
      <c r="D179" s="36"/>
      <c r="E179" s="36"/>
      <c r="F179" s="137">
        <f>'5 жастағы балалар Ш'!CG22</f>
        <v>0</v>
      </c>
      <c r="G179" s="36"/>
    </row>
    <row r="180" ht="15" customHeight="1" spans="2:7">
      <c r="B180" s="33"/>
      <c r="C180" s="36"/>
      <c r="D180" s="36"/>
      <c r="E180" s="36"/>
      <c r="F180" s="137">
        <f>'5 жастағы балалар Ш'!CH22</f>
        <v>0</v>
      </c>
      <c r="G180" s="36"/>
    </row>
    <row r="181" ht="15" customHeight="1" spans="2:7">
      <c r="B181" s="34"/>
      <c r="C181" s="36"/>
      <c r="D181" s="36"/>
      <c r="E181" s="36"/>
      <c r="F181" s="137">
        <f>'5 жастағы балалар Ш'!CI22</f>
        <v>0</v>
      </c>
      <c r="G181" s="36"/>
    </row>
    <row r="182" ht="15" customHeight="1" spans="2:7">
      <c r="B182" s="31">
        <v>29</v>
      </c>
      <c r="C182" s="36"/>
      <c r="D182" s="36"/>
      <c r="E182" s="36"/>
      <c r="F182" s="137">
        <f>'5 жастағы балалар Ш'!CJ22</f>
        <v>0</v>
      </c>
      <c r="G182" s="36"/>
    </row>
    <row r="183" ht="15" customHeight="1" spans="2:7">
      <c r="B183" s="33"/>
      <c r="C183" s="36"/>
      <c r="D183" s="36"/>
      <c r="E183" s="36"/>
      <c r="F183" s="137">
        <f>'5 жастағы балалар Ш'!CK22</f>
        <v>0</v>
      </c>
      <c r="G183" s="36"/>
    </row>
    <row r="184" ht="15" customHeight="1" spans="2:7">
      <c r="B184" s="34"/>
      <c r="C184" s="36"/>
      <c r="D184" s="36"/>
      <c r="E184" s="36"/>
      <c r="F184" s="137">
        <f>'5 жастағы балалар Ш'!CL22</f>
        <v>0</v>
      </c>
      <c r="G184" s="36"/>
    </row>
    <row r="185" ht="15" customHeight="1" spans="2:7">
      <c r="B185" s="31">
        <v>30</v>
      </c>
      <c r="C185" s="36"/>
      <c r="D185" s="36"/>
      <c r="E185" s="36"/>
      <c r="F185" s="137">
        <f>'5 жастағы балалар Ш'!CM22</f>
        <v>0</v>
      </c>
      <c r="G185" s="36"/>
    </row>
    <row r="186" ht="15" customHeight="1" spans="2:7">
      <c r="B186" s="33"/>
      <c r="C186" s="36"/>
      <c r="D186" s="36"/>
      <c r="E186" s="36"/>
      <c r="F186" s="137">
        <f>'5 жастағы балалар Ш'!CN22</f>
        <v>0</v>
      </c>
      <c r="G186" s="36"/>
    </row>
    <row r="187" ht="15" customHeight="1" spans="2:7">
      <c r="B187" s="34"/>
      <c r="C187" s="38"/>
      <c r="D187" s="38"/>
      <c r="E187" s="38"/>
      <c r="F187" s="137">
        <f>'5 жастағы балалар Ш'!CO22</f>
        <v>0</v>
      </c>
      <c r="G187" s="38"/>
    </row>
    <row r="188" ht="15" customHeight="1"/>
    <row r="189" ht="15" customHeight="1" spans="2:7">
      <c r="B189" s="25" t="s">
        <v>839</v>
      </c>
      <c r="C189" s="26"/>
      <c r="D189" s="26"/>
      <c r="E189" s="26"/>
      <c r="F189" s="26"/>
      <c r="G189" s="27"/>
    </row>
    <row r="190" ht="36" customHeight="1" spans="2:7">
      <c r="B190" s="28"/>
      <c r="C190" s="29" t="s">
        <v>5</v>
      </c>
      <c r="D190" s="29" t="s">
        <v>112</v>
      </c>
      <c r="E190" s="29" t="s">
        <v>338</v>
      </c>
      <c r="F190" s="29" t="s">
        <v>405</v>
      </c>
      <c r="G190" s="30" t="s">
        <v>726</v>
      </c>
    </row>
    <row r="191" ht="15" customHeight="1" spans="2:7">
      <c r="B191" s="31">
        <v>1</v>
      </c>
      <c r="C191" s="139">
        <f>'5 жастағы балалар Ф'!D68</f>
        <v>0</v>
      </c>
      <c r="D191" s="139">
        <f>'5 жастағы балалар К'!D68</f>
        <v>0</v>
      </c>
      <c r="E191" s="139">
        <f>'5 жастағы балалар Т'!D68</f>
        <v>0</v>
      </c>
      <c r="F191" s="139">
        <f>'5 жастағы балалар Ш'!D68</f>
        <v>0</v>
      </c>
      <c r="G191" s="139">
        <f>'5 жастағы балалар Ә'!D68</f>
        <v>0</v>
      </c>
    </row>
    <row r="192" ht="15" customHeight="1" spans="2:7">
      <c r="B192" s="33"/>
      <c r="C192" s="139">
        <f>'5 жастағы балалар Ф'!E68</f>
        <v>0</v>
      </c>
      <c r="D192" s="139">
        <f>'5 жастағы балалар К'!E68</f>
        <v>0</v>
      </c>
      <c r="E192" s="139">
        <f>'5 жастағы балалар Т'!E68</f>
        <v>0</v>
      </c>
      <c r="F192" s="139">
        <f>'5 жастағы балалар Ш'!E68</f>
        <v>0</v>
      </c>
      <c r="G192" s="139">
        <f>'5 жастағы балалар Ә'!E68</f>
        <v>0</v>
      </c>
    </row>
    <row r="193" ht="15" customHeight="1" spans="2:7">
      <c r="B193" s="34"/>
      <c r="C193" s="139">
        <f>'5 жастағы балалар Ф'!F68</f>
        <v>0</v>
      </c>
      <c r="D193" s="139">
        <f>'5 жастағы балалар К'!F68</f>
        <v>0</v>
      </c>
      <c r="E193" s="139">
        <f>'5 жастағы балалар Т'!F68</f>
        <v>0</v>
      </c>
      <c r="F193" s="139">
        <f>'5 жастағы балалар Ш'!F68</f>
        <v>0</v>
      </c>
      <c r="G193" s="139">
        <f>'5 жастағы балалар Ә'!F68</f>
        <v>0</v>
      </c>
    </row>
    <row r="194" ht="15" customHeight="1" spans="2:99">
      <c r="B194" s="31">
        <v>2</v>
      </c>
      <c r="C194" s="139">
        <f>'5 жастағы балалар Ф'!G68</f>
        <v>0</v>
      </c>
      <c r="D194" s="139">
        <f>'5 жастағы балалар К'!G68</f>
        <v>0</v>
      </c>
      <c r="E194" s="139">
        <f>'5 жастағы балалар Т'!G68</f>
        <v>0</v>
      </c>
      <c r="F194" s="139">
        <f>'5 жастағы балалар Ш'!G68</f>
        <v>0</v>
      </c>
      <c r="G194" s="139">
        <f>'5 жастағы балалар Ә'!G68</f>
        <v>0</v>
      </c>
      <c r="CO194" s="140"/>
      <c r="CQ194" s="140"/>
      <c r="CS194" s="140"/>
      <c r="CU194" s="140"/>
    </row>
    <row r="195" ht="15" customHeight="1" spans="2:99">
      <c r="B195" s="33"/>
      <c r="C195" s="139">
        <f>'5 жастағы балалар Ф'!H68</f>
        <v>0</v>
      </c>
      <c r="D195" s="139">
        <f>'5 жастағы балалар К'!H68</f>
        <v>0</v>
      </c>
      <c r="E195" s="139">
        <f>'5 жастағы балалар Т'!H68</f>
        <v>0</v>
      </c>
      <c r="F195" s="139">
        <f>'5 жастағы балалар Ш'!H68</f>
        <v>0</v>
      </c>
      <c r="G195" s="139">
        <f>'5 жастағы балалар Ә'!H68</f>
        <v>0</v>
      </c>
      <c r="CO195" s="141"/>
      <c r="CQ195" s="141"/>
      <c r="CS195" s="141"/>
      <c r="CU195" s="141"/>
    </row>
    <row r="196" ht="15" customHeight="1" spans="2:99">
      <c r="B196" s="34"/>
      <c r="C196" s="139">
        <f>'5 жастағы балалар Ф'!I68</f>
        <v>0</v>
      </c>
      <c r="D196" s="139">
        <f>'5 жастағы балалар К'!I68</f>
        <v>0</v>
      </c>
      <c r="E196" s="139">
        <f>'5 жастағы балалар Т'!I68</f>
        <v>0</v>
      </c>
      <c r="F196" s="139">
        <f>'5 жастағы балалар Ш'!I68</f>
        <v>0</v>
      </c>
      <c r="G196" s="139">
        <f>'5 жастағы балалар Ә'!I68</f>
        <v>0</v>
      </c>
      <c r="CO196" s="141"/>
      <c r="CQ196" s="141"/>
      <c r="CS196" s="141"/>
      <c r="CU196" s="141"/>
    </row>
    <row r="197" ht="15" customHeight="1" spans="2:7">
      <c r="B197" s="31">
        <v>3</v>
      </c>
      <c r="C197" s="139">
        <f>'5 жастағы балалар Ф'!J68</f>
        <v>0</v>
      </c>
      <c r="D197" s="139">
        <f>'5 жастағы балалар К'!J68</f>
        <v>0</v>
      </c>
      <c r="E197" s="139">
        <f>'5 жастағы балалар Т'!J68</f>
        <v>0</v>
      </c>
      <c r="F197" s="139">
        <f>'5 жастағы балалар Ш'!J68</f>
        <v>0</v>
      </c>
      <c r="G197" s="139">
        <f>'5 жастағы балалар Ә'!J68</f>
        <v>0</v>
      </c>
    </row>
    <row r="198" ht="15" customHeight="1" spans="2:7">
      <c r="B198" s="33"/>
      <c r="C198" s="139">
        <f>'5 жастағы балалар Ф'!K68</f>
        <v>0</v>
      </c>
      <c r="D198" s="139">
        <f>'5 жастағы балалар К'!K68</f>
        <v>0</v>
      </c>
      <c r="E198" s="139">
        <f>'5 жастағы балалар Т'!K68</f>
        <v>0</v>
      </c>
      <c r="F198" s="139">
        <f>'5 жастағы балалар Ш'!K68</f>
        <v>0</v>
      </c>
      <c r="G198" s="139">
        <f>'5 жастағы балалар Ә'!K68</f>
        <v>0</v>
      </c>
    </row>
    <row r="199" ht="15" customHeight="1" spans="2:7">
      <c r="B199" s="34"/>
      <c r="C199" s="139">
        <f>'5 жастағы балалар Ф'!L68</f>
        <v>0</v>
      </c>
      <c r="D199" s="139">
        <f>'5 жастағы балалар К'!L68</f>
        <v>0</v>
      </c>
      <c r="E199" s="139">
        <f>'5 жастағы балалар Т'!L68</f>
        <v>0</v>
      </c>
      <c r="F199" s="139">
        <f>'5 жастағы балалар Ш'!L68</f>
        <v>0</v>
      </c>
      <c r="G199" s="139">
        <f>'5 жастағы балалар Ә'!L68</f>
        <v>0</v>
      </c>
    </row>
    <row r="200" ht="15" customHeight="1" spans="2:7">
      <c r="B200" s="31">
        <v>4</v>
      </c>
      <c r="C200" s="139">
        <f>'5 жастағы балалар Ф'!M68</f>
        <v>0</v>
      </c>
      <c r="D200" s="139">
        <f>'5 жастағы балалар К'!M68</f>
        <v>0</v>
      </c>
      <c r="E200" s="139">
        <f>'5 жастағы балалар Т'!M68</f>
        <v>0</v>
      </c>
      <c r="F200" s="139">
        <f>'5 жастағы балалар Ш'!M68</f>
        <v>0</v>
      </c>
      <c r="G200" s="139">
        <f>'5 жастағы балалар Ә'!M68</f>
        <v>0</v>
      </c>
    </row>
    <row r="201" ht="15" customHeight="1" spans="2:7">
      <c r="B201" s="33"/>
      <c r="C201" s="139">
        <f>'5 жастағы балалар Ф'!N68</f>
        <v>0</v>
      </c>
      <c r="D201" s="139">
        <f>'5 жастағы балалар К'!N68</f>
        <v>0</v>
      </c>
      <c r="E201" s="139">
        <f>'5 жастағы балалар Т'!N68</f>
        <v>0</v>
      </c>
      <c r="F201" s="139">
        <f>'5 жастағы балалар Ш'!N68</f>
        <v>0</v>
      </c>
      <c r="G201" s="139">
        <f>'5 жастағы балалар Ә'!N68</f>
        <v>0</v>
      </c>
    </row>
    <row r="202" ht="15" customHeight="1" spans="2:7">
      <c r="B202" s="34"/>
      <c r="C202" s="139">
        <f>'5 жастағы балалар Ф'!O68</f>
        <v>0</v>
      </c>
      <c r="D202" s="139">
        <f>'5 жастағы балалар К'!O68</f>
        <v>0</v>
      </c>
      <c r="E202" s="139">
        <f>'5 жастағы балалар Т'!O68</f>
        <v>0</v>
      </c>
      <c r="F202" s="139">
        <f>'5 жастағы балалар Ш'!O68</f>
        <v>0</v>
      </c>
      <c r="G202" s="139">
        <f>'5 жастағы балалар Ә'!O68</f>
        <v>0</v>
      </c>
    </row>
    <row r="203" ht="15" customHeight="1" spans="2:7">
      <c r="B203" s="31">
        <v>5</v>
      </c>
      <c r="C203" s="139">
        <f>'5 жастағы балалар Ф'!P68</f>
        <v>0</v>
      </c>
      <c r="D203" s="139">
        <f>'5 жастағы балалар К'!P68</f>
        <v>0</v>
      </c>
      <c r="E203" s="139">
        <f>'5 жастағы балалар Т'!P68</f>
        <v>0</v>
      </c>
      <c r="F203" s="139">
        <f>'5 жастағы балалар Ш'!P68</f>
        <v>0</v>
      </c>
      <c r="G203" s="139">
        <f>'5 жастағы балалар Ә'!P68</f>
        <v>0</v>
      </c>
    </row>
    <row r="204" ht="15" customHeight="1" spans="2:7">
      <c r="B204" s="33"/>
      <c r="C204" s="139">
        <f>'5 жастағы балалар Ф'!Q68</f>
        <v>0</v>
      </c>
      <c r="D204" s="139">
        <f>'5 жастағы балалар К'!Q68</f>
        <v>0</v>
      </c>
      <c r="E204" s="139">
        <f>'5 жастағы балалар Т'!Q68</f>
        <v>0</v>
      </c>
      <c r="F204" s="139">
        <f>'5 жастағы балалар Ш'!Q68</f>
        <v>0</v>
      </c>
      <c r="G204" s="139">
        <f>'5 жастағы балалар Ә'!Q68</f>
        <v>0</v>
      </c>
    </row>
    <row r="205" ht="15" customHeight="1" spans="2:7">
      <c r="B205" s="34"/>
      <c r="C205" s="139">
        <f>'5 жастағы балалар Ф'!R68</f>
        <v>0</v>
      </c>
      <c r="D205" s="139">
        <f>'5 жастағы балалар К'!R68</f>
        <v>0</v>
      </c>
      <c r="E205" s="139">
        <f>'5 жастағы балалар Т'!R68</f>
        <v>0</v>
      </c>
      <c r="F205" s="139">
        <f>'5 жастағы балалар Ш'!R68</f>
        <v>0</v>
      </c>
      <c r="G205" s="139">
        <f>'5 жастағы балалар Ә'!R68</f>
        <v>0</v>
      </c>
    </row>
    <row r="206" ht="15" customHeight="1" spans="2:7">
      <c r="B206" s="31">
        <v>6</v>
      </c>
      <c r="C206" s="139">
        <f>'5 жастағы балалар Ф'!S68</f>
        <v>0</v>
      </c>
      <c r="D206" s="139">
        <f>'5 жастағы балалар К'!S68</f>
        <v>0</v>
      </c>
      <c r="E206" s="139">
        <f>'5 жастағы балалар Т'!S68</f>
        <v>0</v>
      </c>
      <c r="F206" s="139">
        <f>'5 жастағы балалар Ш'!S68</f>
        <v>0</v>
      </c>
      <c r="G206" s="139">
        <f>'5 жастағы балалар Ә'!S68</f>
        <v>0</v>
      </c>
    </row>
    <row r="207" ht="15" customHeight="1" spans="2:7">
      <c r="B207" s="33"/>
      <c r="C207" s="139">
        <f>'5 жастағы балалар Ф'!T68</f>
        <v>0</v>
      </c>
      <c r="D207" s="139">
        <f>'5 жастағы балалар К'!T68</f>
        <v>0</v>
      </c>
      <c r="E207" s="139">
        <f>'5 жастағы балалар Т'!T68</f>
        <v>0</v>
      </c>
      <c r="F207" s="139">
        <f>'5 жастағы балалар Ш'!T68</f>
        <v>0</v>
      </c>
      <c r="G207" s="139">
        <f>'5 жастағы балалар Ә'!T68</f>
        <v>0</v>
      </c>
    </row>
    <row r="208" ht="15" customHeight="1" spans="2:7">
      <c r="B208" s="34"/>
      <c r="C208" s="139">
        <f>'5 жастағы балалар Ф'!U68</f>
        <v>0</v>
      </c>
      <c r="D208" s="139">
        <f>'5 жастағы балалар К'!U68</f>
        <v>0</v>
      </c>
      <c r="E208" s="139">
        <f>'5 жастағы балалар Т'!U68</f>
        <v>0</v>
      </c>
      <c r="F208" s="139">
        <f>'5 жастағы балалар Ш'!U68</f>
        <v>0</v>
      </c>
      <c r="G208" s="139">
        <f>'5 жастағы балалар Ә'!U68</f>
        <v>0</v>
      </c>
    </row>
    <row r="209" ht="15" customHeight="1" spans="2:7">
      <c r="B209" s="31">
        <v>7</v>
      </c>
      <c r="C209" s="139">
        <f>'5 жастағы балалар Ф'!V68</f>
        <v>0</v>
      </c>
      <c r="D209" s="139">
        <f>'5 жастағы балалар К'!V68</f>
        <v>0</v>
      </c>
      <c r="E209" s="139">
        <f>'5 жастағы балалар Т'!V68</f>
        <v>0</v>
      </c>
      <c r="F209" s="139">
        <f>'5 жастағы балалар Ш'!V68</f>
        <v>0</v>
      </c>
      <c r="G209" s="139">
        <f>'5 жастағы балалар Ә'!V68</f>
        <v>0</v>
      </c>
    </row>
    <row r="210" ht="15" customHeight="1" spans="2:7">
      <c r="B210" s="33"/>
      <c r="C210" s="139">
        <f>'5 жастағы балалар Ф'!W68</f>
        <v>0</v>
      </c>
      <c r="D210" s="139">
        <f>'5 жастағы балалар Ш'!W68</f>
        <v>0</v>
      </c>
      <c r="E210" s="139">
        <f>'5 жастағы балалар Т'!W68</f>
        <v>0</v>
      </c>
      <c r="F210" s="139">
        <f>'5 жастағы балалар Ш'!W68</f>
        <v>0</v>
      </c>
      <c r="G210" s="139">
        <f>'5 жастағы балалар Ә'!W68</f>
        <v>0</v>
      </c>
    </row>
    <row r="211" ht="15" customHeight="1" spans="2:7">
      <c r="B211" s="34"/>
      <c r="C211" s="139">
        <f>'5 жастағы балалар Ф'!X68</f>
        <v>0</v>
      </c>
      <c r="D211" s="139">
        <f>'5 жастағы балалар К'!X68</f>
        <v>0</v>
      </c>
      <c r="E211" s="139">
        <f>'5 жастағы балалар Т'!X68</f>
        <v>0</v>
      </c>
      <c r="F211" s="139">
        <f>'5 жастағы балалар Ш'!X68</f>
        <v>0</v>
      </c>
      <c r="G211" s="139">
        <f>'5 жастағы балалар Ә'!X68</f>
        <v>0</v>
      </c>
    </row>
    <row r="212" ht="15" customHeight="1" spans="2:7">
      <c r="B212" s="31">
        <v>8</v>
      </c>
      <c r="C212" s="41"/>
      <c r="D212" s="139">
        <f>'5 жастағы балалар К'!Y68</f>
        <v>0</v>
      </c>
      <c r="E212" s="42"/>
      <c r="F212" s="139">
        <f>'5 жастағы балалар Ш'!Y68</f>
        <v>0</v>
      </c>
      <c r="G212" s="42"/>
    </row>
    <row r="213" ht="15" customHeight="1" spans="2:7">
      <c r="B213" s="33"/>
      <c r="C213" s="43"/>
      <c r="D213" s="139">
        <f>'5 жастағы балалар К'!Z68</f>
        <v>0</v>
      </c>
      <c r="E213" s="44"/>
      <c r="F213" s="139">
        <f>'5 жастағы балалар Ш'!Z68</f>
        <v>0</v>
      </c>
      <c r="G213" s="44"/>
    </row>
    <row r="214" ht="15" customHeight="1" spans="2:7">
      <c r="B214" s="34"/>
      <c r="C214" s="43"/>
      <c r="D214" s="139">
        <f>'5 жастағы балалар К'!AA68</f>
        <v>0</v>
      </c>
      <c r="E214" s="44"/>
      <c r="F214" s="139">
        <f>'5 жастағы балалар Ш'!AA68</f>
        <v>0</v>
      </c>
      <c r="G214" s="44"/>
    </row>
    <row r="215" ht="15" customHeight="1" spans="2:7">
      <c r="B215" s="31">
        <v>9</v>
      </c>
      <c r="C215" s="43"/>
      <c r="D215" s="139">
        <f>'5 жастағы балалар К'!AB68</f>
        <v>0</v>
      </c>
      <c r="E215" s="44"/>
      <c r="F215" s="139">
        <f>'5 жастағы балалар Ш'!AB68</f>
        <v>0</v>
      </c>
      <c r="G215" s="44"/>
    </row>
    <row r="216" ht="15" customHeight="1" spans="2:7">
      <c r="B216" s="33"/>
      <c r="C216" s="43"/>
      <c r="D216" s="139">
        <f>'5 жастағы балалар К'!AC68</f>
        <v>0</v>
      </c>
      <c r="E216" s="44"/>
      <c r="F216" s="139">
        <f>'5 жастағы балалар Ш'!AC68</f>
        <v>0</v>
      </c>
      <c r="G216" s="44"/>
    </row>
    <row r="217" ht="15" customHeight="1" spans="2:7">
      <c r="B217" s="34"/>
      <c r="C217" s="43"/>
      <c r="D217" s="139">
        <f>'5 жастағы балалар К'!AD68</f>
        <v>0</v>
      </c>
      <c r="E217" s="44"/>
      <c r="F217" s="139">
        <f>'5 жастағы балалар Ш'!AD68</f>
        <v>0</v>
      </c>
      <c r="G217" s="44"/>
    </row>
    <row r="218" ht="15" customHeight="1" spans="2:7">
      <c r="B218" s="37">
        <v>10</v>
      </c>
      <c r="C218" s="43"/>
      <c r="D218" s="139">
        <f>'5 жастағы балалар К'!AE68</f>
        <v>0</v>
      </c>
      <c r="E218" s="44"/>
      <c r="F218" s="139">
        <f>'5 жастағы балалар Ш'!AE68</f>
        <v>0</v>
      </c>
      <c r="G218" s="44"/>
    </row>
    <row r="219" ht="15" customHeight="1" spans="2:7">
      <c r="B219" s="37"/>
      <c r="C219" s="43"/>
      <c r="D219" s="139">
        <f>'5 жастағы балалар К'!AF68</f>
        <v>0</v>
      </c>
      <c r="E219" s="44"/>
      <c r="F219" s="139">
        <f>'5 жастағы балалар Ш'!AF68</f>
        <v>0</v>
      </c>
      <c r="G219" s="44"/>
    </row>
    <row r="220" ht="15" customHeight="1" spans="2:7">
      <c r="B220" s="37"/>
      <c r="C220" s="43"/>
      <c r="D220" s="139">
        <f>'5 жастағы балалар К'!AG68</f>
        <v>0</v>
      </c>
      <c r="E220" s="44"/>
      <c r="F220" s="139">
        <f>'5 жастағы балалар Ш'!AG68</f>
        <v>0</v>
      </c>
      <c r="G220" s="44"/>
    </row>
    <row r="221" ht="15" customHeight="1" spans="2:7">
      <c r="B221" s="37">
        <v>11</v>
      </c>
      <c r="C221" s="43"/>
      <c r="D221" s="139">
        <f>'5 жастағы балалар К'!AH68</f>
        <v>0</v>
      </c>
      <c r="E221" s="44"/>
      <c r="F221" s="139">
        <f>'5 жастағы балалар Ш'!AH68</f>
        <v>0</v>
      </c>
      <c r="G221" s="44"/>
    </row>
    <row r="222" ht="15" customHeight="1" spans="2:7">
      <c r="B222" s="37"/>
      <c r="C222" s="43"/>
      <c r="D222" s="139">
        <f>'5 жастағы балалар К'!AI68</f>
        <v>0</v>
      </c>
      <c r="E222" s="44"/>
      <c r="F222" s="139">
        <f>'5 жастағы балалар Ш'!AI68</f>
        <v>0</v>
      </c>
      <c r="G222" s="44"/>
    </row>
    <row r="223" ht="15" customHeight="1" spans="2:7">
      <c r="B223" s="37"/>
      <c r="C223" s="43"/>
      <c r="D223" s="139">
        <f>'5 жастағы балалар К'!AJ68</f>
        <v>0</v>
      </c>
      <c r="E223" s="44"/>
      <c r="F223" s="139">
        <f>'5 жастағы балалар Ш'!AJ68</f>
        <v>0</v>
      </c>
      <c r="G223" s="44"/>
    </row>
    <row r="224" ht="15" customHeight="1" spans="2:7">
      <c r="B224" s="37">
        <v>12</v>
      </c>
      <c r="C224" s="43"/>
      <c r="D224" s="139">
        <f>'5 жастағы балалар К'!AK68</f>
        <v>0</v>
      </c>
      <c r="E224" s="44"/>
      <c r="F224" s="139">
        <f>'5 жастағы балалар Ш'!AK68</f>
        <v>0</v>
      </c>
      <c r="G224" s="44"/>
    </row>
    <row r="225" ht="15" customHeight="1" spans="2:7">
      <c r="B225" s="37"/>
      <c r="C225" s="43"/>
      <c r="D225" s="139">
        <f>'5 жастағы балалар К'!AL68</f>
        <v>0</v>
      </c>
      <c r="E225" s="44"/>
      <c r="F225" s="139">
        <f>'5 жастағы балалар Ш'!AL68</f>
        <v>0</v>
      </c>
      <c r="G225" s="44"/>
    </row>
    <row r="226" ht="15" customHeight="1" spans="2:7">
      <c r="B226" s="37"/>
      <c r="C226" s="43"/>
      <c r="D226" s="139">
        <f>'5 жастағы балалар К'!AM68</f>
        <v>0</v>
      </c>
      <c r="E226" s="44"/>
      <c r="F226" s="139">
        <f>'5 жастағы балалар Ш'!AM68</f>
        <v>0</v>
      </c>
      <c r="G226" s="44"/>
    </row>
    <row r="227" ht="15" customHeight="1" spans="2:7">
      <c r="B227" s="37">
        <v>13</v>
      </c>
      <c r="C227" s="43"/>
      <c r="D227" s="139">
        <f>'5 жастағы балалар К'!AN68</f>
        <v>0</v>
      </c>
      <c r="E227" s="44"/>
      <c r="F227" s="139">
        <f>'5 жастағы балалар Ш'!AN68</f>
        <v>0</v>
      </c>
      <c r="G227" s="44"/>
    </row>
    <row r="228" ht="15" customHeight="1" spans="2:7">
      <c r="B228" s="37"/>
      <c r="C228" s="43"/>
      <c r="D228" s="139">
        <f>'5 жастағы балалар К'!AO68</f>
        <v>0</v>
      </c>
      <c r="E228" s="44"/>
      <c r="F228" s="139">
        <f>'5 жастағы балалар Ш'!AO68</f>
        <v>0</v>
      </c>
      <c r="G228" s="44"/>
    </row>
    <row r="229" ht="15" customHeight="1" spans="2:7">
      <c r="B229" s="37"/>
      <c r="C229" s="43"/>
      <c r="D229" s="139">
        <f>'5 жастағы балалар К'!AP68</f>
        <v>0</v>
      </c>
      <c r="E229" s="44"/>
      <c r="F229" s="139">
        <f>'5 жастағы балалар Ш'!AP68</f>
        <v>0</v>
      </c>
      <c r="G229" s="44"/>
    </row>
    <row r="230" ht="15" customHeight="1" spans="2:7">
      <c r="B230" s="37">
        <v>14</v>
      </c>
      <c r="C230" s="43"/>
      <c r="D230" s="139">
        <f>'5 жастағы балалар К'!AQ68</f>
        <v>0</v>
      </c>
      <c r="E230" s="44"/>
      <c r="F230" s="139">
        <f>'5 жастағы балалар Ш'!AQ68</f>
        <v>0</v>
      </c>
      <c r="G230" s="44"/>
    </row>
    <row r="231" ht="15" customHeight="1" spans="2:7">
      <c r="B231" s="37"/>
      <c r="C231" s="43"/>
      <c r="D231" s="139">
        <f>'5 жастағы балалар К'!AR68</f>
        <v>0</v>
      </c>
      <c r="E231" s="44"/>
      <c r="F231" s="139">
        <f>'5 жастағы балалар Ш'!AR68</f>
        <v>0</v>
      </c>
      <c r="G231" s="44"/>
    </row>
    <row r="232" ht="15" customHeight="1" spans="2:7">
      <c r="B232" s="37"/>
      <c r="C232" s="43"/>
      <c r="D232" s="139">
        <f>'5 жастағы балалар К'!AS68</f>
        <v>0</v>
      </c>
      <c r="E232" s="44"/>
      <c r="F232" s="139">
        <f>'5 жастағы балалар Ш'!AS68</f>
        <v>0</v>
      </c>
      <c r="G232" s="44"/>
    </row>
    <row r="233" ht="15" customHeight="1" spans="2:7">
      <c r="B233" s="37">
        <v>15</v>
      </c>
      <c r="C233" s="43"/>
      <c r="D233" s="139">
        <f>'5 жастағы балалар К'!AT68</f>
        <v>0</v>
      </c>
      <c r="E233" s="44"/>
      <c r="F233" s="139">
        <f>'5 жастағы балалар Ш'!AT68</f>
        <v>0</v>
      </c>
      <c r="G233" s="44"/>
    </row>
    <row r="234" ht="15" customHeight="1" spans="2:7">
      <c r="B234" s="37"/>
      <c r="C234" s="43"/>
      <c r="D234" s="139">
        <f>'5 жастағы балалар К'!AU68</f>
        <v>0</v>
      </c>
      <c r="E234" s="44"/>
      <c r="F234" s="139">
        <f>'5 жастағы балалар Ш'!AU68</f>
        <v>0</v>
      </c>
      <c r="G234" s="44"/>
    </row>
    <row r="235" spans="2:7">
      <c r="B235" s="37"/>
      <c r="C235" s="43"/>
      <c r="D235" s="139">
        <f>'5 жастағы балалар К'!AV68</f>
        <v>0</v>
      </c>
      <c r="E235" s="44"/>
      <c r="F235" s="139">
        <f>'5 жастағы балалар Ш'!AV68</f>
        <v>0</v>
      </c>
      <c r="G235" s="44"/>
    </row>
    <row r="236" spans="2:7">
      <c r="B236" s="31">
        <v>16</v>
      </c>
      <c r="C236" s="43"/>
      <c r="D236" s="139">
        <f>'5 жастағы балалар К'!AW68</f>
        <v>0</v>
      </c>
      <c r="E236" s="44"/>
      <c r="F236" s="139">
        <f>'5 жастағы балалар Ш'!AW68</f>
        <v>0</v>
      </c>
      <c r="G236" s="44"/>
    </row>
    <row r="237" spans="2:7">
      <c r="B237" s="33"/>
      <c r="C237" s="43"/>
      <c r="D237" s="139">
        <f>'5 жастағы балалар К'!AX68</f>
        <v>0</v>
      </c>
      <c r="E237" s="44"/>
      <c r="F237" s="139">
        <f>'5 жастағы балалар Ш'!AX68</f>
        <v>0</v>
      </c>
      <c r="G237" s="44"/>
    </row>
    <row r="238" spans="2:7">
      <c r="B238" s="34"/>
      <c r="C238" s="43"/>
      <c r="D238" s="139">
        <f>'5 жастағы балалар К'!AY68</f>
        <v>0</v>
      </c>
      <c r="E238" s="44"/>
      <c r="F238" s="139">
        <f>'5 жастағы балалар Ш'!AY68</f>
        <v>0</v>
      </c>
      <c r="G238" s="44"/>
    </row>
    <row r="239" spans="2:7">
      <c r="B239" s="31">
        <v>17</v>
      </c>
      <c r="C239" s="43"/>
      <c r="D239" s="139">
        <f>'5 жастағы балалар К'!AZ68</f>
        <v>0</v>
      </c>
      <c r="E239" s="44"/>
      <c r="F239" s="139">
        <f>'5 жастағы балалар Ш'!AZ68</f>
        <v>0</v>
      </c>
      <c r="G239" s="44"/>
    </row>
    <row r="240" spans="2:7">
      <c r="B240" s="33"/>
      <c r="C240" s="43"/>
      <c r="D240" s="139">
        <f>'5 жастағы балалар К'!BA68</f>
        <v>0</v>
      </c>
      <c r="E240" s="44"/>
      <c r="F240" s="139">
        <f>'5 жастағы балалар Ш'!BA68</f>
        <v>0</v>
      </c>
      <c r="G240" s="44"/>
    </row>
    <row r="241" spans="2:7">
      <c r="B241" s="34"/>
      <c r="C241" s="43"/>
      <c r="D241" s="139">
        <f>'5 жастағы балалар К'!BB68</f>
        <v>0</v>
      </c>
      <c r="E241" s="44"/>
      <c r="F241" s="139">
        <f>'5 жастағы балалар Ш'!BB68</f>
        <v>0</v>
      </c>
      <c r="G241" s="44"/>
    </row>
    <row r="242" spans="2:7">
      <c r="B242" s="31">
        <v>18</v>
      </c>
      <c r="C242" s="43"/>
      <c r="D242" s="139">
        <f>'5 жастағы балалар К'!BC68</f>
        <v>0</v>
      </c>
      <c r="E242" s="44"/>
      <c r="F242" s="139">
        <f>'5 жастағы балалар Ш'!BC68</f>
        <v>0</v>
      </c>
      <c r="G242" s="44"/>
    </row>
    <row r="243" spans="2:7">
      <c r="B243" s="33"/>
      <c r="C243" s="43"/>
      <c r="D243" s="139">
        <f>'5 жастағы балалар К'!BD68</f>
        <v>0</v>
      </c>
      <c r="E243" s="44"/>
      <c r="F243" s="139">
        <f>'5 жастағы балалар Ш'!BD68</f>
        <v>0</v>
      </c>
      <c r="G243" s="44"/>
    </row>
    <row r="244" spans="2:7">
      <c r="B244" s="34"/>
      <c r="C244" s="43"/>
      <c r="D244" s="139">
        <f>'5 жастағы балалар К'!BE68</f>
        <v>0</v>
      </c>
      <c r="E244" s="44"/>
      <c r="F244" s="139">
        <f>'5 жастағы балалар Ш'!BE68</f>
        <v>0</v>
      </c>
      <c r="G244" s="44"/>
    </row>
    <row r="245" spans="2:7">
      <c r="B245" s="31">
        <v>19</v>
      </c>
      <c r="C245" s="43"/>
      <c r="D245" s="139">
        <f>'5 жастағы балалар К'!BF68</f>
        <v>0</v>
      </c>
      <c r="E245" s="44"/>
      <c r="F245" s="139">
        <f>'5 жастағы балалар Ш'!BF68</f>
        <v>0</v>
      </c>
      <c r="G245" s="44"/>
    </row>
    <row r="246" spans="2:7">
      <c r="B246" s="33"/>
      <c r="C246" s="43"/>
      <c r="D246" s="139">
        <f>'5 жастағы балалар К'!BG68</f>
        <v>0</v>
      </c>
      <c r="E246" s="44"/>
      <c r="F246" s="139">
        <f>'5 жастағы балалар Ш'!BG68</f>
        <v>0</v>
      </c>
      <c r="G246" s="44"/>
    </row>
    <row r="247" spans="2:7">
      <c r="B247" s="34"/>
      <c r="C247" s="43"/>
      <c r="D247" s="139">
        <f>'5 жастағы балалар К'!BH68</f>
        <v>0</v>
      </c>
      <c r="E247" s="44"/>
      <c r="F247" s="139">
        <f>'5 жастағы балалар Ш'!BH68</f>
        <v>0</v>
      </c>
      <c r="G247" s="44"/>
    </row>
    <row r="248" spans="2:7">
      <c r="B248" s="31">
        <v>20</v>
      </c>
      <c r="C248" s="43"/>
      <c r="D248" s="139">
        <f>'5 жастағы балалар К'!BI68</f>
        <v>0</v>
      </c>
      <c r="E248" s="44"/>
      <c r="F248" s="139">
        <f>'5 жастағы балалар Ш'!BI68</f>
        <v>0</v>
      </c>
      <c r="G248" s="44"/>
    </row>
    <row r="249" spans="2:7">
      <c r="B249" s="33"/>
      <c r="C249" s="43"/>
      <c r="D249" s="139">
        <f>'5 жастағы балалар К'!BJ68</f>
        <v>0</v>
      </c>
      <c r="E249" s="44"/>
      <c r="F249" s="139">
        <f>'5 жастағы балалар Ш'!BJ68</f>
        <v>0</v>
      </c>
      <c r="G249" s="44"/>
    </row>
    <row r="250" spans="2:7">
      <c r="B250" s="34"/>
      <c r="C250" s="43"/>
      <c r="D250" s="139">
        <f>'5 жастағы балалар К'!BK68</f>
        <v>0</v>
      </c>
      <c r="E250" s="44"/>
      <c r="F250" s="139">
        <f>'5 жастағы балалар Ш'!BK68</f>
        <v>0</v>
      </c>
      <c r="G250" s="44"/>
    </row>
    <row r="251" spans="2:7">
      <c r="B251" s="31">
        <v>21</v>
      </c>
      <c r="C251" s="43"/>
      <c r="D251" s="139">
        <f>'5 жастағы балалар К'!BL68</f>
        <v>0</v>
      </c>
      <c r="E251" s="44"/>
      <c r="F251" s="139">
        <f>'5 жастағы балалар Ш'!BL68</f>
        <v>0</v>
      </c>
      <c r="G251" s="44"/>
    </row>
    <row r="252" spans="2:7">
      <c r="B252" s="33"/>
      <c r="C252" s="43"/>
      <c r="D252" s="139">
        <f>'5 жастағы балалар К'!BM68</f>
        <v>0</v>
      </c>
      <c r="E252" s="44"/>
      <c r="F252" s="139">
        <f>'5 жастағы балалар Ш'!BM68</f>
        <v>0</v>
      </c>
      <c r="G252" s="44"/>
    </row>
    <row r="253" spans="2:7">
      <c r="B253" s="34"/>
      <c r="C253" s="43"/>
      <c r="D253" s="139">
        <f>'5 жастағы балалар К'!BN68</f>
        <v>0</v>
      </c>
      <c r="E253" s="44"/>
      <c r="F253" s="139">
        <f>'5 жастағы балалар Ш'!BN68</f>
        <v>0</v>
      </c>
      <c r="G253" s="44"/>
    </row>
    <row r="254" spans="2:7">
      <c r="B254" s="31">
        <v>22</v>
      </c>
      <c r="C254" s="43"/>
      <c r="D254" s="139">
        <f>'5 жастағы балалар К'!BO68</f>
        <v>0</v>
      </c>
      <c r="E254" s="44"/>
      <c r="F254" s="139">
        <f>'5 жастағы балалар Ш'!BO68</f>
        <v>0</v>
      </c>
      <c r="G254" s="44"/>
    </row>
    <row r="255" spans="2:7">
      <c r="B255" s="33"/>
      <c r="C255" s="43"/>
      <c r="D255" s="139">
        <f>'5 жастағы балалар К'!BP68</f>
        <v>0</v>
      </c>
      <c r="E255" s="44"/>
      <c r="F255" s="139">
        <f>'5 жастағы балалар Ш'!BP68</f>
        <v>0</v>
      </c>
      <c r="G255" s="44"/>
    </row>
    <row r="256" spans="2:7">
      <c r="B256" s="34"/>
      <c r="C256" s="43"/>
      <c r="D256" s="139">
        <f>'5 жастағы балалар К'!BQ68</f>
        <v>0</v>
      </c>
      <c r="E256" s="44"/>
      <c r="F256" s="139">
        <f>'5 жастағы балалар Ш'!BQ68</f>
        <v>0</v>
      </c>
      <c r="G256" s="44"/>
    </row>
    <row r="257" spans="2:7">
      <c r="B257" s="31">
        <v>23</v>
      </c>
      <c r="C257" s="43"/>
      <c r="D257" s="139">
        <f>'5 жастағы балалар К'!BR68</f>
        <v>0</v>
      </c>
      <c r="E257" s="44"/>
      <c r="F257" s="139">
        <f>'5 жастағы балалар Ш'!BR68</f>
        <v>0</v>
      </c>
      <c r="G257" s="44"/>
    </row>
    <row r="258" spans="2:7">
      <c r="B258" s="33"/>
      <c r="C258" s="43"/>
      <c r="D258" s="139">
        <f>'5 жастағы балалар К'!BS68</f>
        <v>0</v>
      </c>
      <c r="E258" s="44"/>
      <c r="F258" s="139">
        <f>'5 жастағы балалар Ш'!BS68</f>
        <v>0</v>
      </c>
      <c r="G258" s="44"/>
    </row>
    <row r="259" spans="2:7">
      <c r="B259" s="34"/>
      <c r="C259" s="43"/>
      <c r="D259" s="139">
        <f>'5 жастағы балалар К'!BT68</f>
        <v>0</v>
      </c>
      <c r="E259" s="44"/>
      <c r="F259" s="139">
        <f>'5 жастағы балалар Ш'!BT68</f>
        <v>0</v>
      </c>
      <c r="G259" s="44"/>
    </row>
    <row r="260" spans="2:7">
      <c r="B260" s="31">
        <v>24</v>
      </c>
      <c r="C260" s="43"/>
      <c r="D260" s="139">
        <f>'5 жастағы балалар К'!BU68</f>
        <v>0</v>
      </c>
      <c r="E260" s="44"/>
      <c r="F260" s="139">
        <f>'5 жастағы балалар Ш'!BU68</f>
        <v>0</v>
      </c>
      <c r="G260" s="44"/>
    </row>
    <row r="261" spans="2:7">
      <c r="B261" s="33"/>
      <c r="C261" s="43"/>
      <c r="D261" s="139">
        <f>'5 жастағы балалар К'!BV68</f>
        <v>0</v>
      </c>
      <c r="E261" s="44"/>
      <c r="F261" s="139">
        <f>'5 жастағы балалар Ш'!BV68</f>
        <v>0</v>
      </c>
      <c r="G261" s="44"/>
    </row>
    <row r="262" spans="2:7">
      <c r="B262" s="34"/>
      <c r="C262" s="43"/>
      <c r="D262" s="139">
        <f>'5 жастағы балалар К'!BW68</f>
        <v>0</v>
      </c>
      <c r="E262" s="44"/>
      <c r="F262" s="139">
        <f>'5 жастағы балалар Ш'!BW68</f>
        <v>0</v>
      </c>
      <c r="G262" s="44"/>
    </row>
    <row r="263" spans="2:7">
      <c r="B263" s="31">
        <v>25</v>
      </c>
      <c r="C263" s="43"/>
      <c r="D263" s="139">
        <f>'5 жастағы балалар К'!BX68</f>
        <v>0</v>
      </c>
      <c r="E263" s="44"/>
      <c r="F263" s="139">
        <f>'5 жастағы балалар Ш'!BX68</f>
        <v>0</v>
      </c>
      <c r="G263" s="44"/>
    </row>
    <row r="264" spans="2:7">
      <c r="B264" s="33"/>
      <c r="C264" s="43"/>
      <c r="D264" s="139">
        <f>'5 жастағы балалар К'!BY68</f>
        <v>0</v>
      </c>
      <c r="E264" s="44"/>
      <c r="F264" s="139">
        <f>'5 жастағы балалар Ш'!BY68</f>
        <v>0</v>
      </c>
      <c r="G264" s="44"/>
    </row>
    <row r="265" spans="2:7">
      <c r="B265" s="34"/>
      <c r="C265" s="43"/>
      <c r="D265" s="139">
        <f>'5 жастағы балалар К'!BZ68</f>
        <v>0</v>
      </c>
      <c r="E265" s="44"/>
      <c r="F265" s="139">
        <f>'5 жастағы балалар Ш'!BZ68</f>
        <v>0</v>
      </c>
      <c r="G265" s="44"/>
    </row>
    <row r="266" spans="2:7">
      <c r="B266" s="37">
        <v>26</v>
      </c>
      <c r="C266" s="43"/>
      <c r="D266" s="139">
        <f>'5 жастағы балалар К'!CA68</f>
        <v>0</v>
      </c>
      <c r="E266" s="44"/>
      <c r="F266" s="139">
        <f>'5 жастағы балалар Ш'!CA68</f>
        <v>0</v>
      </c>
      <c r="G266" s="44"/>
    </row>
    <row r="267" spans="2:7">
      <c r="B267" s="37"/>
      <c r="C267" s="43"/>
      <c r="D267" s="139">
        <f>'5 жастағы балалар К'!CB68</f>
        <v>0</v>
      </c>
      <c r="E267" s="44"/>
      <c r="F267" s="139">
        <f>'5 жастағы балалар Ш'!CB68</f>
        <v>0</v>
      </c>
      <c r="G267" s="44"/>
    </row>
    <row r="268" spans="2:7">
      <c r="B268" s="37"/>
      <c r="C268" s="43"/>
      <c r="D268" s="139">
        <f>'5 жастағы балалар К'!CC68</f>
        <v>0</v>
      </c>
      <c r="E268" s="44"/>
      <c r="F268" s="139">
        <f>'5 жастағы балалар Ш'!CC68</f>
        <v>0</v>
      </c>
      <c r="G268" s="44"/>
    </row>
    <row r="269" spans="2:7">
      <c r="B269" s="37">
        <v>27</v>
      </c>
      <c r="C269" s="43"/>
      <c r="D269" s="139">
        <f>'5 жастағы балалар К'!CD68</f>
        <v>0</v>
      </c>
      <c r="E269" s="44"/>
      <c r="F269" s="139">
        <f>'5 жастағы балалар Ш'!CD68</f>
        <v>0</v>
      </c>
      <c r="G269" s="44"/>
    </row>
    <row r="270" spans="2:7">
      <c r="B270" s="37"/>
      <c r="C270" s="43"/>
      <c r="D270" s="139">
        <f>'5 жастағы балалар К'!CE68</f>
        <v>0</v>
      </c>
      <c r="E270" s="44"/>
      <c r="F270" s="139">
        <f>'5 жастағы балалар Ш'!CE68</f>
        <v>0</v>
      </c>
      <c r="G270" s="44"/>
    </row>
    <row r="271" spans="2:7">
      <c r="B271" s="37"/>
      <c r="C271" s="43"/>
      <c r="D271" s="139">
        <f>'5 жастағы балалар К'!CF68</f>
        <v>0</v>
      </c>
      <c r="E271" s="44"/>
      <c r="F271" s="139">
        <f>'5 жастағы балалар Ш'!CF68</f>
        <v>0</v>
      </c>
      <c r="G271" s="44"/>
    </row>
    <row r="272" spans="2:7">
      <c r="B272" s="37">
        <v>28</v>
      </c>
      <c r="C272" s="43"/>
      <c r="D272" s="139">
        <f>'5 жастағы балалар К'!CG68</f>
        <v>0</v>
      </c>
      <c r="E272" s="44"/>
      <c r="F272" s="139">
        <f>'5 жастағы балалар Ш'!CG68</f>
        <v>0</v>
      </c>
      <c r="G272" s="44"/>
    </row>
    <row r="273" spans="2:7">
      <c r="B273" s="37"/>
      <c r="C273" s="43"/>
      <c r="D273" s="139">
        <f>'5 жастағы балалар К'!CH68</f>
        <v>0</v>
      </c>
      <c r="E273" s="44"/>
      <c r="F273" s="139">
        <f>'5 жастағы балалар Ш'!CH68</f>
        <v>0</v>
      </c>
      <c r="G273" s="44"/>
    </row>
    <row r="274" spans="2:7">
      <c r="B274" s="37"/>
      <c r="C274" s="43"/>
      <c r="D274" s="139">
        <f>'5 жастағы балалар К'!CI68</f>
        <v>0</v>
      </c>
      <c r="E274" s="44"/>
      <c r="F274" s="139">
        <f>'5 жастағы балалар Ш'!CI68</f>
        <v>0</v>
      </c>
      <c r="G274" s="44"/>
    </row>
    <row r="275" spans="2:7">
      <c r="B275" s="37">
        <v>29</v>
      </c>
      <c r="C275" s="43"/>
      <c r="D275" s="42"/>
      <c r="E275" s="44"/>
      <c r="F275" s="139">
        <f>'5 жастағы балалар Ш'!CJ68</f>
        <v>0</v>
      </c>
      <c r="G275" s="44"/>
    </row>
    <row r="276" spans="2:7">
      <c r="B276" s="37"/>
      <c r="C276" s="43"/>
      <c r="D276" s="44"/>
      <c r="E276" s="44"/>
      <c r="F276" s="139">
        <f>'5 жастағы балалар Ш'!CK68</f>
        <v>0</v>
      </c>
      <c r="G276" s="44"/>
    </row>
    <row r="277" spans="2:7">
      <c r="B277" s="37"/>
      <c r="C277" s="43"/>
      <c r="D277" s="44"/>
      <c r="E277" s="44"/>
      <c r="F277" s="139">
        <f>'5 жастағы балалар Ш'!CL68</f>
        <v>0</v>
      </c>
      <c r="G277" s="44"/>
    </row>
    <row r="278" spans="2:7">
      <c r="B278" s="37">
        <v>30</v>
      </c>
      <c r="C278" s="43"/>
      <c r="D278" s="44"/>
      <c r="E278" s="44"/>
      <c r="F278" s="139">
        <f>'5 жастағы балалар Ш'!CM68</f>
        <v>0</v>
      </c>
      <c r="G278" s="44"/>
    </row>
    <row r="279" spans="2:7">
      <c r="B279" s="37"/>
      <c r="C279" s="43"/>
      <c r="D279" s="44"/>
      <c r="E279" s="44"/>
      <c r="F279" s="139">
        <f>'5 жастағы балалар Ш'!CN68</f>
        <v>0</v>
      </c>
      <c r="G279" s="44"/>
    </row>
    <row r="280" spans="2:7">
      <c r="B280" s="37"/>
      <c r="C280" s="43"/>
      <c r="D280" s="44"/>
      <c r="E280" s="44"/>
      <c r="F280" s="139">
        <f>'5 жастағы балалар Ш'!CO68</f>
        <v>0</v>
      </c>
      <c r="G280" s="44"/>
    </row>
    <row r="281" spans="2:7">
      <c r="B281" s="37">
        <v>31</v>
      </c>
      <c r="C281" s="43"/>
      <c r="D281" s="44"/>
      <c r="E281" s="44"/>
      <c r="F281" s="139">
        <f>'5 жастағы балалар Ш'!CP68</f>
        <v>0</v>
      </c>
      <c r="G281" s="44"/>
    </row>
    <row r="282" spans="2:7">
      <c r="B282" s="37"/>
      <c r="C282" s="43"/>
      <c r="D282" s="44"/>
      <c r="E282" s="44"/>
      <c r="F282" s="139">
        <f>'5 жастағы балалар Ш'!CQ68</f>
        <v>0</v>
      </c>
      <c r="G282" s="44"/>
    </row>
    <row r="283" spans="2:7">
      <c r="B283" s="37"/>
      <c r="C283" s="43"/>
      <c r="D283" s="44"/>
      <c r="E283" s="44"/>
      <c r="F283" s="139">
        <f>'5 жастағы балалар Ш'!CR68</f>
        <v>0</v>
      </c>
      <c r="G283" s="44"/>
    </row>
    <row r="284" spans="2:7">
      <c r="B284" s="37">
        <v>32</v>
      </c>
      <c r="C284" s="43"/>
      <c r="D284" s="44"/>
      <c r="E284" s="44"/>
      <c r="F284" s="139">
        <f>'5 жастағы балалар Ш'!CS68</f>
        <v>0</v>
      </c>
      <c r="G284" s="44"/>
    </row>
    <row r="285" spans="2:7">
      <c r="B285" s="37"/>
      <c r="C285" s="43"/>
      <c r="D285" s="44"/>
      <c r="E285" s="44"/>
      <c r="F285" s="139">
        <f>'5 жастағы балалар Ш'!CT68</f>
        <v>0</v>
      </c>
      <c r="G285" s="44"/>
    </row>
    <row r="286" spans="2:7">
      <c r="B286" s="37"/>
      <c r="C286" s="43"/>
      <c r="D286" s="44"/>
      <c r="E286" s="44"/>
      <c r="F286" s="139">
        <f>'5 жастағы балалар Ш'!CU68</f>
        <v>0</v>
      </c>
      <c r="G286" s="44"/>
    </row>
    <row r="287" spans="2:7">
      <c r="B287" s="37">
        <v>33</v>
      </c>
      <c r="C287" s="43"/>
      <c r="D287" s="44"/>
      <c r="E287" s="44"/>
      <c r="F287" s="139">
        <f>'5 жастағы балалар Ш'!CV68</f>
        <v>0</v>
      </c>
      <c r="G287" s="44"/>
    </row>
    <row r="288" spans="2:7">
      <c r="B288" s="37"/>
      <c r="C288" s="43"/>
      <c r="D288" s="44"/>
      <c r="E288" s="44"/>
      <c r="F288" s="139">
        <f>'5 жастағы балалар Ш'!CW68</f>
        <v>0</v>
      </c>
      <c r="G288" s="44"/>
    </row>
    <row r="289" spans="2:7">
      <c r="B289" s="37"/>
      <c r="C289" s="43"/>
      <c r="D289" s="44"/>
      <c r="E289" s="44"/>
      <c r="F289" s="139">
        <f>'5 жастағы балалар Ш'!CX68</f>
        <v>0</v>
      </c>
      <c r="G289" s="44"/>
    </row>
    <row r="290" spans="2:7">
      <c r="B290" s="37">
        <v>34</v>
      </c>
      <c r="C290" s="43"/>
      <c r="D290" s="44"/>
      <c r="E290" s="44"/>
      <c r="F290" s="139">
        <f>'5 жастағы балалар Ш'!CY68</f>
        <v>0</v>
      </c>
      <c r="G290" s="44"/>
    </row>
    <row r="291" spans="2:7">
      <c r="B291" s="37"/>
      <c r="C291" s="43"/>
      <c r="D291" s="44"/>
      <c r="E291" s="44"/>
      <c r="F291" s="139">
        <f>'5 жастағы балалар Ш'!CZ68</f>
        <v>0</v>
      </c>
      <c r="G291" s="44"/>
    </row>
    <row r="292" spans="2:7">
      <c r="B292" s="37"/>
      <c r="C292" s="43"/>
      <c r="D292" s="44"/>
      <c r="E292" s="44"/>
      <c r="F292" s="139">
        <f>'5 жастағы балалар Ш'!DA68</f>
        <v>0</v>
      </c>
      <c r="G292" s="44"/>
    </row>
    <row r="293" spans="2:7">
      <c r="B293" s="37">
        <v>35</v>
      </c>
      <c r="C293" s="43"/>
      <c r="D293" s="44"/>
      <c r="E293" s="44"/>
      <c r="F293" s="139">
        <f>'5 жастағы балалар Ш'!DB68</f>
        <v>0</v>
      </c>
      <c r="G293" s="44"/>
    </row>
    <row r="294" spans="2:7">
      <c r="B294" s="37"/>
      <c r="C294" s="43"/>
      <c r="D294" s="44"/>
      <c r="E294" s="44"/>
      <c r="F294" s="139">
        <f>'5 жастағы балалар Ш'!DC68</f>
        <v>0</v>
      </c>
      <c r="G294" s="44"/>
    </row>
    <row r="295" spans="2:7">
      <c r="B295" s="37"/>
      <c r="C295" s="45"/>
      <c r="D295" s="46"/>
      <c r="E295" s="46"/>
      <c r="F295" s="139">
        <f>'5 жастағы балалар Ш'!DD68</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Ф'!D127</f>
        <v>0</v>
      </c>
      <c r="D300" s="137">
        <f>'5 жастағы балалар К'!D127</f>
        <v>0</v>
      </c>
      <c r="E300" s="137">
        <f>'5 жастағы балалар Т'!D127</f>
        <v>0</v>
      </c>
      <c r="F300" s="137">
        <f>'5 жастағы балалар Ш'!D127</f>
        <v>0</v>
      </c>
      <c r="G300" s="137">
        <f>'5 жастағы балалар Ә'!D127</f>
        <v>0</v>
      </c>
    </row>
    <row r="301" spans="2:7">
      <c r="B301" s="33"/>
      <c r="C301" s="137">
        <f>'5 жастағы балалар Ф'!E127</f>
        <v>0</v>
      </c>
      <c r="D301" s="137">
        <f>'5 жастағы балалар К'!E127</f>
        <v>0</v>
      </c>
      <c r="E301" s="137">
        <f>'5 жастағы балалар Т'!E127</f>
        <v>0</v>
      </c>
      <c r="F301" s="137">
        <f>'5 жастағы балалар Ш'!E127</f>
        <v>0</v>
      </c>
      <c r="G301" s="137">
        <f>'5 жастағы балалар Ә'!E127</f>
        <v>0</v>
      </c>
    </row>
    <row r="302" spans="2:7">
      <c r="B302" s="34"/>
      <c r="C302" s="137">
        <f>'5 жастағы балалар Ф'!F127</f>
        <v>0</v>
      </c>
      <c r="D302" s="137">
        <f>'5 жастағы балалар К'!F127</f>
        <v>0</v>
      </c>
      <c r="E302" s="137">
        <f>'5 жастағы балалар Т'!F127</f>
        <v>0</v>
      </c>
      <c r="F302" s="137">
        <f>'5 жастағы балалар Ш'!F127</f>
        <v>0</v>
      </c>
      <c r="G302" s="137">
        <f>'5 жастағы балалар Ә'!F127</f>
        <v>0</v>
      </c>
    </row>
    <row r="303" spans="2:7">
      <c r="B303" s="31">
        <v>2</v>
      </c>
      <c r="C303" s="137">
        <f>'5 жастағы балалар Ф'!G127</f>
        <v>0</v>
      </c>
      <c r="D303" s="137">
        <f>'5 жастағы балалар К'!G127</f>
        <v>0</v>
      </c>
      <c r="E303" s="137">
        <f>'5 жастағы балалар Т'!G127</f>
        <v>0</v>
      </c>
      <c r="F303" s="137">
        <f>'5 жастағы балалар Ш'!G127</f>
        <v>0</v>
      </c>
      <c r="G303" s="137">
        <f>'5 жастағы балалар Ә'!G127</f>
        <v>0</v>
      </c>
    </row>
    <row r="304" spans="2:7">
      <c r="B304" s="33"/>
      <c r="C304" s="137">
        <f>'5 жастағы балалар Ф'!H127</f>
        <v>0</v>
      </c>
      <c r="D304" s="137">
        <f>'5 жастағы балалар К'!H127</f>
        <v>0</v>
      </c>
      <c r="E304" s="137">
        <f>'5 жастағы балалар Т'!H127</f>
        <v>0</v>
      </c>
      <c r="F304" s="137">
        <f>'5 жастағы балалар Ш'!H127</f>
        <v>0</v>
      </c>
      <c r="G304" s="137">
        <f>'5 жастағы балалар Ә'!H127</f>
        <v>0</v>
      </c>
    </row>
    <row r="305" spans="2:7">
      <c r="B305" s="34"/>
      <c r="C305" s="137">
        <f>'5 жастағы балалар Ф'!I127</f>
        <v>0</v>
      </c>
      <c r="D305" s="137">
        <f>'5 жастағы балалар К'!I127</f>
        <v>0</v>
      </c>
      <c r="E305" s="137">
        <f>'5 жастағы балалар Т'!I127</f>
        <v>0</v>
      </c>
      <c r="F305" s="137">
        <f>'5 жастағы балалар Ш'!I127</f>
        <v>0</v>
      </c>
      <c r="G305" s="137">
        <f>'5 жастағы балалар Ә'!I127</f>
        <v>0</v>
      </c>
    </row>
    <row r="306" spans="2:7">
      <c r="B306" s="31">
        <v>3</v>
      </c>
      <c r="C306" s="137">
        <f>'5 жастағы балалар Ф'!J127</f>
        <v>0</v>
      </c>
      <c r="D306" s="137">
        <f>'5 жастағы балалар К'!J127</f>
        <v>0</v>
      </c>
      <c r="E306" s="137">
        <f>'5 жастағы балалар Т'!J127</f>
        <v>0</v>
      </c>
      <c r="F306" s="137">
        <f>'5 жастағы балалар Ш'!J127</f>
        <v>0</v>
      </c>
      <c r="G306" s="137">
        <f>'5 жастағы балалар Ә'!J127</f>
        <v>0</v>
      </c>
    </row>
    <row r="307" spans="2:7">
      <c r="B307" s="33"/>
      <c r="C307" s="137">
        <f>'5 жастағы балалар Ф'!K127</f>
        <v>0</v>
      </c>
      <c r="D307" s="137">
        <f>'5 жастағы балалар К'!K127</f>
        <v>0</v>
      </c>
      <c r="E307" s="137">
        <f>'5 жастағы балалар Т'!K127</f>
        <v>0</v>
      </c>
      <c r="F307" s="137">
        <f>'5 жастағы балалар Ш'!K127</f>
        <v>0</v>
      </c>
      <c r="G307" s="137">
        <f>'5 жастағы балалар Ә'!K127</f>
        <v>0</v>
      </c>
    </row>
    <row r="308" spans="2:7">
      <c r="B308" s="34"/>
      <c r="C308" s="137">
        <f>'5 жастағы балалар Ф'!L127</f>
        <v>0</v>
      </c>
      <c r="D308" s="137">
        <f>'5 жастағы балалар К'!L127</f>
        <v>0</v>
      </c>
      <c r="E308" s="137">
        <f>'5 жастағы балалар Т'!L127</f>
        <v>0</v>
      </c>
      <c r="F308" s="137">
        <f>'5 жастағы балалар Ш'!L127</f>
        <v>0</v>
      </c>
      <c r="G308" s="137">
        <f>'5 жастағы балалар Ә'!L127</f>
        <v>0</v>
      </c>
    </row>
    <row r="309" spans="2:7">
      <c r="B309" s="31">
        <v>4</v>
      </c>
      <c r="C309" s="137">
        <f>'5 жастағы балалар Ф'!M127</f>
        <v>0</v>
      </c>
      <c r="D309" s="137">
        <f>'5 жастағы балалар К'!M127</f>
        <v>0</v>
      </c>
      <c r="E309" s="137">
        <f>'5 жастағы балалар Т'!M127</f>
        <v>0</v>
      </c>
      <c r="F309" s="137">
        <f>'5 жастағы балалар Ш'!M127</f>
        <v>0</v>
      </c>
      <c r="G309" s="137">
        <f>'5 жастағы балалар Ә'!M127</f>
        <v>0</v>
      </c>
    </row>
    <row r="310" spans="2:7">
      <c r="B310" s="33"/>
      <c r="C310" s="137">
        <f>'5 жастағы балалар Ф'!N127</f>
        <v>0</v>
      </c>
      <c r="D310" s="137">
        <f>'5 жастағы балалар К'!N127</f>
        <v>0</v>
      </c>
      <c r="E310" s="137">
        <f>'5 жастағы балалар Т'!N127</f>
        <v>0</v>
      </c>
      <c r="F310" s="137">
        <f>'5 жастағы балалар Ш'!N127</f>
        <v>0</v>
      </c>
      <c r="G310" s="137">
        <f>'5 жастағы балалар Ә'!N127</f>
        <v>0</v>
      </c>
    </row>
    <row r="311" spans="2:7">
      <c r="B311" s="34"/>
      <c r="C311" s="137">
        <f>'5 жастағы балалар Ф'!O127</f>
        <v>0</v>
      </c>
      <c r="D311" s="137">
        <f>'5 жастағы балалар К'!O127</f>
        <v>0</v>
      </c>
      <c r="E311" s="137">
        <f>'5 жастағы балалар Т'!O127</f>
        <v>0</v>
      </c>
      <c r="F311" s="137">
        <f>'5 жастағы балалар Ш'!O127</f>
        <v>0</v>
      </c>
      <c r="G311" s="137">
        <f>'5 жастағы балалар Ә'!O127</f>
        <v>0</v>
      </c>
    </row>
    <row r="312" spans="2:7">
      <c r="B312" s="31">
        <v>5</v>
      </c>
      <c r="C312" s="137">
        <f>'5 жастағы балалар Ф'!P127</f>
        <v>0</v>
      </c>
      <c r="D312" s="137">
        <f>'5 жастағы балалар К'!P127</f>
        <v>0</v>
      </c>
      <c r="E312" s="137">
        <f>'5 жастағы балалар Т'!P127</f>
        <v>0</v>
      </c>
      <c r="F312" s="137">
        <f>'5 жастағы балалар Ш'!P127</f>
        <v>0</v>
      </c>
      <c r="G312" s="137">
        <f>'5 жастағы балалар Ә'!P127</f>
        <v>0</v>
      </c>
    </row>
    <row r="313" spans="2:7">
      <c r="B313" s="33"/>
      <c r="C313" s="137">
        <f>'5 жастағы балалар Ф'!Q127</f>
        <v>0</v>
      </c>
      <c r="D313" s="137">
        <f>'5 жастағы балалар К'!Q127</f>
        <v>0</v>
      </c>
      <c r="E313" s="137">
        <f>'5 жастағы балалар Т'!Q127</f>
        <v>0</v>
      </c>
      <c r="F313" s="137">
        <f>'5 жастағы балалар Ш'!Q127</f>
        <v>0</v>
      </c>
      <c r="G313" s="137">
        <f>'5 жастағы балалар Ә'!Q127</f>
        <v>0</v>
      </c>
    </row>
    <row r="314" spans="2:7">
      <c r="B314" s="34"/>
      <c r="C314" s="137">
        <f>'5 жастағы балалар Ф'!R127</f>
        <v>0</v>
      </c>
      <c r="D314" s="137">
        <f>'5 жастағы балалар К'!R127</f>
        <v>0</v>
      </c>
      <c r="E314" s="137">
        <f>'5 жастағы балалар Т'!R127</f>
        <v>0</v>
      </c>
      <c r="F314" s="137">
        <f>'5 жастағы балалар Ш'!R127</f>
        <v>0</v>
      </c>
      <c r="G314" s="137">
        <f>'5 жастағы балалар Ә'!R127</f>
        <v>0</v>
      </c>
    </row>
    <row r="315" spans="2:7">
      <c r="B315" s="31">
        <v>6</v>
      </c>
      <c r="C315" s="137">
        <f>'5 жастағы балалар Ф'!S127</f>
        <v>0</v>
      </c>
      <c r="D315" s="137">
        <f>'5 жастағы балалар К'!S127</f>
        <v>0</v>
      </c>
      <c r="E315" s="137">
        <f>'5 жастағы балалар Т'!S127</f>
        <v>0</v>
      </c>
      <c r="F315" s="137">
        <f>'5 жастағы балалар Ш'!S127</f>
        <v>0</v>
      </c>
      <c r="G315" s="137">
        <f>'5 жастағы балалар Ә'!S127</f>
        <v>0</v>
      </c>
    </row>
    <row r="316" spans="2:7">
      <c r="B316" s="33"/>
      <c r="C316" s="137">
        <f>'5 жастағы балалар Ф'!T127</f>
        <v>0</v>
      </c>
      <c r="D316" s="137">
        <f>'5 жастағы балалар К'!T127</f>
        <v>0</v>
      </c>
      <c r="E316" s="137">
        <f>'5 жастағы балалар Т'!T127</f>
        <v>0</v>
      </c>
      <c r="F316" s="137">
        <f>'5 жастағы балалар Ш'!T127</f>
        <v>0</v>
      </c>
      <c r="G316" s="137">
        <f>'5 жастағы балалар Ә'!T127</f>
        <v>0</v>
      </c>
    </row>
    <row r="317" spans="2:7">
      <c r="B317" s="34"/>
      <c r="C317" s="137">
        <f>'5 жастағы балалар Ф'!U127</f>
        <v>0</v>
      </c>
      <c r="D317" s="137">
        <f>'5 жастағы балалар К'!U127</f>
        <v>0</v>
      </c>
      <c r="E317" s="137">
        <f>'5 жастағы балалар Т'!U127</f>
        <v>0</v>
      </c>
      <c r="F317" s="137">
        <f>'5 жастағы балалар Ш'!U127</f>
        <v>0</v>
      </c>
      <c r="G317" s="137">
        <f>'5 жастағы балалар Ә'!U127</f>
        <v>0</v>
      </c>
    </row>
    <row r="318" spans="2:7">
      <c r="B318" s="31">
        <v>7</v>
      </c>
      <c r="C318" s="137">
        <f>'5 жастағы балалар Ф'!V127</f>
        <v>0</v>
      </c>
      <c r="D318" s="137">
        <f>'5 жастағы балалар К'!V127</f>
        <v>0</v>
      </c>
      <c r="E318" s="137">
        <f>'5 жастағы балалар Т'!V127</f>
        <v>0</v>
      </c>
      <c r="F318" s="137">
        <f>'5 жастағы балалар Ш'!V127</f>
        <v>0</v>
      </c>
      <c r="G318" s="137">
        <f>'5 жастағы балалар Ә'!V127</f>
        <v>0</v>
      </c>
    </row>
    <row r="319" spans="2:7">
      <c r="B319" s="33"/>
      <c r="C319" s="137">
        <f>'5 жастағы балалар Ф'!W127</f>
        <v>0</v>
      </c>
      <c r="D319" s="137">
        <f>'5 жастағы балалар Ш'!W127</f>
        <v>0</v>
      </c>
      <c r="E319" s="137">
        <f>'5 жастағы балалар Т'!W127</f>
        <v>0</v>
      </c>
      <c r="F319" s="137">
        <f>'5 жастағы балалар Ш'!W127</f>
        <v>0</v>
      </c>
      <c r="G319" s="137">
        <f>'5 жастағы балалар Ә'!W127</f>
        <v>0</v>
      </c>
    </row>
    <row r="320" spans="2:7">
      <c r="B320" s="34"/>
      <c r="C320" s="137">
        <f>'5 жастағы балалар Ф'!X127</f>
        <v>0</v>
      </c>
      <c r="D320" s="137">
        <f>'5 жастағы балалар К'!X127</f>
        <v>0</v>
      </c>
      <c r="E320" s="137">
        <f>'5 жастағы балалар Т'!X127</f>
        <v>0</v>
      </c>
      <c r="F320" s="137">
        <f>'5 жастағы балалар Ш'!X127</f>
        <v>0</v>
      </c>
      <c r="G320" s="137">
        <f>'5 жастағы балалар Ә'!X127</f>
        <v>0</v>
      </c>
    </row>
    <row r="321" spans="2:7">
      <c r="B321" s="31">
        <v>8</v>
      </c>
      <c r="C321" s="41"/>
      <c r="D321" s="137">
        <f>'5 жастағы балалар К'!Y127</f>
        <v>0</v>
      </c>
      <c r="E321" s="42"/>
      <c r="F321" s="137">
        <f>'5 жастағы балалар Ш'!Y127</f>
        <v>0</v>
      </c>
      <c r="G321" s="42"/>
    </row>
    <row r="322" spans="2:7">
      <c r="B322" s="33"/>
      <c r="C322" s="43"/>
      <c r="D322" s="137">
        <f>'5 жастағы балалар К'!Z127</f>
        <v>0</v>
      </c>
      <c r="E322" s="44"/>
      <c r="F322" s="137">
        <f>'5 жастағы балалар Ш'!Z127</f>
        <v>0</v>
      </c>
      <c r="G322" s="44"/>
    </row>
    <row r="323" spans="2:7">
      <c r="B323" s="34"/>
      <c r="C323" s="43"/>
      <c r="D323" s="137">
        <f>'5 жастағы балалар К'!AA127</f>
        <v>0</v>
      </c>
      <c r="E323" s="44"/>
      <c r="F323" s="137">
        <f>'5 жастағы балалар Ш'!AA127</f>
        <v>0</v>
      </c>
      <c r="G323" s="44"/>
    </row>
    <row r="324" spans="2:7">
      <c r="B324" s="31">
        <v>9</v>
      </c>
      <c r="C324" s="43"/>
      <c r="D324" s="137">
        <f>'5 жастағы балалар К'!AB127</f>
        <v>0</v>
      </c>
      <c r="E324" s="44"/>
      <c r="F324" s="137">
        <f>'5 жастағы балалар Ш'!AB127</f>
        <v>0</v>
      </c>
      <c r="G324" s="44"/>
    </row>
    <row r="325" spans="2:7">
      <c r="B325" s="33"/>
      <c r="C325" s="43"/>
      <c r="D325" s="137">
        <f>'5 жастағы балалар К'!AC127</f>
        <v>0</v>
      </c>
      <c r="E325" s="44"/>
      <c r="F325" s="137">
        <f>'5 жастағы балалар Ш'!AC127</f>
        <v>0</v>
      </c>
      <c r="G325" s="44"/>
    </row>
    <row r="326" spans="2:7">
      <c r="B326" s="34"/>
      <c r="C326" s="43"/>
      <c r="D326" s="137">
        <f>'5 жастағы балалар К'!AD127</f>
        <v>0</v>
      </c>
      <c r="E326" s="44"/>
      <c r="F326" s="137">
        <f>'5 жастағы балалар Ш'!AD127</f>
        <v>0</v>
      </c>
      <c r="G326" s="44"/>
    </row>
    <row r="327" spans="2:7">
      <c r="B327" s="37">
        <v>10</v>
      </c>
      <c r="C327" s="43"/>
      <c r="D327" s="137">
        <f>'5 жастағы балалар К'!AE127</f>
        <v>0</v>
      </c>
      <c r="E327" s="44"/>
      <c r="F327" s="137">
        <f>'5 жастағы балалар Ш'!AE127</f>
        <v>0</v>
      </c>
      <c r="G327" s="44"/>
    </row>
    <row r="328" spans="2:7">
      <c r="B328" s="37"/>
      <c r="C328" s="43"/>
      <c r="D328" s="137">
        <f>'5 жастағы балалар К'!AF127</f>
        <v>0</v>
      </c>
      <c r="E328" s="44"/>
      <c r="F328" s="137">
        <f>'5 жастағы балалар Ш'!AF127</f>
        <v>0</v>
      </c>
      <c r="G328" s="44"/>
    </row>
    <row r="329" spans="2:7">
      <c r="B329" s="37"/>
      <c r="C329" s="43"/>
      <c r="D329" s="137">
        <f>'5 жастағы балалар К'!AG127</f>
        <v>0</v>
      </c>
      <c r="E329" s="44"/>
      <c r="F329" s="137">
        <f>'5 жастағы балалар Ш'!AG127</f>
        <v>0</v>
      </c>
      <c r="G329" s="44"/>
    </row>
    <row r="330" spans="2:7">
      <c r="B330" s="37">
        <v>11</v>
      </c>
      <c r="C330" s="43"/>
      <c r="D330" s="137">
        <f>'5 жастағы балалар К'!AH127</f>
        <v>0</v>
      </c>
      <c r="E330" s="44"/>
      <c r="F330" s="137">
        <f>'5 жастағы балалар Ш'!AH127</f>
        <v>0</v>
      </c>
      <c r="G330" s="44"/>
    </row>
    <row r="331" spans="2:7">
      <c r="B331" s="37"/>
      <c r="C331" s="43"/>
      <c r="D331" s="137">
        <f>'5 жастағы балалар К'!AI127</f>
        <v>0</v>
      </c>
      <c r="E331" s="44"/>
      <c r="F331" s="137">
        <f>'5 жастағы балалар Ш'!AI127</f>
        <v>0</v>
      </c>
      <c r="G331" s="44"/>
    </row>
    <row r="332" spans="2:7">
      <c r="B332" s="37"/>
      <c r="C332" s="43"/>
      <c r="D332" s="137">
        <f>'5 жастағы балалар К'!AJ127</f>
        <v>0</v>
      </c>
      <c r="E332" s="44"/>
      <c r="F332" s="137">
        <f>'5 жастағы балалар Ш'!AJ127</f>
        <v>0</v>
      </c>
      <c r="G332" s="44"/>
    </row>
    <row r="333" spans="2:7">
      <c r="B333" s="37">
        <v>12</v>
      </c>
      <c r="C333" s="43"/>
      <c r="D333" s="137">
        <f>'5 жастағы балалар К'!AK127</f>
        <v>0</v>
      </c>
      <c r="E333" s="44"/>
      <c r="F333" s="137">
        <f>'5 жастағы балалар Ш'!AK127</f>
        <v>0</v>
      </c>
      <c r="G333" s="44"/>
    </row>
    <row r="334" spans="2:7">
      <c r="B334" s="37"/>
      <c r="C334" s="43"/>
      <c r="D334" s="137">
        <f>'5 жастағы балалар К'!AL127</f>
        <v>0</v>
      </c>
      <c r="E334" s="44"/>
      <c r="F334" s="137">
        <f>'5 жастағы балалар Ш'!AL127</f>
        <v>0</v>
      </c>
      <c r="G334" s="44"/>
    </row>
    <row r="335" spans="2:7">
      <c r="B335" s="37"/>
      <c r="C335" s="43"/>
      <c r="D335" s="137">
        <f>'5 жастағы балалар К'!AM127</f>
        <v>0</v>
      </c>
      <c r="E335" s="44"/>
      <c r="F335" s="137">
        <f>'5 жастағы балалар Ш'!AM127</f>
        <v>0</v>
      </c>
      <c r="G335" s="44"/>
    </row>
    <row r="336" spans="2:7">
      <c r="B336" s="37">
        <v>13</v>
      </c>
      <c r="C336" s="43"/>
      <c r="D336" s="137">
        <f>'5 жастағы балалар К'!AN127</f>
        <v>0</v>
      </c>
      <c r="E336" s="44"/>
      <c r="F336" s="137">
        <f>'5 жастағы балалар Ш'!AN127</f>
        <v>0</v>
      </c>
      <c r="G336" s="44"/>
    </row>
    <row r="337" spans="2:7">
      <c r="B337" s="37"/>
      <c r="C337" s="43"/>
      <c r="D337" s="137">
        <f>'5 жастағы балалар К'!AO127</f>
        <v>0</v>
      </c>
      <c r="E337" s="44"/>
      <c r="F337" s="137">
        <f>'5 жастағы балалар Ш'!AO127</f>
        <v>0</v>
      </c>
      <c r="G337" s="44"/>
    </row>
    <row r="338" spans="2:7">
      <c r="B338" s="37"/>
      <c r="C338" s="43"/>
      <c r="D338" s="137">
        <f>'5 жастағы балалар К'!AP127</f>
        <v>0</v>
      </c>
      <c r="E338" s="44"/>
      <c r="F338" s="137">
        <f>'5 жастағы балалар Ш'!AP127</f>
        <v>0</v>
      </c>
      <c r="G338" s="44"/>
    </row>
    <row r="339" spans="2:7">
      <c r="B339" s="37">
        <v>14</v>
      </c>
      <c r="C339" s="43"/>
      <c r="D339" s="137">
        <f>'5 жастағы балалар К'!AQ127</f>
        <v>0</v>
      </c>
      <c r="E339" s="44"/>
      <c r="F339" s="137">
        <f>'5 жастағы балалар Ш'!AQ127</f>
        <v>0</v>
      </c>
      <c r="G339" s="44"/>
    </row>
    <row r="340" spans="2:7">
      <c r="B340" s="37"/>
      <c r="C340" s="43"/>
      <c r="D340" s="137">
        <f>'5 жастағы балалар К'!AR127</f>
        <v>0</v>
      </c>
      <c r="E340" s="44"/>
      <c r="F340" s="137">
        <f>'5 жастағы балалар Ш'!AR127</f>
        <v>0</v>
      </c>
      <c r="G340" s="44"/>
    </row>
    <row r="341" spans="2:7">
      <c r="B341" s="37"/>
      <c r="C341" s="43"/>
      <c r="D341" s="137">
        <f>'5 жастағы балалар К'!AS127</f>
        <v>0</v>
      </c>
      <c r="E341" s="44"/>
      <c r="F341" s="137">
        <f>'5 жастағы балалар Ш'!AS127</f>
        <v>0</v>
      </c>
      <c r="G341" s="44"/>
    </row>
    <row r="342" spans="2:7">
      <c r="B342" s="37">
        <v>15</v>
      </c>
      <c r="C342" s="43"/>
      <c r="D342" s="137">
        <f>'5 жастағы балалар К'!AT127</f>
        <v>0</v>
      </c>
      <c r="E342" s="44"/>
      <c r="F342" s="137">
        <f>'5 жастағы балалар Ш'!AT127</f>
        <v>0</v>
      </c>
      <c r="G342" s="44"/>
    </row>
    <row r="343" spans="2:7">
      <c r="B343" s="37"/>
      <c r="C343" s="43"/>
      <c r="D343" s="137">
        <f>'5 жастағы балалар К'!AU127</f>
        <v>0</v>
      </c>
      <c r="E343" s="44"/>
      <c r="F343" s="137">
        <f>'5 жастағы балалар Ш'!AU127</f>
        <v>0</v>
      </c>
      <c r="G343" s="44"/>
    </row>
    <row r="344" spans="2:7">
      <c r="B344" s="37"/>
      <c r="C344" s="43"/>
      <c r="D344" s="137">
        <f>'5 жастағы балалар К'!AV127</f>
        <v>0</v>
      </c>
      <c r="E344" s="44"/>
      <c r="F344" s="137">
        <f>'5 жастағы балалар Ш'!AV127</f>
        <v>0</v>
      </c>
      <c r="G344" s="44"/>
    </row>
    <row r="345" spans="2:7">
      <c r="B345" s="31">
        <v>16</v>
      </c>
      <c r="C345" s="43"/>
      <c r="D345" s="137">
        <f>'5 жастағы балалар К'!AW127</f>
        <v>0</v>
      </c>
      <c r="E345" s="44"/>
      <c r="F345" s="137">
        <f>'5 жастағы балалар Ш'!AW127</f>
        <v>0</v>
      </c>
      <c r="G345" s="44"/>
    </row>
    <row r="346" spans="2:7">
      <c r="B346" s="33"/>
      <c r="C346" s="43"/>
      <c r="D346" s="137">
        <f>'5 жастағы балалар К'!AX127</f>
        <v>0</v>
      </c>
      <c r="E346" s="44"/>
      <c r="F346" s="137">
        <f>'5 жастағы балалар Ш'!AX127</f>
        <v>0</v>
      </c>
      <c r="G346" s="44"/>
    </row>
    <row r="347" spans="2:7">
      <c r="B347" s="34"/>
      <c r="C347" s="43"/>
      <c r="D347" s="137">
        <f>'5 жастағы балалар К'!AY127</f>
        <v>0</v>
      </c>
      <c r="E347" s="44"/>
      <c r="F347" s="137">
        <f>'5 жастағы балалар Ш'!AY127</f>
        <v>0</v>
      </c>
      <c r="G347" s="44"/>
    </row>
    <row r="348" spans="2:7">
      <c r="B348" s="31">
        <v>17</v>
      </c>
      <c r="C348" s="43"/>
      <c r="D348" s="137">
        <f>'5 жастағы балалар К'!AZ127</f>
        <v>0</v>
      </c>
      <c r="E348" s="44"/>
      <c r="F348" s="137">
        <f>'5 жастағы балалар Ш'!AZ127</f>
        <v>0</v>
      </c>
      <c r="G348" s="44"/>
    </row>
    <row r="349" spans="2:7">
      <c r="B349" s="33"/>
      <c r="C349" s="43"/>
      <c r="D349" s="137">
        <f>'5 жастағы балалар К'!BA127</f>
        <v>0</v>
      </c>
      <c r="E349" s="44"/>
      <c r="F349" s="137">
        <f>'5 жастағы балалар Ш'!BA127</f>
        <v>0</v>
      </c>
      <c r="G349" s="44"/>
    </row>
    <row r="350" spans="2:7">
      <c r="B350" s="34"/>
      <c r="C350" s="43"/>
      <c r="D350" s="137">
        <f>'5 жастағы балалар К'!BB127</f>
        <v>0</v>
      </c>
      <c r="E350" s="44"/>
      <c r="F350" s="137">
        <f>'5 жастағы балалар Ш'!BB127</f>
        <v>0</v>
      </c>
      <c r="G350" s="44"/>
    </row>
    <row r="351" spans="2:7">
      <c r="B351" s="31">
        <v>18</v>
      </c>
      <c r="C351" s="43"/>
      <c r="D351" s="137">
        <f>'5 жастағы балалар К'!BC127</f>
        <v>0</v>
      </c>
      <c r="E351" s="44"/>
      <c r="F351" s="137">
        <f>'5 жастағы балалар Ш'!BC127</f>
        <v>0</v>
      </c>
      <c r="G351" s="44"/>
    </row>
    <row r="352" spans="2:7">
      <c r="B352" s="33"/>
      <c r="C352" s="43"/>
      <c r="D352" s="137">
        <f>'5 жастағы балалар К'!BD127</f>
        <v>0</v>
      </c>
      <c r="E352" s="44"/>
      <c r="F352" s="137">
        <f>'5 жастағы балалар Ш'!BD127</f>
        <v>0</v>
      </c>
      <c r="G352" s="44"/>
    </row>
    <row r="353" spans="2:7">
      <c r="B353" s="34"/>
      <c r="C353" s="43"/>
      <c r="D353" s="137">
        <f>'5 жастағы балалар К'!BE127</f>
        <v>0</v>
      </c>
      <c r="E353" s="44"/>
      <c r="F353" s="137">
        <f>'5 жастағы балалар Ш'!BE127</f>
        <v>0</v>
      </c>
      <c r="G353" s="44"/>
    </row>
    <row r="354" spans="2:7">
      <c r="B354" s="31">
        <v>19</v>
      </c>
      <c r="C354" s="43"/>
      <c r="D354" s="137">
        <f>'5 жастағы балалар К'!BF127</f>
        <v>0</v>
      </c>
      <c r="E354" s="44"/>
      <c r="F354" s="137">
        <f>'5 жастағы балалар Ш'!BF127</f>
        <v>0</v>
      </c>
      <c r="G354" s="44"/>
    </row>
    <row r="355" spans="2:7">
      <c r="B355" s="33"/>
      <c r="C355" s="43"/>
      <c r="D355" s="137">
        <f>'5 жастағы балалар К'!BG127</f>
        <v>0</v>
      </c>
      <c r="E355" s="44"/>
      <c r="F355" s="137">
        <f>'5 жастағы балалар Ш'!BG127</f>
        <v>0</v>
      </c>
      <c r="G355" s="44"/>
    </row>
    <row r="356" spans="2:7">
      <c r="B356" s="34"/>
      <c r="C356" s="43"/>
      <c r="D356" s="137">
        <f>'5 жастағы балалар К'!BH127</f>
        <v>0</v>
      </c>
      <c r="E356" s="44"/>
      <c r="F356" s="137">
        <f>'5 жастағы балалар Ш'!BH127</f>
        <v>0</v>
      </c>
      <c r="G356" s="44"/>
    </row>
    <row r="357" spans="2:7">
      <c r="B357" s="31">
        <v>20</v>
      </c>
      <c r="C357" s="43"/>
      <c r="D357" s="137">
        <f>'5 жастағы балалар К'!BI127</f>
        <v>0</v>
      </c>
      <c r="E357" s="44"/>
      <c r="F357" s="137">
        <f>'5 жастағы балалар Ш'!BI127</f>
        <v>0</v>
      </c>
      <c r="G357" s="44"/>
    </row>
    <row r="358" spans="2:7">
      <c r="B358" s="33"/>
      <c r="C358" s="43"/>
      <c r="D358" s="137">
        <f>'5 жастағы балалар К'!BJ127</f>
        <v>0</v>
      </c>
      <c r="E358" s="44"/>
      <c r="F358" s="137">
        <f>'5 жастағы балалар Ш'!BJ127</f>
        <v>0</v>
      </c>
      <c r="G358" s="44"/>
    </row>
    <row r="359" spans="2:7">
      <c r="B359" s="34"/>
      <c r="C359" s="43"/>
      <c r="D359" s="137">
        <f>'5 жастағы балалар К'!BK127</f>
        <v>0</v>
      </c>
      <c r="E359" s="44"/>
      <c r="F359" s="137">
        <f>'5 жастағы балалар Ш'!BK127</f>
        <v>0</v>
      </c>
      <c r="G359" s="44"/>
    </row>
    <row r="360" spans="2:7">
      <c r="B360" s="31">
        <v>21</v>
      </c>
      <c r="C360" s="43"/>
      <c r="D360" s="137">
        <f>'5 жастағы балалар К'!BL127</f>
        <v>0</v>
      </c>
      <c r="E360" s="44"/>
      <c r="F360" s="137">
        <f>'5 жастағы балалар Ш'!BL127</f>
        <v>0</v>
      </c>
      <c r="G360" s="44"/>
    </row>
    <row r="361" spans="2:7">
      <c r="B361" s="33"/>
      <c r="C361" s="43"/>
      <c r="D361" s="137">
        <f>'5 жастағы балалар К'!BM127</f>
        <v>0</v>
      </c>
      <c r="E361" s="44"/>
      <c r="F361" s="137">
        <f>'5 жастағы балалар Ш'!BM127</f>
        <v>0</v>
      </c>
      <c r="G361" s="44"/>
    </row>
    <row r="362" spans="2:7">
      <c r="B362" s="34"/>
      <c r="C362" s="43"/>
      <c r="D362" s="137">
        <f>'5 жастағы балалар К'!BN127</f>
        <v>0</v>
      </c>
      <c r="E362" s="44"/>
      <c r="F362" s="137">
        <f>'5 жастағы балалар Ш'!BN127</f>
        <v>0</v>
      </c>
      <c r="G362" s="44"/>
    </row>
    <row r="363" spans="2:7">
      <c r="B363" s="31">
        <v>22</v>
      </c>
      <c r="C363" s="43"/>
      <c r="D363" s="137">
        <f>'5 жастағы балалар К'!BO127</f>
        <v>0</v>
      </c>
      <c r="E363" s="44"/>
      <c r="F363" s="137">
        <f>'5 жастағы балалар Ш'!BO127</f>
        <v>0</v>
      </c>
      <c r="G363" s="44"/>
    </row>
    <row r="364" spans="2:7">
      <c r="B364" s="33"/>
      <c r="C364" s="43"/>
      <c r="D364" s="137">
        <f>'5 жастағы балалар К'!BP127</f>
        <v>0</v>
      </c>
      <c r="E364" s="44"/>
      <c r="F364" s="137">
        <f>'5 жастағы балалар Ш'!BP127</f>
        <v>0</v>
      </c>
      <c r="G364" s="44"/>
    </row>
    <row r="365" spans="2:7">
      <c r="B365" s="34"/>
      <c r="C365" s="43"/>
      <c r="D365" s="137">
        <f>'5 жастағы балалар К'!BQ127</f>
        <v>0</v>
      </c>
      <c r="E365" s="44"/>
      <c r="F365" s="137">
        <f>'5 жастағы балалар Ш'!BQ127</f>
        <v>0</v>
      </c>
      <c r="G365" s="44"/>
    </row>
    <row r="366" spans="2:7">
      <c r="B366" s="31">
        <v>23</v>
      </c>
      <c r="C366" s="43"/>
      <c r="D366" s="137">
        <f>'5 жастағы балалар К'!BR127</f>
        <v>0</v>
      </c>
      <c r="E366" s="44"/>
      <c r="F366" s="137">
        <f>'5 жастағы балалар Ш'!BR127</f>
        <v>0</v>
      </c>
      <c r="G366" s="44"/>
    </row>
    <row r="367" spans="2:7">
      <c r="B367" s="33"/>
      <c r="C367" s="43"/>
      <c r="D367" s="137">
        <f>'5 жастағы балалар К'!BS127</f>
        <v>0</v>
      </c>
      <c r="E367" s="44"/>
      <c r="F367" s="137">
        <f>'5 жастағы балалар Ш'!BS127</f>
        <v>0</v>
      </c>
      <c r="G367" s="44"/>
    </row>
    <row r="368" spans="2:7">
      <c r="B368" s="34"/>
      <c r="C368" s="43"/>
      <c r="D368" s="137">
        <f>'5 жастағы балалар К'!BT127</f>
        <v>0</v>
      </c>
      <c r="E368" s="44"/>
      <c r="F368" s="137">
        <f>'5 жастағы балалар Ш'!BT127</f>
        <v>0</v>
      </c>
      <c r="G368" s="44"/>
    </row>
    <row r="369" spans="2:7">
      <c r="B369" s="31">
        <v>24</v>
      </c>
      <c r="C369" s="43"/>
      <c r="D369" s="137">
        <f>'5 жастағы балалар К'!BU127</f>
        <v>0</v>
      </c>
      <c r="E369" s="44"/>
      <c r="F369" s="137">
        <f>'5 жастағы балалар Ш'!BU127</f>
        <v>0</v>
      </c>
      <c r="G369" s="44"/>
    </row>
    <row r="370" spans="2:7">
      <c r="B370" s="33"/>
      <c r="C370" s="43"/>
      <c r="D370" s="137">
        <f>'5 жастағы балалар К'!BV127</f>
        <v>0</v>
      </c>
      <c r="E370" s="44"/>
      <c r="F370" s="137">
        <f>'5 жастағы балалар Ш'!BV127</f>
        <v>0</v>
      </c>
      <c r="G370" s="44"/>
    </row>
    <row r="371" spans="2:7">
      <c r="B371" s="34"/>
      <c r="C371" s="43"/>
      <c r="D371" s="137">
        <f>'5 жастағы балалар К'!BW127</f>
        <v>0</v>
      </c>
      <c r="E371" s="44"/>
      <c r="F371" s="137">
        <f>'5 жастағы балалар Ш'!BW127</f>
        <v>0</v>
      </c>
      <c r="G371" s="44"/>
    </row>
    <row r="372" spans="2:7">
      <c r="B372" s="31">
        <v>25</v>
      </c>
      <c r="C372" s="43"/>
      <c r="D372" s="137">
        <f>'5 жастағы балалар К'!BX127</f>
        <v>0</v>
      </c>
      <c r="E372" s="44"/>
      <c r="F372" s="137">
        <f>'5 жастағы балалар Ш'!BX127</f>
        <v>0</v>
      </c>
      <c r="G372" s="44"/>
    </row>
    <row r="373" spans="2:7">
      <c r="B373" s="33"/>
      <c r="C373" s="43"/>
      <c r="D373" s="137">
        <f>'5 жастағы балалар К'!BY127</f>
        <v>0</v>
      </c>
      <c r="E373" s="44"/>
      <c r="F373" s="137">
        <f>'5 жастағы балалар Ш'!BY127</f>
        <v>0</v>
      </c>
      <c r="G373" s="44"/>
    </row>
    <row r="374" spans="2:7">
      <c r="B374" s="34"/>
      <c r="C374" s="43"/>
      <c r="D374" s="137">
        <f>'5 жастағы балалар К'!BZ127</f>
        <v>0</v>
      </c>
      <c r="E374" s="44"/>
      <c r="F374" s="137">
        <f>'5 жастағы балалар Ш'!BZ127</f>
        <v>0</v>
      </c>
      <c r="G374" s="44"/>
    </row>
    <row r="375" spans="2:7">
      <c r="B375" s="37">
        <v>26</v>
      </c>
      <c r="C375" s="43"/>
      <c r="D375" s="137">
        <f>'5 жастағы балалар К'!CA127</f>
        <v>0</v>
      </c>
      <c r="E375" s="44"/>
      <c r="F375" s="137">
        <f>'5 жастағы балалар Ш'!CA127</f>
        <v>0</v>
      </c>
      <c r="G375" s="44"/>
    </row>
    <row r="376" spans="2:7">
      <c r="B376" s="37"/>
      <c r="C376" s="43"/>
      <c r="D376" s="137">
        <f>'5 жастағы балалар К'!CB127</f>
        <v>0</v>
      </c>
      <c r="E376" s="44"/>
      <c r="F376" s="137">
        <f>'5 жастағы балалар Ш'!CB127</f>
        <v>0</v>
      </c>
      <c r="G376" s="44"/>
    </row>
    <row r="377" spans="2:7">
      <c r="B377" s="37"/>
      <c r="C377" s="43"/>
      <c r="D377" s="137">
        <f>'5 жастағы балалар К'!CC127</f>
        <v>0</v>
      </c>
      <c r="E377" s="44"/>
      <c r="F377" s="137">
        <f>'5 жастағы балалар Ш'!CC127</f>
        <v>0</v>
      </c>
      <c r="G377" s="44"/>
    </row>
    <row r="378" spans="2:7">
      <c r="B378" s="37">
        <v>27</v>
      </c>
      <c r="C378" s="43"/>
      <c r="D378" s="137">
        <f>'5 жастағы балалар К'!CD127</f>
        <v>0</v>
      </c>
      <c r="E378" s="44"/>
      <c r="F378" s="137">
        <f>'5 жастағы балалар Ш'!CD127</f>
        <v>0</v>
      </c>
      <c r="G378" s="44"/>
    </row>
    <row r="379" spans="2:7">
      <c r="B379" s="37"/>
      <c r="C379" s="43"/>
      <c r="D379" s="137">
        <f>'5 жастағы балалар К'!CE127</f>
        <v>0</v>
      </c>
      <c r="E379" s="44"/>
      <c r="F379" s="137">
        <f>'5 жастағы балалар Ш'!CE127</f>
        <v>0</v>
      </c>
      <c r="G379" s="44"/>
    </row>
    <row r="380" spans="2:7">
      <c r="B380" s="37"/>
      <c r="C380" s="43"/>
      <c r="D380" s="137">
        <f>'5 жастағы балалар К'!CF127</f>
        <v>0</v>
      </c>
      <c r="E380" s="44"/>
      <c r="F380" s="137">
        <f>'5 жастағы балалар Ш'!CF127</f>
        <v>0</v>
      </c>
      <c r="G380" s="44"/>
    </row>
    <row r="381" spans="2:7">
      <c r="B381" s="37">
        <v>28</v>
      </c>
      <c r="C381" s="43"/>
      <c r="D381" s="137">
        <f>'5 жастағы балалар К'!CG127</f>
        <v>0</v>
      </c>
      <c r="E381" s="44"/>
      <c r="F381" s="137">
        <f>'5 жастағы балалар Ш'!CG127</f>
        <v>0</v>
      </c>
      <c r="G381" s="44"/>
    </row>
    <row r="382" spans="2:7">
      <c r="B382" s="37"/>
      <c r="C382" s="43"/>
      <c r="D382" s="137">
        <f>'5 жастағы балалар К'!CH127</f>
        <v>0</v>
      </c>
      <c r="E382" s="44"/>
      <c r="F382" s="137">
        <f>'5 жастағы балалар Ш'!CH127</f>
        <v>0</v>
      </c>
      <c r="G382" s="44"/>
    </row>
    <row r="383" spans="2:7">
      <c r="B383" s="37"/>
      <c r="C383" s="43"/>
      <c r="D383" s="137">
        <f>'5 жастағы балалар К'!CI127</f>
        <v>0</v>
      </c>
      <c r="E383" s="44"/>
      <c r="F383" s="137">
        <f>'5 жастағы балалар Ш'!CI127</f>
        <v>0</v>
      </c>
      <c r="G383" s="44"/>
    </row>
    <row r="384" spans="2:7">
      <c r="B384" s="37">
        <v>29</v>
      </c>
      <c r="C384" s="43"/>
      <c r="D384" s="42"/>
      <c r="E384" s="44"/>
      <c r="F384" s="137">
        <f>'5 жастағы балалар Ш'!CJ127</f>
        <v>0</v>
      </c>
      <c r="G384" s="44"/>
    </row>
    <row r="385" spans="2:7">
      <c r="B385" s="37"/>
      <c r="C385" s="43"/>
      <c r="D385" s="44"/>
      <c r="E385" s="44"/>
      <c r="F385" s="137">
        <f>'5 жастағы балалар Ш'!CK127</f>
        <v>0</v>
      </c>
      <c r="G385" s="44"/>
    </row>
    <row r="386" spans="2:7">
      <c r="B386" s="37"/>
      <c r="C386" s="43"/>
      <c r="D386" s="44"/>
      <c r="E386" s="44"/>
      <c r="F386" s="137">
        <f>'5 жастағы балалар Ш'!CL127</f>
        <v>0</v>
      </c>
      <c r="G386" s="44"/>
    </row>
    <row r="387" spans="2:7">
      <c r="B387" s="37">
        <v>30</v>
      </c>
      <c r="C387" s="43"/>
      <c r="D387" s="44"/>
      <c r="E387" s="44"/>
      <c r="F387" s="137">
        <f>'5 жастағы балалар Ш'!CM127</f>
        <v>0</v>
      </c>
      <c r="G387" s="44"/>
    </row>
    <row r="388" spans="2:7">
      <c r="B388" s="37"/>
      <c r="C388" s="43"/>
      <c r="D388" s="44"/>
      <c r="E388" s="44"/>
      <c r="F388" s="137">
        <f>'5 жастағы балалар Ш'!CN127</f>
        <v>0</v>
      </c>
      <c r="G388" s="44"/>
    </row>
    <row r="389" spans="2:7">
      <c r="B389" s="37"/>
      <c r="C389" s="43"/>
      <c r="D389" s="44"/>
      <c r="E389" s="44"/>
      <c r="F389" s="137">
        <f>'5 жастағы балалар Ш'!CO127</f>
        <v>0</v>
      </c>
      <c r="G389" s="44"/>
    </row>
    <row r="390" spans="2:7">
      <c r="B390" s="37">
        <v>31</v>
      </c>
      <c r="C390" s="43"/>
      <c r="D390" s="44"/>
      <c r="E390" s="44"/>
      <c r="F390" s="137">
        <f>'5 жастағы балалар Ш'!CP127</f>
        <v>0</v>
      </c>
      <c r="G390" s="44"/>
    </row>
    <row r="391" spans="2:7">
      <c r="B391" s="37"/>
      <c r="C391" s="43"/>
      <c r="D391" s="44"/>
      <c r="E391" s="44"/>
      <c r="F391" s="137">
        <f>'5 жастағы балалар Ш'!CQ127</f>
        <v>0</v>
      </c>
      <c r="G391" s="44"/>
    </row>
    <row r="392" spans="2:7">
      <c r="B392" s="37"/>
      <c r="C392" s="43"/>
      <c r="D392" s="44"/>
      <c r="E392" s="44"/>
      <c r="F392" s="137">
        <f>'5 жастағы балалар Ш'!CR127</f>
        <v>0</v>
      </c>
      <c r="G392" s="44"/>
    </row>
    <row r="393" spans="2:7">
      <c r="B393" s="37">
        <v>32</v>
      </c>
      <c r="C393" s="43"/>
      <c r="D393" s="44"/>
      <c r="E393" s="44"/>
      <c r="F393" s="137">
        <f>'5 жастағы балалар Ш'!CS127</f>
        <v>0</v>
      </c>
      <c r="G393" s="44"/>
    </row>
    <row r="394" spans="2:7">
      <c r="B394" s="37"/>
      <c r="C394" s="43"/>
      <c r="D394" s="44"/>
      <c r="E394" s="44"/>
      <c r="F394" s="137">
        <f>'5 жастағы балалар Ш'!CT127</f>
        <v>0</v>
      </c>
      <c r="G394" s="44"/>
    </row>
    <row r="395" spans="2:7">
      <c r="B395" s="37"/>
      <c r="C395" s="43"/>
      <c r="D395" s="44"/>
      <c r="E395" s="44"/>
      <c r="F395" s="137">
        <f>'5 жастағы балалар Ш'!CU127</f>
        <v>0</v>
      </c>
      <c r="G395" s="44"/>
    </row>
    <row r="396" spans="2:7">
      <c r="B396" s="37">
        <v>33</v>
      </c>
      <c r="C396" s="43"/>
      <c r="D396" s="44"/>
      <c r="E396" s="44"/>
      <c r="F396" s="137">
        <f>'5 жастағы балалар Ш'!CV127</f>
        <v>0</v>
      </c>
      <c r="G396" s="44"/>
    </row>
    <row r="397" spans="2:7">
      <c r="B397" s="37"/>
      <c r="C397" s="43"/>
      <c r="D397" s="44"/>
      <c r="E397" s="44"/>
      <c r="F397" s="137">
        <f>'5 жастағы балалар Ш'!CW127</f>
        <v>0</v>
      </c>
      <c r="G397" s="44"/>
    </row>
    <row r="398" spans="2:7">
      <c r="B398" s="37"/>
      <c r="C398" s="43"/>
      <c r="D398" s="44"/>
      <c r="E398" s="44"/>
      <c r="F398" s="137">
        <f>'5 жастағы балалар Ш'!CX127</f>
        <v>0</v>
      </c>
      <c r="G398" s="44"/>
    </row>
    <row r="399" spans="2:7">
      <c r="B399" s="37">
        <v>34</v>
      </c>
      <c r="C399" s="43"/>
      <c r="D399" s="44"/>
      <c r="E399" s="44"/>
      <c r="F399" s="137">
        <f>'5 жастағы балалар Ш'!CY127</f>
        <v>0</v>
      </c>
      <c r="G399" s="44"/>
    </row>
    <row r="400" spans="2:7">
      <c r="B400" s="37"/>
      <c r="C400" s="43"/>
      <c r="D400" s="44"/>
      <c r="E400" s="44"/>
      <c r="F400" s="137">
        <f>'5 жастағы балалар Ш'!CZ127</f>
        <v>0</v>
      </c>
      <c r="G400" s="44"/>
    </row>
    <row r="401" spans="2:7">
      <c r="B401" s="37"/>
      <c r="C401" s="43"/>
      <c r="D401" s="44"/>
      <c r="E401" s="44"/>
      <c r="F401" s="137">
        <f>'5 жастағы балалар Ш'!DA127</f>
        <v>0</v>
      </c>
      <c r="G401" s="44"/>
    </row>
    <row r="402" spans="2:7">
      <c r="B402" s="37">
        <v>35</v>
      </c>
      <c r="C402" s="43"/>
      <c r="D402" s="44"/>
      <c r="E402" s="44"/>
      <c r="F402" s="137">
        <f>'5 жастағы балалар Ш'!DB127</f>
        <v>0</v>
      </c>
      <c r="G402" s="44"/>
    </row>
    <row r="403" spans="2:7">
      <c r="B403" s="37"/>
      <c r="C403" s="43"/>
      <c r="D403" s="44"/>
      <c r="E403" s="44"/>
      <c r="F403" s="137">
        <f>'5 жастағы балалар Ш'!DC127</f>
        <v>0</v>
      </c>
      <c r="G403" s="44"/>
    </row>
    <row r="404" spans="2:7">
      <c r="B404" s="37"/>
      <c r="C404" s="45"/>
      <c r="D404" s="46"/>
      <c r="E404" s="46"/>
      <c r="F404" s="137">
        <f>'5 жастағы балалар Ш'!DD127</f>
        <v>0</v>
      </c>
      <c r="G404" s="46"/>
    </row>
    <row r="405" spans="2:2">
      <c r="B405" s="47">
        <f>СВОД3!V22</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8"/>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41.25" customHeight="1" spans="2:8">
      <c r="B4" s="3" t="s">
        <v>827</v>
      </c>
      <c r="C4" s="3"/>
      <c r="D4" s="4">
        <f>'5 жастағы балалар Ф'!C23</f>
        <v>0</v>
      </c>
      <c r="E4" s="5"/>
      <c r="F4" s="5"/>
      <c r="G4" s="1"/>
      <c r="H4" s="1"/>
    </row>
    <row r="5" ht="18" spans="2:8">
      <c r="B5" s="6" t="s">
        <v>2</v>
      </c>
      <c r="C5" s="6"/>
      <c r="D5" s="7">
        <f>'5 жастағы балалар Ф'!A23</f>
        <v>0</v>
      </c>
      <c r="E5" s="7"/>
      <c r="F5" s="7"/>
      <c r="G5" s="1"/>
      <c r="H5" s="1"/>
    </row>
    <row r="6" ht="78.7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2.25" customHeight="1" spans="2:7">
      <c r="B97" s="28"/>
      <c r="C97" s="29" t="s">
        <v>5</v>
      </c>
      <c r="D97" s="29" t="s">
        <v>112</v>
      </c>
      <c r="E97" s="29" t="s">
        <v>338</v>
      </c>
      <c r="F97" s="29" t="s">
        <v>405</v>
      </c>
      <c r="G97" s="30" t="s">
        <v>726</v>
      </c>
    </row>
    <row r="98" ht="15" customHeight="1" spans="2:7">
      <c r="B98" s="31">
        <v>1</v>
      </c>
      <c r="C98" s="137">
        <f>'5 жастағы балалар Ф'!D23</f>
        <v>0</v>
      </c>
      <c r="D98" s="137">
        <f>'5 жастағы балалар К'!D23</f>
        <v>0</v>
      </c>
      <c r="E98" s="137">
        <f>'5 жастағы балалар Т'!D23</f>
        <v>0</v>
      </c>
      <c r="F98" s="137">
        <f>'5 жастағы балалар Ш'!D23</f>
        <v>0</v>
      </c>
      <c r="G98" s="137">
        <f>'5 жастағы балалар Ә'!D23</f>
        <v>0</v>
      </c>
    </row>
    <row r="99" ht="15" customHeight="1" spans="2:7">
      <c r="B99" s="33"/>
      <c r="C99" s="137">
        <f>'5 жастағы балалар Ф'!E23</f>
        <v>0</v>
      </c>
      <c r="D99" s="137">
        <f>'5 жастағы балалар К'!E23</f>
        <v>0</v>
      </c>
      <c r="E99" s="137">
        <f>'5 жастағы балалар Т'!E23</f>
        <v>0</v>
      </c>
      <c r="F99" s="137">
        <f>'5 жастағы балалар Ш'!E23</f>
        <v>0</v>
      </c>
      <c r="G99" s="137">
        <f>'5 жастағы балалар Ә'!E23</f>
        <v>0</v>
      </c>
    </row>
    <row r="100" ht="15" customHeight="1" spans="2:7">
      <c r="B100" s="34"/>
      <c r="C100" s="137">
        <f>'5 жастағы балалар Ф'!F23</f>
        <v>0</v>
      </c>
      <c r="D100" s="137">
        <f>'5 жастағы балалар К'!F23</f>
        <v>0</v>
      </c>
      <c r="E100" s="137">
        <f>'5 жастағы балалар Т'!F23</f>
        <v>0</v>
      </c>
      <c r="F100" s="137">
        <f>'5 жастағы балалар Ш'!F23</f>
        <v>0</v>
      </c>
      <c r="G100" s="137">
        <f>'5 жастағы балалар Ә'!F23</f>
        <v>0</v>
      </c>
    </row>
    <row r="101" ht="15" customHeight="1" spans="2:7">
      <c r="B101" s="31">
        <v>2</v>
      </c>
      <c r="C101" s="137">
        <f>'5 жастағы балалар Ф'!G23</f>
        <v>0</v>
      </c>
      <c r="D101" s="137">
        <f>'5 жастағы балалар К'!G23</f>
        <v>0</v>
      </c>
      <c r="E101" s="137">
        <f>'5 жастағы балалар Т'!G23</f>
        <v>0</v>
      </c>
      <c r="F101" s="137">
        <f>'5 жастағы балалар Ш'!G23</f>
        <v>0</v>
      </c>
      <c r="G101" s="137">
        <f>'5 жастағы балалар Ә'!G23</f>
        <v>0</v>
      </c>
    </row>
    <row r="102" ht="15" customHeight="1" spans="2:7">
      <c r="B102" s="33"/>
      <c r="C102" s="137">
        <f>'5 жастағы балалар Ф'!H23</f>
        <v>0</v>
      </c>
      <c r="D102" s="137">
        <f>'5 жастағы балалар К'!H23</f>
        <v>0</v>
      </c>
      <c r="E102" s="137">
        <f>'5 жастағы балалар Т'!H23</f>
        <v>0</v>
      </c>
      <c r="F102" s="137">
        <f>'5 жастағы балалар Ш'!H23</f>
        <v>0</v>
      </c>
      <c r="G102" s="137">
        <f>'5 жастағы балалар Ә'!H23</f>
        <v>0</v>
      </c>
    </row>
    <row r="103" ht="15" customHeight="1" spans="2:7">
      <c r="B103" s="34"/>
      <c r="C103" s="137">
        <f>'5 жастағы балалар Ф'!I23</f>
        <v>0</v>
      </c>
      <c r="D103" s="137">
        <f>'5 жастағы балалар К'!I23</f>
        <v>0</v>
      </c>
      <c r="E103" s="137">
        <f>'5 жастағы балалар Т'!I23</f>
        <v>0</v>
      </c>
      <c r="F103" s="137">
        <f>'5 жастағы балалар Ш'!I23</f>
        <v>0</v>
      </c>
      <c r="G103" s="137">
        <f>'5 жастағы балалар Ә'!I23</f>
        <v>0</v>
      </c>
    </row>
    <row r="104" ht="15" customHeight="1" spans="2:7">
      <c r="B104" s="31">
        <v>3</v>
      </c>
      <c r="C104" s="137">
        <f>'5 жастағы балалар Ф'!J23</f>
        <v>0</v>
      </c>
      <c r="D104" s="137">
        <f>'5 жастағы балалар К'!J23</f>
        <v>0</v>
      </c>
      <c r="E104" s="137">
        <f>'5 жастағы балалар Т'!J23</f>
        <v>0</v>
      </c>
      <c r="F104" s="137">
        <f>'5 жастағы балалар Ш'!J23</f>
        <v>0</v>
      </c>
      <c r="G104" s="137">
        <f>'5 жастағы балалар Ә'!J23</f>
        <v>0</v>
      </c>
    </row>
    <row r="105" ht="15" customHeight="1" spans="2:7">
      <c r="B105" s="33"/>
      <c r="C105" s="137">
        <f>'5 жастағы балалар Ф'!K23</f>
        <v>0</v>
      </c>
      <c r="D105" s="137">
        <f>'5 жастағы балалар К'!K23</f>
        <v>0</v>
      </c>
      <c r="E105" s="137">
        <f>'5 жастағы балалар Т'!K23</f>
        <v>0</v>
      </c>
      <c r="F105" s="137">
        <f>'5 жастағы балалар Ш'!K23</f>
        <v>0</v>
      </c>
      <c r="G105" s="137">
        <f>'5 жастағы балалар Ә'!K23</f>
        <v>0</v>
      </c>
    </row>
    <row r="106" ht="15" customHeight="1" spans="2:7">
      <c r="B106" s="34"/>
      <c r="C106" s="137">
        <f>'5 жастағы балалар Ф'!L23</f>
        <v>0</v>
      </c>
      <c r="D106" s="137">
        <f>'5 жастағы балалар К'!L23</f>
        <v>0</v>
      </c>
      <c r="E106" s="137">
        <f>'5 жастағы балалар Т'!L23</f>
        <v>0</v>
      </c>
      <c r="F106" s="137">
        <f>'5 жастағы балалар Ш'!L23</f>
        <v>0</v>
      </c>
      <c r="G106" s="137">
        <f>'5 жастағы балалар Ә'!L23</f>
        <v>0</v>
      </c>
    </row>
    <row r="107" ht="15" customHeight="1" spans="2:7">
      <c r="B107" s="31">
        <v>4</v>
      </c>
      <c r="C107" s="137">
        <f>'5 жастағы балалар Ф'!M23</f>
        <v>0</v>
      </c>
      <c r="D107" s="137">
        <f>'5 жастағы балалар К'!M23</f>
        <v>0</v>
      </c>
      <c r="E107" s="137">
        <f>'5 жастағы балалар Т'!M23</f>
        <v>0</v>
      </c>
      <c r="F107" s="137">
        <f>'5 жастағы балалар Ш'!M23</f>
        <v>0</v>
      </c>
      <c r="G107" s="137">
        <f>'5 жастағы балалар Ә'!M23</f>
        <v>0</v>
      </c>
    </row>
    <row r="108" ht="15" customHeight="1" spans="2:7">
      <c r="B108" s="33"/>
      <c r="C108" s="137">
        <f>'5 жастағы балалар Ф'!N23</f>
        <v>0</v>
      </c>
      <c r="D108" s="137">
        <f>'5 жастағы балалар К'!N23</f>
        <v>0</v>
      </c>
      <c r="E108" s="137">
        <f>'5 жастағы балалар Т'!N23</f>
        <v>0</v>
      </c>
      <c r="F108" s="137">
        <f>'5 жастағы балалар Ш'!N23</f>
        <v>0</v>
      </c>
      <c r="G108" s="137">
        <f>'5 жастағы балалар Ә'!N23</f>
        <v>0</v>
      </c>
    </row>
    <row r="109" ht="15" customHeight="1" spans="2:7">
      <c r="B109" s="34"/>
      <c r="C109" s="137">
        <f>'5 жастағы балалар Ф'!O23</f>
        <v>0</v>
      </c>
      <c r="D109" s="137">
        <f>'5 жастағы балалар К'!O23</f>
        <v>0</v>
      </c>
      <c r="E109" s="137">
        <f>'5 жастағы балалар Т'!O23</f>
        <v>0</v>
      </c>
      <c r="F109" s="137">
        <f>'5 жастағы балалар Ш'!O23</f>
        <v>0</v>
      </c>
      <c r="G109" s="137">
        <f>'5 жастағы балалар Ә'!O23</f>
        <v>0</v>
      </c>
    </row>
    <row r="110" ht="15" customHeight="1" spans="2:7">
      <c r="B110" s="31">
        <v>5</v>
      </c>
      <c r="C110" s="137">
        <f>'5 жастағы балалар Ф'!P23</f>
        <v>0</v>
      </c>
      <c r="D110" s="137">
        <f>'5 жастағы балалар К'!P23</f>
        <v>0</v>
      </c>
      <c r="E110" s="137">
        <f>'5 жастағы балалар Т'!P23</f>
        <v>0</v>
      </c>
      <c r="F110" s="137">
        <f>'5 жастағы балалар Ш'!P23</f>
        <v>0</v>
      </c>
      <c r="G110" s="137">
        <f>'5 жастағы балалар Ә'!P23</f>
        <v>0</v>
      </c>
    </row>
    <row r="111" ht="15" customHeight="1" spans="2:7">
      <c r="B111" s="33"/>
      <c r="C111" s="137">
        <f>'5 жастағы балалар Ф'!Q23</f>
        <v>0</v>
      </c>
      <c r="D111" s="137">
        <f>'5 жастағы балалар К'!Q23</f>
        <v>0</v>
      </c>
      <c r="E111" s="137">
        <f>'5 жастағы балалар Т'!Q23</f>
        <v>0</v>
      </c>
      <c r="F111" s="137">
        <f>'5 жастағы балалар Ш'!Q23</f>
        <v>0</v>
      </c>
      <c r="G111" s="137">
        <f>'5 жастағы балалар Ә'!Q23</f>
        <v>0</v>
      </c>
    </row>
    <row r="112" ht="15" customHeight="1" spans="2:7">
      <c r="B112" s="34"/>
      <c r="C112" s="137">
        <f>'5 жастағы балалар Ф'!R23</f>
        <v>0</v>
      </c>
      <c r="D112" s="137">
        <f>'5 жастағы балалар К'!R23</f>
        <v>0</v>
      </c>
      <c r="E112" s="137">
        <f>'5 жастағы балалар Т'!R23</f>
        <v>0</v>
      </c>
      <c r="F112" s="137">
        <f>'5 жастағы балалар Ш'!R23</f>
        <v>0</v>
      </c>
      <c r="G112" s="137">
        <f>'5 жастағы балалар Ә'!R23</f>
        <v>0</v>
      </c>
    </row>
    <row r="113" ht="15" customHeight="1" spans="2:7">
      <c r="B113" s="31">
        <v>6</v>
      </c>
      <c r="C113" s="137">
        <f>'5 жастағы балалар Ф'!S23</f>
        <v>0</v>
      </c>
      <c r="D113" s="137">
        <f>'5 жастағы балалар К'!S23</f>
        <v>0</v>
      </c>
      <c r="E113" s="137">
        <f>'5 жастағы балалар Т'!S23</f>
        <v>0</v>
      </c>
      <c r="F113" s="137">
        <f>'5 жастағы балалар Ш'!S23</f>
        <v>0</v>
      </c>
      <c r="G113" s="137">
        <f>'5 жастағы балалар Ә'!S23</f>
        <v>0</v>
      </c>
    </row>
    <row r="114" ht="15" customHeight="1" spans="2:7">
      <c r="B114" s="33"/>
      <c r="C114" s="137">
        <f>'5 жастағы балалар Ф'!T23</f>
        <v>0</v>
      </c>
      <c r="D114" s="137">
        <f>'5 жастағы балалар К'!T23</f>
        <v>0</v>
      </c>
      <c r="E114" s="137">
        <f>'5 жастағы балалар Т'!T23</f>
        <v>0</v>
      </c>
      <c r="F114" s="137">
        <f>'5 жастағы балалар Ш'!T23</f>
        <v>0</v>
      </c>
      <c r="G114" s="137">
        <f>'5 жастағы балалар Ә'!T23</f>
        <v>0</v>
      </c>
    </row>
    <row r="115" ht="15" customHeight="1" spans="2:7">
      <c r="B115" s="34"/>
      <c r="C115" s="137">
        <f>'5 жастағы балалар Ф'!U23</f>
        <v>0</v>
      </c>
      <c r="D115" s="137">
        <f>'5 жастағы балалар К'!U23</f>
        <v>0</v>
      </c>
      <c r="E115" s="137">
        <f>'5 жастағы балалар Т'!U23</f>
        <v>0</v>
      </c>
      <c r="F115" s="137">
        <f>'5 жастағы балалар Ш'!U23</f>
        <v>0</v>
      </c>
      <c r="G115" s="137">
        <f>'5 жастағы балалар Ә'!U23</f>
        <v>0</v>
      </c>
    </row>
    <row r="116" ht="15" customHeight="1" spans="2:7">
      <c r="B116" s="31">
        <v>7</v>
      </c>
      <c r="C116" s="35"/>
      <c r="D116" s="137">
        <f>'5 жастағы балалар К'!V23</f>
        <v>0</v>
      </c>
      <c r="E116" s="35"/>
      <c r="F116" s="137">
        <f>'5 жастағы балалар Ш'!V23</f>
        <v>0</v>
      </c>
      <c r="G116" s="35"/>
    </row>
    <row r="117" ht="15" customHeight="1" spans="2:7">
      <c r="B117" s="33"/>
      <c r="C117" s="36"/>
      <c r="D117" s="137">
        <f>'5 жастағы балалар Ш'!W23</f>
        <v>0</v>
      </c>
      <c r="E117" s="36"/>
      <c r="F117" s="137">
        <f>'5 жастағы балалар Ш'!W23</f>
        <v>0</v>
      </c>
      <c r="G117" s="36"/>
    </row>
    <row r="118" ht="15" customHeight="1" spans="2:7">
      <c r="B118" s="34"/>
      <c r="C118" s="36"/>
      <c r="D118" s="137">
        <f>'5 жастағы балалар К'!X23</f>
        <v>0</v>
      </c>
      <c r="E118" s="36"/>
      <c r="F118" s="137">
        <f>'5 жастағы балалар Ш'!X23</f>
        <v>0</v>
      </c>
      <c r="G118" s="36"/>
    </row>
    <row r="119" ht="15" customHeight="1" spans="2:7">
      <c r="B119" s="31">
        <v>8</v>
      </c>
      <c r="C119" s="36"/>
      <c r="D119" s="137">
        <f>'5 жастағы балалар К'!Y23</f>
        <v>0</v>
      </c>
      <c r="E119" s="36"/>
      <c r="F119" s="137">
        <f>'5 жастағы балалар Ш'!Y23</f>
        <v>0</v>
      </c>
      <c r="G119" s="36"/>
    </row>
    <row r="120" ht="15" customHeight="1" spans="2:7">
      <c r="B120" s="33"/>
      <c r="C120" s="36"/>
      <c r="D120" s="137">
        <f>'5 жастағы балалар К'!Z23</f>
        <v>0</v>
      </c>
      <c r="E120" s="36"/>
      <c r="F120" s="137">
        <f>'5 жастағы балалар Ш'!Z23</f>
        <v>0</v>
      </c>
      <c r="G120" s="36"/>
    </row>
    <row r="121" ht="15" customHeight="1" spans="2:7">
      <c r="B121" s="34"/>
      <c r="C121" s="36"/>
      <c r="D121" s="137">
        <f>'5 жастағы балалар К'!AA23</f>
        <v>0</v>
      </c>
      <c r="E121" s="36"/>
      <c r="F121" s="137">
        <f>'5 жастағы балалар Ш'!AA23</f>
        <v>0</v>
      </c>
      <c r="G121" s="36"/>
    </row>
    <row r="122" ht="15" customHeight="1" spans="2:7">
      <c r="B122" s="31">
        <v>9</v>
      </c>
      <c r="C122" s="36"/>
      <c r="D122" s="137">
        <f>'5 жастағы балалар К'!AB23</f>
        <v>0</v>
      </c>
      <c r="E122" s="36"/>
      <c r="F122" s="137">
        <f>'5 жастағы балалар Ш'!AB23</f>
        <v>0</v>
      </c>
      <c r="G122" s="36"/>
    </row>
    <row r="123" ht="15" customHeight="1" spans="2:7">
      <c r="B123" s="33"/>
      <c r="C123" s="36"/>
      <c r="D123" s="137">
        <f>'5 жастағы балалар К'!AC23</f>
        <v>0</v>
      </c>
      <c r="E123" s="36"/>
      <c r="F123" s="137">
        <f>'5 жастағы балалар Ш'!AC23</f>
        <v>0</v>
      </c>
      <c r="G123" s="36"/>
    </row>
    <row r="124" ht="15" customHeight="1" spans="2:7">
      <c r="B124" s="34"/>
      <c r="C124" s="36"/>
      <c r="D124" s="137">
        <f>'5 жастағы балалар К'!AD23</f>
        <v>0</v>
      </c>
      <c r="E124" s="36"/>
      <c r="F124" s="137">
        <f>'5 жастағы балалар Ш'!AD23</f>
        <v>0</v>
      </c>
      <c r="G124" s="36"/>
    </row>
    <row r="125" ht="15" customHeight="1" spans="2:7">
      <c r="B125" s="37">
        <v>10</v>
      </c>
      <c r="C125" s="36"/>
      <c r="D125" s="137">
        <f>'5 жастағы балалар К'!AE23</f>
        <v>0</v>
      </c>
      <c r="E125" s="36"/>
      <c r="F125" s="137">
        <f>'5 жастағы балалар Ш'!AE23</f>
        <v>0</v>
      </c>
      <c r="G125" s="36"/>
    </row>
    <row r="126" ht="15" customHeight="1" spans="2:7">
      <c r="B126" s="37"/>
      <c r="C126" s="36"/>
      <c r="D126" s="137">
        <f>'5 жастағы балалар К'!AF23</f>
        <v>0</v>
      </c>
      <c r="E126" s="36"/>
      <c r="F126" s="137">
        <f>'5 жастағы балалар Ш'!AF23</f>
        <v>0</v>
      </c>
      <c r="G126" s="36"/>
    </row>
    <row r="127" ht="15" customHeight="1" spans="2:7">
      <c r="B127" s="37"/>
      <c r="C127" s="36"/>
      <c r="D127" s="137">
        <f>'5 жастағы балалар К'!AG23</f>
        <v>0</v>
      </c>
      <c r="E127" s="36"/>
      <c r="F127" s="137">
        <f>'5 жастағы балалар Ш'!AG23</f>
        <v>0</v>
      </c>
      <c r="G127" s="36"/>
    </row>
    <row r="128" ht="15" customHeight="1" spans="2:7">
      <c r="B128" s="37">
        <v>11</v>
      </c>
      <c r="C128" s="36"/>
      <c r="D128" s="137">
        <f>'5 жастағы балалар К'!AH23</f>
        <v>0</v>
      </c>
      <c r="E128" s="36"/>
      <c r="F128" s="137">
        <f>'5 жастағы балалар Ш'!AH23</f>
        <v>0</v>
      </c>
      <c r="G128" s="36"/>
    </row>
    <row r="129" ht="15" customHeight="1" spans="2:7">
      <c r="B129" s="37"/>
      <c r="C129" s="36"/>
      <c r="D129" s="137">
        <f>'5 жастағы балалар К'!AI23</f>
        <v>0</v>
      </c>
      <c r="E129" s="36"/>
      <c r="F129" s="137">
        <f>'5 жастағы балалар Ш'!AI23</f>
        <v>0</v>
      </c>
      <c r="G129" s="36"/>
    </row>
    <row r="130" spans="2:7">
      <c r="B130" s="37"/>
      <c r="C130" s="36"/>
      <c r="D130" s="137">
        <f>'5 жастағы балалар К'!AJ23</f>
        <v>0</v>
      </c>
      <c r="E130" s="36"/>
      <c r="F130" s="137">
        <f>'5 жастағы балалар Ш'!AJ23</f>
        <v>0</v>
      </c>
      <c r="G130" s="36"/>
    </row>
    <row r="131" spans="2:7">
      <c r="B131" s="37">
        <v>12</v>
      </c>
      <c r="C131" s="36"/>
      <c r="D131" s="137">
        <f>'5 жастағы балалар К'!AK23</f>
        <v>0</v>
      </c>
      <c r="E131" s="36"/>
      <c r="F131" s="137">
        <f>'5 жастағы балалар Ш'!AK23</f>
        <v>0</v>
      </c>
      <c r="G131" s="36"/>
    </row>
    <row r="132" spans="2:7">
      <c r="B132" s="37"/>
      <c r="C132" s="36"/>
      <c r="D132" s="137">
        <f>'5 жастағы балалар К'!AL23</f>
        <v>0</v>
      </c>
      <c r="E132" s="36"/>
      <c r="F132" s="137">
        <f>'5 жастағы балалар Ш'!AL23</f>
        <v>0</v>
      </c>
      <c r="G132" s="36"/>
    </row>
    <row r="133" spans="2:7">
      <c r="B133" s="37"/>
      <c r="C133" s="36"/>
      <c r="D133" s="137">
        <f>'5 жастағы балалар К'!AM23</f>
        <v>0</v>
      </c>
      <c r="E133" s="36"/>
      <c r="F133" s="137">
        <f>'5 жастағы балалар Ш'!AM23</f>
        <v>0</v>
      </c>
      <c r="G133" s="36"/>
    </row>
    <row r="134" spans="2:7">
      <c r="B134" s="37">
        <v>13</v>
      </c>
      <c r="C134" s="36"/>
      <c r="D134" s="137">
        <f>'5 жастағы балалар К'!AN23</f>
        <v>0</v>
      </c>
      <c r="E134" s="36"/>
      <c r="F134" s="137">
        <f>'5 жастағы балалар Ш'!AN23</f>
        <v>0</v>
      </c>
      <c r="G134" s="36"/>
    </row>
    <row r="135" spans="2:7">
      <c r="B135" s="37"/>
      <c r="C135" s="36"/>
      <c r="D135" s="137">
        <f>'5 жастағы балалар К'!AO23</f>
        <v>0</v>
      </c>
      <c r="E135" s="36"/>
      <c r="F135" s="137">
        <f>'5 жастағы балалар Ш'!AO23</f>
        <v>0</v>
      </c>
      <c r="G135" s="36"/>
    </row>
    <row r="136" spans="2:7">
      <c r="B136" s="37"/>
      <c r="C136" s="36"/>
      <c r="D136" s="137">
        <f>'5 жастағы балалар К'!AP23</f>
        <v>0</v>
      </c>
      <c r="E136" s="36"/>
      <c r="F136" s="137">
        <f>'5 жастағы балалар Ш'!AP23</f>
        <v>0</v>
      </c>
      <c r="G136" s="36"/>
    </row>
    <row r="137" spans="2:7">
      <c r="B137" s="37">
        <v>14</v>
      </c>
      <c r="C137" s="36"/>
      <c r="D137" s="137">
        <f>'5 жастағы балалар К'!AQ23</f>
        <v>0</v>
      </c>
      <c r="E137" s="36"/>
      <c r="F137" s="137">
        <f>'5 жастағы балалар Ш'!AQ23</f>
        <v>0</v>
      </c>
      <c r="G137" s="36"/>
    </row>
    <row r="138" spans="2:7">
      <c r="B138" s="37"/>
      <c r="C138" s="36"/>
      <c r="D138" s="137">
        <f>'5 жастағы балалар К'!AR23</f>
        <v>0</v>
      </c>
      <c r="E138" s="36"/>
      <c r="F138" s="137">
        <f>'5 жастағы балалар Ш'!AR23</f>
        <v>0</v>
      </c>
      <c r="G138" s="36"/>
    </row>
    <row r="139" spans="2:7">
      <c r="B139" s="37"/>
      <c r="C139" s="36"/>
      <c r="D139" s="137">
        <f>'5 жастағы балалар К'!AS23</f>
        <v>0</v>
      </c>
      <c r="E139" s="36"/>
      <c r="F139" s="137">
        <f>'5 жастағы балалар Ш'!AS23</f>
        <v>0</v>
      </c>
      <c r="G139" s="36"/>
    </row>
    <row r="140" spans="2:7">
      <c r="B140" s="37">
        <v>15</v>
      </c>
      <c r="C140" s="36"/>
      <c r="D140" s="137">
        <f>'5 жастағы балалар К'!AT23</f>
        <v>0</v>
      </c>
      <c r="E140" s="36"/>
      <c r="F140" s="137">
        <f>'5 жастағы балалар Ш'!AT23</f>
        <v>0</v>
      </c>
      <c r="G140" s="36"/>
    </row>
    <row r="141" spans="2:7">
      <c r="B141" s="37"/>
      <c r="C141" s="36"/>
      <c r="D141" s="137">
        <f>'5 жастағы балалар К'!AU23</f>
        <v>0</v>
      </c>
      <c r="E141" s="36"/>
      <c r="F141" s="137">
        <f>'5 жастағы балалар Ш'!AU23</f>
        <v>0</v>
      </c>
      <c r="G141" s="36"/>
    </row>
    <row r="142" spans="2:7">
      <c r="B142" s="37"/>
      <c r="C142" s="36"/>
      <c r="D142" s="137">
        <f>'5 жастағы балалар К'!AV23</f>
        <v>0</v>
      </c>
      <c r="E142" s="36"/>
      <c r="F142" s="137">
        <f>'5 жастағы балалар Ш'!AV23</f>
        <v>0</v>
      </c>
      <c r="G142" s="36"/>
    </row>
    <row r="143" spans="2:7">
      <c r="B143" s="37">
        <v>16</v>
      </c>
      <c r="C143" s="36"/>
      <c r="D143" s="137">
        <f>'5 жастағы балалар К'!AW23</f>
        <v>0</v>
      </c>
      <c r="E143" s="36"/>
      <c r="F143" s="137">
        <f>'5 жастағы балалар Ш'!AW23</f>
        <v>0</v>
      </c>
      <c r="G143" s="36"/>
    </row>
    <row r="144" spans="2:7">
      <c r="B144" s="37"/>
      <c r="C144" s="36"/>
      <c r="D144" s="137">
        <f>'5 жастағы балалар К'!AX23</f>
        <v>0</v>
      </c>
      <c r="E144" s="36"/>
      <c r="F144" s="137">
        <f>'5 жастағы балалар Ш'!AX23</f>
        <v>0</v>
      </c>
      <c r="G144" s="36"/>
    </row>
    <row r="145" spans="2:7">
      <c r="B145" s="37"/>
      <c r="C145" s="36"/>
      <c r="D145" s="137">
        <f>'5 жастағы балалар К'!AY23</f>
        <v>0</v>
      </c>
      <c r="E145" s="36"/>
      <c r="F145" s="137">
        <f>'5 жастағы балалар Ш'!AY23</f>
        <v>0</v>
      </c>
      <c r="G145" s="36"/>
    </row>
    <row r="146" spans="2:7">
      <c r="B146" s="37">
        <v>17</v>
      </c>
      <c r="C146" s="36"/>
      <c r="D146" s="137">
        <f>'5 жастағы балалар К'!AZ23</f>
        <v>0</v>
      </c>
      <c r="E146" s="36"/>
      <c r="F146" s="137">
        <f>'5 жастағы балалар Ш'!AZ23</f>
        <v>0</v>
      </c>
      <c r="G146" s="36"/>
    </row>
    <row r="147" spans="2:7">
      <c r="B147" s="37"/>
      <c r="C147" s="36"/>
      <c r="D147" s="137">
        <f>'5 жастағы балалар К'!BA23</f>
        <v>0</v>
      </c>
      <c r="E147" s="36"/>
      <c r="F147" s="137">
        <f>'5 жастағы балалар Ш'!BA23</f>
        <v>0</v>
      </c>
      <c r="G147" s="36"/>
    </row>
    <row r="148" spans="2:7">
      <c r="B148" s="37"/>
      <c r="C148" s="36"/>
      <c r="D148" s="137">
        <f>'5 жастағы балалар К'!BB23</f>
        <v>0</v>
      </c>
      <c r="E148" s="36"/>
      <c r="F148" s="137">
        <f>'5 жастағы балалар Ш'!BB23</f>
        <v>0</v>
      </c>
      <c r="G148" s="36"/>
    </row>
    <row r="149" spans="2:7">
      <c r="B149" s="37">
        <v>18</v>
      </c>
      <c r="C149" s="36"/>
      <c r="D149" s="137">
        <f>'5 жастағы балалар К'!BC23</f>
        <v>0</v>
      </c>
      <c r="E149" s="36"/>
      <c r="F149" s="137">
        <f>'5 жастағы балалар Ш'!BC23</f>
        <v>0</v>
      </c>
      <c r="G149" s="36"/>
    </row>
    <row r="150" spans="2:7">
      <c r="B150" s="37"/>
      <c r="C150" s="36"/>
      <c r="D150" s="137">
        <f>'5 жастағы балалар К'!BD23</f>
        <v>0</v>
      </c>
      <c r="E150" s="36"/>
      <c r="F150" s="137">
        <f>'5 жастағы балалар Ш'!BD23</f>
        <v>0</v>
      </c>
      <c r="G150" s="36"/>
    </row>
    <row r="151" spans="2:7">
      <c r="B151" s="37"/>
      <c r="C151" s="36"/>
      <c r="D151" s="137">
        <f>'5 жастағы балалар К'!BE23</f>
        <v>0</v>
      </c>
      <c r="E151" s="36"/>
      <c r="F151" s="137">
        <f>'5 жастағы балалар Ш'!BE23</f>
        <v>0</v>
      </c>
      <c r="G151" s="36"/>
    </row>
    <row r="152" spans="2:7">
      <c r="B152" s="37">
        <v>19</v>
      </c>
      <c r="C152" s="36"/>
      <c r="D152" s="35"/>
      <c r="E152" s="36"/>
      <c r="F152" s="137">
        <f>'5 жастағы балалар Ш'!BF23</f>
        <v>0</v>
      </c>
      <c r="G152" s="36"/>
    </row>
    <row r="153" spans="2:7">
      <c r="B153" s="37"/>
      <c r="C153" s="36"/>
      <c r="D153" s="36"/>
      <c r="E153" s="36"/>
      <c r="F153" s="137">
        <f>'5 жастағы балалар Ш'!BG23</f>
        <v>0</v>
      </c>
      <c r="G153" s="36"/>
    </row>
    <row r="154" spans="2:7">
      <c r="B154" s="37"/>
      <c r="C154" s="36"/>
      <c r="D154" s="36"/>
      <c r="E154" s="36"/>
      <c r="F154" s="137">
        <f>'5 жастағы балалар Ш'!BH23</f>
        <v>0</v>
      </c>
      <c r="G154" s="36"/>
    </row>
    <row r="155" spans="2:7">
      <c r="B155" s="37">
        <v>20</v>
      </c>
      <c r="C155" s="36"/>
      <c r="D155" s="36"/>
      <c r="E155" s="36"/>
      <c r="F155" s="137">
        <f>'5 жастағы балалар Ш'!BI23</f>
        <v>0</v>
      </c>
      <c r="G155" s="36"/>
    </row>
    <row r="156" spans="2:7">
      <c r="B156" s="37"/>
      <c r="C156" s="36"/>
      <c r="D156" s="36"/>
      <c r="E156" s="36"/>
      <c r="F156" s="137">
        <f>'5 жастағы балалар Ш'!BJ23</f>
        <v>0</v>
      </c>
      <c r="G156" s="36"/>
    </row>
    <row r="157" spans="2:7">
      <c r="B157" s="37"/>
      <c r="C157" s="36"/>
      <c r="D157" s="36"/>
      <c r="E157" s="36"/>
      <c r="F157" s="137">
        <f>'5 жастағы балалар Ш'!BK23</f>
        <v>0</v>
      </c>
      <c r="G157" s="36"/>
    </row>
    <row r="158" spans="2:7">
      <c r="B158" s="31">
        <v>21</v>
      </c>
      <c r="C158" s="36"/>
      <c r="D158" s="36"/>
      <c r="E158" s="36"/>
      <c r="F158" s="137">
        <f>'5 жастағы балалар Ш'!BL23</f>
        <v>0</v>
      </c>
      <c r="G158" s="36"/>
    </row>
    <row r="159" ht="15" customHeight="1" spans="2:7">
      <c r="B159" s="33"/>
      <c r="C159" s="36"/>
      <c r="D159" s="36"/>
      <c r="E159" s="36"/>
      <c r="F159" s="137">
        <f>'5 жастағы балалар Ш'!BM23</f>
        <v>0</v>
      </c>
      <c r="G159" s="36"/>
    </row>
    <row r="160" spans="2:7">
      <c r="B160" s="34"/>
      <c r="C160" s="36"/>
      <c r="D160" s="36"/>
      <c r="E160" s="36"/>
      <c r="F160" s="137">
        <f>'5 жастағы балалар Ш'!BN23</f>
        <v>0</v>
      </c>
      <c r="G160" s="36"/>
    </row>
    <row r="161" spans="2:7">
      <c r="B161" s="31">
        <v>22</v>
      </c>
      <c r="C161" s="36"/>
      <c r="D161" s="36"/>
      <c r="E161" s="36"/>
      <c r="F161" s="137">
        <f>'5 жастағы балалар Ш'!BO23</f>
        <v>0</v>
      </c>
      <c r="G161" s="36"/>
    </row>
    <row r="162" spans="2:7">
      <c r="B162" s="33"/>
      <c r="C162" s="36"/>
      <c r="D162" s="36"/>
      <c r="E162" s="36"/>
      <c r="F162" s="137">
        <f>'5 жастағы балалар Ш'!BP23</f>
        <v>0</v>
      </c>
      <c r="G162" s="36"/>
    </row>
    <row r="163" spans="2:7">
      <c r="B163" s="34"/>
      <c r="C163" s="36"/>
      <c r="D163" s="36"/>
      <c r="E163" s="36"/>
      <c r="F163" s="137">
        <f>'5 жастағы балалар Ш'!BQ23</f>
        <v>0</v>
      </c>
      <c r="G163" s="36"/>
    </row>
    <row r="164" spans="2:7">
      <c r="B164" s="31">
        <v>23</v>
      </c>
      <c r="C164" s="36"/>
      <c r="D164" s="36"/>
      <c r="E164" s="36"/>
      <c r="F164" s="137">
        <f>'5 жастағы балалар Ш'!BR23</f>
        <v>0</v>
      </c>
      <c r="G164" s="36"/>
    </row>
    <row r="165" spans="2:7">
      <c r="B165" s="33"/>
      <c r="C165" s="36"/>
      <c r="D165" s="36"/>
      <c r="E165" s="36"/>
      <c r="F165" s="137">
        <f>'5 жастағы балалар Ш'!BS23</f>
        <v>0</v>
      </c>
      <c r="G165" s="36"/>
    </row>
    <row r="166" ht="15" customHeight="1" spans="2:7">
      <c r="B166" s="34"/>
      <c r="C166" s="36"/>
      <c r="D166" s="36"/>
      <c r="E166" s="36"/>
      <c r="F166" s="137">
        <f>'5 жастағы балалар Ш'!BT23</f>
        <v>0</v>
      </c>
      <c r="G166" s="36"/>
    </row>
    <row r="167" ht="15" customHeight="1" spans="2:7">
      <c r="B167" s="31">
        <v>24</v>
      </c>
      <c r="C167" s="36"/>
      <c r="D167" s="36"/>
      <c r="E167" s="36"/>
      <c r="F167" s="137">
        <f>'5 жастағы балалар Ш'!BU23</f>
        <v>0</v>
      </c>
      <c r="G167" s="36"/>
    </row>
    <row r="168" ht="15" customHeight="1" spans="2:7">
      <c r="B168" s="33"/>
      <c r="C168" s="36"/>
      <c r="D168" s="36"/>
      <c r="E168" s="36"/>
      <c r="F168" s="137">
        <f>'5 жастағы балалар Ш'!BV23</f>
        <v>0</v>
      </c>
      <c r="G168" s="36"/>
    </row>
    <row r="169" ht="15" customHeight="1" spans="2:7">
      <c r="B169" s="34"/>
      <c r="C169" s="36"/>
      <c r="D169" s="36"/>
      <c r="E169" s="36"/>
      <c r="F169" s="137">
        <f>'5 жастағы балалар Ш'!BW23</f>
        <v>0</v>
      </c>
      <c r="G169" s="36"/>
    </row>
    <row r="170" ht="15" customHeight="1" spans="2:7">
      <c r="B170" s="31">
        <v>25</v>
      </c>
      <c r="C170" s="36"/>
      <c r="D170" s="36"/>
      <c r="E170" s="36"/>
      <c r="F170" s="137">
        <f>'5 жастағы балалар Ш'!BX23</f>
        <v>0</v>
      </c>
      <c r="G170" s="36"/>
    </row>
    <row r="171" ht="15" customHeight="1" spans="2:7">
      <c r="B171" s="33"/>
      <c r="C171" s="36"/>
      <c r="D171" s="36"/>
      <c r="E171" s="36"/>
      <c r="F171" s="137">
        <f>'5 жастағы балалар Ш'!BY23</f>
        <v>0</v>
      </c>
      <c r="G171" s="36"/>
    </row>
    <row r="172" ht="15" customHeight="1" spans="2:7">
      <c r="B172" s="34"/>
      <c r="C172" s="36"/>
      <c r="D172" s="36"/>
      <c r="E172" s="36"/>
      <c r="F172" s="137">
        <f>'5 жастағы балалар Ш'!BZ23</f>
        <v>0</v>
      </c>
      <c r="G172" s="36"/>
    </row>
    <row r="173" ht="15" customHeight="1" spans="2:7">
      <c r="B173" s="31">
        <v>26</v>
      </c>
      <c r="C173" s="36"/>
      <c r="D173" s="36"/>
      <c r="E173" s="36"/>
      <c r="F173" s="137">
        <f>'5 жастағы балалар Ш'!CA23</f>
        <v>0</v>
      </c>
      <c r="G173" s="36"/>
    </row>
    <row r="174" ht="15" customHeight="1" spans="2:7">
      <c r="B174" s="33"/>
      <c r="C174" s="36"/>
      <c r="D174" s="36"/>
      <c r="E174" s="36"/>
      <c r="F174" s="137">
        <f>'5 жастағы балалар Ш'!CB23</f>
        <v>0</v>
      </c>
      <c r="G174" s="36"/>
    </row>
    <row r="175" ht="15" customHeight="1" spans="2:7">
      <c r="B175" s="34"/>
      <c r="C175" s="36"/>
      <c r="D175" s="36"/>
      <c r="E175" s="36"/>
      <c r="F175" s="137">
        <f>'5 жастағы балалар Ш'!CC23</f>
        <v>0</v>
      </c>
      <c r="G175" s="36"/>
    </row>
    <row r="176" ht="15" customHeight="1" spans="2:7">
      <c r="B176" s="31">
        <v>27</v>
      </c>
      <c r="C176" s="36"/>
      <c r="D176" s="36"/>
      <c r="E176" s="36"/>
      <c r="F176" s="137">
        <f>'5 жастағы балалар Ш'!CD23</f>
        <v>0</v>
      </c>
      <c r="G176" s="36"/>
    </row>
    <row r="177" ht="15" customHeight="1" spans="2:7">
      <c r="B177" s="33"/>
      <c r="C177" s="36"/>
      <c r="D177" s="36"/>
      <c r="E177" s="36"/>
      <c r="F177" s="137">
        <f>'5 жастағы балалар Ш'!CE23</f>
        <v>0</v>
      </c>
      <c r="G177" s="36"/>
    </row>
    <row r="178" ht="15" customHeight="1" spans="2:7">
      <c r="B178" s="34"/>
      <c r="C178" s="36"/>
      <c r="D178" s="36"/>
      <c r="E178" s="36"/>
      <c r="F178" s="137">
        <f>'5 жастағы балалар Ш'!CF23</f>
        <v>0</v>
      </c>
      <c r="G178" s="36"/>
    </row>
    <row r="179" ht="15" customHeight="1" spans="2:7">
      <c r="B179" s="31">
        <v>28</v>
      </c>
      <c r="C179" s="36"/>
      <c r="D179" s="36"/>
      <c r="E179" s="36"/>
      <c r="F179" s="137">
        <f>'5 жастағы балалар Ш'!CG23</f>
        <v>0</v>
      </c>
      <c r="G179" s="36"/>
    </row>
    <row r="180" ht="15" customHeight="1" spans="2:7">
      <c r="B180" s="33"/>
      <c r="C180" s="36"/>
      <c r="D180" s="36"/>
      <c r="E180" s="36"/>
      <c r="F180" s="137">
        <f>'5 жастағы балалар Ш'!CH23</f>
        <v>0</v>
      </c>
      <c r="G180" s="36"/>
    </row>
    <row r="181" ht="15" customHeight="1" spans="2:7">
      <c r="B181" s="34"/>
      <c r="C181" s="36"/>
      <c r="D181" s="36"/>
      <c r="E181" s="36"/>
      <c r="F181" s="137">
        <f>'5 жастағы балалар Ш'!CI23</f>
        <v>0</v>
      </c>
      <c r="G181" s="36"/>
    </row>
    <row r="182" ht="15" customHeight="1" spans="2:7">
      <c r="B182" s="31">
        <v>29</v>
      </c>
      <c r="C182" s="36"/>
      <c r="D182" s="36"/>
      <c r="E182" s="36"/>
      <c r="F182" s="137">
        <f>'5 жастағы балалар Ш'!CJ23</f>
        <v>0</v>
      </c>
      <c r="G182" s="36"/>
    </row>
    <row r="183" ht="15" customHeight="1" spans="2:7">
      <c r="B183" s="33"/>
      <c r="C183" s="36"/>
      <c r="D183" s="36"/>
      <c r="E183" s="36"/>
      <c r="F183" s="137">
        <f>'5 жастағы балалар Ш'!CK23</f>
        <v>0</v>
      </c>
      <c r="G183" s="36"/>
    </row>
    <row r="184" ht="15" customHeight="1" spans="2:7">
      <c r="B184" s="34"/>
      <c r="C184" s="36"/>
      <c r="D184" s="36"/>
      <c r="E184" s="36"/>
      <c r="F184" s="137">
        <f>'5 жастағы балалар Ш'!CL23</f>
        <v>0</v>
      </c>
      <c r="G184" s="36"/>
    </row>
    <row r="185" ht="15" customHeight="1" spans="2:7">
      <c r="B185" s="31">
        <v>30</v>
      </c>
      <c r="C185" s="36"/>
      <c r="D185" s="36"/>
      <c r="E185" s="36"/>
      <c r="F185" s="137">
        <f>'5 жастағы балалар Ш'!CM23</f>
        <v>0</v>
      </c>
      <c r="G185" s="36"/>
    </row>
    <row r="186" ht="15" customHeight="1" spans="2:7">
      <c r="B186" s="33"/>
      <c r="C186" s="36"/>
      <c r="D186" s="36"/>
      <c r="E186" s="36"/>
      <c r="F186" s="137">
        <f>'5 жастағы балалар Ш'!CN23</f>
        <v>0</v>
      </c>
      <c r="G186" s="36"/>
    </row>
    <row r="187" ht="15" customHeight="1" spans="2:7">
      <c r="B187" s="34"/>
      <c r="C187" s="38"/>
      <c r="D187" s="38"/>
      <c r="E187" s="38"/>
      <c r="F187" s="137">
        <f>'5 жастағы балалар Ш'!CO23</f>
        <v>0</v>
      </c>
      <c r="G187" s="38"/>
    </row>
    <row r="188" ht="15" customHeight="1"/>
    <row r="189" ht="15" customHeight="1" spans="2:7">
      <c r="B189" s="25" t="s">
        <v>839</v>
      </c>
      <c r="C189" s="26"/>
      <c r="D189" s="26"/>
      <c r="E189" s="26"/>
      <c r="F189" s="26"/>
      <c r="G189" s="27"/>
    </row>
    <row r="190" ht="35.25" customHeight="1" spans="2:7">
      <c r="B190" s="28"/>
      <c r="C190" s="29" t="s">
        <v>5</v>
      </c>
      <c r="D190" s="29" t="s">
        <v>112</v>
      </c>
      <c r="E190" s="29" t="s">
        <v>338</v>
      </c>
      <c r="F190" s="29" t="s">
        <v>405</v>
      </c>
      <c r="G190" s="30" t="s">
        <v>726</v>
      </c>
    </row>
    <row r="191" ht="15" customHeight="1" spans="2:7">
      <c r="B191" s="31">
        <v>1</v>
      </c>
      <c r="C191" s="139">
        <f>'5 жастағы балалар Ф'!D69</f>
        <v>0</v>
      </c>
      <c r="D191" s="139">
        <f>'5 жастағы балалар К'!D69</f>
        <v>0</v>
      </c>
      <c r="E191" s="139">
        <f>'5 жастағы балалар Т'!D69</f>
        <v>0</v>
      </c>
      <c r="F191" s="139">
        <f>'5 жастағы балалар Ш'!D69</f>
        <v>0</v>
      </c>
      <c r="G191" s="139">
        <f>'5 жастағы балалар Ә'!D69</f>
        <v>0</v>
      </c>
    </row>
    <row r="192" ht="15" customHeight="1" spans="2:7">
      <c r="B192" s="33"/>
      <c r="C192" s="139">
        <f>'5 жастағы балалар Ф'!E69</f>
        <v>0</v>
      </c>
      <c r="D192" s="139">
        <f>'5 жастағы балалар К'!E69</f>
        <v>0</v>
      </c>
      <c r="E192" s="139">
        <f>'5 жастағы балалар Т'!E69</f>
        <v>0</v>
      </c>
      <c r="F192" s="139">
        <f>'5 жастағы балалар Ш'!E69</f>
        <v>0</v>
      </c>
      <c r="G192" s="139">
        <f>'5 жастағы балалар Ә'!E69</f>
        <v>0</v>
      </c>
    </row>
    <row r="193" ht="15" customHeight="1" spans="2:7">
      <c r="B193" s="34"/>
      <c r="C193" s="139">
        <f>'5 жастағы балалар Ф'!F69</f>
        <v>0</v>
      </c>
      <c r="D193" s="139">
        <f>'5 жастағы балалар К'!F69</f>
        <v>0</v>
      </c>
      <c r="E193" s="139">
        <f>'5 жастағы балалар Т'!F69</f>
        <v>0</v>
      </c>
      <c r="F193" s="139">
        <f>'5 жастағы балалар Ш'!F69</f>
        <v>0</v>
      </c>
      <c r="G193" s="139">
        <f>'5 жастағы балалар Ә'!F69</f>
        <v>0</v>
      </c>
    </row>
    <row r="194" ht="15" customHeight="1" spans="2:99">
      <c r="B194" s="31">
        <v>2</v>
      </c>
      <c r="C194" s="139">
        <f>'5 жастағы балалар Ф'!G69</f>
        <v>0</v>
      </c>
      <c r="D194" s="139">
        <f>'5 жастағы балалар К'!G69</f>
        <v>0</v>
      </c>
      <c r="E194" s="139">
        <f>'5 жастағы балалар Т'!G69</f>
        <v>0</v>
      </c>
      <c r="F194" s="139">
        <f>'5 жастағы балалар Ш'!G69</f>
        <v>0</v>
      </c>
      <c r="G194" s="139">
        <f>'5 жастағы балалар Ә'!G69</f>
        <v>0</v>
      </c>
      <c r="CO194" s="140"/>
      <c r="CQ194" s="140"/>
      <c r="CS194" s="140"/>
      <c r="CU194" s="140"/>
    </row>
    <row r="195" ht="15" customHeight="1" spans="2:99">
      <c r="B195" s="33"/>
      <c r="C195" s="139">
        <f>'5 жастағы балалар Ф'!H69</f>
        <v>0</v>
      </c>
      <c r="D195" s="139">
        <f>'5 жастағы балалар К'!H69</f>
        <v>0</v>
      </c>
      <c r="E195" s="139">
        <f>'5 жастағы балалар Т'!H69</f>
        <v>0</v>
      </c>
      <c r="F195" s="139">
        <f>'5 жастағы балалар Ш'!H69</f>
        <v>0</v>
      </c>
      <c r="G195" s="139">
        <f>'5 жастағы балалар Ә'!H69</f>
        <v>0</v>
      </c>
      <c r="CO195" s="141"/>
      <c r="CQ195" s="141"/>
      <c r="CS195" s="141"/>
      <c r="CU195" s="141"/>
    </row>
    <row r="196" ht="15" customHeight="1" spans="2:99">
      <c r="B196" s="34"/>
      <c r="C196" s="139">
        <f>'5 жастағы балалар Ф'!I69</f>
        <v>0</v>
      </c>
      <c r="D196" s="139">
        <f>'5 жастағы балалар К'!I69</f>
        <v>0</v>
      </c>
      <c r="E196" s="139">
        <f>'5 жастағы балалар Т'!I69</f>
        <v>0</v>
      </c>
      <c r="F196" s="139">
        <f>'5 жастағы балалар Ш'!I69</f>
        <v>0</v>
      </c>
      <c r="G196" s="139">
        <f>'5 жастағы балалар Ә'!I69</f>
        <v>0</v>
      </c>
      <c r="CO196" s="141"/>
      <c r="CQ196" s="141"/>
      <c r="CS196" s="141"/>
      <c r="CU196" s="141"/>
    </row>
    <row r="197" ht="15" customHeight="1" spans="2:7">
      <c r="B197" s="31">
        <v>3</v>
      </c>
      <c r="C197" s="139">
        <f>'5 жастағы балалар Ф'!J69</f>
        <v>0</v>
      </c>
      <c r="D197" s="139">
        <f>'5 жастағы балалар К'!J69</f>
        <v>0</v>
      </c>
      <c r="E197" s="139">
        <f>'5 жастағы балалар Т'!J69</f>
        <v>0</v>
      </c>
      <c r="F197" s="139">
        <f>'5 жастағы балалар Ш'!J69</f>
        <v>0</v>
      </c>
      <c r="G197" s="139">
        <f>'5 жастағы балалар Ә'!J69</f>
        <v>0</v>
      </c>
    </row>
    <row r="198" ht="15" customHeight="1" spans="2:7">
      <c r="B198" s="33"/>
      <c r="C198" s="139">
        <f>'5 жастағы балалар Ф'!K69</f>
        <v>0</v>
      </c>
      <c r="D198" s="139">
        <f>'5 жастағы балалар К'!K69</f>
        <v>0</v>
      </c>
      <c r="E198" s="139">
        <f>'5 жастағы балалар Т'!K69</f>
        <v>0</v>
      </c>
      <c r="F198" s="139">
        <f>'5 жастағы балалар Ш'!K69</f>
        <v>0</v>
      </c>
      <c r="G198" s="139">
        <f>'5 жастағы балалар Ә'!K69</f>
        <v>0</v>
      </c>
    </row>
    <row r="199" ht="15" customHeight="1" spans="2:7">
      <c r="B199" s="34"/>
      <c r="C199" s="139">
        <f>'5 жастағы балалар Ф'!L69</f>
        <v>0</v>
      </c>
      <c r="D199" s="139">
        <f>'5 жастағы балалар К'!L69</f>
        <v>0</v>
      </c>
      <c r="E199" s="139">
        <f>'5 жастағы балалар Т'!L69</f>
        <v>0</v>
      </c>
      <c r="F199" s="139">
        <f>'5 жастағы балалар Ш'!L69</f>
        <v>0</v>
      </c>
      <c r="G199" s="139">
        <f>'5 жастағы балалар Ә'!L69</f>
        <v>0</v>
      </c>
    </row>
    <row r="200" ht="15" customHeight="1" spans="2:7">
      <c r="B200" s="31">
        <v>4</v>
      </c>
      <c r="C200" s="139">
        <f>'5 жастағы балалар Ф'!M69</f>
        <v>0</v>
      </c>
      <c r="D200" s="139">
        <f>'5 жастағы балалар К'!M69</f>
        <v>0</v>
      </c>
      <c r="E200" s="139">
        <f>'5 жастағы балалар Т'!M69</f>
        <v>0</v>
      </c>
      <c r="F200" s="139">
        <f>'5 жастағы балалар Ш'!M69</f>
        <v>0</v>
      </c>
      <c r="G200" s="139">
        <f>'5 жастағы балалар Ә'!M69</f>
        <v>0</v>
      </c>
    </row>
    <row r="201" ht="15" customHeight="1" spans="2:7">
      <c r="B201" s="33"/>
      <c r="C201" s="139">
        <f>'5 жастағы балалар Ф'!N69</f>
        <v>0</v>
      </c>
      <c r="D201" s="139">
        <f>'5 жастағы балалар К'!N69</f>
        <v>0</v>
      </c>
      <c r="E201" s="139">
        <f>'5 жастағы балалар Т'!N69</f>
        <v>0</v>
      </c>
      <c r="F201" s="139">
        <f>'5 жастағы балалар Ш'!N69</f>
        <v>0</v>
      </c>
      <c r="G201" s="139">
        <f>'5 жастағы балалар Ә'!N69</f>
        <v>0</v>
      </c>
    </row>
    <row r="202" ht="15" customHeight="1" spans="2:7">
      <c r="B202" s="34"/>
      <c r="C202" s="139">
        <f>'5 жастағы балалар Ф'!O69</f>
        <v>0</v>
      </c>
      <c r="D202" s="139">
        <f>'5 жастағы балалар К'!O69</f>
        <v>0</v>
      </c>
      <c r="E202" s="139">
        <f>'5 жастағы балалар Т'!O69</f>
        <v>0</v>
      </c>
      <c r="F202" s="139">
        <f>'5 жастағы балалар Ш'!O69</f>
        <v>0</v>
      </c>
      <c r="G202" s="139">
        <f>'5 жастағы балалар Ә'!O69</f>
        <v>0</v>
      </c>
    </row>
    <row r="203" ht="15" customHeight="1" spans="2:7">
      <c r="B203" s="31">
        <v>5</v>
      </c>
      <c r="C203" s="139">
        <f>'5 жастағы балалар Ф'!P69</f>
        <v>0</v>
      </c>
      <c r="D203" s="139">
        <f>'5 жастағы балалар К'!P69</f>
        <v>0</v>
      </c>
      <c r="E203" s="139">
        <f>'5 жастағы балалар Т'!P69</f>
        <v>0</v>
      </c>
      <c r="F203" s="139">
        <f>'5 жастағы балалар Ш'!P69</f>
        <v>0</v>
      </c>
      <c r="G203" s="139">
        <f>'5 жастағы балалар Ә'!P69</f>
        <v>0</v>
      </c>
    </row>
    <row r="204" ht="15" customHeight="1" spans="2:7">
      <c r="B204" s="33"/>
      <c r="C204" s="139">
        <f>'5 жастағы балалар Ф'!Q69</f>
        <v>0</v>
      </c>
      <c r="D204" s="139">
        <f>'5 жастағы балалар К'!Q69</f>
        <v>0</v>
      </c>
      <c r="E204" s="139">
        <f>'5 жастағы балалар Т'!Q69</f>
        <v>0</v>
      </c>
      <c r="F204" s="139">
        <f>'5 жастағы балалар Ш'!Q69</f>
        <v>0</v>
      </c>
      <c r="G204" s="139">
        <f>'5 жастағы балалар Ә'!Q69</f>
        <v>0</v>
      </c>
    </row>
    <row r="205" ht="15" customHeight="1" spans="2:7">
      <c r="B205" s="34"/>
      <c r="C205" s="139">
        <f>'5 жастағы балалар Ф'!R69</f>
        <v>0</v>
      </c>
      <c r="D205" s="139">
        <f>'5 жастағы балалар К'!R69</f>
        <v>0</v>
      </c>
      <c r="E205" s="139">
        <f>'5 жастағы балалар Т'!R69</f>
        <v>0</v>
      </c>
      <c r="F205" s="139">
        <f>'5 жастағы балалар Ш'!R69</f>
        <v>0</v>
      </c>
      <c r="G205" s="139">
        <f>'5 жастағы балалар Ә'!R69</f>
        <v>0</v>
      </c>
    </row>
    <row r="206" ht="15" customHeight="1" spans="2:7">
      <c r="B206" s="31">
        <v>6</v>
      </c>
      <c r="C206" s="139">
        <f>'5 жастағы балалар Ф'!S69</f>
        <v>0</v>
      </c>
      <c r="D206" s="139">
        <f>'5 жастағы балалар К'!S69</f>
        <v>0</v>
      </c>
      <c r="E206" s="139">
        <f>'5 жастағы балалар Т'!S69</f>
        <v>0</v>
      </c>
      <c r="F206" s="139">
        <f>'5 жастағы балалар Ш'!S69</f>
        <v>0</v>
      </c>
      <c r="G206" s="139">
        <f>'5 жастағы балалар Ә'!S69</f>
        <v>0</v>
      </c>
    </row>
    <row r="207" ht="15" customHeight="1" spans="2:7">
      <c r="B207" s="33"/>
      <c r="C207" s="139">
        <f>'5 жастағы балалар Ф'!T69</f>
        <v>0</v>
      </c>
      <c r="D207" s="139">
        <f>'5 жастағы балалар К'!T69</f>
        <v>0</v>
      </c>
      <c r="E207" s="139">
        <f>'5 жастағы балалар Т'!T69</f>
        <v>0</v>
      </c>
      <c r="F207" s="139">
        <f>'5 жастағы балалар Ш'!T69</f>
        <v>0</v>
      </c>
      <c r="G207" s="139">
        <f>'5 жастағы балалар Ә'!T69</f>
        <v>0</v>
      </c>
    </row>
    <row r="208" ht="15" customHeight="1" spans="2:7">
      <c r="B208" s="34"/>
      <c r="C208" s="139">
        <f>'5 жастағы балалар Ф'!U69</f>
        <v>0</v>
      </c>
      <c r="D208" s="139">
        <f>'5 жастағы балалар К'!U69</f>
        <v>0</v>
      </c>
      <c r="E208" s="139">
        <f>'5 жастағы балалар Т'!U69</f>
        <v>0</v>
      </c>
      <c r="F208" s="139">
        <f>'5 жастағы балалар Ш'!U69</f>
        <v>0</v>
      </c>
      <c r="G208" s="139">
        <f>'5 жастағы балалар Ә'!U69</f>
        <v>0</v>
      </c>
    </row>
    <row r="209" ht="15" customHeight="1" spans="2:7">
      <c r="B209" s="31">
        <v>7</v>
      </c>
      <c r="C209" s="139">
        <f>'5 жастағы балалар Ф'!V69</f>
        <v>0</v>
      </c>
      <c r="D209" s="139">
        <f>'5 жастағы балалар К'!V69</f>
        <v>0</v>
      </c>
      <c r="E209" s="139">
        <f>'5 жастағы балалар Т'!V69</f>
        <v>0</v>
      </c>
      <c r="F209" s="139">
        <f>'5 жастағы балалар Ш'!V69</f>
        <v>0</v>
      </c>
      <c r="G209" s="139">
        <f>'5 жастағы балалар Ә'!V69</f>
        <v>0</v>
      </c>
    </row>
    <row r="210" ht="15" customHeight="1" spans="2:7">
      <c r="B210" s="33"/>
      <c r="C210" s="139">
        <f>'5 жастағы балалар Ф'!W69</f>
        <v>0</v>
      </c>
      <c r="D210" s="139">
        <f>'5 жастағы балалар Ш'!W69</f>
        <v>0</v>
      </c>
      <c r="E210" s="139">
        <f>'5 жастағы балалар Т'!W69</f>
        <v>0</v>
      </c>
      <c r="F210" s="139">
        <f>'5 жастағы балалар Ш'!W69</f>
        <v>0</v>
      </c>
      <c r="G210" s="139">
        <f>'5 жастағы балалар Ә'!W69</f>
        <v>0</v>
      </c>
    </row>
    <row r="211" ht="15" customHeight="1" spans="2:7">
      <c r="B211" s="34"/>
      <c r="C211" s="139">
        <f>'5 жастағы балалар Ф'!X69</f>
        <v>0</v>
      </c>
      <c r="D211" s="139">
        <f>'5 жастағы балалар К'!X69</f>
        <v>0</v>
      </c>
      <c r="E211" s="139">
        <f>'5 жастағы балалар Т'!X69</f>
        <v>0</v>
      </c>
      <c r="F211" s="139">
        <f>'5 жастағы балалар Ш'!X69</f>
        <v>0</v>
      </c>
      <c r="G211" s="139">
        <f>'5 жастағы балалар Ә'!X69</f>
        <v>0</v>
      </c>
    </row>
    <row r="212" ht="15" customHeight="1" spans="2:7">
      <c r="B212" s="31">
        <v>8</v>
      </c>
      <c r="C212" s="41"/>
      <c r="D212" s="139">
        <f>'5 жастағы балалар К'!Y69</f>
        <v>0</v>
      </c>
      <c r="E212" s="42"/>
      <c r="F212" s="139">
        <f>'5 жастағы балалар Ш'!Y69</f>
        <v>0</v>
      </c>
      <c r="G212" s="42"/>
    </row>
    <row r="213" ht="15" customHeight="1" spans="2:7">
      <c r="B213" s="33"/>
      <c r="C213" s="43"/>
      <c r="D213" s="139">
        <f>'5 жастағы балалар К'!Z69</f>
        <v>0</v>
      </c>
      <c r="E213" s="44"/>
      <c r="F213" s="139">
        <f>'5 жастағы балалар Ш'!Z69</f>
        <v>0</v>
      </c>
      <c r="G213" s="44"/>
    </row>
    <row r="214" ht="15" customHeight="1" spans="2:7">
      <c r="B214" s="34"/>
      <c r="C214" s="43"/>
      <c r="D214" s="139">
        <f>'5 жастағы балалар К'!AA69</f>
        <v>0</v>
      </c>
      <c r="E214" s="44"/>
      <c r="F214" s="139">
        <f>'5 жастағы балалар Ш'!AA69</f>
        <v>0</v>
      </c>
      <c r="G214" s="44"/>
    </row>
    <row r="215" ht="15" customHeight="1" spans="2:7">
      <c r="B215" s="31">
        <v>9</v>
      </c>
      <c r="C215" s="43"/>
      <c r="D215" s="139">
        <f>'5 жастағы балалар К'!AB69</f>
        <v>0</v>
      </c>
      <c r="E215" s="44"/>
      <c r="F215" s="139">
        <f>'5 жастағы балалар Ш'!AB69</f>
        <v>0</v>
      </c>
      <c r="G215" s="44"/>
    </row>
    <row r="216" ht="15" customHeight="1" spans="2:7">
      <c r="B216" s="33"/>
      <c r="C216" s="43"/>
      <c r="D216" s="139">
        <f>'5 жастағы балалар К'!AC69</f>
        <v>0</v>
      </c>
      <c r="E216" s="44"/>
      <c r="F216" s="139">
        <f>'5 жастағы балалар Ш'!AC69</f>
        <v>0</v>
      </c>
      <c r="G216" s="44"/>
    </row>
    <row r="217" ht="15" customHeight="1" spans="2:7">
      <c r="B217" s="34"/>
      <c r="C217" s="43"/>
      <c r="D217" s="139">
        <f>'5 жастағы балалар К'!AD69</f>
        <v>0</v>
      </c>
      <c r="E217" s="44"/>
      <c r="F217" s="139">
        <f>'5 жастағы балалар Ш'!AD69</f>
        <v>0</v>
      </c>
      <c r="G217" s="44"/>
    </row>
    <row r="218" ht="15" customHeight="1" spans="2:7">
      <c r="B218" s="37">
        <v>10</v>
      </c>
      <c r="C218" s="43"/>
      <c r="D218" s="139">
        <f>'5 жастағы балалар К'!AE69</f>
        <v>0</v>
      </c>
      <c r="E218" s="44"/>
      <c r="F218" s="139">
        <f>'5 жастағы балалар Ш'!AE69</f>
        <v>0</v>
      </c>
      <c r="G218" s="44"/>
    </row>
    <row r="219" ht="15" customHeight="1" spans="2:7">
      <c r="B219" s="37"/>
      <c r="C219" s="43"/>
      <c r="D219" s="139">
        <f>'5 жастағы балалар К'!AF69</f>
        <v>0</v>
      </c>
      <c r="E219" s="44"/>
      <c r="F219" s="139">
        <f>'5 жастағы балалар Ш'!AF69</f>
        <v>0</v>
      </c>
      <c r="G219" s="44"/>
    </row>
    <row r="220" ht="15" customHeight="1" spans="2:7">
      <c r="B220" s="37"/>
      <c r="C220" s="43"/>
      <c r="D220" s="139">
        <f>'5 жастағы балалар К'!AG69</f>
        <v>0</v>
      </c>
      <c r="E220" s="44"/>
      <c r="F220" s="139">
        <f>'5 жастағы балалар Ш'!AG69</f>
        <v>0</v>
      </c>
      <c r="G220" s="44"/>
    </row>
    <row r="221" ht="15" customHeight="1" spans="2:7">
      <c r="B221" s="37">
        <v>11</v>
      </c>
      <c r="C221" s="43"/>
      <c r="D221" s="139">
        <f>'5 жастағы балалар К'!AH69</f>
        <v>0</v>
      </c>
      <c r="E221" s="44"/>
      <c r="F221" s="139">
        <f>'5 жастағы балалар Ш'!AH69</f>
        <v>0</v>
      </c>
      <c r="G221" s="44"/>
    </row>
    <row r="222" ht="15" customHeight="1" spans="2:7">
      <c r="B222" s="37"/>
      <c r="C222" s="43"/>
      <c r="D222" s="139">
        <f>'5 жастағы балалар К'!AI69</f>
        <v>0</v>
      </c>
      <c r="E222" s="44"/>
      <c r="F222" s="139">
        <f>'5 жастағы балалар Ш'!AI69</f>
        <v>0</v>
      </c>
      <c r="G222" s="44"/>
    </row>
    <row r="223" ht="15" customHeight="1" spans="2:7">
      <c r="B223" s="37"/>
      <c r="C223" s="43"/>
      <c r="D223" s="139">
        <f>'5 жастағы балалар К'!AJ69</f>
        <v>0</v>
      </c>
      <c r="E223" s="44"/>
      <c r="F223" s="139">
        <f>'5 жастағы балалар Ш'!AJ69</f>
        <v>0</v>
      </c>
      <c r="G223" s="44"/>
    </row>
    <row r="224" ht="15" customHeight="1" spans="2:7">
      <c r="B224" s="37">
        <v>12</v>
      </c>
      <c r="C224" s="43"/>
      <c r="D224" s="139">
        <f>'5 жастағы балалар К'!AK69</f>
        <v>0</v>
      </c>
      <c r="E224" s="44"/>
      <c r="F224" s="139">
        <f>'5 жастағы балалар Ш'!AK69</f>
        <v>0</v>
      </c>
      <c r="G224" s="44"/>
    </row>
    <row r="225" ht="15" customHeight="1" spans="2:7">
      <c r="B225" s="37"/>
      <c r="C225" s="43"/>
      <c r="D225" s="139">
        <f>'5 жастағы балалар К'!AL69</f>
        <v>0</v>
      </c>
      <c r="E225" s="44"/>
      <c r="F225" s="139">
        <f>'5 жастағы балалар Ш'!AL69</f>
        <v>0</v>
      </c>
      <c r="G225" s="44"/>
    </row>
    <row r="226" ht="15" customHeight="1" spans="2:7">
      <c r="B226" s="37"/>
      <c r="C226" s="43"/>
      <c r="D226" s="139">
        <f>'5 жастағы балалар К'!AM69</f>
        <v>0</v>
      </c>
      <c r="E226" s="44"/>
      <c r="F226" s="139">
        <f>'5 жастағы балалар Ш'!AM69</f>
        <v>0</v>
      </c>
      <c r="G226" s="44"/>
    </row>
    <row r="227" ht="15" customHeight="1" spans="2:7">
      <c r="B227" s="37">
        <v>13</v>
      </c>
      <c r="C227" s="43"/>
      <c r="D227" s="139">
        <f>'5 жастағы балалар К'!AN69</f>
        <v>0</v>
      </c>
      <c r="E227" s="44"/>
      <c r="F227" s="139">
        <f>'5 жастағы балалар Ш'!AN69</f>
        <v>0</v>
      </c>
      <c r="G227" s="44"/>
    </row>
    <row r="228" ht="15" customHeight="1" spans="2:7">
      <c r="B228" s="37"/>
      <c r="C228" s="43"/>
      <c r="D228" s="139">
        <f>'5 жастағы балалар К'!AO69</f>
        <v>0</v>
      </c>
      <c r="E228" s="44"/>
      <c r="F228" s="139">
        <f>'5 жастағы балалар Ш'!AO69</f>
        <v>0</v>
      </c>
      <c r="G228" s="44"/>
    </row>
    <row r="229" ht="15" customHeight="1" spans="2:7">
      <c r="B229" s="37"/>
      <c r="C229" s="43"/>
      <c r="D229" s="139">
        <f>'5 жастағы балалар К'!AP69</f>
        <v>0</v>
      </c>
      <c r="E229" s="44"/>
      <c r="F229" s="139">
        <f>'5 жастағы балалар Ш'!AP69</f>
        <v>0</v>
      </c>
      <c r="G229" s="44"/>
    </row>
    <row r="230" ht="15" customHeight="1" spans="2:7">
      <c r="B230" s="37">
        <v>14</v>
      </c>
      <c r="C230" s="43"/>
      <c r="D230" s="139">
        <f>'5 жастағы балалар К'!AQ69</f>
        <v>0</v>
      </c>
      <c r="E230" s="44"/>
      <c r="F230" s="139">
        <f>'5 жастағы балалар Ш'!AQ69</f>
        <v>0</v>
      </c>
      <c r="G230" s="44"/>
    </row>
    <row r="231" ht="15" customHeight="1" spans="2:7">
      <c r="B231" s="37"/>
      <c r="C231" s="43"/>
      <c r="D231" s="139">
        <f>'5 жастағы балалар К'!AR69</f>
        <v>0</v>
      </c>
      <c r="E231" s="44"/>
      <c r="F231" s="139">
        <f>'5 жастағы балалар Ш'!AR69</f>
        <v>0</v>
      </c>
      <c r="G231" s="44"/>
    </row>
    <row r="232" ht="15" customHeight="1" spans="2:7">
      <c r="B232" s="37"/>
      <c r="C232" s="43"/>
      <c r="D232" s="139">
        <f>'5 жастағы балалар К'!AS69</f>
        <v>0</v>
      </c>
      <c r="E232" s="44"/>
      <c r="F232" s="139">
        <f>'5 жастағы балалар Ш'!AS69</f>
        <v>0</v>
      </c>
      <c r="G232" s="44"/>
    </row>
    <row r="233" ht="15" customHeight="1" spans="2:7">
      <c r="B233" s="37">
        <v>15</v>
      </c>
      <c r="C233" s="43"/>
      <c r="D233" s="139">
        <f>'5 жастағы балалар К'!AT69</f>
        <v>0</v>
      </c>
      <c r="E233" s="44"/>
      <c r="F233" s="139">
        <f>'5 жастағы балалар Ш'!AT69</f>
        <v>0</v>
      </c>
      <c r="G233" s="44"/>
    </row>
    <row r="234" ht="15" customHeight="1" spans="2:7">
      <c r="B234" s="37"/>
      <c r="C234" s="43"/>
      <c r="D234" s="139">
        <f>'5 жастағы балалар К'!AU69</f>
        <v>0</v>
      </c>
      <c r="E234" s="44"/>
      <c r="F234" s="139">
        <f>'5 жастағы балалар Ш'!AU69</f>
        <v>0</v>
      </c>
      <c r="G234" s="44"/>
    </row>
    <row r="235" spans="2:7">
      <c r="B235" s="37"/>
      <c r="C235" s="43"/>
      <c r="D235" s="139">
        <f>'5 жастағы балалар К'!AV69</f>
        <v>0</v>
      </c>
      <c r="E235" s="44"/>
      <c r="F235" s="139">
        <f>'5 жастағы балалар Ш'!AV69</f>
        <v>0</v>
      </c>
      <c r="G235" s="44"/>
    </row>
    <row r="236" spans="2:7">
      <c r="B236" s="31">
        <v>16</v>
      </c>
      <c r="C236" s="43"/>
      <c r="D236" s="139">
        <f>'5 жастағы балалар К'!AW69</f>
        <v>0</v>
      </c>
      <c r="E236" s="44"/>
      <c r="F236" s="139">
        <f>'5 жастағы балалар Ш'!AW69</f>
        <v>0</v>
      </c>
      <c r="G236" s="44"/>
    </row>
    <row r="237" spans="2:7">
      <c r="B237" s="33"/>
      <c r="C237" s="43"/>
      <c r="D237" s="139">
        <f>'5 жастағы балалар К'!AX69</f>
        <v>0</v>
      </c>
      <c r="E237" s="44"/>
      <c r="F237" s="139">
        <f>'5 жастағы балалар Ш'!AX69</f>
        <v>0</v>
      </c>
      <c r="G237" s="44"/>
    </row>
    <row r="238" spans="2:7">
      <c r="B238" s="34"/>
      <c r="C238" s="43"/>
      <c r="D238" s="139">
        <f>'5 жастағы балалар К'!AY69</f>
        <v>0</v>
      </c>
      <c r="E238" s="44"/>
      <c r="F238" s="139">
        <f>'5 жастағы балалар Ш'!AY69</f>
        <v>0</v>
      </c>
      <c r="G238" s="44"/>
    </row>
    <row r="239" spans="2:7">
      <c r="B239" s="31">
        <v>17</v>
      </c>
      <c r="C239" s="43"/>
      <c r="D239" s="139">
        <f>'5 жастағы балалар К'!AZ69</f>
        <v>0</v>
      </c>
      <c r="E239" s="44"/>
      <c r="F239" s="139">
        <f>'5 жастағы балалар Ш'!AZ69</f>
        <v>0</v>
      </c>
      <c r="G239" s="44"/>
    </row>
    <row r="240" spans="2:7">
      <c r="B240" s="33"/>
      <c r="C240" s="43"/>
      <c r="D240" s="139">
        <f>'5 жастағы балалар К'!BA69</f>
        <v>0</v>
      </c>
      <c r="E240" s="44"/>
      <c r="F240" s="139">
        <f>'5 жастағы балалар Ш'!BA69</f>
        <v>0</v>
      </c>
      <c r="G240" s="44"/>
    </row>
    <row r="241" spans="2:7">
      <c r="B241" s="34"/>
      <c r="C241" s="43"/>
      <c r="D241" s="139">
        <f>'5 жастағы балалар К'!BB69</f>
        <v>0</v>
      </c>
      <c r="E241" s="44"/>
      <c r="F241" s="139">
        <f>'5 жастағы балалар Ш'!BB69</f>
        <v>0</v>
      </c>
      <c r="G241" s="44"/>
    </row>
    <row r="242" spans="2:7">
      <c r="B242" s="31">
        <v>18</v>
      </c>
      <c r="C242" s="43"/>
      <c r="D242" s="139">
        <f>'5 жастағы балалар К'!BC69</f>
        <v>0</v>
      </c>
      <c r="E242" s="44"/>
      <c r="F242" s="139">
        <f>'5 жастағы балалар Ш'!BC69</f>
        <v>0</v>
      </c>
      <c r="G242" s="44"/>
    </row>
    <row r="243" spans="2:7">
      <c r="B243" s="33"/>
      <c r="C243" s="43"/>
      <c r="D243" s="139">
        <f>'5 жастағы балалар К'!BD69</f>
        <v>0</v>
      </c>
      <c r="E243" s="44"/>
      <c r="F243" s="139">
        <f>'5 жастағы балалар Ш'!BD69</f>
        <v>0</v>
      </c>
      <c r="G243" s="44"/>
    </row>
    <row r="244" spans="2:7">
      <c r="B244" s="34"/>
      <c r="C244" s="43"/>
      <c r="D244" s="139">
        <f>'5 жастағы балалар К'!BE69</f>
        <v>0</v>
      </c>
      <c r="E244" s="44"/>
      <c r="F244" s="139">
        <f>'5 жастағы балалар Ш'!BE69</f>
        <v>0</v>
      </c>
      <c r="G244" s="44"/>
    </row>
    <row r="245" spans="2:7">
      <c r="B245" s="31">
        <v>19</v>
      </c>
      <c r="C245" s="43"/>
      <c r="D245" s="139">
        <f>'5 жастағы балалар К'!BF69</f>
        <v>0</v>
      </c>
      <c r="E245" s="44"/>
      <c r="F245" s="139">
        <f>'5 жастағы балалар Ш'!BF69</f>
        <v>0</v>
      </c>
      <c r="G245" s="44"/>
    </row>
    <row r="246" spans="2:7">
      <c r="B246" s="33"/>
      <c r="C246" s="43"/>
      <c r="D246" s="139">
        <f>'5 жастағы балалар К'!BG69</f>
        <v>0</v>
      </c>
      <c r="E246" s="44"/>
      <c r="F246" s="139">
        <f>'5 жастағы балалар Ш'!BG69</f>
        <v>0</v>
      </c>
      <c r="G246" s="44"/>
    </row>
    <row r="247" spans="2:7">
      <c r="B247" s="34"/>
      <c r="C247" s="43"/>
      <c r="D247" s="139">
        <f>'5 жастағы балалар К'!BH69</f>
        <v>0</v>
      </c>
      <c r="E247" s="44"/>
      <c r="F247" s="139">
        <f>'5 жастағы балалар Ш'!BH69</f>
        <v>0</v>
      </c>
      <c r="G247" s="44"/>
    </row>
    <row r="248" spans="2:7">
      <c r="B248" s="31">
        <v>20</v>
      </c>
      <c r="C248" s="43"/>
      <c r="D248" s="139">
        <f>'5 жастағы балалар К'!BI69</f>
        <v>0</v>
      </c>
      <c r="E248" s="44"/>
      <c r="F248" s="139">
        <f>'5 жастағы балалар Ш'!BI69</f>
        <v>0</v>
      </c>
      <c r="G248" s="44"/>
    </row>
    <row r="249" spans="2:7">
      <c r="B249" s="33"/>
      <c r="C249" s="43"/>
      <c r="D249" s="139">
        <f>'5 жастағы балалар К'!BJ69</f>
        <v>0</v>
      </c>
      <c r="E249" s="44"/>
      <c r="F249" s="139">
        <f>'5 жастағы балалар Ш'!BJ69</f>
        <v>0</v>
      </c>
      <c r="G249" s="44"/>
    </row>
    <row r="250" spans="2:7">
      <c r="B250" s="34"/>
      <c r="C250" s="43"/>
      <c r="D250" s="139">
        <f>'5 жастағы балалар К'!BK69</f>
        <v>0</v>
      </c>
      <c r="E250" s="44"/>
      <c r="F250" s="139">
        <f>'5 жастағы балалар Ш'!BK69</f>
        <v>0</v>
      </c>
      <c r="G250" s="44"/>
    </row>
    <row r="251" spans="2:7">
      <c r="B251" s="31">
        <v>21</v>
      </c>
      <c r="C251" s="43"/>
      <c r="D251" s="139">
        <f>'5 жастағы балалар К'!BL69</f>
        <v>0</v>
      </c>
      <c r="E251" s="44"/>
      <c r="F251" s="139">
        <f>'5 жастағы балалар Ш'!BL69</f>
        <v>0</v>
      </c>
      <c r="G251" s="44"/>
    </row>
    <row r="252" spans="2:7">
      <c r="B252" s="33"/>
      <c r="C252" s="43"/>
      <c r="D252" s="139">
        <f>'5 жастағы балалар К'!BM69</f>
        <v>0</v>
      </c>
      <c r="E252" s="44"/>
      <c r="F252" s="139">
        <f>'5 жастағы балалар Ш'!BM69</f>
        <v>0</v>
      </c>
      <c r="G252" s="44"/>
    </row>
    <row r="253" spans="2:7">
      <c r="B253" s="34"/>
      <c r="C253" s="43"/>
      <c r="D253" s="139">
        <f>'5 жастағы балалар К'!BN69</f>
        <v>0</v>
      </c>
      <c r="E253" s="44"/>
      <c r="F253" s="139">
        <f>'5 жастағы балалар Ш'!BN69</f>
        <v>0</v>
      </c>
      <c r="G253" s="44"/>
    </row>
    <row r="254" spans="2:7">
      <c r="B254" s="31">
        <v>22</v>
      </c>
      <c r="C254" s="43"/>
      <c r="D254" s="139">
        <f>'5 жастағы балалар К'!BO69</f>
        <v>0</v>
      </c>
      <c r="E254" s="44"/>
      <c r="F254" s="139">
        <f>'5 жастағы балалар Ш'!BO69</f>
        <v>0</v>
      </c>
      <c r="G254" s="44"/>
    </row>
    <row r="255" spans="2:7">
      <c r="B255" s="33"/>
      <c r="C255" s="43"/>
      <c r="D255" s="139">
        <f>'5 жастағы балалар К'!BP69</f>
        <v>0</v>
      </c>
      <c r="E255" s="44"/>
      <c r="F255" s="139">
        <f>'5 жастағы балалар Ш'!BP69</f>
        <v>0</v>
      </c>
      <c r="G255" s="44"/>
    </row>
    <row r="256" spans="2:7">
      <c r="B256" s="34"/>
      <c r="C256" s="43"/>
      <c r="D256" s="139">
        <f>'5 жастағы балалар К'!BQ69</f>
        <v>0</v>
      </c>
      <c r="E256" s="44"/>
      <c r="F256" s="139">
        <f>'5 жастағы балалар Ш'!BQ69</f>
        <v>0</v>
      </c>
      <c r="G256" s="44"/>
    </row>
    <row r="257" spans="2:7">
      <c r="B257" s="31">
        <v>23</v>
      </c>
      <c r="C257" s="43"/>
      <c r="D257" s="139">
        <f>'5 жастағы балалар К'!BR69</f>
        <v>0</v>
      </c>
      <c r="E257" s="44"/>
      <c r="F257" s="139">
        <f>'5 жастағы балалар Ш'!BR69</f>
        <v>0</v>
      </c>
      <c r="G257" s="44"/>
    </row>
    <row r="258" spans="2:7">
      <c r="B258" s="33"/>
      <c r="C258" s="43"/>
      <c r="D258" s="139">
        <f>'5 жастағы балалар К'!BS69</f>
        <v>0</v>
      </c>
      <c r="E258" s="44"/>
      <c r="F258" s="139">
        <f>'5 жастағы балалар Ш'!BS69</f>
        <v>0</v>
      </c>
      <c r="G258" s="44"/>
    </row>
    <row r="259" spans="2:7">
      <c r="B259" s="34"/>
      <c r="C259" s="43"/>
      <c r="D259" s="139">
        <f>'5 жастағы балалар К'!BT69</f>
        <v>0</v>
      </c>
      <c r="E259" s="44"/>
      <c r="F259" s="139">
        <f>'5 жастағы балалар Ш'!BT69</f>
        <v>0</v>
      </c>
      <c r="G259" s="44"/>
    </row>
    <row r="260" spans="2:7">
      <c r="B260" s="31">
        <v>24</v>
      </c>
      <c r="C260" s="43"/>
      <c r="D260" s="139">
        <f>'5 жастағы балалар К'!BU69</f>
        <v>0</v>
      </c>
      <c r="E260" s="44"/>
      <c r="F260" s="139">
        <f>'5 жастағы балалар Ш'!BU69</f>
        <v>0</v>
      </c>
      <c r="G260" s="44"/>
    </row>
    <row r="261" spans="2:7">
      <c r="B261" s="33"/>
      <c r="C261" s="43"/>
      <c r="D261" s="139">
        <f>'5 жастағы балалар К'!BV69</f>
        <v>0</v>
      </c>
      <c r="E261" s="44"/>
      <c r="F261" s="139">
        <f>'5 жастағы балалар Ш'!BV69</f>
        <v>0</v>
      </c>
      <c r="G261" s="44"/>
    </row>
    <row r="262" spans="2:7">
      <c r="B262" s="34"/>
      <c r="C262" s="43"/>
      <c r="D262" s="139">
        <f>'5 жастағы балалар К'!BW69</f>
        <v>0</v>
      </c>
      <c r="E262" s="44"/>
      <c r="F262" s="139">
        <f>'5 жастағы балалар Ш'!BW69</f>
        <v>0</v>
      </c>
      <c r="G262" s="44"/>
    </row>
    <row r="263" spans="2:7">
      <c r="B263" s="31">
        <v>25</v>
      </c>
      <c r="C263" s="43"/>
      <c r="D263" s="139">
        <f>'5 жастағы балалар К'!BX69</f>
        <v>0</v>
      </c>
      <c r="E263" s="44"/>
      <c r="F263" s="139">
        <f>'5 жастағы балалар Ш'!BX69</f>
        <v>0</v>
      </c>
      <c r="G263" s="44"/>
    </row>
    <row r="264" spans="2:7">
      <c r="B264" s="33"/>
      <c r="C264" s="43"/>
      <c r="D264" s="139">
        <f>'5 жастағы балалар К'!BY69</f>
        <v>0</v>
      </c>
      <c r="E264" s="44"/>
      <c r="F264" s="139">
        <f>'5 жастағы балалар Ш'!BY69</f>
        <v>0</v>
      </c>
      <c r="G264" s="44"/>
    </row>
    <row r="265" spans="2:7">
      <c r="B265" s="34"/>
      <c r="C265" s="43"/>
      <c r="D265" s="139">
        <f>'5 жастағы балалар К'!BZ69</f>
        <v>0</v>
      </c>
      <c r="E265" s="44"/>
      <c r="F265" s="139">
        <f>'5 жастағы балалар Ш'!BZ69</f>
        <v>0</v>
      </c>
      <c r="G265" s="44"/>
    </row>
    <row r="266" spans="2:7">
      <c r="B266" s="37">
        <v>26</v>
      </c>
      <c r="C266" s="43"/>
      <c r="D266" s="139">
        <f>'5 жастағы балалар К'!CA69</f>
        <v>0</v>
      </c>
      <c r="E266" s="44"/>
      <c r="F266" s="139">
        <f>'5 жастағы балалар Ш'!CA69</f>
        <v>0</v>
      </c>
      <c r="G266" s="44"/>
    </row>
    <row r="267" spans="2:7">
      <c r="B267" s="37"/>
      <c r="C267" s="43"/>
      <c r="D267" s="139">
        <f>'5 жастағы балалар К'!CB69</f>
        <v>0</v>
      </c>
      <c r="E267" s="44"/>
      <c r="F267" s="139">
        <f>'5 жастағы балалар Ш'!CB69</f>
        <v>0</v>
      </c>
      <c r="G267" s="44"/>
    </row>
    <row r="268" spans="2:7">
      <c r="B268" s="37"/>
      <c r="C268" s="43"/>
      <c r="D268" s="139">
        <f>'5 жастағы балалар К'!CC69</f>
        <v>0</v>
      </c>
      <c r="E268" s="44"/>
      <c r="F268" s="139">
        <f>'5 жастағы балалар Ш'!CC69</f>
        <v>0</v>
      </c>
      <c r="G268" s="44"/>
    </row>
    <row r="269" spans="2:7">
      <c r="B269" s="37">
        <v>27</v>
      </c>
      <c r="C269" s="43"/>
      <c r="D269" s="139">
        <f>'5 жастағы балалар К'!CD69</f>
        <v>0</v>
      </c>
      <c r="E269" s="44"/>
      <c r="F269" s="139">
        <f>'5 жастағы балалар Ш'!CD69</f>
        <v>0</v>
      </c>
      <c r="G269" s="44"/>
    </row>
    <row r="270" spans="2:7">
      <c r="B270" s="37"/>
      <c r="C270" s="43"/>
      <c r="D270" s="139">
        <f>'5 жастағы балалар К'!CE69</f>
        <v>0</v>
      </c>
      <c r="E270" s="44"/>
      <c r="F270" s="139">
        <f>'5 жастағы балалар Ш'!CE69</f>
        <v>0</v>
      </c>
      <c r="G270" s="44"/>
    </row>
    <row r="271" spans="2:7">
      <c r="B271" s="37"/>
      <c r="C271" s="43"/>
      <c r="D271" s="139">
        <f>'5 жастағы балалар К'!CF69</f>
        <v>0</v>
      </c>
      <c r="E271" s="44"/>
      <c r="F271" s="139">
        <f>'5 жастағы балалар Ш'!CF69</f>
        <v>0</v>
      </c>
      <c r="G271" s="44"/>
    </row>
    <row r="272" spans="2:7">
      <c r="B272" s="37">
        <v>28</v>
      </c>
      <c r="C272" s="43"/>
      <c r="D272" s="139">
        <f>'5 жастағы балалар К'!CG69</f>
        <v>0</v>
      </c>
      <c r="E272" s="44"/>
      <c r="F272" s="139">
        <f>'5 жастағы балалар Ш'!CG69</f>
        <v>0</v>
      </c>
      <c r="G272" s="44"/>
    </row>
    <row r="273" spans="2:7">
      <c r="B273" s="37"/>
      <c r="C273" s="43"/>
      <c r="D273" s="139">
        <f>'5 жастағы балалар К'!CH69</f>
        <v>0</v>
      </c>
      <c r="E273" s="44"/>
      <c r="F273" s="139">
        <f>'5 жастағы балалар Ш'!CH69</f>
        <v>0</v>
      </c>
      <c r="G273" s="44"/>
    </row>
    <row r="274" spans="2:7">
      <c r="B274" s="37"/>
      <c r="C274" s="43"/>
      <c r="D274" s="139">
        <f>'5 жастағы балалар К'!CI69</f>
        <v>0</v>
      </c>
      <c r="E274" s="44"/>
      <c r="F274" s="139">
        <f>'5 жастағы балалар Ш'!CI69</f>
        <v>0</v>
      </c>
      <c r="G274" s="44"/>
    </row>
    <row r="275" spans="2:7">
      <c r="B275" s="37">
        <v>29</v>
      </c>
      <c r="C275" s="43"/>
      <c r="D275" s="42"/>
      <c r="E275" s="44"/>
      <c r="F275" s="139">
        <f>'5 жастағы балалар Ш'!CJ69</f>
        <v>0</v>
      </c>
      <c r="G275" s="44"/>
    </row>
    <row r="276" spans="2:7">
      <c r="B276" s="37"/>
      <c r="C276" s="43"/>
      <c r="D276" s="44"/>
      <c r="E276" s="44"/>
      <c r="F276" s="139">
        <f>'5 жастағы балалар Ш'!CK69</f>
        <v>0</v>
      </c>
      <c r="G276" s="44"/>
    </row>
    <row r="277" spans="2:7">
      <c r="B277" s="37"/>
      <c r="C277" s="43"/>
      <c r="D277" s="44"/>
      <c r="E277" s="44"/>
      <c r="F277" s="139">
        <f>'5 жастағы балалар Ш'!CL69</f>
        <v>0</v>
      </c>
      <c r="G277" s="44"/>
    </row>
    <row r="278" spans="2:7">
      <c r="B278" s="37">
        <v>30</v>
      </c>
      <c r="C278" s="43"/>
      <c r="D278" s="44"/>
      <c r="E278" s="44"/>
      <c r="F278" s="139">
        <f>'5 жастағы балалар Ш'!CM69</f>
        <v>0</v>
      </c>
      <c r="G278" s="44"/>
    </row>
    <row r="279" spans="2:7">
      <c r="B279" s="37"/>
      <c r="C279" s="43"/>
      <c r="D279" s="44"/>
      <c r="E279" s="44"/>
      <c r="F279" s="139">
        <f>'5 жастағы балалар Ш'!CN69</f>
        <v>0</v>
      </c>
      <c r="G279" s="44"/>
    </row>
    <row r="280" spans="2:7">
      <c r="B280" s="37"/>
      <c r="C280" s="43"/>
      <c r="D280" s="44"/>
      <c r="E280" s="44"/>
      <c r="F280" s="139">
        <f>'5 жастағы балалар Ш'!CO69</f>
        <v>0</v>
      </c>
      <c r="G280" s="44"/>
    </row>
    <row r="281" spans="2:7">
      <c r="B281" s="37">
        <v>31</v>
      </c>
      <c r="C281" s="43"/>
      <c r="D281" s="44"/>
      <c r="E281" s="44"/>
      <c r="F281" s="139">
        <f>'5 жастағы балалар Ш'!CP69</f>
        <v>0</v>
      </c>
      <c r="G281" s="44"/>
    </row>
    <row r="282" spans="2:7">
      <c r="B282" s="37"/>
      <c r="C282" s="43"/>
      <c r="D282" s="44"/>
      <c r="E282" s="44"/>
      <c r="F282" s="139">
        <f>'5 жастағы балалар Ш'!CQ69</f>
        <v>0</v>
      </c>
      <c r="G282" s="44"/>
    </row>
    <row r="283" spans="2:7">
      <c r="B283" s="37"/>
      <c r="C283" s="43"/>
      <c r="D283" s="44"/>
      <c r="E283" s="44"/>
      <c r="F283" s="139">
        <f>'5 жастағы балалар Ш'!CR69</f>
        <v>0</v>
      </c>
      <c r="G283" s="44"/>
    </row>
    <row r="284" spans="2:7">
      <c r="B284" s="37">
        <v>32</v>
      </c>
      <c r="C284" s="43"/>
      <c r="D284" s="44"/>
      <c r="E284" s="44"/>
      <c r="F284" s="139">
        <f>'5 жастағы балалар Ш'!CS69</f>
        <v>0</v>
      </c>
      <c r="G284" s="44"/>
    </row>
    <row r="285" spans="2:7">
      <c r="B285" s="37"/>
      <c r="C285" s="43"/>
      <c r="D285" s="44"/>
      <c r="E285" s="44"/>
      <c r="F285" s="139">
        <f>'5 жастағы балалар Ш'!CT69</f>
        <v>0</v>
      </c>
      <c r="G285" s="44"/>
    </row>
    <row r="286" spans="2:7">
      <c r="B286" s="37"/>
      <c r="C286" s="43"/>
      <c r="D286" s="44"/>
      <c r="E286" s="44"/>
      <c r="F286" s="139">
        <f>'5 жастағы балалар Ш'!CU69</f>
        <v>0</v>
      </c>
      <c r="G286" s="44"/>
    </row>
    <row r="287" spans="2:7">
      <c r="B287" s="37">
        <v>33</v>
      </c>
      <c r="C287" s="43"/>
      <c r="D287" s="44"/>
      <c r="E287" s="44"/>
      <c r="F287" s="139">
        <f>'5 жастағы балалар Ш'!CV69</f>
        <v>0</v>
      </c>
      <c r="G287" s="44"/>
    </row>
    <row r="288" spans="2:7">
      <c r="B288" s="37"/>
      <c r="C288" s="43"/>
      <c r="D288" s="44"/>
      <c r="E288" s="44"/>
      <c r="F288" s="139">
        <f>'5 жастағы балалар Ш'!CW69</f>
        <v>0</v>
      </c>
      <c r="G288" s="44"/>
    </row>
    <row r="289" spans="2:7">
      <c r="B289" s="37"/>
      <c r="C289" s="43"/>
      <c r="D289" s="44"/>
      <c r="E289" s="44"/>
      <c r="F289" s="139">
        <f>'5 жастағы балалар Ш'!CX69</f>
        <v>0</v>
      </c>
      <c r="G289" s="44"/>
    </row>
    <row r="290" spans="2:7">
      <c r="B290" s="37">
        <v>34</v>
      </c>
      <c r="C290" s="43"/>
      <c r="D290" s="44"/>
      <c r="E290" s="44"/>
      <c r="F290" s="139">
        <f>'5 жастағы балалар Ш'!CY69</f>
        <v>0</v>
      </c>
      <c r="G290" s="44"/>
    </row>
    <row r="291" spans="2:7">
      <c r="B291" s="37"/>
      <c r="C291" s="43"/>
      <c r="D291" s="44"/>
      <c r="E291" s="44"/>
      <c r="F291" s="139">
        <f>'5 жастағы балалар Ш'!CZ69</f>
        <v>0</v>
      </c>
      <c r="G291" s="44"/>
    </row>
    <row r="292" spans="2:7">
      <c r="B292" s="37"/>
      <c r="C292" s="43"/>
      <c r="D292" s="44"/>
      <c r="E292" s="44"/>
      <c r="F292" s="139">
        <f>'5 жастағы балалар Ш'!DA69</f>
        <v>0</v>
      </c>
      <c r="G292" s="44"/>
    </row>
    <row r="293" spans="2:7">
      <c r="B293" s="37">
        <v>35</v>
      </c>
      <c r="C293" s="43"/>
      <c r="D293" s="44"/>
      <c r="E293" s="44"/>
      <c r="F293" s="139">
        <f>'5 жастағы балалар Ш'!DB69</f>
        <v>0</v>
      </c>
      <c r="G293" s="44"/>
    </row>
    <row r="294" spans="2:7">
      <c r="B294" s="37"/>
      <c r="C294" s="43"/>
      <c r="D294" s="44"/>
      <c r="E294" s="44"/>
      <c r="F294" s="139">
        <f>'5 жастағы балалар Ш'!DC69</f>
        <v>0</v>
      </c>
      <c r="G294" s="44"/>
    </row>
    <row r="295" spans="2:7">
      <c r="B295" s="37"/>
      <c r="C295" s="45"/>
      <c r="D295" s="46"/>
      <c r="E295" s="46"/>
      <c r="F295" s="139">
        <f>'5 жастағы балалар Ш'!DD69</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Ф'!D128</f>
        <v>0</v>
      </c>
      <c r="D300" s="137">
        <f>'5 жастағы балалар К'!D128</f>
        <v>0</v>
      </c>
      <c r="E300" s="137">
        <f>'5 жастағы балалар Т'!D128</f>
        <v>0</v>
      </c>
      <c r="F300" s="137">
        <f>'5 жастағы балалар Ш'!D128</f>
        <v>0</v>
      </c>
      <c r="G300" s="137">
        <f>'5 жастағы балалар Ә'!D128</f>
        <v>0</v>
      </c>
    </row>
    <row r="301" spans="2:7">
      <c r="B301" s="33"/>
      <c r="C301" s="137">
        <f>'5 жастағы балалар Ф'!E128</f>
        <v>0</v>
      </c>
      <c r="D301" s="137">
        <f>'5 жастағы балалар К'!E128</f>
        <v>0</v>
      </c>
      <c r="E301" s="137">
        <f>'5 жастағы балалар Т'!E128</f>
        <v>0</v>
      </c>
      <c r="F301" s="137">
        <f>'5 жастағы балалар Ш'!E128</f>
        <v>0</v>
      </c>
      <c r="G301" s="137">
        <f>'5 жастағы балалар Ә'!E128</f>
        <v>0</v>
      </c>
    </row>
    <row r="302" spans="2:7">
      <c r="B302" s="34"/>
      <c r="C302" s="137">
        <f>'5 жастағы балалар Ф'!F128</f>
        <v>0</v>
      </c>
      <c r="D302" s="137">
        <f>'5 жастағы балалар К'!F128</f>
        <v>0</v>
      </c>
      <c r="E302" s="137">
        <f>'5 жастағы балалар Т'!F128</f>
        <v>0</v>
      </c>
      <c r="F302" s="137">
        <f>'5 жастағы балалар Ш'!F128</f>
        <v>0</v>
      </c>
      <c r="G302" s="137">
        <f>'5 жастағы балалар Ә'!F128</f>
        <v>0</v>
      </c>
    </row>
    <row r="303" spans="2:7">
      <c r="B303" s="31">
        <v>2</v>
      </c>
      <c r="C303" s="137">
        <f>'5 жастағы балалар Ф'!G128</f>
        <v>0</v>
      </c>
      <c r="D303" s="137">
        <f>'5 жастағы балалар К'!G128</f>
        <v>0</v>
      </c>
      <c r="E303" s="137">
        <f>'5 жастағы балалар Т'!G128</f>
        <v>0</v>
      </c>
      <c r="F303" s="137">
        <f>'5 жастағы балалар Ш'!G128</f>
        <v>0</v>
      </c>
      <c r="G303" s="137">
        <f>'5 жастағы балалар Ә'!G128</f>
        <v>0</v>
      </c>
    </row>
    <row r="304" spans="2:7">
      <c r="B304" s="33"/>
      <c r="C304" s="137">
        <f>'5 жастағы балалар Ф'!H128</f>
        <v>0</v>
      </c>
      <c r="D304" s="137">
        <f>'5 жастағы балалар К'!H128</f>
        <v>0</v>
      </c>
      <c r="E304" s="137">
        <f>'5 жастағы балалар Т'!H128</f>
        <v>0</v>
      </c>
      <c r="F304" s="137">
        <f>'5 жастағы балалар Ш'!H128</f>
        <v>0</v>
      </c>
      <c r="G304" s="137">
        <f>'5 жастағы балалар Ә'!H128</f>
        <v>0</v>
      </c>
    </row>
    <row r="305" spans="2:7">
      <c r="B305" s="34"/>
      <c r="C305" s="137">
        <f>'5 жастағы балалар Ф'!I128</f>
        <v>0</v>
      </c>
      <c r="D305" s="137">
        <f>'5 жастағы балалар К'!I128</f>
        <v>0</v>
      </c>
      <c r="E305" s="137">
        <f>'5 жастағы балалар Т'!I128</f>
        <v>0</v>
      </c>
      <c r="F305" s="137">
        <f>'5 жастағы балалар Ш'!I128</f>
        <v>0</v>
      </c>
      <c r="G305" s="137">
        <f>'5 жастағы балалар Ә'!I128</f>
        <v>0</v>
      </c>
    </row>
    <row r="306" spans="2:7">
      <c r="B306" s="31">
        <v>3</v>
      </c>
      <c r="C306" s="137">
        <f>'5 жастағы балалар Ф'!J128</f>
        <v>0</v>
      </c>
      <c r="D306" s="137">
        <f>'5 жастағы балалар К'!J128</f>
        <v>0</v>
      </c>
      <c r="E306" s="137">
        <f>'5 жастағы балалар Т'!J128</f>
        <v>0</v>
      </c>
      <c r="F306" s="137">
        <f>'5 жастағы балалар Ш'!J128</f>
        <v>0</v>
      </c>
      <c r="G306" s="137">
        <f>'5 жастағы балалар Ә'!J128</f>
        <v>0</v>
      </c>
    </row>
    <row r="307" spans="2:7">
      <c r="B307" s="33"/>
      <c r="C307" s="137">
        <f>'5 жастағы балалар Ф'!K128</f>
        <v>0</v>
      </c>
      <c r="D307" s="137">
        <f>'5 жастағы балалар К'!K128</f>
        <v>0</v>
      </c>
      <c r="E307" s="137">
        <f>'5 жастағы балалар Т'!K128</f>
        <v>0</v>
      </c>
      <c r="F307" s="137">
        <f>'5 жастағы балалар Ш'!K128</f>
        <v>0</v>
      </c>
      <c r="G307" s="137">
        <f>'5 жастағы балалар Ә'!K128</f>
        <v>0</v>
      </c>
    </row>
    <row r="308" spans="2:7">
      <c r="B308" s="34"/>
      <c r="C308" s="137">
        <f>'5 жастағы балалар Ф'!L128</f>
        <v>0</v>
      </c>
      <c r="D308" s="137">
        <f>'5 жастағы балалар К'!L128</f>
        <v>0</v>
      </c>
      <c r="E308" s="137">
        <f>'5 жастағы балалар Т'!L128</f>
        <v>0</v>
      </c>
      <c r="F308" s="137">
        <f>'5 жастағы балалар Ш'!L128</f>
        <v>0</v>
      </c>
      <c r="G308" s="137">
        <f>'5 жастағы балалар Ә'!L128</f>
        <v>0</v>
      </c>
    </row>
    <row r="309" spans="2:7">
      <c r="B309" s="31">
        <v>4</v>
      </c>
      <c r="C309" s="137">
        <f>'5 жастағы балалар Ф'!M128</f>
        <v>0</v>
      </c>
      <c r="D309" s="137">
        <f>'5 жастағы балалар К'!M128</f>
        <v>0</v>
      </c>
      <c r="E309" s="137">
        <f>'5 жастағы балалар Т'!M128</f>
        <v>0</v>
      </c>
      <c r="F309" s="137">
        <f>'5 жастағы балалар Ш'!M128</f>
        <v>0</v>
      </c>
      <c r="G309" s="137">
        <f>'5 жастағы балалар Ә'!M128</f>
        <v>0</v>
      </c>
    </row>
    <row r="310" spans="2:7">
      <c r="B310" s="33"/>
      <c r="C310" s="137">
        <f>'5 жастағы балалар Ф'!N128</f>
        <v>0</v>
      </c>
      <c r="D310" s="137">
        <f>'5 жастағы балалар К'!N128</f>
        <v>0</v>
      </c>
      <c r="E310" s="137">
        <f>'5 жастағы балалар Т'!N128</f>
        <v>0</v>
      </c>
      <c r="F310" s="137">
        <f>'5 жастағы балалар Ш'!N128</f>
        <v>0</v>
      </c>
      <c r="G310" s="137">
        <f>'5 жастағы балалар Ә'!N128</f>
        <v>0</v>
      </c>
    </row>
    <row r="311" spans="2:7">
      <c r="B311" s="34"/>
      <c r="C311" s="137">
        <f>'5 жастағы балалар Ф'!O128</f>
        <v>0</v>
      </c>
      <c r="D311" s="137">
        <f>'5 жастағы балалар К'!O128</f>
        <v>0</v>
      </c>
      <c r="E311" s="137">
        <f>'5 жастағы балалар Т'!O128</f>
        <v>0</v>
      </c>
      <c r="F311" s="137">
        <f>'5 жастағы балалар Ш'!O128</f>
        <v>0</v>
      </c>
      <c r="G311" s="137">
        <f>'5 жастағы балалар Ә'!O128</f>
        <v>0</v>
      </c>
    </row>
    <row r="312" spans="2:7">
      <c r="B312" s="31">
        <v>5</v>
      </c>
      <c r="C312" s="137">
        <f>'5 жастағы балалар Ф'!P128</f>
        <v>0</v>
      </c>
      <c r="D312" s="137">
        <f>'5 жастағы балалар К'!P128</f>
        <v>0</v>
      </c>
      <c r="E312" s="137">
        <f>'5 жастағы балалар Т'!P128</f>
        <v>0</v>
      </c>
      <c r="F312" s="137">
        <f>'5 жастағы балалар Ш'!P128</f>
        <v>0</v>
      </c>
      <c r="G312" s="137">
        <f>'5 жастағы балалар Ә'!P128</f>
        <v>0</v>
      </c>
    </row>
    <row r="313" spans="2:7">
      <c r="B313" s="33"/>
      <c r="C313" s="137">
        <f>'5 жастағы балалар Ф'!Q128</f>
        <v>0</v>
      </c>
      <c r="D313" s="137">
        <f>'5 жастағы балалар К'!Q128</f>
        <v>0</v>
      </c>
      <c r="E313" s="137">
        <f>'5 жастағы балалар Т'!Q128</f>
        <v>0</v>
      </c>
      <c r="F313" s="137">
        <f>'5 жастағы балалар Ш'!Q128</f>
        <v>0</v>
      </c>
      <c r="G313" s="137">
        <f>'5 жастағы балалар Ә'!Q128</f>
        <v>0</v>
      </c>
    </row>
    <row r="314" spans="2:7">
      <c r="B314" s="34"/>
      <c r="C314" s="137">
        <f>'5 жастағы балалар Ф'!R128</f>
        <v>0</v>
      </c>
      <c r="D314" s="137">
        <f>'5 жастағы балалар К'!R128</f>
        <v>0</v>
      </c>
      <c r="E314" s="137">
        <f>'5 жастағы балалар Т'!R128</f>
        <v>0</v>
      </c>
      <c r="F314" s="137">
        <f>'5 жастағы балалар Ш'!R128</f>
        <v>0</v>
      </c>
      <c r="G314" s="137">
        <f>'5 жастағы балалар Ә'!R128</f>
        <v>0</v>
      </c>
    </row>
    <row r="315" spans="2:7">
      <c r="B315" s="31">
        <v>6</v>
      </c>
      <c r="C315" s="137">
        <f>'5 жастағы балалар Ф'!S128</f>
        <v>0</v>
      </c>
      <c r="D315" s="137">
        <f>'5 жастағы балалар К'!S128</f>
        <v>0</v>
      </c>
      <c r="E315" s="137">
        <f>'5 жастағы балалар Т'!S128</f>
        <v>0</v>
      </c>
      <c r="F315" s="137">
        <f>'5 жастағы балалар Ш'!S128</f>
        <v>0</v>
      </c>
      <c r="G315" s="137">
        <f>'5 жастағы балалар Ә'!S128</f>
        <v>0</v>
      </c>
    </row>
    <row r="316" spans="2:7">
      <c r="B316" s="33"/>
      <c r="C316" s="137">
        <f>'5 жастағы балалар Ф'!T128</f>
        <v>0</v>
      </c>
      <c r="D316" s="137">
        <f>'5 жастағы балалар К'!T128</f>
        <v>0</v>
      </c>
      <c r="E316" s="137">
        <f>'5 жастағы балалар Т'!T128</f>
        <v>0</v>
      </c>
      <c r="F316" s="137">
        <f>'5 жастағы балалар Ш'!T128</f>
        <v>0</v>
      </c>
      <c r="G316" s="137">
        <f>'5 жастағы балалар Ә'!T128</f>
        <v>0</v>
      </c>
    </row>
    <row r="317" spans="2:7">
      <c r="B317" s="34"/>
      <c r="C317" s="137">
        <f>'5 жастағы балалар Ф'!U128</f>
        <v>0</v>
      </c>
      <c r="D317" s="137">
        <f>'5 жастағы балалар К'!U128</f>
        <v>0</v>
      </c>
      <c r="E317" s="137">
        <f>'5 жастағы балалар Т'!U128</f>
        <v>0</v>
      </c>
      <c r="F317" s="137">
        <f>'5 жастағы балалар Ш'!U128</f>
        <v>0</v>
      </c>
      <c r="G317" s="137">
        <f>'5 жастағы балалар Ә'!U128</f>
        <v>0</v>
      </c>
    </row>
    <row r="318" spans="2:7">
      <c r="B318" s="31">
        <v>7</v>
      </c>
      <c r="C318" s="137">
        <f>'5 жастағы балалар Ф'!V128</f>
        <v>0</v>
      </c>
      <c r="D318" s="137">
        <f>'5 жастағы балалар К'!V128</f>
        <v>0</v>
      </c>
      <c r="E318" s="137">
        <f>'5 жастағы балалар Т'!V128</f>
        <v>0</v>
      </c>
      <c r="F318" s="137">
        <f>'5 жастағы балалар Ш'!V128</f>
        <v>0</v>
      </c>
      <c r="G318" s="137">
        <f>'5 жастағы балалар Ә'!V128</f>
        <v>0</v>
      </c>
    </row>
    <row r="319" spans="2:7">
      <c r="B319" s="33"/>
      <c r="C319" s="137">
        <f>'5 жастағы балалар Ф'!W128</f>
        <v>0</v>
      </c>
      <c r="D319" s="137">
        <f>'5 жастағы балалар Ш'!W128</f>
        <v>0</v>
      </c>
      <c r="E319" s="137">
        <f>'5 жастағы балалар Т'!W128</f>
        <v>0</v>
      </c>
      <c r="F319" s="137">
        <f>'5 жастағы балалар Ш'!W128</f>
        <v>0</v>
      </c>
      <c r="G319" s="137">
        <f>'5 жастағы балалар Ә'!W128</f>
        <v>0</v>
      </c>
    </row>
    <row r="320" spans="2:7">
      <c r="B320" s="34"/>
      <c r="C320" s="137">
        <f>'5 жастағы балалар Ф'!X128</f>
        <v>0</v>
      </c>
      <c r="D320" s="137">
        <f>'5 жастағы балалар К'!X128</f>
        <v>0</v>
      </c>
      <c r="E320" s="137">
        <f>'5 жастағы балалар Т'!X128</f>
        <v>0</v>
      </c>
      <c r="F320" s="137">
        <f>'5 жастағы балалар Ш'!X128</f>
        <v>0</v>
      </c>
      <c r="G320" s="137">
        <f>'5 жастағы балалар Ә'!X128</f>
        <v>0</v>
      </c>
    </row>
    <row r="321" spans="2:7">
      <c r="B321" s="31">
        <v>8</v>
      </c>
      <c r="C321" s="41"/>
      <c r="D321" s="137">
        <f>'5 жастағы балалар К'!Y128</f>
        <v>0</v>
      </c>
      <c r="E321" s="42"/>
      <c r="F321" s="137">
        <f>'5 жастағы балалар Ш'!Y128</f>
        <v>0</v>
      </c>
      <c r="G321" s="42"/>
    </row>
    <row r="322" spans="2:7">
      <c r="B322" s="33"/>
      <c r="C322" s="43"/>
      <c r="D322" s="137">
        <f>'5 жастағы балалар К'!Z128</f>
        <v>0</v>
      </c>
      <c r="E322" s="44"/>
      <c r="F322" s="137">
        <f>'5 жастағы балалар Ш'!Z128</f>
        <v>0</v>
      </c>
      <c r="G322" s="44"/>
    </row>
    <row r="323" spans="2:7">
      <c r="B323" s="34"/>
      <c r="C323" s="43"/>
      <c r="D323" s="137">
        <f>'5 жастағы балалар К'!AA128</f>
        <v>0</v>
      </c>
      <c r="E323" s="44"/>
      <c r="F323" s="137">
        <f>'5 жастағы балалар Ш'!AA128</f>
        <v>0</v>
      </c>
      <c r="G323" s="44"/>
    </row>
    <row r="324" spans="2:7">
      <c r="B324" s="31">
        <v>9</v>
      </c>
      <c r="C324" s="43"/>
      <c r="D324" s="137">
        <f>'5 жастағы балалар К'!AB128</f>
        <v>0</v>
      </c>
      <c r="E324" s="44"/>
      <c r="F324" s="137">
        <f>'5 жастағы балалар Ш'!AB128</f>
        <v>0</v>
      </c>
      <c r="G324" s="44"/>
    </row>
    <row r="325" spans="2:7">
      <c r="B325" s="33"/>
      <c r="C325" s="43"/>
      <c r="D325" s="137">
        <f>'5 жастағы балалар К'!AC128</f>
        <v>0</v>
      </c>
      <c r="E325" s="44"/>
      <c r="F325" s="137">
        <f>'5 жастағы балалар Ш'!AC128</f>
        <v>0</v>
      </c>
      <c r="G325" s="44"/>
    </row>
    <row r="326" spans="2:7">
      <c r="B326" s="34"/>
      <c r="C326" s="43"/>
      <c r="D326" s="137">
        <f>'5 жастағы балалар К'!AD128</f>
        <v>0</v>
      </c>
      <c r="E326" s="44"/>
      <c r="F326" s="137">
        <f>'5 жастағы балалар Ш'!AD128</f>
        <v>0</v>
      </c>
      <c r="G326" s="44"/>
    </row>
    <row r="327" spans="2:7">
      <c r="B327" s="37">
        <v>10</v>
      </c>
      <c r="C327" s="43"/>
      <c r="D327" s="137">
        <f>'5 жастағы балалар К'!AE128</f>
        <v>0</v>
      </c>
      <c r="E327" s="44"/>
      <c r="F327" s="137">
        <f>'5 жастағы балалар Ш'!AE128</f>
        <v>0</v>
      </c>
      <c r="G327" s="44"/>
    </row>
    <row r="328" spans="2:7">
      <c r="B328" s="37"/>
      <c r="C328" s="43"/>
      <c r="D328" s="137">
        <f>'5 жастағы балалар К'!AF128</f>
        <v>0</v>
      </c>
      <c r="E328" s="44"/>
      <c r="F328" s="137">
        <f>'5 жастағы балалар Ш'!AF128</f>
        <v>0</v>
      </c>
      <c r="G328" s="44"/>
    </row>
    <row r="329" spans="2:7">
      <c r="B329" s="37"/>
      <c r="C329" s="43"/>
      <c r="D329" s="137">
        <f>'5 жастағы балалар К'!AG128</f>
        <v>0</v>
      </c>
      <c r="E329" s="44"/>
      <c r="F329" s="137">
        <f>'5 жастағы балалар Ш'!AG128</f>
        <v>0</v>
      </c>
      <c r="G329" s="44"/>
    </row>
    <row r="330" spans="2:7">
      <c r="B330" s="37">
        <v>11</v>
      </c>
      <c r="C330" s="43"/>
      <c r="D330" s="137">
        <f>'5 жастағы балалар К'!AH128</f>
        <v>0</v>
      </c>
      <c r="E330" s="44"/>
      <c r="F330" s="137">
        <f>'5 жастағы балалар Ш'!AH128</f>
        <v>0</v>
      </c>
      <c r="G330" s="44"/>
    </row>
    <row r="331" spans="2:7">
      <c r="B331" s="37"/>
      <c r="C331" s="43"/>
      <c r="D331" s="137">
        <f>'5 жастағы балалар К'!AI128</f>
        <v>0</v>
      </c>
      <c r="E331" s="44"/>
      <c r="F331" s="137">
        <f>'5 жастағы балалар Ш'!AI128</f>
        <v>0</v>
      </c>
      <c r="G331" s="44"/>
    </row>
    <row r="332" spans="2:7">
      <c r="B332" s="37"/>
      <c r="C332" s="43"/>
      <c r="D332" s="137">
        <f>'5 жастағы балалар К'!AJ128</f>
        <v>0</v>
      </c>
      <c r="E332" s="44"/>
      <c r="F332" s="137">
        <f>'5 жастағы балалар Ш'!AJ128</f>
        <v>0</v>
      </c>
      <c r="G332" s="44"/>
    </row>
    <row r="333" spans="2:7">
      <c r="B333" s="37">
        <v>12</v>
      </c>
      <c r="C333" s="43"/>
      <c r="D333" s="137">
        <f>'5 жастағы балалар К'!AK128</f>
        <v>0</v>
      </c>
      <c r="E333" s="44"/>
      <c r="F333" s="137">
        <f>'5 жастағы балалар Ш'!AK128</f>
        <v>0</v>
      </c>
      <c r="G333" s="44"/>
    </row>
    <row r="334" spans="2:7">
      <c r="B334" s="37"/>
      <c r="C334" s="43"/>
      <c r="D334" s="137">
        <f>'5 жастағы балалар К'!AL128</f>
        <v>0</v>
      </c>
      <c r="E334" s="44"/>
      <c r="F334" s="137">
        <f>'5 жастағы балалар Ш'!AL128</f>
        <v>0</v>
      </c>
      <c r="G334" s="44"/>
    </row>
    <row r="335" spans="2:7">
      <c r="B335" s="37"/>
      <c r="C335" s="43"/>
      <c r="D335" s="137">
        <f>'5 жастағы балалар К'!AM128</f>
        <v>0</v>
      </c>
      <c r="E335" s="44"/>
      <c r="F335" s="137">
        <f>'5 жастағы балалар Ш'!AM128</f>
        <v>0</v>
      </c>
      <c r="G335" s="44"/>
    </row>
    <row r="336" spans="2:7">
      <c r="B336" s="37">
        <v>13</v>
      </c>
      <c r="C336" s="43"/>
      <c r="D336" s="137">
        <f>'5 жастағы балалар К'!AN128</f>
        <v>0</v>
      </c>
      <c r="E336" s="44"/>
      <c r="F336" s="137">
        <f>'5 жастағы балалар Ш'!AN128</f>
        <v>0</v>
      </c>
      <c r="G336" s="44"/>
    </row>
    <row r="337" spans="2:7">
      <c r="B337" s="37"/>
      <c r="C337" s="43"/>
      <c r="D337" s="137">
        <f>'5 жастағы балалар К'!AO128</f>
        <v>0</v>
      </c>
      <c r="E337" s="44"/>
      <c r="F337" s="137">
        <f>'5 жастағы балалар Ш'!AO128</f>
        <v>0</v>
      </c>
      <c r="G337" s="44"/>
    </row>
    <row r="338" spans="2:7">
      <c r="B338" s="37"/>
      <c r="C338" s="43"/>
      <c r="D338" s="137">
        <f>'5 жастағы балалар К'!AP128</f>
        <v>0</v>
      </c>
      <c r="E338" s="44"/>
      <c r="F338" s="137">
        <f>'5 жастағы балалар Ш'!AP128</f>
        <v>0</v>
      </c>
      <c r="G338" s="44"/>
    </row>
    <row r="339" spans="2:7">
      <c r="B339" s="37">
        <v>14</v>
      </c>
      <c r="C339" s="43"/>
      <c r="D339" s="137">
        <f>'5 жастағы балалар К'!AQ128</f>
        <v>0</v>
      </c>
      <c r="E339" s="44"/>
      <c r="F339" s="137">
        <f>'5 жастағы балалар Ш'!AQ128</f>
        <v>0</v>
      </c>
      <c r="G339" s="44"/>
    </row>
    <row r="340" spans="2:7">
      <c r="B340" s="37"/>
      <c r="C340" s="43"/>
      <c r="D340" s="137">
        <f>'5 жастағы балалар К'!AR128</f>
        <v>0</v>
      </c>
      <c r="E340" s="44"/>
      <c r="F340" s="137">
        <f>'5 жастағы балалар Ш'!AR128</f>
        <v>0</v>
      </c>
      <c r="G340" s="44"/>
    </row>
    <row r="341" spans="2:7">
      <c r="B341" s="37"/>
      <c r="C341" s="43"/>
      <c r="D341" s="137">
        <f>'5 жастағы балалар К'!AS128</f>
        <v>0</v>
      </c>
      <c r="E341" s="44"/>
      <c r="F341" s="137">
        <f>'5 жастағы балалар Ш'!AS128</f>
        <v>0</v>
      </c>
      <c r="G341" s="44"/>
    </row>
    <row r="342" spans="2:7">
      <c r="B342" s="37">
        <v>15</v>
      </c>
      <c r="C342" s="43"/>
      <c r="D342" s="137">
        <f>'5 жастағы балалар К'!AT128</f>
        <v>0</v>
      </c>
      <c r="E342" s="44"/>
      <c r="F342" s="137">
        <f>'5 жастағы балалар Ш'!AT128</f>
        <v>0</v>
      </c>
      <c r="G342" s="44"/>
    </row>
    <row r="343" spans="2:7">
      <c r="B343" s="37"/>
      <c r="C343" s="43"/>
      <c r="D343" s="137">
        <f>'5 жастағы балалар К'!AU128</f>
        <v>0</v>
      </c>
      <c r="E343" s="44"/>
      <c r="F343" s="137">
        <f>'5 жастағы балалар Ш'!AU128</f>
        <v>0</v>
      </c>
      <c r="G343" s="44"/>
    </row>
    <row r="344" spans="2:7">
      <c r="B344" s="37"/>
      <c r="C344" s="43"/>
      <c r="D344" s="137">
        <f>'5 жастағы балалар К'!AV128</f>
        <v>0</v>
      </c>
      <c r="E344" s="44"/>
      <c r="F344" s="137">
        <f>'5 жастағы балалар Ш'!AV128</f>
        <v>0</v>
      </c>
      <c r="G344" s="44"/>
    </row>
    <row r="345" spans="2:7">
      <c r="B345" s="31">
        <v>16</v>
      </c>
      <c r="C345" s="43"/>
      <c r="D345" s="137">
        <f>'5 жастағы балалар К'!AW128</f>
        <v>0</v>
      </c>
      <c r="E345" s="44"/>
      <c r="F345" s="137">
        <f>'5 жастағы балалар Ш'!AW128</f>
        <v>0</v>
      </c>
      <c r="G345" s="44"/>
    </row>
    <row r="346" spans="2:7">
      <c r="B346" s="33"/>
      <c r="C346" s="43"/>
      <c r="D346" s="137">
        <f>'5 жастағы балалар К'!AX128</f>
        <v>0</v>
      </c>
      <c r="E346" s="44"/>
      <c r="F346" s="137">
        <f>'5 жастағы балалар Ш'!AX128</f>
        <v>0</v>
      </c>
      <c r="G346" s="44"/>
    </row>
    <row r="347" spans="2:7">
      <c r="B347" s="34"/>
      <c r="C347" s="43"/>
      <c r="D347" s="137">
        <f>'5 жастағы балалар К'!AY128</f>
        <v>0</v>
      </c>
      <c r="E347" s="44"/>
      <c r="F347" s="137">
        <f>'5 жастағы балалар Ш'!AY128</f>
        <v>0</v>
      </c>
      <c r="G347" s="44"/>
    </row>
    <row r="348" spans="2:7">
      <c r="B348" s="31">
        <v>17</v>
      </c>
      <c r="C348" s="43"/>
      <c r="D348" s="137">
        <f>'5 жастағы балалар К'!AZ128</f>
        <v>0</v>
      </c>
      <c r="E348" s="44"/>
      <c r="F348" s="137">
        <f>'5 жастағы балалар Ш'!AZ128</f>
        <v>0</v>
      </c>
      <c r="G348" s="44"/>
    </row>
    <row r="349" spans="2:7">
      <c r="B349" s="33"/>
      <c r="C349" s="43"/>
      <c r="D349" s="137">
        <f>'5 жастағы балалар К'!BA128</f>
        <v>0</v>
      </c>
      <c r="E349" s="44"/>
      <c r="F349" s="137">
        <f>'5 жастағы балалар Ш'!BA128</f>
        <v>0</v>
      </c>
      <c r="G349" s="44"/>
    </row>
    <row r="350" spans="2:7">
      <c r="B350" s="34"/>
      <c r="C350" s="43"/>
      <c r="D350" s="137">
        <f>'5 жастағы балалар К'!BB128</f>
        <v>0</v>
      </c>
      <c r="E350" s="44"/>
      <c r="F350" s="137">
        <f>'5 жастағы балалар Ш'!BB128</f>
        <v>0</v>
      </c>
      <c r="G350" s="44"/>
    </row>
    <row r="351" spans="2:7">
      <c r="B351" s="31">
        <v>18</v>
      </c>
      <c r="C351" s="43"/>
      <c r="D351" s="137">
        <f>'5 жастағы балалар К'!BC128</f>
        <v>0</v>
      </c>
      <c r="E351" s="44"/>
      <c r="F351" s="137">
        <f>'5 жастағы балалар Ш'!BC128</f>
        <v>0</v>
      </c>
      <c r="G351" s="44"/>
    </row>
    <row r="352" spans="2:7">
      <c r="B352" s="33"/>
      <c r="C352" s="43"/>
      <c r="D352" s="137">
        <f>'5 жастағы балалар К'!BD128</f>
        <v>0</v>
      </c>
      <c r="E352" s="44"/>
      <c r="F352" s="137">
        <f>'5 жастағы балалар Ш'!BD128</f>
        <v>0</v>
      </c>
      <c r="G352" s="44"/>
    </row>
    <row r="353" spans="2:7">
      <c r="B353" s="34"/>
      <c r="C353" s="43"/>
      <c r="D353" s="137">
        <f>'5 жастағы балалар К'!BE128</f>
        <v>0</v>
      </c>
      <c r="E353" s="44"/>
      <c r="F353" s="137">
        <f>'5 жастағы балалар Ш'!BE128</f>
        <v>0</v>
      </c>
      <c r="G353" s="44"/>
    </row>
    <row r="354" spans="2:7">
      <c r="B354" s="31">
        <v>19</v>
      </c>
      <c r="C354" s="43"/>
      <c r="D354" s="137">
        <f>'5 жастағы балалар К'!BF128</f>
        <v>0</v>
      </c>
      <c r="E354" s="44"/>
      <c r="F354" s="137">
        <f>'5 жастағы балалар Ш'!BF128</f>
        <v>0</v>
      </c>
      <c r="G354" s="44"/>
    </row>
    <row r="355" spans="2:7">
      <c r="B355" s="33"/>
      <c r="C355" s="43"/>
      <c r="D355" s="137">
        <f>'5 жастағы балалар К'!BG128</f>
        <v>0</v>
      </c>
      <c r="E355" s="44"/>
      <c r="F355" s="137">
        <f>'5 жастағы балалар Ш'!BG128</f>
        <v>0</v>
      </c>
      <c r="G355" s="44"/>
    </row>
    <row r="356" spans="2:7">
      <c r="B356" s="34"/>
      <c r="C356" s="43"/>
      <c r="D356" s="137">
        <f>'5 жастағы балалар К'!BH128</f>
        <v>0</v>
      </c>
      <c r="E356" s="44"/>
      <c r="F356" s="137">
        <f>'5 жастағы балалар Ш'!BH128</f>
        <v>0</v>
      </c>
      <c r="G356" s="44"/>
    </row>
    <row r="357" spans="2:7">
      <c r="B357" s="31">
        <v>20</v>
      </c>
      <c r="C357" s="43"/>
      <c r="D357" s="137">
        <f>'5 жастағы балалар К'!BI128</f>
        <v>0</v>
      </c>
      <c r="E357" s="44"/>
      <c r="F357" s="137">
        <f>'5 жастағы балалар Ш'!BI128</f>
        <v>0</v>
      </c>
      <c r="G357" s="44"/>
    </row>
    <row r="358" spans="2:7">
      <c r="B358" s="33"/>
      <c r="C358" s="43"/>
      <c r="D358" s="137">
        <f>'5 жастағы балалар К'!BJ128</f>
        <v>0</v>
      </c>
      <c r="E358" s="44"/>
      <c r="F358" s="137">
        <f>'5 жастағы балалар Ш'!BJ128</f>
        <v>0</v>
      </c>
      <c r="G358" s="44"/>
    </row>
    <row r="359" spans="2:7">
      <c r="B359" s="34"/>
      <c r="C359" s="43"/>
      <c r="D359" s="137">
        <f>'5 жастағы балалар К'!BK128</f>
        <v>0</v>
      </c>
      <c r="E359" s="44"/>
      <c r="F359" s="137">
        <f>'5 жастағы балалар Ш'!BK128</f>
        <v>0</v>
      </c>
      <c r="G359" s="44"/>
    </row>
    <row r="360" spans="2:7">
      <c r="B360" s="31">
        <v>21</v>
      </c>
      <c r="C360" s="43"/>
      <c r="D360" s="137">
        <f>'5 жастағы балалар К'!BL128</f>
        <v>0</v>
      </c>
      <c r="E360" s="44"/>
      <c r="F360" s="137">
        <f>'5 жастағы балалар Ш'!BL128</f>
        <v>0</v>
      </c>
      <c r="G360" s="44"/>
    </row>
    <row r="361" spans="2:7">
      <c r="B361" s="33"/>
      <c r="C361" s="43"/>
      <c r="D361" s="137">
        <f>'5 жастағы балалар К'!BM128</f>
        <v>0</v>
      </c>
      <c r="E361" s="44"/>
      <c r="F361" s="137">
        <f>'5 жастағы балалар Ш'!BM128</f>
        <v>0</v>
      </c>
      <c r="G361" s="44"/>
    </row>
    <row r="362" spans="2:7">
      <c r="B362" s="34"/>
      <c r="C362" s="43"/>
      <c r="D362" s="137">
        <f>'5 жастағы балалар К'!BN128</f>
        <v>0</v>
      </c>
      <c r="E362" s="44"/>
      <c r="F362" s="137">
        <f>'5 жастағы балалар Ш'!BN128</f>
        <v>0</v>
      </c>
      <c r="G362" s="44"/>
    </row>
    <row r="363" spans="2:7">
      <c r="B363" s="31">
        <v>22</v>
      </c>
      <c r="C363" s="43"/>
      <c r="D363" s="137">
        <f>'5 жастағы балалар К'!BO128</f>
        <v>0</v>
      </c>
      <c r="E363" s="44"/>
      <c r="F363" s="137">
        <f>'5 жастағы балалар Ш'!BO128</f>
        <v>0</v>
      </c>
      <c r="G363" s="44"/>
    </row>
    <row r="364" spans="2:7">
      <c r="B364" s="33"/>
      <c r="C364" s="43"/>
      <c r="D364" s="137">
        <f>'5 жастағы балалар К'!BP128</f>
        <v>0</v>
      </c>
      <c r="E364" s="44"/>
      <c r="F364" s="137">
        <f>'5 жастағы балалар Ш'!BP128</f>
        <v>0</v>
      </c>
      <c r="G364" s="44"/>
    </row>
    <row r="365" spans="2:7">
      <c r="B365" s="34"/>
      <c r="C365" s="43"/>
      <c r="D365" s="137">
        <f>'5 жастағы балалар К'!BQ128</f>
        <v>0</v>
      </c>
      <c r="E365" s="44"/>
      <c r="F365" s="137">
        <f>'5 жастағы балалар Ш'!BQ128</f>
        <v>0</v>
      </c>
      <c r="G365" s="44"/>
    </row>
    <row r="366" spans="2:7">
      <c r="B366" s="31">
        <v>23</v>
      </c>
      <c r="C366" s="43"/>
      <c r="D366" s="137">
        <f>'5 жастағы балалар К'!BR128</f>
        <v>0</v>
      </c>
      <c r="E366" s="44"/>
      <c r="F366" s="137">
        <f>'5 жастағы балалар Ш'!BR128</f>
        <v>0</v>
      </c>
      <c r="G366" s="44"/>
    </row>
    <row r="367" spans="2:7">
      <c r="B367" s="33"/>
      <c r="C367" s="43"/>
      <c r="D367" s="137">
        <f>'5 жастағы балалар К'!BS128</f>
        <v>0</v>
      </c>
      <c r="E367" s="44"/>
      <c r="F367" s="137">
        <f>'5 жастағы балалар Ш'!BS128</f>
        <v>0</v>
      </c>
      <c r="G367" s="44"/>
    </row>
    <row r="368" spans="2:7">
      <c r="B368" s="34"/>
      <c r="C368" s="43"/>
      <c r="D368" s="137">
        <f>'5 жастағы балалар К'!BT128</f>
        <v>0</v>
      </c>
      <c r="E368" s="44"/>
      <c r="F368" s="137">
        <f>'5 жастағы балалар Ш'!BT128</f>
        <v>0</v>
      </c>
      <c r="G368" s="44"/>
    </row>
    <row r="369" spans="2:7">
      <c r="B369" s="31">
        <v>24</v>
      </c>
      <c r="C369" s="43"/>
      <c r="D369" s="137">
        <f>'5 жастағы балалар К'!BU128</f>
        <v>0</v>
      </c>
      <c r="E369" s="44"/>
      <c r="F369" s="137">
        <f>'5 жастағы балалар Ш'!BU128</f>
        <v>0</v>
      </c>
      <c r="G369" s="44"/>
    </row>
    <row r="370" spans="2:7">
      <c r="B370" s="33"/>
      <c r="C370" s="43"/>
      <c r="D370" s="137">
        <f>'5 жастағы балалар К'!BV128</f>
        <v>0</v>
      </c>
      <c r="E370" s="44"/>
      <c r="F370" s="137">
        <f>'5 жастағы балалар Ш'!BV128</f>
        <v>0</v>
      </c>
      <c r="G370" s="44"/>
    </row>
    <row r="371" spans="2:7">
      <c r="B371" s="34"/>
      <c r="C371" s="43"/>
      <c r="D371" s="137">
        <f>'5 жастағы балалар К'!BW128</f>
        <v>0</v>
      </c>
      <c r="E371" s="44"/>
      <c r="F371" s="137">
        <f>'5 жастағы балалар Ш'!BW128</f>
        <v>0</v>
      </c>
      <c r="G371" s="44"/>
    </row>
    <row r="372" spans="2:7">
      <c r="B372" s="31">
        <v>25</v>
      </c>
      <c r="C372" s="43"/>
      <c r="D372" s="137">
        <f>'5 жастағы балалар К'!BX128</f>
        <v>0</v>
      </c>
      <c r="E372" s="44"/>
      <c r="F372" s="137">
        <f>'5 жастағы балалар Ш'!BX128</f>
        <v>0</v>
      </c>
      <c r="G372" s="44"/>
    </row>
    <row r="373" spans="2:7">
      <c r="B373" s="33"/>
      <c r="C373" s="43"/>
      <c r="D373" s="137">
        <f>'5 жастағы балалар К'!BY128</f>
        <v>0</v>
      </c>
      <c r="E373" s="44"/>
      <c r="F373" s="137">
        <f>'5 жастағы балалар Ш'!BY128</f>
        <v>0</v>
      </c>
      <c r="G373" s="44"/>
    </row>
    <row r="374" spans="2:7">
      <c r="B374" s="34"/>
      <c r="C374" s="43"/>
      <c r="D374" s="137">
        <f>'5 жастағы балалар К'!BZ128</f>
        <v>0</v>
      </c>
      <c r="E374" s="44"/>
      <c r="F374" s="137">
        <f>'5 жастағы балалар Ш'!BZ128</f>
        <v>0</v>
      </c>
      <c r="G374" s="44"/>
    </row>
    <row r="375" spans="2:7">
      <c r="B375" s="37">
        <v>26</v>
      </c>
      <c r="C375" s="43"/>
      <c r="D375" s="137">
        <f>'5 жастағы балалар К'!CA128</f>
        <v>0</v>
      </c>
      <c r="E375" s="44"/>
      <c r="F375" s="137">
        <f>'5 жастағы балалар Ш'!CA128</f>
        <v>0</v>
      </c>
      <c r="G375" s="44"/>
    </row>
    <row r="376" spans="2:7">
      <c r="B376" s="37"/>
      <c r="C376" s="43"/>
      <c r="D376" s="137">
        <f>'5 жастағы балалар К'!CB128</f>
        <v>0</v>
      </c>
      <c r="E376" s="44"/>
      <c r="F376" s="137">
        <f>'5 жастағы балалар Ш'!CB128</f>
        <v>0</v>
      </c>
      <c r="G376" s="44"/>
    </row>
    <row r="377" spans="2:7">
      <c r="B377" s="37"/>
      <c r="C377" s="43"/>
      <c r="D377" s="137">
        <f>'5 жастағы балалар К'!CC128</f>
        <v>0</v>
      </c>
      <c r="E377" s="44"/>
      <c r="F377" s="137">
        <f>'5 жастағы балалар Ш'!CC128</f>
        <v>0</v>
      </c>
      <c r="G377" s="44"/>
    </row>
    <row r="378" spans="2:7">
      <c r="B378" s="37">
        <v>27</v>
      </c>
      <c r="C378" s="43"/>
      <c r="D378" s="137">
        <f>'5 жастағы балалар К'!CD128</f>
        <v>0</v>
      </c>
      <c r="E378" s="44"/>
      <c r="F378" s="137">
        <f>'5 жастағы балалар Ш'!CD128</f>
        <v>0</v>
      </c>
      <c r="G378" s="44"/>
    </row>
    <row r="379" spans="2:7">
      <c r="B379" s="37"/>
      <c r="C379" s="43"/>
      <c r="D379" s="137">
        <f>'5 жастағы балалар К'!CE128</f>
        <v>0</v>
      </c>
      <c r="E379" s="44"/>
      <c r="F379" s="137">
        <f>'5 жастағы балалар Ш'!CE128</f>
        <v>0</v>
      </c>
      <c r="G379" s="44"/>
    </row>
    <row r="380" spans="2:7">
      <c r="B380" s="37"/>
      <c r="C380" s="43"/>
      <c r="D380" s="137">
        <f>'5 жастағы балалар К'!CF128</f>
        <v>0</v>
      </c>
      <c r="E380" s="44"/>
      <c r="F380" s="137">
        <f>'5 жастағы балалар Ш'!CF128</f>
        <v>0</v>
      </c>
      <c r="G380" s="44"/>
    </row>
    <row r="381" spans="2:7">
      <c r="B381" s="37">
        <v>28</v>
      </c>
      <c r="C381" s="43"/>
      <c r="D381" s="137">
        <f>'5 жастағы балалар К'!CG128</f>
        <v>0</v>
      </c>
      <c r="E381" s="44"/>
      <c r="F381" s="137">
        <f>'5 жастағы балалар Ш'!CG128</f>
        <v>0</v>
      </c>
      <c r="G381" s="44"/>
    </row>
    <row r="382" spans="2:7">
      <c r="B382" s="37"/>
      <c r="C382" s="43"/>
      <c r="D382" s="137">
        <f>'5 жастағы балалар К'!CH128</f>
        <v>0</v>
      </c>
      <c r="E382" s="44"/>
      <c r="F382" s="137">
        <f>'5 жастағы балалар Ш'!CH128</f>
        <v>0</v>
      </c>
      <c r="G382" s="44"/>
    </row>
    <row r="383" spans="2:7">
      <c r="B383" s="37"/>
      <c r="C383" s="43"/>
      <c r="D383" s="137">
        <f>'5 жастағы балалар К'!CI128</f>
        <v>0</v>
      </c>
      <c r="E383" s="44"/>
      <c r="F383" s="137">
        <f>'5 жастағы балалар Ш'!CI128</f>
        <v>0</v>
      </c>
      <c r="G383" s="44"/>
    </row>
    <row r="384" spans="2:7">
      <c r="B384" s="37">
        <v>29</v>
      </c>
      <c r="C384" s="43"/>
      <c r="D384" s="42"/>
      <c r="E384" s="44"/>
      <c r="F384" s="137">
        <f>'5 жастағы балалар Ш'!CJ128</f>
        <v>0</v>
      </c>
      <c r="G384" s="44"/>
    </row>
    <row r="385" spans="2:7">
      <c r="B385" s="37"/>
      <c r="C385" s="43"/>
      <c r="D385" s="44"/>
      <c r="E385" s="44"/>
      <c r="F385" s="137">
        <f>'5 жастағы балалар Ш'!CK128</f>
        <v>0</v>
      </c>
      <c r="G385" s="44"/>
    </row>
    <row r="386" spans="2:7">
      <c r="B386" s="37"/>
      <c r="C386" s="43"/>
      <c r="D386" s="44"/>
      <c r="E386" s="44"/>
      <c r="F386" s="137">
        <f>'5 жастағы балалар Ш'!CL128</f>
        <v>0</v>
      </c>
      <c r="G386" s="44"/>
    </row>
    <row r="387" spans="2:7">
      <c r="B387" s="37">
        <v>30</v>
      </c>
      <c r="C387" s="43"/>
      <c r="D387" s="44"/>
      <c r="E387" s="44"/>
      <c r="F387" s="137">
        <f>'5 жастағы балалар Ш'!CM128</f>
        <v>0</v>
      </c>
      <c r="G387" s="44"/>
    </row>
    <row r="388" spans="2:7">
      <c r="B388" s="37"/>
      <c r="C388" s="43"/>
      <c r="D388" s="44"/>
      <c r="E388" s="44"/>
      <c r="F388" s="137">
        <f>'5 жастағы балалар Ш'!CN128</f>
        <v>0</v>
      </c>
      <c r="G388" s="44"/>
    </row>
    <row r="389" spans="2:7">
      <c r="B389" s="37"/>
      <c r="C389" s="43"/>
      <c r="D389" s="44"/>
      <c r="E389" s="44"/>
      <c r="F389" s="137">
        <f>'5 жастағы балалар Ш'!CO128</f>
        <v>0</v>
      </c>
      <c r="G389" s="44"/>
    </row>
    <row r="390" spans="2:7">
      <c r="B390" s="37">
        <v>31</v>
      </c>
      <c r="C390" s="43"/>
      <c r="D390" s="44"/>
      <c r="E390" s="44"/>
      <c r="F390" s="137">
        <f>'5 жастағы балалар Ш'!CP128</f>
        <v>0</v>
      </c>
      <c r="G390" s="44"/>
    </row>
    <row r="391" spans="2:7">
      <c r="B391" s="37"/>
      <c r="C391" s="43"/>
      <c r="D391" s="44"/>
      <c r="E391" s="44"/>
      <c r="F391" s="137">
        <f>'5 жастағы балалар Ш'!CQ128</f>
        <v>0</v>
      </c>
      <c r="G391" s="44"/>
    </row>
    <row r="392" spans="2:7">
      <c r="B392" s="37"/>
      <c r="C392" s="43"/>
      <c r="D392" s="44"/>
      <c r="E392" s="44"/>
      <c r="F392" s="137">
        <f>'5 жастағы балалар Ш'!CR128</f>
        <v>0</v>
      </c>
      <c r="G392" s="44"/>
    </row>
    <row r="393" spans="2:7">
      <c r="B393" s="37">
        <v>32</v>
      </c>
      <c r="C393" s="43"/>
      <c r="D393" s="44"/>
      <c r="E393" s="44"/>
      <c r="F393" s="137">
        <f>'5 жастағы балалар Ш'!CS128</f>
        <v>0</v>
      </c>
      <c r="G393" s="44"/>
    </row>
    <row r="394" spans="2:7">
      <c r="B394" s="37"/>
      <c r="C394" s="43"/>
      <c r="D394" s="44"/>
      <c r="E394" s="44"/>
      <c r="F394" s="137">
        <f>'5 жастағы балалар Ш'!CT128</f>
        <v>0</v>
      </c>
      <c r="G394" s="44"/>
    </row>
    <row r="395" spans="2:7">
      <c r="B395" s="37"/>
      <c r="C395" s="43"/>
      <c r="D395" s="44"/>
      <c r="E395" s="44"/>
      <c r="F395" s="137">
        <f>'5 жастағы балалар Ш'!CU128</f>
        <v>0</v>
      </c>
      <c r="G395" s="44"/>
    </row>
    <row r="396" spans="2:7">
      <c r="B396" s="37">
        <v>33</v>
      </c>
      <c r="C396" s="43"/>
      <c r="D396" s="44"/>
      <c r="E396" s="44"/>
      <c r="F396" s="137">
        <f>'5 жастағы балалар Ш'!CV128</f>
        <v>0</v>
      </c>
      <c r="G396" s="44"/>
    </row>
    <row r="397" spans="2:7">
      <c r="B397" s="37"/>
      <c r="C397" s="43"/>
      <c r="D397" s="44"/>
      <c r="E397" s="44"/>
      <c r="F397" s="137">
        <f>'5 жастағы балалар Ш'!CW128</f>
        <v>0</v>
      </c>
      <c r="G397" s="44"/>
    </row>
    <row r="398" spans="2:7">
      <c r="B398" s="37"/>
      <c r="C398" s="43"/>
      <c r="D398" s="44"/>
      <c r="E398" s="44"/>
      <c r="F398" s="137">
        <f>'5 жастағы балалар Ш'!CX128</f>
        <v>0</v>
      </c>
      <c r="G398" s="44"/>
    </row>
    <row r="399" spans="2:7">
      <c r="B399" s="37">
        <v>34</v>
      </c>
      <c r="C399" s="43"/>
      <c r="D399" s="44"/>
      <c r="E399" s="44"/>
      <c r="F399" s="137">
        <f>'5 жастағы балалар Ш'!CY128</f>
        <v>0</v>
      </c>
      <c r="G399" s="44"/>
    </row>
    <row r="400" spans="2:7">
      <c r="B400" s="37"/>
      <c r="C400" s="43"/>
      <c r="D400" s="44"/>
      <c r="E400" s="44"/>
      <c r="F400" s="137">
        <f>'5 жастағы балалар Ш'!CZ128</f>
        <v>0</v>
      </c>
      <c r="G400" s="44"/>
    </row>
    <row r="401" spans="2:7">
      <c r="B401" s="37"/>
      <c r="C401" s="43"/>
      <c r="D401" s="44"/>
      <c r="E401" s="44"/>
      <c r="F401" s="137">
        <f>'5 жастағы балалар Ш'!DA128</f>
        <v>0</v>
      </c>
      <c r="G401" s="44"/>
    </row>
    <row r="402" spans="2:7">
      <c r="B402" s="37">
        <v>35</v>
      </c>
      <c r="C402" s="43"/>
      <c r="D402" s="44"/>
      <c r="E402" s="44"/>
      <c r="F402" s="137">
        <f>'5 жастағы балалар Ш'!DB128</f>
        <v>0</v>
      </c>
      <c r="G402" s="44"/>
    </row>
    <row r="403" spans="2:7">
      <c r="B403" s="37"/>
      <c r="C403" s="43"/>
      <c r="D403" s="44"/>
      <c r="E403" s="44"/>
      <c r="F403" s="137">
        <f>'5 жастағы балалар Ш'!DC128</f>
        <v>0</v>
      </c>
      <c r="G403" s="44"/>
    </row>
    <row r="404" spans="2:7">
      <c r="B404" s="37"/>
      <c r="C404" s="45"/>
      <c r="D404" s="46"/>
      <c r="E404" s="46"/>
      <c r="F404" s="137">
        <f>'5 жастағы балалар Ш'!DD128</f>
        <v>0</v>
      </c>
      <c r="G404" s="46"/>
    </row>
    <row r="405" spans="2:2">
      <c r="B405" s="47">
        <f>СВОД3!V23</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41.25" customHeight="1" spans="2:8">
      <c r="B4" s="3" t="s">
        <v>827</v>
      </c>
      <c r="C4" s="3"/>
      <c r="D4" s="4">
        <f>'5 жастағы балалар Ф'!C24</f>
        <v>0</v>
      </c>
      <c r="E4" s="5"/>
      <c r="F4" s="5"/>
      <c r="G4" s="1"/>
      <c r="H4" s="1"/>
    </row>
    <row r="5" ht="18" spans="2:8">
      <c r="B5" s="6" t="s">
        <v>2</v>
      </c>
      <c r="C5" s="6"/>
      <c r="D5" s="7">
        <f>'5 жастағы балалар Ф'!A24</f>
        <v>0</v>
      </c>
      <c r="E5" s="7"/>
      <c r="F5" s="7"/>
      <c r="G5" s="1"/>
      <c r="H5" s="1"/>
    </row>
    <row r="6" ht="97.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5" customHeight="1" spans="2:7">
      <c r="B97" s="28"/>
      <c r="C97" s="29" t="s">
        <v>5</v>
      </c>
      <c r="D97" s="29" t="s">
        <v>112</v>
      </c>
      <c r="E97" s="29" t="s">
        <v>338</v>
      </c>
      <c r="F97" s="29" t="s">
        <v>405</v>
      </c>
      <c r="G97" s="30" t="s">
        <v>726</v>
      </c>
    </row>
    <row r="98" ht="15" customHeight="1" spans="2:7">
      <c r="B98" s="31">
        <v>1</v>
      </c>
      <c r="C98" s="137">
        <f>'5 жастағы балалар Ф'!D24</f>
        <v>0</v>
      </c>
      <c r="D98" s="137">
        <f>'5 жастағы балалар К'!D24</f>
        <v>0</v>
      </c>
      <c r="E98" s="137">
        <f>'5 жастағы балалар Т'!D24</f>
        <v>0</v>
      </c>
      <c r="F98" s="137">
        <f>'5 жастағы балалар Ш'!D24</f>
        <v>0</v>
      </c>
      <c r="G98" s="137">
        <f>'5 жастағы балалар Ә'!D24</f>
        <v>0</v>
      </c>
    </row>
    <row r="99" ht="15" customHeight="1" spans="2:7">
      <c r="B99" s="33"/>
      <c r="C99" s="137">
        <f>'5 жастағы балалар Ф'!E24</f>
        <v>0</v>
      </c>
      <c r="D99" s="137">
        <f>'5 жастағы балалар К'!E24</f>
        <v>0</v>
      </c>
      <c r="E99" s="137">
        <f>'5 жастағы балалар Т'!E24</f>
        <v>0</v>
      </c>
      <c r="F99" s="137">
        <f>'5 жастағы балалар Ш'!E24</f>
        <v>0</v>
      </c>
      <c r="G99" s="137">
        <f>'5 жастағы балалар Ә'!E24</f>
        <v>0</v>
      </c>
    </row>
    <row r="100" ht="15" customHeight="1" spans="2:7">
      <c r="B100" s="34"/>
      <c r="C100" s="137">
        <f>'5 жастағы балалар Ф'!F24</f>
        <v>0</v>
      </c>
      <c r="D100" s="137">
        <f>'5 жастағы балалар К'!F24</f>
        <v>0</v>
      </c>
      <c r="E100" s="137">
        <f>'5 жастағы балалар Т'!F24</f>
        <v>0</v>
      </c>
      <c r="F100" s="137">
        <f>'5 жастағы балалар Ш'!F24</f>
        <v>0</v>
      </c>
      <c r="G100" s="137">
        <f>'5 жастағы балалар Ә'!F24</f>
        <v>0</v>
      </c>
    </row>
    <row r="101" ht="15" customHeight="1" spans="2:7">
      <c r="B101" s="31">
        <v>2</v>
      </c>
      <c r="C101" s="137">
        <f>'5 жастағы балалар Ф'!G24</f>
        <v>0</v>
      </c>
      <c r="D101" s="137">
        <f>'5 жастағы балалар К'!G24</f>
        <v>0</v>
      </c>
      <c r="E101" s="137">
        <f>'5 жастағы балалар Т'!G24</f>
        <v>0</v>
      </c>
      <c r="F101" s="137">
        <f>'5 жастағы балалар Ш'!G24</f>
        <v>0</v>
      </c>
      <c r="G101" s="137">
        <f>'5 жастағы балалар Ә'!G24</f>
        <v>0</v>
      </c>
    </row>
    <row r="102" ht="15" customHeight="1" spans="2:7">
      <c r="B102" s="33"/>
      <c r="C102" s="137">
        <f>'5 жастағы балалар Ф'!H24</f>
        <v>0</v>
      </c>
      <c r="D102" s="137">
        <f>'5 жастағы балалар К'!H24</f>
        <v>0</v>
      </c>
      <c r="E102" s="137">
        <f>'5 жастағы балалар Т'!H24</f>
        <v>0</v>
      </c>
      <c r="F102" s="137">
        <f>'5 жастағы балалар Ш'!H24</f>
        <v>0</v>
      </c>
      <c r="G102" s="137">
        <f>'5 жастағы балалар Ә'!H24</f>
        <v>0</v>
      </c>
    </row>
    <row r="103" ht="15" customHeight="1" spans="2:7">
      <c r="B103" s="34"/>
      <c r="C103" s="137">
        <f>'5 жастағы балалар Ф'!I24</f>
        <v>0</v>
      </c>
      <c r="D103" s="137">
        <f>'5 жастағы балалар К'!I24</f>
        <v>0</v>
      </c>
      <c r="E103" s="137">
        <f>'5 жастағы балалар Т'!I24</f>
        <v>0</v>
      </c>
      <c r="F103" s="137">
        <f>'5 жастағы балалар Ш'!I24</f>
        <v>0</v>
      </c>
      <c r="G103" s="137">
        <f>'5 жастағы балалар Ә'!I24</f>
        <v>0</v>
      </c>
    </row>
    <row r="104" ht="15" customHeight="1" spans="2:7">
      <c r="B104" s="31">
        <v>3</v>
      </c>
      <c r="C104" s="137">
        <f>'5 жастағы балалар Ф'!J24</f>
        <v>0</v>
      </c>
      <c r="D104" s="137">
        <f>'5 жастағы балалар К'!J24</f>
        <v>0</v>
      </c>
      <c r="E104" s="137">
        <f>'5 жастағы балалар Т'!J24</f>
        <v>0</v>
      </c>
      <c r="F104" s="137">
        <f>'5 жастағы балалар Ш'!J24</f>
        <v>0</v>
      </c>
      <c r="G104" s="137">
        <f>'5 жастағы балалар Ә'!J24</f>
        <v>0</v>
      </c>
    </row>
    <row r="105" ht="15" customHeight="1" spans="2:7">
      <c r="B105" s="33"/>
      <c r="C105" s="137">
        <f>'5 жастағы балалар Ф'!K24</f>
        <v>0</v>
      </c>
      <c r="D105" s="137">
        <f>'5 жастағы балалар К'!K24</f>
        <v>0</v>
      </c>
      <c r="E105" s="137">
        <f>'5 жастағы балалар Т'!K24</f>
        <v>0</v>
      </c>
      <c r="F105" s="137">
        <f>'5 жастағы балалар Ш'!K24</f>
        <v>0</v>
      </c>
      <c r="G105" s="137">
        <f>'5 жастағы балалар Ә'!K24</f>
        <v>0</v>
      </c>
    </row>
    <row r="106" ht="15" customHeight="1" spans="2:7">
      <c r="B106" s="34"/>
      <c r="C106" s="137">
        <f>'5 жастағы балалар Ф'!L24</f>
        <v>0</v>
      </c>
      <c r="D106" s="137">
        <f>'5 жастағы балалар К'!L24</f>
        <v>0</v>
      </c>
      <c r="E106" s="137">
        <f>'5 жастағы балалар Т'!L24</f>
        <v>0</v>
      </c>
      <c r="F106" s="137">
        <f>'5 жастағы балалар Ш'!L24</f>
        <v>0</v>
      </c>
      <c r="G106" s="137">
        <f>'5 жастағы балалар Ә'!L24</f>
        <v>0</v>
      </c>
    </row>
    <row r="107" ht="15" customHeight="1" spans="2:7">
      <c r="B107" s="31">
        <v>4</v>
      </c>
      <c r="C107" s="137">
        <f>'5 жастағы балалар Ф'!M24</f>
        <v>0</v>
      </c>
      <c r="D107" s="137">
        <f>'5 жастағы балалар К'!M24</f>
        <v>0</v>
      </c>
      <c r="E107" s="137">
        <f>'5 жастағы балалар Т'!M24</f>
        <v>0</v>
      </c>
      <c r="F107" s="137">
        <f>'5 жастағы балалар Ш'!M24</f>
        <v>0</v>
      </c>
      <c r="G107" s="137">
        <f>'5 жастағы балалар Ә'!M24</f>
        <v>0</v>
      </c>
    </row>
    <row r="108" ht="15" customHeight="1" spans="2:7">
      <c r="B108" s="33"/>
      <c r="C108" s="137">
        <f>'5 жастағы балалар Ф'!N24</f>
        <v>0</v>
      </c>
      <c r="D108" s="137">
        <f>'5 жастағы балалар К'!N24</f>
        <v>0</v>
      </c>
      <c r="E108" s="137">
        <f>'5 жастағы балалар Т'!N24</f>
        <v>0</v>
      </c>
      <c r="F108" s="137">
        <f>'5 жастағы балалар Ш'!N24</f>
        <v>0</v>
      </c>
      <c r="G108" s="137">
        <f>'5 жастағы балалар Ә'!N24</f>
        <v>0</v>
      </c>
    </row>
    <row r="109" ht="15" customHeight="1" spans="2:7">
      <c r="B109" s="34"/>
      <c r="C109" s="137">
        <f>'5 жастағы балалар Ф'!O24</f>
        <v>0</v>
      </c>
      <c r="D109" s="137">
        <f>'5 жастағы балалар К'!O24</f>
        <v>0</v>
      </c>
      <c r="E109" s="137">
        <f>'5 жастағы балалар Т'!O24</f>
        <v>0</v>
      </c>
      <c r="F109" s="137">
        <f>'5 жастағы балалар Ш'!O24</f>
        <v>0</v>
      </c>
      <c r="G109" s="137">
        <f>'5 жастағы балалар Ә'!O24</f>
        <v>0</v>
      </c>
    </row>
    <row r="110" ht="15" customHeight="1" spans="2:7">
      <c r="B110" s="31">
        <v>5</v>
      </c>
      <c r="C110" s="137">
        <f>'5 жастағы балалар Ф'!P24</f>
        <v>0</v>
      </c>
      <c r="D110" s="137">
        <f>'5 жастағы балалар К'!P24</f>
        <v>0</v>
      </c>
      <c r="E110" s="137">
        <f>'5 жастағы балалар Т'!P24</f>
        <v>0</v>
      </c>
      <c r="F110" s="137">
        <f>'5 жастағы балалар Ш'!P24</f>
        <v>0</v>
      </c>
      <c r="G110" s="137">
        <f>'5 жастағы балалар Ә'!P24</f>
        <v>0</v>
      </c>
    </row>
    <row r="111" ht="15" customHeight="1" spans="2:7">
      <c r="B111" s="33"/>
      <c r="C111" s="137">
        <f>'5 жастағы балалар Ф'!Q24</f>
        <v>0</v>
      </c>
      <c r="D111" s="137">
        <f>'5 жастағы балалар К'!Q24</f>
        <v>0</v>
      </c>
      <c r="E111" s="137">
        <f>'5 жастағы балалар Т'!Q24</f>
        <v>0</v>
      </c>
      <c r="F111" s="137">
        <f>'5 жастағы балалар Ш'!Q24</f>
        <v>0</v>
      </c>
      <c r="G111" s="137">
        <f>'5 жастағы балалар Ә'!Q24</f>
        <v>0</v>
      </c>
    </row>
    <row r="112" ht="15" customHeight="1" spans="2:7">
      <c r="B112" s="34"/>
      <c r="C112" s="137">
        <f>'5 жастағы балалар Ф'!R24</f>
        <v>0</v>
      </c>
      <c r="D112" s="137">
        <f>'5 жастағы балалар К'!R24</f>
        <v>0</v>
      </c>
      <c r="E112" s="137">
        <f>'5 жастағы балалар Т'!R24</f>
        <v>0</v>
      </c>
      <c r="F112" s="137">
        <f>'5 жастағы балалар Ш'!R24</f>
        <v>0</v>
      </c>
      <c r="G112" s="137">
        <f>'5 жастағы балалар Ә'!R24</f>
        <v>0</v>
      </c>
    </row>
    <row r="113" ht="15" customHeight="1" spans="2:7">
      <c r="B113" s="31">
        <v>6</v>
      </c>
      <c r="C113" s="137">
        <f>'5 жастағы балалар Ф'!S24</f>
        <v>0</v>
      </c>
      <c r="D113" s="137">
        <f>'5 жастағы балалар К'!S24</f>
        <v>0</v>
      </c>
      <c r="E113" s="137">
        <f>'5 жастағы балалар Т'!S24</f>
        <v>0</v>
      </c>
      <c r="F113" s="137">
        <f>'5 жастағы балалар Ш'!S24</f>
        <v>0</v>
      </c>
      <c r="G113" s="137">
        <f>'5 жастағы балалар Ә'!S24</f>
        <v>0</v>
      </c>
    </row>
    <row r="114" ht="15" customHeight="1" spans="2:7">
      <c r="B114" s="33"/>
      <c r="C114" s="137">
        <f>'5 жастағы балалар Ф'!T24</f>
        <v>0</v>
      </c>
      <c r="D114" s="137">
        <f>'5 жастағы балалар К'!T24</f>
        <v>0</v>
      </c>
      <c r="E114" s="137">
        <f>'5 жастағы балалар Т'!T24</f>
        <v>0</v>
      </c>
      <c r="F114" s="137">
        <f>'5 жастағы балалар Ш'!T24</f>
        <v>0</v>
      </c>
      <c r="G114" s="137">
        <f>'5 жастағы балалар Ә'!T24</f>
        <v>0</v>
      </c>
    </row>
    <row r="115" ht="15" customHeight="1" spans="2:7">
      <c r="B115" s="34"/>
      <c r="C115" s="137">
        <f>'5 жастағы балалар Ф'!U24</f>
        <v>0</v>
      </c>
      <c r="D115" s="137">
        <f>'5 жастағы балалар К'!U24</f>
        <v>0</v>
      </c>
      <c r="E115" s="137">
        <f>'5 жастағы балалар Т'!U24</f>
        <v>0</v>
      </c>
      <c r="F115" s="137">
        <f>'5 жастағы балалар Ш'!U24</f>
        <v>0</v>
      </c>
      <c r="G115" s="137">
        <f>'5 жастағы балалар Ә'!U24</f>
        <v>0</v>
      </c>
    </row>
    <row r="116" ht="15" customHeight="1" spans="2:7">
      <c r="B116" s="31">
        <v>7</v>
      </c>
      <c r="C116" s="35"/>
      <c r="D116" s="137">
        <f>'5 жастағы балалар К'!V24</f>
        <v>0</v>
      </c>
      <c r="E116" s="35"/>
      <c r="F116" s="137">
        <f>'5 жастағы балалар Ш'!V24</f>
        <v>0</v>
      </c>
      <c r="G116" s="35"/>
    </row>
    <row r="117" ht="15" customHeight="1" spans="2:7">
      <c r="B117" s="33"/>
      <c r="C117" s="36"/>
      <c r="D117" s="137">
        <f>'5 жастағы балалар Ш'!W24</f>
        <v>0</v>
      </c>
      <c r="E117" s="36"/>
      <c r="F117" s="137">
        <f>'5 жастағы балалар Ш'!W24</f>
        <v>0</v>
      </c>
      <c r="G117" s="36"/>
    </row>
    <row r="118" ht="15" customHeight="1" spans="2:7">
      <c r="B118" s="34"/>
      <c r="C118" s="36"/>
      <c r="D118" s="137">
        <f>'5 жастағы балалар К'!X24</f>
        <v>0</v>
      </c>
      <c r="E118" s="36"/>
      <c r="F118" s="137">
        <f>'5 жастағы балалар Ш'!X24</f>
        <v>0</v>
      </c>
      <c r="G118" s="36"/>
    </row>
    <row r="119" ht="15" customHeight="1" spans="2:7">
      <c r="B119" s="31">
        <v>8</v>
      </c>
      <c r="C119" s="36"/>
      <c r="D119" s="137">
        <f>'5 жастағы балалар К'!Y24</f>
        <v>0</v>
      </c>
      <c r="E119" s="36"/>
      <c r="F119" s="137">
        <f>'5 жастағы балалар Ш'!Y24</f>
        <v>0</v>
      </c>
      <c r="G119" s="36"/>
    </row>
    <row r="120" ht="15" customHeight="1" spans="2:7">
      <c r="B120" s="33"/>
      <c r="C120" s="36"/>
      <c r="D120" s="137">
        <f>'5 жастағы балалар К'!Z24</f>
        <v>0</v>
      </c>
      <c r="E120" s="36"/>
      <c r="F120" s="137">
        <f>'5 жастағы балалар Ш'!Z24</f>
        <v>0</v>
      </c>
      <c r="G120" s="36"/>
    </row>
    <row r="121" ht="15" customHeight="1" spans="2:7">
      <c r="B121" s="34"/>
      <c r="C121" s="36"/>
      <c r="D121" s="137">
        <f>'5 жастағы балалар К'!AA24</f>
        <v>0</v>
      </c>
      <c r="E121" s="36"/>
      <c r="F121" s="137">
        <f>'5 жастағы балалар Ш'!AA24</f>
        <v>0</v>
      </c>
      <c r="G121" s="36"/>
    </row>
    <row r="122" ht="15" customHeight="1" spans="2:7">
      <c r="B122" s="31">
        <v>9</v>
      </c>
      <c r="C122" s="36"/>
      <c r="D122" s="137">
        <f>'5 жастағы балалар К'!AB24</f>
        <v>0</v>
      </c>
      <c r="E122" s="36"/>
      <c r="F122" s="137">
        <f>'5 жастағы балалар Ш'!AB24</f>
        <v>0</v>
      </c>
      <c r="G122" s="36"/>
    </row>
    <row r="123" ht="15" customHeight="1" spans="2:7">
      <c r="B123" s="33"/>
      <c r="C123" s="36"/>
      <c r="D123" s="137">
        <f>'5 жастағы балалар К'!AC24</f>
        <v>0</v>
      </c>
      <c r="E123" s="36"/>
      <c r="F123" s="137">
        <f>'5 жастағы балалар Ш'!AC24</f>
        <v>0</v>
      </c>
      <c r="G123" s="36"/>
    </row>
    <row r="124" ht="15" customHeight="1" spans="2:7">
      <c r="B124" s="34"/>
      <c r="C124" s="36"/>
      <c r="D124" s="137">
        <f>'5 жастағы балалар К'!AD24</f>
        <v>0</v>
      </c>
      <c r="E124" s="36"/>
      <c r="F124" s="137">
        <f>'5 жастағы балалар Ш'!AD24</f>
        <v>0</v>
      </c>
      <c r="G124" s="36"/>
    </row>
    <row r="125" ht="15" customHeight="1" spans="2:7">
      <c r="B125" s="37">
        <v>10</v>
      </c>
      <c r="C125" s="36"/>
      <c r="D125" s="137">
        <f>'5 жастағы балалар К'!AE24</f>
        <v>0</v>
      </c>
      <c r="E125" s="36"/>
      <c r="F125" s="137">
        <f>'5 жастағы балалар Ш'!AE24</f>
        <v>0</v>
      </c>
      <c r="G125" s="36"/>
    </row>
    <row r="126" ht="15" customHeight="1" spans="2:7">
      <c r="B126" s="37"/>
      <c r="C126" s="36"/>
      <c r="D126" s="137">
        <f>'5 жастағы балалар К'!AF24</f>
        <v>0</v>
      </c>
      <c r="E126" s="36"/>
      <c r="F126" s="137">
        <f>'5 жастағы балалар Ш'!AF24</f>
        <v>0</v>
      </c>
      <c r="G126" s="36"/>
    </row>
    <row r="127" ht="15" customHeight="1" spans="2:7">
      <c r="B127" s="37"/>
      <c r="C127" s="36"/>
      <c r="D127" s="137">
        <f>'5 жастағы балалар К'!AG24</f>
        <v>0</v>
      </c>
      <c r="E127" s="36"/>
      <c r="F127" s="137">
        <f>'5 жастағы балалар Ш'!AG24</f>
        <v>0</v>
      </c>
      <c r="G127" s="36"/>
    </row>
    <row r="128" ht="15" customHeight="1" spans="2:7">
      <c r="B128" s="37">
        <v>11</v>
      </c>
      <c r="C128" s="36"/>
      <c r="D128" s="137">
        <f>'5 жастағы балалар К'!AH24</f>
        <v>0</v>
      </c>
      <c r="E128" s="36"/>
      <c r="F128" s="137">
        <f>'5 жастағы балалар Ш'!AH24</f>
        <v>0</v>
      </c>
      <c r="G128" s="36"/>
    </row>
    <row r="129" ht="15" customHeight="1" spans="2:7">
      <c r="B129" s="37"/>
      <c r="C129" s="36"/>
      <c r="D129" s="137">
        <f>'5 жастағы балалар К'!AI24</f>
        <v>0</v>
      </c>
      <c r="E129" s="36"/>
      <c r="F129" s="137">
        <f>'5 жастағы балалар Ш'!AI24</f>
        <v>0</v>
      </c>
      <c r="G129" s="36"/>
    </row>
    <row r="130" spans="2:7">
      <c r="B130" s="37"/>
      <c r="C130" s="36"/>
      <c r="D130" s="137">
        <f>'5 жастағы балалар К'!AJ24</f>
        <v>0</v>
      </c>
      <c r="E130" s="36"/>
      <c r="F130" s="137">
        <f>'5 жастағы балалар Ш'!AJ24</f>
        <v>0</v>
      </c>
      <c r="G130" s="36"/>
    </row>
    <row r="131" spans="2:7">
      <c r="B131" s="37">
        <v>12</v>
      </c>
      <c r="C131" s="36"/>
      <c r="D131" s="137">
        <f>'5 жастағы балалар К'!AK24</f>
        <v>0</v>
      </c>
      <c r="E131" s="36"/>
      <c r="F131" s="137">
        <f>'5 жастағы балалар Ш'!AK24</f>
        <v>0</v>
      </c>
      <c r="G131" s="36"/>
    </row>
    <row r="132" spans="2:7">
      <c r="B132" s="37"/>
      <c r="C132" s="36"/>
      <c r="D132" s="137">
        <f>'5 жастағы балалар К'!AL24</f>
        <v>0</v>
      </c>
      <c r="E132" s="36"/>
      <c r="F132" s="137">
        <f>'5 жастағы балалар Ш'!AL24</f>
        <v>0</v>
      </c>
      <c r="G132" s="36"/>
    </row>
    <row r="133" spans="2:7">
      <c r="B133" s="37"/>
      <c r="C133" s="36"/>
      <c r="D133" s="137">
        <f>'5 жастағы балалар К'!AM24</f>
        <v>0</v>
      </c>
      <c r="E133" s="36"/>
      <c r="F133" s="137">
        <f>'5 жастағы балалар Ш'!AM24</f>
        <v>0</v>
      </c>
      <c r="G133" s="36"/>
    </row>
    <row r="134" spans="2:7">
      <c r="B134" s="37">
        <v>13</v>
      </c>
      <c r="C134" s="36"/>
      <c r="D134" s="137">
        <f>'5 жастағы балалар К'!AN24</f>
        <v>0</v>
      </c>
      <c r="E134" s="36"/>
      <c r="F134" s="137">
        <f>'5 жастағы балалар Ш'!AN24</f>
        <v>0</v>
      </c>
      <c r="G134" s="36"/>
    </row>
    <row r="135" spans="2:7">
      <c r="B135" s="37"/>
      <c r="C135" s="36"/>
      <c r="D135" s="137">
        <f>'5 жастағы балалар К'!AO24</f>
        <v>0</v>
      </c>
      <c r="E135" s="36"/>
      <c r="F135" s="137">
        <f>'5 жастағы балалар Ш'!AO24</f>
        <v>0</v>
      </c>
      <c r="G135" s="36"/>
    </row>
    <row r="136" spans="2:7">
      <c r="B136" s="37"/>
      <c r="C136" s="36"/>
      <c r="D136" s="137">
        <f>'5 жастағы балалар К'!AP24</f>
        <v>0</v>
      </c>
      <c r="E136" s="36"/>
      <c r="F136" s="137">
        <f>'5 жастағы балалар Ш'!AP24</f>
        <v>0</v>
      </c>
      <c r="G136" s="36"/>
    </row>
    <row r="137" spans="2:7">
      <c r="B137" s="37">
        <v>14</v>
      </c>
      <c r="C137" s="36"/>
      <c r="D137" s="137">
        <f>'5 жастағы балалар К'!AQ24</f>
        <v>0</v>
      </c>
      <c r="E137" s="36"/>
      <c r="F137" s="137">
        <f>'5 жастағы балалар Ш'!AQ24</f>
        <v>0</v>
      </c>
      <c r="G137" s="36"/>
    </row>
    <row r="138" spans="2:7">
      <c r="B138" s="37"/>
      <c r="C138" s="36"/>
      <c r="D138" s="137">
        <f>'5 жастағы балалар К'!AR24</f>
        <v>0</v>
      </c>
      <c r="E138" s="36"/>
      <c r="F138" s="137">
        <f>'5 жастағы балалар Ш'!AR24</f>
        <v>0</v>
      </c>
      <c r="G138" s="36"/>
    </row>
    <row r="139" spans="2:7">
      <c r="B139" s="37"/>
      <c r="C139" s="36"/>
      <c r="D139" s="137">
        <f>'5 жастағы балалар К'!AS24</f>
        <v>0</v>
      </c>
      <c r="E139" s="36"/>
      <c r="F139" s="137">
        <f>'5 жастағы балалар Ш'!AS24</f>
        <v>0</v>
      </c>
      <c r="G139" s="36"/>
    </row>
    <row r="140" spans="2:7">
      <c r="B140" s="37">
        <v>15</v>
      </c>
      <c r="C140" s="36"/>
      <c r="D140" s="137">
        <f>'5 жастағы балалар К'!AT24</f>
        <v>0</v>
      </c>
      <c r="E140" s="36"/>
      <c r="F140" s="137">
        <f>'5 жастағы балалар Ш'!AT24</f>
        <v>0</v>
      </c>
      <c r="G140" s="36"/>
    </row>
    <row r="141" spans="2:7">
      <c r="B141" s="37"/>
      <c r="C141" s="36"/>
      <c r="D141" s="137">
        <f>'5 жастағы балалар К'!AU24</f>
        <v>0</v>
      </c>
      <c r="E141" s="36"/>
      <c r="F141" s="137">
        <f>'5 жастағы балалар Ш'!AU24</f>
        <v>0</v>
      </c>
      <c r="G141" s="36"/>
    </row>
    <row r="142" spans="2:7">
      <c r="B142" s="37"/>
      <c r="C142" s="36"/>
      <c r="D142" s="137">
        <f>'5 жастағы балалар К'!AV24</f>
        <v>0</v>
      </c>
      <c r="E142" s="36"/>
      <c r="F142" s="137">
        <f>'5 жастағы балалар Ш'!AV24</f>
        <v>0</v>
      </c>
      <c r="G142" s="36"/>
    </row>
    <row r="143" spans="2:7">
      <c r="B143" s="37">
        <v>16</v>
      </c>
      <c r="C143" s="36"/>
      <c r="D143" s="137">
        <f>'5 жастағы балалар К'!AW24</f>
        <v>0</v>
      </c>
      <c r="E143" s="36"/>
      <c r="F143" s="137">
        <f>'5 жастағы балалар Ш'!AW24</f>
        <v>0</v>
      </c>
      <c r="G143" s="36"/>
    </row>
    <row r="144" spans="2:7">
      <c r="B144" s="37"/>
      <c r="C144" s="36"/>
      <c r="D144" s="137">
        <f>'5 жастағы балалар К'!AX24</f>
        <v>0</v>
      </c>
      <c r="E144" s="36"/>
      <c r="F144" s="137">
        <f>'5 жастағы балалар Ш'!AX24</f>
        <v>0</v>
      </c>
      <c r="G144" s="36"/>
    </row>
    <row r="145" spans="2:7">
      <c r="B145" s="37"/>
      <c r="C145" s="36"/>
      <c r="D145" s="137">
        <f>'5 жастағы балалар К'!AY24</f>
        <v>0</v>
      </c>
      <c r="E145" s="36"/>
      <c r="F145" s="137">
        <f>'5 жастағы балалар Ш'!AY24</f>
        <v>0</v>
      </c>
      <c r="G145" s="36"/>
    </row>
    <row r="146" spans="2:7">
      <c r="B146" s="37">
        <v>17</v>
      </c>
      <c r="C146" s="36"/>
      <c r="D146" s="137">
        <f>'5 жастағы балалар К'!AZ24</f>
        <v>0</v>
      </c>
      <c r="E146" s="36"/>
      <c r="F146" s="137">
        <f>'5 жастағы балалар Ш'!AZ24</f>
        <v>0</v>
      </c>
      <c r="G146" s="36"/>
    </row>
    <row r="147" spans="2:7">
      <c r="B147" s="37"/>
      <c r="C147" s="36"/>
      <c r="D147" s="137">
        <f>'5 жастағы балалар К'!BA24</f>
        <v>0</v>
      </c>
      <c r="E147" s="36"/>
      <c r="F147" s="137">
        <f>'5 жастағы балалар Ш'!BA24</f>
        <v>0</v>
      </c>
      <c r="G147" s="36"/>
    </row>
    <row r="148" spans="2:7">
      <c r="B148" s="37"/>
      <c r="C148" s="36"/>
      <c r="D148" s="137">
        <f>'5 жастағы балалар К'!BB24</f>
        <v>0</v>
      </c>
      <c r="E148" s="36"/>
      <c r="F148" s="137">
        <f>'5 жастағы балалар Ш'!BB24</f>
        <v>0</v>
      </c>
      <c r="G148" s="36"/>
    </row>
    <row r="149" spans="2:7">
      <c r="B149" s="37">
        <v>18</v>
      </c>
      <c r="C149" s="36"/>
      <c r="D149" s="137">
        <f>'5 жастағы балалар К'!BC24</f>
        <v>0</v>
      </c>
      <c r="E149" s="36"/>
      <c r="F149" s="137">
        <f>'5 жастағы балалар Ш'!BC24</f>
        <v>0</v>
      </c>
      <c r="G149" s="36"/>
    </row>
    <row r="150" spans="2:7">
      <c r="B150" s="37"/>
      <c r="C150" s="36"/>
      <c r="D150" s="137">
        <f>'5 жастағы балалар К'!BD24</f>
        <v>0</v>
      </c>
      <c r="E150" s="36"/>
      <c r="F150" s="137">
        <f>'5 жастағы балалар Ш'!BD24</f>
        <v>0</v>
      </c>
      <c r="G150" s="36"/>
    </row>
    <row r="151" spans="2:7">
      <c r="B151" s="37"/>
      <c r="C151" s="36"/>
      <c r="D151" s="137">
        <f>'5 жастағы балалар К'!BE24</f>
        <v>0</v>
      </c>
      <c r="E151" s="36"/>
      <c r="F151" s="137">
        <f>'5 жастағы балалар Ш'!BE24</f>
        <v>0</v>
      </c>
      <c r="G151" s="36"/>
    </row>
    <row r="152" spans="2:7">
      <c r="B152" s="37">
        <v>19</v>
      </c>
      <c r="C152" s="36"/>
      <c r="D152" s="35"/>
      <c r="E152" s="36"/>
      <c r="F152" s="137">
        <f>'5 жастағы балалар Ш'!BF24</f>
        <v>0</v>
      </c>
      <c r="G152" s="36"/>
    </row>
    <row r="153" spans="2:7">
      <c r="B153" s="37"/>
      <c r="C153" s="36"/>
      <c r="D153" s="36"/>
      <c r="E153" s="36"/>
      <c r="F153" s="137">
        <f>'5 жастағы балалар Ш'!BG24</f>
        <v>0</v>
      </c>
      <c r="G153" s="36"/>
    </row>
    <row r="154" spans="2:7">
      <c r="B154" s="37"/>
      <c r="C154" s="36"/>
      <c r="D154" s="36"/>
      <c r="E154" s="36"/>
      <c r="F154" s="137">
        <f>'5 жастағы балалар Ш'!BH24</f>
        <v>0</v>
      </c>
      <c r="G154" s="36"/>
    </row>
    <row r="155" spans="2:7">
      <c r="B155" s="37">
        <v>20</v>
      </c>
      <c r="C155" s="36"/>
      <c r="D155" s="36"/>
      <c r="E155" s="36"/>
      <c r="F155" s="137">
        <f>'5 жастағы балалар Ш'!BI24</f>
        <v>0</v>
      </c>
      <c r="G155" s="36"/>
    </row>
    <row r="156" spans="2:7">
      <c r="B156" s="37"/>
      <c r="C156" s="36"/>
      <c r="D156" s="36"/>
      <c r="E156" s="36"/>
      <c r="F156" s="137">
        <f>'5 жастағы балалар Ш'!BJ24</f>
        <v>0</v>
      </c>
      <c r="G156" s="36"/>
    </row>
    <row r="157" spans="2:7">
      <c r="B157" s="37"/>
      <c r="C157" s="36"/>
      <c r="D157" s="36"/>
      <c r="E157" s="36"/>
      <c r="F157" s="137">
        <f>'5 жастағы балалар Ш'!BK24</f>
        <v>0</v>
      </c>
      <c r="G157" s="36"/>
    </row>
    <row r="158" spans="2:7">
      <c r="B158" s="31">
        <v>21</v>
      </c>
      <c r="C158" s="36"/>
      <c r="D158" s="36"/>
      <c r="E158" s="36"/>
      <c r="F158" s="137">
        <f>'5 жастағы балалар Ш'!BL24</f>
        <v>0</v>
      </c>
      <c r="G158" s="36"/>
    </row>
    <row r="159" ht="15" customHeight="1" spans="2:7">
      <c r="B159" s="33"/>
      <c r="C159" s="36"/>
      <c r="D159" s="36"/>
      <c r="E159" s="36"/>
      <c r="F159" s="137">
        <f>'5 жастағы балалар Ш'!BM24</f>
        <v>0</v>
      </c>
      <c r="G159" s="36"/>
    </row>
    <row r="160" spans="2:7">
      <c r="B160" s="34"/>
      <c r="C160" s="36"/>
      <c r="D160" s="36"/>
      <c r="E160" s="36"/>
      <c r="F160" s="137">
        <f>'5 жастағы балалар Ш'!BN24</f>
        <v>0</v>
      </c>
      <c r="G160" s="36"/>
    </row>
    <row r="161" spans="2:7">
      <c r="B161" s="31">
        <v>22</v>
      </c>
      <c r="C161" s="36"/>
      <c r="D161" s="36"/>
      <c r="E161" s="36"/>
      <c r="F161" s="137">
        <f>'5 жастағы балалар Ш'!BO24</f>
        <v>0</v>
      </c>
      <c r="G161" s="36"/>
    </row>
    <row r="162" spans="2:7">
      <c r="B162" s="33"/>
      <c r="C162" s="36"/>
      <c r="D162" s="36"/>
      <c r="E162" s="36"/>
      <c r="F162" s="137">
        <f>'5 жастағы балалар Ш'!BP24</f>
        <v>0</v>
      </c>
      <c r="G162" s="36"/>
    </row>
    <row r="163" spans="2:7">
      <c r="B163" s="34"/>
      <c r="C163" s="36"/>
      <c r="D163" s="36"/>
      <c r="E163" s="36"/>
      <c r="F163" s="137">
        <f>'5 жастағы балалар Ш'!BQ24</f>
        <v>0</v>
      </c>
      <c r="G163" s="36"/>
    </row>
    <row r="164" spans="2:7">
      <c r="B164" s="31">
        <v>23</v>
      </c>
      <c r="C164" s="36"/>
      <c r="D164" s="36"/>
      <c r="E164" s="36"/>
      <c r="F164" s="137">
        <f>'5 жастағы балалар Ш'!BR24</f>
        <v>0</v>
      </c>
      <c r="G164" s="36"/>
    </row>
    <row r="165" spans="2:7">
      <c r="B165" s="33"/>
      <c r="C165" s="36"/>
      <c r="D165" s="36"/>
      <c r="E165" s="36"/>
      <c r="F165" s="137">
        <f>'5 жастағы балалар Ш'!BS24</f>
        <v>0</v>
      </c>
      <c r="G165" s="36"/>
    </row>
    <row r="166" ht="15" customHeight="1" spans="2:7">
      <c r="B166" s="34"/>
      <c r="C166" s="36"/>
      <c r="D166" s="36"/>
      <c r="E166" s="36"/>
      <c r="F166" s="137">
        <f>'5 жастағы балалар Ш'!BT24</f>
        <v>0</v>
      </c>
      <c r="G166" s="36"/>
    </row>
    <row r="167" ht="15" customHeight="1" spans="2:7">
      <c r="B167" s="31">
        <v>24</v>
      </c>
      <c r="C167" s="36"/>
      <c r="D167" s="36"/>
      <c r="E167" s="36"/>
      <c r="F167" s="137">
        <f>'5 жастағы балалар Ш'!BU24</f>
        <v>0</v>
      </c>
      <c r="G167" s="36"/>
    </row>
    <row r="168" ht="15" customHeight="1" spans="2:7">
      <c r="B168" s="33"/>
      <c r="C168" s="36"/>
      <c r="D168" s="36"/>
      <c r="E168" s="36"/>
      <c r="F168" s="137">
        <f>'5 жастағы балалар Ш'!BV24</f>
        <v>0</v>
      </c>
      <c r="G168" s="36"/>
    </row>
    <row r="169" ht="15" customHeight="1" spans="2:7">
      <c r="B169" s="34"/>
      <c r="C169" s="36"/>
      <c r="D169" s="36"/>
      <c r="E169" s="36"/>
      <c r="F169" s="137">
        <f>'5 жастағы балалар Ш'!BW24</f>
        <v>0</v>
      </c>
      <c r="G169" s="36"/>
    </row>
    <row r="170" ht="15" customHeight="1" spans="2:7">
      <c r="B170" s="31">
        <v>25</v>
      </c>
      <c r="C170" s="36"/>
      <c r="D170" s="36"/>
      <c r="E170" s="36"/>
      <c r="F170" s="137">
        <f>'5 жастағы балалар Ш'!BX24</f>
        <v>0</v>
      </c>
      <c r="G170" s="36"/>
    </row>
    <row r="171" ht="15" customHeight="1" spans="2:7">
      <c r="B171" s="33"/>
      <c r="C171" s="36"/>
      <c r="D171" s="36"/>
      <c r="E171" s="36"/>
      <c r="F171" s="137">
        <f>'5 жастағы балалар Ш'!BY24</f>
        <v>0</v>
      </c>
      <c r="G171" s="36"/>
    </row>
    <row r="172" ht="15" customHeight="1" spans="2:7">
      <c r="B172" s="34"/>
      <c r="C172" s="36"/>
      <c r="D172" s="36"/>
      <c r="E172" s="36"/>
      <c r="F172" s="137">
        <f>'5 жастағы балалар Ш'!BZ24</f>
        <v>0</v>
      </c>
      <c r="G172" s="36"/>
    </row>
    <row r="173" ht="15" customHeight="1" spans="2:7">
      <c r="B173" s="31">
        <v>26</v>
      </c>
      <c r="C173" s="36"/>
      <c r="D173" s="36"/>
      <c r="E173" s="36"/>
      <c r="F173" s="137">
        <f>'5 жастағы балалар Ш'!CA24</f>
        <v>0</v>
      </c>
      <c r="G173" s="36"/>
    </row>
    <row r="174" ht="15" customHeight="1" spans="2:7">
      <c r="B174" s="33"/>
      <c r="C174" s="36"/>
      <c r="D174" s="36"/>
      <c r="E174" s="36"/>
      <c r="F174" s="137">
        <f>'5 жастағы балалар Ш'!CB24</f>
        <v>0</v>
      </c>
      <c r="G174" s="36"/>
    </row>
    <row r="175" ht="15" customHeight="1" spans="2:7">
      <c r="B175" s="34"/>
      <c r="C175" s="36"/>
      <c r="D175" s="36"/>
      <c r="E175" s="36"/>
      <c r="F175" s="137">
        <f>'5 жастағы балалар Ш'!CC24</f>
        <v>0</v>
      </c>
      <c r="G175" s="36"/>
    </row>
    <row r="176" ht="15" customHeight="1" spans="2:7">
      <c r="B176" s="31">
        <v>27</v>
      </c>
      <c r="C176" s="36"/>
      <c r="D176" s="36"/>
      <c r="E176" s="36"/>
      <c r="F176" s="137">
        <f>'5 жастағы балалар Ш'!CD24</f>
        <v>0</v>
      </c>
      <c r="G176" s="36"/>
    </row>
    <row r="177" ht="15" customHeight="1" spans="2:7">
      <c r="B177" s="33"/>
      <c r="C177" s="36"/>
      <c r="D177" s="36"/>
      <c r="E177" s="36"/>
      <c r="F177" s="137">
        <f>'5 жастағы балалар Ш'!CE24</f>
        <v>0</v>
      </c>
      <c r="G177" s="36"/>
    </row>
    <row r="178" ht="15" customHeight="1" spans="2:7">
      <c r="B178" s="34"/>
      <c r="C178" s="36"/>
      <c r="D178" s="36"/>
      <c r="E178" s="36"/>
      <c r="F178" s="137">
        <f>'5 жастағы балалар Ш'!CF24</f>
        <v>0</v>
      </c>
      <c r="G178" s="36"/>
    </row>
    <row r="179" ht="15" customHeight="1" spans="2:7">
      <c r="B179" s="31">
        <v>28</v>
      </c>
      <c r="C179" s="36"/>
      <c r="D179" s="36"/>
      <c r="E179" s="36"/>
      <c r="F179" s="137">
        <f>'5 жастағы балалар Ш'!CG24</f>
        <v>0</v>
      </c>
      <c r="G179" s="36"/>
    </row>
    <row r="180" ht="15" customHeight="1" spans="2:7">
      <c r="B180" s="33"/>
      <c r="C180" s="36"/>
      <c r="D180" s="36"/>
      <c r="E180" s="36"/>
      <c r="F180" s="137">
        <f>'5 жастағы балалар Ш'!CH24</f>
        <v>0</v>
      </c>
      <c r="G180" s="36"/>
    </row>
    <row r="181" ht="15" customHeight="1" spans="2:7">
      <c r="B181" s="34"/>
      <c r="C181" s="36"/>
      <c r="D181" s="36"/>
      <c r="E181" s="36"/>
      <c r="F181" s="137">
        <f>'5 жастағы балалар Ш'!CI24</f>
        <v>0</v>
      </c>
      <c r="G181" s="36"/>
    </row>
    <row r="182" ht="15" customHeight="1" spans="2:7">
      <c r="B182" s="31">
        <v>29</v>
      </c>
      <c r="C182" s="36"/>
      <c r="D182" s="36"/>
      <c r="E182" s="36"/>
      <c r="F182" s="137">
        <f>'5 жастағы балалар Ш'!CJ24</f>
        <v>0</v>
      </c>
      <c r="G182" s="36"/>
    </row>
    <row r="183" ht="15" customHeight="1" spans="2:7">
      <c r="B183" s="33"/>
      <c r="C183" s="36"/>
      <c r="D183" s="36"/>
      <c r="E183" s="36"/>
      <c r="F183" s="137">
        <f>'5 жастағы балалар Ш'!CK24</f>
        <v>0</v>
      </c>
      <c r="G183" s="36"/>
    </row>
    <row r="184" ht="15" customHeight="1" spans="2:7">
      <c r="B184" s="34"/>
      <c r="C184" s="36"/>
      <c r="D184" s="36"/>
      <c r="E184" s="36"/>
      <c r="F184" s="137">
        <f>'5 жастағы балалар Ш'!CL24</f>
        <v>0</v>
      </c>
      <c r="G184" s="36"/>
    </row>
    <row r="185" ht="15" customHeight="1" spans="2:7">
      <c r="B185" s="31">
        <v>30</v>
      </c>
      <c r="C185" s="36"/>
      <c r="D185" s="36"/>
      <c r="E185" s="36"/>
      <c r="F185" s="137">
        <f>'5 жастағы балалар Ш'!CM24</f>
        <v>0</v>
      </c>
      <c r="G185" s="36"/>
    </row>
    <row r="186" ht="15" customHeight="1" spans="2:7">
      <c r="B186" s="33"/>
      <c r="C186" s="36"/>
      <c r="D186" s="36"/>
      <c r="E186" s="36"/>
      <c r="F186" s="137">
        <f>'5 жастағы балалар Ш'!CN24</f>
        <v>0</v>
      </c>
      <c r="G186" s="36"/>
    </row>
    <row r="187" ht="15" customHeight="1" spans="2:7">
      <c r="B187" s="34"/>
      <c r="C187" s="38"/>
      <c r="D187" s="38"/>
      <c r="E187" s="38"/>
      <c r="F187" s="137">
        <f>'5 жастағы балалар Ш'!CO24</f>
        <v>0</v>
      </c>
      <c r="G187" s="38"/>
    </row>
    <row r="188" ht="15" customHeight="1"/>
    <row r="189" ht="15" customHeight="1" spans="2:7">
      <c r="B189" s="25" t="s">
        <v>839</v>
      </c>
      <c r="C189" s="26"/>
      <c r="D189" s="26"/>
      <c r="E189" s="26"/>
      <c r="F189" s="26"/>
      <c r="G189" s="27"/>
    </row>
    <row r="190" ht="46.5" customHeight="1" spans="2:7">
      <c r="B190" s="28"/>
      <c r="C190" s="29" t="s">
        <v>5</v>
      </c>
      <c r="D190" s="29" t="s">
        <v>112</v>
      </c>
      <c r="E190" s="29" t="s">
        <v>338</v>
      </c>
      <c r="F190" s="29" t="s">
        <v>405</v>
      </c>
      <c r="G190" s="30" t="s">
        <v>726</v>
      </c>
    </row>
    <row r="191" ht="15" customHeight="1" spans="2:7">
      <c r="B191" s="31">
        <v>1</v>
      </c>
      <c r="C191" s="139">
        <f>'5 жастағы балалар Ф'!D70</f>
        <v>0</v>
      </c>
      <c r="D191" s="139">
        <f>'5 жастағы балалар К'!D70</f>
        <v>0</v>
      </c>
      <c r="E191" s="139">
        <f>'5 жастағы балалар Т'!D70</f>
        <v>0</v>
      </c>
      <c r="F191" s="139">
        <f>'5 жастағы балалар Ш'!D70</f>
        <v>0</v>
      </c>
      <c r="G191" s="139">
        <f>'5 жастағы балалар Ә'!D70</f>
        <v>0</v>
      </c>
    </row>
    <row r="192" ht="15" customHeight="1" spans="2:7">
      <c r="B192" s="33"/>
      <c r="C192" s="139">
        <f>'5 жастағы балалар Ф'!E70</f>
        <v>0</v>
      </c>
      <c r="D192" s="139">
        <f>'5 жастағы балалар К'!E70</f>
        <v>0</v>
      </c>
      <c r="E192" s="139">
        <f>'5 жастағы балалар Т'!E70</f>
        <v>0</v>
      </c>
      <c r="F192" s="139">
        <f>'5 жастағы балалар Ш'!E70</f>
        <v>0</v>
      </c>
      <c r="G192" s="139">
        <f>'5 жастағы балалар Ә'!E70</f>
        <v>0</v>
      </c>
    </row>
    <row r="193" ht="15" customHeight="1" spans="2:7">
      <c r="B193" s="34"/>
      <c r="C193" s="139">
        <f>'5 жастағы балалар Ф'!F70</f>
        <v>0</v>
      </c>
      <c r="D193" s="139">
        <f>'5 жастағы балалар К'!F70</f>
        <v>0</v>
      </c>
      <c r="E193" s="139">
        <f>'5 жастағы балалар Т'!F70</f>
        <v>0</v>
      </c>
      <c r="F193" s="139">
        <f>'5 жастағы балалар Ш'!F70</f>
        <v>0</v>
      </c>
      <c r="G193" s="139">
        <f>'5 жастағы балалар Ә'!F70</f>
        <v>0</v>
      </c>
    </row>
    <row r="194" ht="15" customHeight="1" spans="2:99">
      <c r="B194" s="31">
        <v>2</v>
      </c>
      <c r="C194" s="139">
        <f>'5 жастағы балалар Ф'!G70</f>
        <v>0</v>
      </c>
      <c r="D194" s="139">
        <f>'5 жастағы балалар К'!G70</f>
        <v>0</v>
      </c>
      <c r="E194" s="139">
        <f>'5 жастағы балалар Т'!G70</f>
        <v>0</v>
      </c>
      <c r="F194" s="139">
        <f>'5 жастағы балалар Ш'!G70</f>
        <v>0</v>
      </c>
      <c r="G194" s="139">
        <f>'5 жастағы балалар Ә'!G70</f>
        <v>0</v>
      </c>
      <c r="CO194" s="140"/>
      <c r="CQ194" s="140"/>
      <c r="CS194" s="140"/>
      <c r="CU194" s="140"/>
    </row>
    <row r="195" ht="15" customHeight="1" spans="2:99">
      <c r="B195" s="33"/>
      <c r="C195" s="139">
        <f>'5 жастағы балалар Ф'!H70</f>
        <v>0</v>
      </c>
      <c r="D195" s="139">
        <f>'5 жастағы балалар К'!H70</f>
        <v>0</v>
      </c>
      <c r="E195" s="139">
        <f>'5 жастағы балалар Т'!H70</f>
        <v>0</v>
      </c>
      <c r="F195" s="139">
        <f>'5 жастағы балалар Ш'!H70</f>
        <v>0</v>
      </c>
      <c r="G195" s="139">
        <f>'5 жастағы балалар Ә'!H70</f>
        <v>0</v>
      </c>
      <c r="CO195" s="141"/>
      <c r="CQ195" s="141"/>
      <c r="CS195" s="141"/>
      <c r="CU195" s="141"/>
    </row>
    <row r="196" ht="15" customHeight="1" spans="2:99">
      <c r="B196" s="34"/>
      <c r="C196" s="139">
        <f>'5 жастағы балалар Ф'!I70</f>
        <v>0</v>
      </c>
      <c r="D196" s="139">
        <f>'5 жастағы балалар К'!I70</f>
        <v>0</v>
      </c>
      <c r="E196" s="139">
        <f>'5 жастағы балалар Т'!I70</f>
        <v>0</v>
      </c>
      <c r="F196" s="139">
        <f>'5 жастағы балалар Ш'!I70</f>
        <v>0</v>
      </c>
      <c r="G196" s="139">
        <f>'5 жастағы балалар Ә'!I70</f>
        <v>0</v>
      </c>
      <c r="CO196" s="141"/>
      <c r="CQ196" s="141"/>
      <c r="CS196" s="141"/>
      <c r="CU196" s="141"/>
    </row>
    <row r="197" ht="15" customHeight="1" spans="2:7">
      <c r="B197" s="31">
        <v>3</v>
      </c>
      <c r="C197" s="139">
        <f>'5 жастағы балалар Ф'!J70</f>
        <v>0</v>
      </c>
      <c r="D197" s="139">
        <f>'5 жастағы балалар К'!J70</f>
        <v>0</v>
      </c>
      <c r="E197" s="139">
        <f>'5 жастағы балалар Т'!J70</f>
        <v>0</v>
      </c>
      <c r="F197" s="139">
        <f>'5 жастағы балалар Ш'!J70</f>
        <v>0</v>
      </c>
      <c r="G197" s="139">
        <f>'5 жастағы балалар Ә'!J70</f>
        <v>0</v>
      </c>
    </row>
    <row r="198" ht="15" customHeight="1" spans="2:7">
      <c r="B198" s="33"/>
      <c r="C198" s="139">
        <f>'5 жастағы балалар Ф'!K70</f>
        <v>0</v>
      </c>
      <c r="D198" s="139">
        <f>'5 жастағы балалар К'!K70</f>
        <v>0</v>
      </c>
      <c r="E198" s="139">
        <f>'5 жастағы балалар Т'!K70</f>
        <v>0</v>
      </c>
      <c r="F198" s="139">
        <f>'5 жастағы балалар Ш'!K70</f>
        <v>0</v>
      </c>
      <c r="G198" s="139">
        <f>'5 жастағы балалар Ә'!K70</f>
        <v>0</v>
      </c>
    </row>
    <row r="199" ht="15" customHeight="1" spans="2:7">
      <c r="B199" s="34"/>
      <c r="C199" s="139">
        <f>'5 жастағы балалар Ф'!L70</f>
        <v>0</v>
      </c>
      <c r="D199" s="139">
        <f>'5 жастағы балалар К'!L70</f>
        <v>0</v>
      </c>
      <c r="E199" s="139">
        <f>'5 жастағы балалар Т'!L70</f>
        <v>0</v>
      </c>
      <c r="F199" s="139">
        <f>'5 жастағы балалар Ш'!L70</f>
        <v>0</v>
      </c>
      <c r="G199" s="139">
        <f>'5 жастағы балалар Ә'!L70</f>
        <v>0</v>
      </c>
    </row>
    <row r="200" ht="15" customHeight="1" spans="2:7">
      <c r="B200" s="31">
        <v>4</v>
      </c>
      <c r="C200" s="139">
        <f>'5 жастағы балалар Ф'!M70</f>
        <v>0</v>
      </c>
      <c r="D200" s="139">
        <f>'5 жастағы балалар К'!M70</f>
        <v>0</v>
      </c>
      <c r="E200" s="139">
        <f>'5 жастағы балалар Т'!M70</f>
        <v>0</v>
      </c>
      <c r="F200" s="139">
        <f>'5 жастағы балалар Ш'!M70</f>
        <v>0</v>
      </c>
      <c r="G200" s="139">
        <f>'5 жастағы балалар Ә'!M70</f>
        <v>0</v>
      </c>
    </row>
    <row r="201" ht="15" customHeight="1" spans="2:7">
      <c r="B201" s="33"/>
      <c r="C201" s="139">
        <f>'5 жастағы балалар Ф'!N70</f>
        <v>0</v>
      </c>
      <c r="D201" s="139">
        <f>'5 жастағы балалар К'!N70</f>
        <v>0</v>
      </c>
      <c r="E201" s="139">
        <f>'5 жастағы балалар Т'!N70</f>
        <v>0</v>
      </c>
      <c r="F201" s="139">
        <f>'5 жастағы балалар Ш'!N70</f>
        <v>0</v>
      </c>
      <c r="G201" s="139">
        <f>'5 жастағы балалар Ә'!N70</f>
        <v>0</v>
      </c>
    </row>
    <row r="202" ht="15" customHeight="1" spans="2:7">
      <c r="B202" s="34"/>
      <c r="C202" s="139">
        <f>'5 жастағы балалар Ф'!O70</f>
        <v>0</v>
      </c>
      <c r="D202" s="139">
        <f>'5 жастағы балалар К'!O70</f>
        <v>0</v>
      </c>
      <c r="E202" s="139">
        <f>'5 жастағы балалар Т'!O70</f>
        <v>0</v>
      </c>
      <c r="F202" s="139">
        <f>'5 жастағы балалар Ш'!O70</f>
        <v>0</v>
      </c>
      <c r="G202" s="139">
        <f>'5 жастағы балалар Ә'!O70</f>
        <v>0</v>
      </c>
    </row>
    <row r="203" ht="15" customHeight="1" spans="2:7">
      <c r="B203" s="31">
        <v>5</v>
      </c>
      <c r="C203" s="139">
        <f>'5 жастағы балалар Ф'!P70</f>
        <v>0</v>
      </c>
      <c r="D203" s="139">
        <f>'5 жастағы балалар К'!P70</f>
        <v>0</v>
      </c>
      <c r="E203" s="139">
        <f>'5 жастағы балалар Т'!P70</f>
        <v>0</v>
      </c>
      <c r="F203" s="139">
        <f>'5 жастағы балалар Ш'!P70</f>
        <v>0</v>
      </c>
      <c r="G203" s="139">
        <f>'5 жастағы балалар Ә'!P70</f>
        <v>0</v>
      </c>
    </row>
    <row r="204" ht="15" customHeight="1" spans="2:7">
      <c r="B204" s="33"/>
      <c r="C204" s="139">
        <f>'5 жастағы балалар Ф'!Q70</f>
        <v>0</v>
      </c>
      <c r="D204" s="139">
        <f>'5 жастағы балалар К'!Q70</f>
        <v>0</v>
      </c>
      <c r="E204" s="139">
        <f>'5 жастағы балалар Т'!Q70</f>
        <v>0</v>
      </c>
      <c r="F204" s="139">
        <f>'5 жастағы балалар Ш'!Q70</f>
        <v>0</v>
      </c>
      <c r="G204" s="139">
        <f>'5 жастағы балалар Ә'!Q70</f>
        <v>0</v>
      </c>
    </row>
    <row r="205" ht="15" customHeight="1" spans="2:7">
      <c r="B205" s="34"/>
      <c r="C205" s="139">
        <f>'5 жастағы балалар Ф'!R70</f>
        <v>0</v>
      </c>
      <c r="D205" s="139">
        <f>'5 жастағы балалар К'!R70</f>
        <v>0</v>
      </c>
      <c r="E205" s="139">
        <f>'5 жастағы балалар Т'!R70</f>
        <v>0</v>
      </c>
      <c r="F205" s="139">
        <f>'5 жастағы балалар Ш'!R70</f>
        <v>0</v>
      </c>
      <c r="G205" s="139">
        <f>'5 жастағы балалар Ә'!R70</f>
        <v>0</v>
      </c>
    </row>
    <row r="206" ht="15" customHeight="1" spans="2:7">
      <c r="B206" s="31">
        <v>6</v>
      </c>
      <c r="C206" s="139">
        <f>'5 жастағы балалар Ф'!S70</f>
        <v>0</v>
      </c>
      <c r="D206" s="139">
        <f>'5 жастағы балалар К'!S70</f>
        <v>0</v>
      </c>
      <c r="E206" s="139">
        <f>'5 жастағы балалар Т'!S70</f>
        <v>0</v>
      </c>
      <c r="F206" s="139">
        <f>'5 жастағы балалар Ш'!S70</f>
        <v>0</v>
      </c>
      <c r="G206" s="139">
        <f>'5 жастағы балалар Ә'!S70</f>
        <v>0</v>
      </c>
    </row>
    <row r="207" ht="15" customHeight="1" spans="2:7">
      <c r="B207" s="33"/>
      <c r="C207" s="139">
        <f>'5 жастағы балалар Ф'!T70</f>
        <v>0</v>
      </c>
      <c r="D207" s="139">
        <f>'5 жастағы балалар К'!T70</f>
        <v>0</v>
      </c>
      <c r="E207" s="139">
        <f>'5 жастағы балалар Т'!T70</f>
        <v>0</v>
      </c>
      <c r="F207" s="139">
        <f>'5 жастағы балалар Ш'!T70</f>
        <v>0</v>
      </c>
      <c r="G207" s="139">
        <f>'5 жастағы балалар Ә'!T70</f>
        <v>0</v>
      </c>
    </row>
    <row r="208" ht="15" customHeight="1" spans="2:7">
      <c r="B208" s="34"/>
      <c r="C208" s="139">
        <f>'5 жастағы балалар Ф'!U70</f>
        <v>0</v>
      </c>
      <c r="D208" s="139">
        <f>'5 жастағы балалар К'!U70</f>
        <v>0</v>
      </c>
      <c r="E208" s="139">
        <f>'5 жастағы балалар Т'!U70</f>
        <v>0</v>
      </c>
      <c r="F208" s="139">
        <f>'5 жастағы балалар Ш'!U70</f>
        <v>0</v>
      </c>
      <c r="G208" s="139">
        <f>'5 жастағы балалар Ә'!U70</f>
        <v>0</v>
      </c>
    </row>
    <row r="209" ht="15" customHeight="1" spans="2:7">
      <c r="B209" s="31">
        <v>7</v>
      </c>
      <c r="C209" s="139">
        <f>'5 жастағы балалар Ф'!V70</f>
        <v>0</v>
      </c>
      <c r="D209" s="139">
        <f>'5 жастағы балалар К'!V70</f>
        <v>0</v>
      </c>
      <c r="E209" s="139">
        <f>'5 жастағы балалар Т'!V70</f>
        <v>0</v>
      </c>
      <c r="F209" s="139">
        <f>'5 жастағы балалар Ш'!V70</f>
        <v>0</v>
      </c>
      <c r="G209" s="139">
        <f>'5 жастағы балалар Ә'!V70</f>
        <v>0</v>
      </c>
    </row>
    <row r="210" ht="15" customHeight="1" spans="2:7">
      <c r="B210" s="33"/>
      <c r="C210" s="139">
        <f>'5 жастағы балалар Ф'!W70</f>
        <v>0</v>
      </c>
      <c r="D210" s="139">
        <f>'5 жастағы балалар Ш'!W70</f>
        <v>0</v>
      </c>
      <c r="E210" s="139">
        <f>'5 жастағы балалар Т'!W70</f>
        <v>0</v>
      </c>
      <c r="F210" s="139">
        <f>'5 жастағы балалар Ш'!W70</f>
        <v>0</v>
      </c>
      <c r="G210" s="139">
        <f>'5 жастағы балалар Ә'!W70</f>
        <v>0</v>
      </c>
    </row>
    <row r="211" ht="15" customHeight="1" spans="2:7">
      <c r="B211" s="34"/>
      <c r="C211" s="139">
        <f>'5 жастағы балалар Ф'!X70</f>
        <v>0</v>
      </c>
      <c r="D211" s="139">
        <f>'5 жастағы балалар К'!X70</f>
        <v>0</v>
      </c>
      <c r="E211" s="139">
        <f>'5 жастағы балалар Т'!X70</f>
        <v>0</v>
      </c>
      <c r="F211" s="139">
        <f>'5 жастағы балалар Ш'!X70</f>
        <v>0</v>
      </c>
      <c r="G211" s="139">
        <f>'5 жастағы балалар Ә'!X70</f>
        <v>0</v>
      </c>
    </row>
    <row r="212" ht="15" customHeight="1" spans="2:7">
      <c r="B212" s="31">
        <v>8</v>
      </c>
      <c r="C212" s="41"/>
      <c r="D212" s="139">
        <f>'5 жастағы балалар К'!Y70</f>
        <v>0</v>
      </c>
      <c r="E212" s="42"/>
      <c r="F212" s="139">
        <f>'5 жастағы балалар Ш'!Y70</f>
        <v>0</v>
      </c>
      <c r="G212" s="42"/>
    </row>
    <row r="213" ht="15" customHeight="1" spans="2:7">
      <c r="B213" s="33"/>
      <c r="C213" s="43"/>
      <c r="D213" s="139">
        <f>'5 жастағы балалар К'!Z70</f>
        <v>0</v>
      </c>
      <c r="E213" s="44"/>
      <c r="F213" s="139">
        <f>'5 жастағы балалар Ш'!Z70</f>
        <v>0</v>
      </c>
      <c r="G213" s="44"/>
    </row>
    <row r="214" ht="15" customHeight="1" spans="2:7">
      <c r="B214" s="34"/>
      <c r="C214" s="43"/>
      <c r="D214" s="139">
        <f>'5 жастағы балалар К'!AA70</f>
        <v>0</v>
      </c>
      <c r="E214" s="44"/>
      <c r="F214" s="139">
        <f>'5 жастағы балалар Ш'!AA70</f>
        <v>0</v>
      </c>
      <c r="G214" s="44"/>
    </row>
    <row r="215" ht="15" customHeight="1" spans="2:7">
      <c r="B215" s="31">
        <v>9</v>
      </c>
      <c r="C215" s="43"/>
      <c r="D215" s="139">
        <f>'5 жастағы балалар К'!AB70</f>
        <v>0</v>
      </c>
      <c r="E215" s="44"/>
      <c r="F215" s="139">
        <f>'5 жастағы балалар Ш'!AB70</f>
        <v>0</v>
      </c>
      <c r="G215" s="44"/>
    </row>
    <row r="216" ht="15" customHeight="1" spans="2:7">
      <c r="B216" s="33"/>
      <c r="C216" s="43"/>
      <c r="D216" s="139">
        <f>'5 жастағы балалар К'!AC70</f>
        <v>0</v>
      </c>
      <c r="E216" s="44"/>
      <c r="F216" s="139">
        <f>'5 жастағы балалар Ш'!AC70</f>
        <v>0</v>
      </c>
      <c r="G216" s="44"/>
    </row>
    <row r="217" ht="15" customHeight="1" spans="2:7">
      <c r="B217" s="34"/>
      <c r="C217" s="43"/>
      <c r="D217" s="139">
        <f>'5 жастағы балалар К'!AD70</f>
        <v>0</v>
      </c>
      <c r="E217" s="44"/>
      <c r="F217" s="139">
        <f>'5 жастағы балалар Ш'!AD70</f>
        <v>0</v>
      </c>
      <c r="G217" s="44"/>
    </row>
    <row r="218" ht="15" customHeight="1" spans="2:7">
      <c r="B218" s="37">
        <v>10</v>
      </c>
      <c r="C218" s="43"/>
      <c r="D218" s="139">
        <f>'5 жастағы балалар К'!AE70</f>
        <v>0</v>
      </c>
      <c r="E218" s="44"/>
      <c r="F218" s="139">
        <f>'5 жастағы балалар Ш'!AE70</f>
        <v>0</v>
      </c>
      <c r="G218" s="44"/>
    </row>
    <row r="219" ht="15" customHeight="1" spans="2:7">
      <c r="B219" s="37"/>
      <c r="C219" s="43"/>
      <c r="D219" s="139">
        <f>'5 жастағы балалар К'!AF70</f>
        <v>0</v>
      </c>
      <c r="E219" s="44"/>
      <c r="F219" s="139">
        <f>'5 жастағы балалар Ш'!AF70</f>
        <v>0</v>
      </c>
      <c r="G219" s="44"/>
    </row>
    <row r="220" ht="15" customHeight="1" spans="2:7">
      <c r="B220" s="37"/>
      <c r="C220" s="43"/>
      <c r="D220" s="139">
        <f>'5 жастағы балалар К'!AG70</f>
        <v>0</v>
      </c>
      <c r="E220" s="44"/>
      <c r="F220" s="139">
        <f>'5 жастағы балалар Ш'!AG70</f>
        <v>0</v>
      </c>
      <c r="G220" s="44"/>
    </row>
    <row r="221" ht="15" customHeight="1" spans="2:7">
      <c r="B221" s="37">
        <v>11</v>
      </c>
      <c r="C221" s="43"/>
      <c r="D221" s="139">
        <f>'5 жастағы балалар К'!AH70</f>
        <v>0</v>
      </c>
      <c r="E221" s="44"/>
      <c r="F221" s="139">
        <f>'5 жастағы балалар Ш'!AH70</f>
        <v>0</v>
      </c>
      <c r="G221" s="44"/>
    </row>
    <row r="222" ht="15" customHeight="1" spans="2:7">
      <c r="B222" s="37"/>
      <c r="C222" s="43"/>
      <c r="D222" s="139">
        <f>'5 жастағы балалар К'!AI70</f>
        <v>0</v>
      </c>
      <c r="E222" s="44"/>
      <c r="F222" s="139">
        <f>'5 жастағы балалар Ш'!AI70</f>
        <v>0</v>
      </c>
      <c r="G222" s="44"/>
    </row>
    <row r="223" ht="15" customHeight="1" spans="2:7">
      <c r="B223" s="37"/>
      <c r="C223" s="43"/>
      <c r="D223" s="139">
        <f>'5 жастағы балалар К'!AJ70</f>
        <v>0</v>
      </c>
      <c r="E223" s="44"/>
      <c r="F223" s="139">
        <f>'5 жастағы балалар Ш'!AJ70</f>
        <v>0</v>
      </c>
      <c r="G223" s="44"/>
    </row>
    <row r="224" ht="15" customHeight="1" spans="2:7">
      <c r="B224" s="37">
        <v>12</v>
      </c>
      <c r="C224" s="43"/>
      <c r="D224" s="139">
        <f>'5 жастағы балалар К'!AK70</f>
        <v>0</v>
      </c>
      <c r="E224" s="44"/>
      <c r="F224" s="139">
        <f>'5 жастағы балалар Ш'!AK70</f>
        <v>0</v>
      </c>
      <c r="G224" s="44"/>
    </row>
    <row r="225" ht="15" customHeight="1" spans="2:7">
      <c r="B225" s="37"/>
      <c r="C225" s="43"/>
      <c r="D225" s="139">
        <f>'5 жастағы балалар К'!AL70</f>
        <v>0</v>
      </c>
      <c r="E225" s="44"/>
      <c r="F225" s="139">
        <f>'5 жастағы балалар Ш'!AL70</f>
        <v>0</v>
      </c>
      <c r="G225" s="44"/>
    </row>
    <row r="226" ht="15" customHeight="1" spans="2:7">
      <c r="B226" s="37"/>
      <c r="C226" s="43"/>
      <c r="D226" s="139">
        <f>'5 жастағы балалар К'!AM70</f>
        <v>0</v>
      </c>
      <c r="E226" s="44"/>
      <c r="F226" s="139">
        <f>'5 жастағы балалар Ш'!AM70</f>
        <v>0</v>
      </c>
      <c r="G226" s="44"/>
    </row>
    <row r="227" ht="15" customHeight="1" spans="2:7">
      <c r="B227" s="37">
        <v>13</v>
      </c>
      <c r="C227" s="43"/>
      <c r="D227" s="139">
        <f>'5 жастағы балалар К'!AN70</f>
        <v>0</v>
      </c>
      <c r="E227" s="44"/>
      <c r="F227" s="139">
        <f>'5 жастағы балалар Ш'!AN70</f>
        <v>0</v>
      </c>
      <c r="G227" s="44"/>
    </row>
    <row r="228" ht="15" customHeight="1" spans="2:7">
      <c r="B228" s="37"/>
      <c r="C228" s="43"/>
      <c r="D228" s="139">
        <f>'5 жастағы балалар К'!AO70</f>
        <v>0</v>
      </c>
      <c r="E228" s="44"/>
      <c r="F228" s="139">
        <f>'5 жастағы балалар Ш'!AO70</f>
        <v>0</v>
      </c>
      <c r="G228" s="44"/>
    </row>
    <row r="229" ht="15" customHeight="1" spans="2:7">
      <c r="B229" s="37"/>
      <c r="C229" s="43"/>
      <c r="D229" s="139">
        <f>'5 жастағы балалар К'!AP70</f>
        <v>0</v>
      </c>
      <c r="E229" s="44"/>
      <c r="F229" s="139">
        <f>'5 жастағы балалар Ш'!AP70</f>
        <v>0</v>
      </c>
      <c r="G229" s="44"/>
    </row>
    <row r="230" ht="15" customHeight="1" spans="2:7">
      <c r="B230" s="37">
        <v>14</v>
      </c>
      <c r="C230" s="43"/>
      <c r="D230" s="139">
        <f>'5 жастағы балалар К'!AQ70</f>
        <v>0</v>
      </c>
      <c r="E230" s="44"/>
      <c r="F230" s="139">
        <f>'5 жастағы балалар Ш'!AQ70</f>
        <v>0</v>
      </c>
      <c r="G230" s="44"/>
    </row>
    <row r="231" ht="15" customHeight="1" spans="2:7">
      <c r="B231" s="37"/>
      <c r="C231" s="43"/>
      <c r="D231" s="139">
        <f>'5 жастағы балалар К'!AR70</f>
        <v>0</v>
      </c>
      <c r="E231" s="44"/>
      <c r="F231" s="139">
        <f>'5 жастағы балалар Ш'!AR70</f>
        <v>0</v>
      </c>
      <c r="G231" s="44"/>
    </row>
    <row r="232" ht="15" customHeight="1" spans="2:7">
      <c r="B232" s="37"/>
      <c r="C232" s="43"/>
      <c r="D232" s="139">
        <f>'5 жастағы балалар К'!AS70</f>
        <v>0</v>
      </c>
      <c r="E232" s="44"/>
      <c r="F232" s="139">
        <f>'5 жастағы балалар Ш'!AS70</f>
        <v>0</v>
      </c>
      <c r="G232" s="44"/>
    </row>
    <row r="233" ht="15" customHeight="1" spans="2:7">
      <c r="B233" s="37">
        <v>15</v>
      </c>
      <c r="C233" s="43"/>
      <c r="D233" s="139">
        <f>'5 жастағы балалар К'!AT70</f>
        <v>0</v>
      </c>
      <c r="E233" s="44"/>
      <c r="F233" s="139">
        <f>'5 жастағы балалар Ш'!AT70</f>
        <v>0</v>
      </c>
      <c r="G233" s="44"/>
    </row>
    <row r="234" ht="15" customHeight="1" spans="2:7">
      <c r="B234" s="37"/>
      <c r="C234" s="43"/>
      <c r="D234" s="139">
        <f>'5 жастағы балалар К'!AU70</f>
        <v>0</v>
      </c>
      <c r="E234" s="44"/>
      <c r="F234" s="139">
        <f>'5 жастағы балалар Ш'!AU70</f>
        <v>0</v>
      </c>
      <c r="G234" s="44"/>
    </row>
    <row r="235" spans="2:7">
      <c r="B235" s="37"/>
      <c r="C235" s="43"/>
      <c r="D235" s="139">
        <f>'5 жастағы балалар К'!AV70</f>
        <v>0</v>
      </c>
      <c r="E235" s="44"/>
      <c r="F235" s="139">
        <f>'5 жастағы балалар Ш'!AV70</f>
        <v>0</v>
      </c>
      <c r="G235" s="44"/>
    </row>
    <row r="236" spans="2:7">
      <c r="B236" s="31">
        <v>16</v>
      </c>
      <c r="C236" s="43"/>
      <c r="D236" s="139">
        <f>'5 жастағы балалар К'!AW70</f>
        <v>0</v>
      </c>
      <c r="E236" s="44"/>
      <c r="F236" s="139">
        <f>'5 жастағы балалар Ш'!AW70</f>
        <v>0</v>
      </c>
      <c r="G236" s="44"/>
    </row>
    <row r="237" spans="2:7">
      <c r="B237" s="33"/>
      <c r="C237" s="43"/>
      <c r="D237" s="139">
        <f>'5 жастағы балалар К'!AX70</f>
        <v>0</v>
      </c>
      <c r="E237" s="44"/>
      <c r="F237" s="139">
        <f>'5 жастағы балалар Ш'!AX70</f>
        <v>0</v>
      </c>
      <c r="G237" s="44"/>
    </row>
    <row r="238" spans="2:7">
      <c r="B238" s="34"/>
      <c r="C238" s="43"/>
      <c r="D238" s="139">
        <f>'5 жастағы балалар К'!AY70</f>
        <v>0</v>
      </c>
      <c r="E238" s="44"/>
      <c r="F238" s="139">
        <f>'5 жастағы балалар Ш'!AY70</f>
        <v>0</v>
      </c>
      <c r="G238" s="44"/>
    </row>
    <row r="239" spans="2:7">
      <c r="B239" s="31">
        <v>17</v>
      </c>
      <c r="C239" s="43"/>
      <c r="D239" s="139">
        <f>'5 жастағы балалар К'!AZ70</f>
        <v>0</v>
      </c>
      <c r="E239" s="44"/>
      <c r="F239" s="139">
        <f>'5 жастағы балалар Ш'!AZ70</f>
        <v>0</v>
      </c>
      <c r="G239" s="44"/>
    </row>
    <row r="240" spans="2:7">
      <c r="B240" s="33"/>
      <c r="C240" s="43"/>
      <c r="D240" s="139">
        <f>'5 жастағы балалар К'!BA70</f>
        <v>0</v>
      </c>
      <c r="E240" s="44"/>
      <c r="F240" s="139">
        <f>'5 жастағы балалар Ш'!BA70</f>
        <v>0</v>
      </c>
      <c r="G240" s="44"/>
    </row>
    <row r="241" spans="2:7">
      <c r="B241" s="34"/>
      <c r="C241" s="43"/>
      <c r="D241" s="139">
        <f>'5 жастағы балалар К'!BB70</f>
        <v>0</v>
      </c>
      <c r="E241" s="44"/>
      <c r="F241" s="139">
        <f>'5 жастағы балалар Ш'!BB70</f>
        <v>0</v>
      </c>
      <c r="G241" s="44"/>
    </row>
    <row r="242" spans="2:7">
      <c r="B242" s="31">
        <v>18</v>
      </c>
      <c r="C242" s="43"/>
      <c r="D242" s="139">
        <f>'5 жастағы балалар К'!BC70</f>
        <v>0</v>
      </c>
      <c r="E242" s="44"/>
      <c r="F242" s="139">
        <f>'5 жастағы балалар Ш'!BC70</f>
        <v>0</v>
      </c>
      <c r="G242" s="44"/>
    </row>
    <row r="243" spans="2:7">
      <c r="B243" s="33"/>
      <c r="C243" s="43"/>
      <c r="D243" s="139">
        <f>'5 жастағы балалар К'!BD70</f>
        <v>0</v>
      </c>
      <c r="E243" s="44"/>
      <c r="F243" s="139">
        <f>'5 жастағы балалар Ш'!BD70</f>
        <v>0</v>
      </c>
      <c r="G243" s="44"/>
    </row>
    <row r="244" spans="2:7">
      <c r="B244" s="34"/>
      <c r="C244" s="43"/>
      <c r="D244" s="139">
        <f>'5 жастағы балалар К'!BE70</f>
        <v>0</v>
      </c>
      <c r="E244" s="44"/>
      <c r="F244" s="139">
        <f>'5 жастағы балалар Ш'!BE70</f>
        <v>0</v>
      </c>
      <c r="G244" s="44"/>
    </row>
    <row r="245" spans="2:7">
      <c r="B245" s="31">
        <v>19</v>
      </c>
      <c r="C245" s="43"/>
      <c r="D245" s="139">
        <f>'5 жастағы балалар К'!BF70</f>
        <v>0</v>
      </c>
      <c r="E245" s="44"/>
      <c r="F245" s="139">
        <f>'5 жастағы балалар Ш'!BF70</f>
        <v>0</v>
      </c>
      <c r="G245" s="44"/>
    </row>
    <row r="246" spans="2:7">
      <c r="B246" s="33"/>
      <c r="C246" s="43"/>
      <c r="D246" s="139">
        <f>'5 жастағы балалар К'!BG70</f>
        <v>0</v>
      </c>
      <c r="E246" s="44"/>
      <c r="F246" s="139">
        <f>'5 жастағы балалар Ш'!BG70</f>
        <v>0</v>
      </c>
      <c r="G246" s="44"/>
    </row>
    <row r="247" spans="2:7">
      <c r="B247" s="34"/>
      <c r="C247" s="43"/>
      <c r="D247" s="139">
        <f>'5 жастағы балалар К'!BH70</f>
        <v>0</v>
      </c>
      <c r="E247" s="44"/>
      <c r="F247" s="139">
        <f>'5 жастағы балалар Ш'!BH70</f>
        <v>0</v>
      </c>
      <c r="G247" s="44"/>
    </row>
    <row r="248" spans="2:7">
      <c r="B248" s="31">
        <v>20</v>
      </c>
      <c r="C248" s="43"/>
      <c r="D248" s="139">
        <f>'5 жастағы балалар К'!BI70</f>
        <v>0</v>
      </c>
      <c r="E248" s="44"/>
      <c r="F248" s="139">
        <f>'5 жастағы балалар Ш'!BI70</f>
        <v>0</v>
      </c>
      <c r="G248" s="44"/>
    </row>
    <row r="249" spans="2:7">
      <c r="B249" s="33"/>
      <c r="C249" s="43"/>
      <c r="D249" s="139">
        <f>'5 жастағы балалар К'!BJ70</f>
        <v>0</v>
      </c>
      <c r="E249" s="44"/>
      <c r="F249" s="139">
        <f>'5 жастағы балалар Ш'!BJ70</f>
        <v>0</v>
      </c>
      <c r="G249" s="44"/>
    </row>
    <row r="250" spans="2:7">
      <c r="B250" s="34"/>
      <c r="C250" s="43"/>
      <c r="D250" s="139">
        <f>'5 жастағы балалар К'!BK70</f>
        <v>0</v>
      </c>
      <c r="E250" s="44"/>
      <c r="F250" s="139">
        <f>'5 жастағы балалар Ш'!BK70</f>
        <v>0</v>
      </c>
      <c r="G250" s="44"/>
    </row>
    <row r="251" spans="2:7">
      <c r="B251" s="31">
        <v>21</v>
      </c>
      <c r="C251" s="43"/>
      <c r="D251" s="139">
        <f>'5 жастағы балалар К'!BL70</f>
        <v>0</v>
      </c>
      <c r="E251" s="44"/>
      <c r="F251" s="139">
        <f>'5 жастағы балалар Ш'!BL70</f>
        <v>0</v>
      </c>
      <c r="G251" s="44"/>
    </row>
    <row r="252" spans="2:7">
      <c r="B252" s="33"/>
      <c r="C252" s="43"/>
      <c r="D252" s="139">
        <f>'5 жастағы балалар К'!BM70</f>
        <v>0</v>
      </c>
      <c r="E252" s="44"/>
      <c r="F252" s="139">
        <f>'5 жастағы балалар Ш'!BM70</f>
        <v>0</v>
      </c>
      <c r="G252" s="44"/>
    </row>
    <row r="253" spans="2:7">
      <c r="B253" s="34"/>
      <c r="C253" s="43"/>
      <c r="D253" s="139">
        <f>'5 жастағы балалар К'!BN70</f>
        <v>0</v>
      </c>
      <c r="E253" s="44"/>
      <c r="F253" s="139">
        <f>'5 жастағы балалар Ш'!BN70</f>
        <v>0</v>
      </c>
      <c r="G253" s="44"/>
    </row>
    <row r="254" spans="2:7">
      <c r="B254" s="31">
        <v>22</v>
      </c>
      <c r="C254" s="43"/>
      <c r="D254" s="139">
        <f>'5 жастағы балалар К'!BO70</f>
        <v>0</v>
      </c>
      <c r="E254" s="44"/>
      <c r="F254" s="139">
        <f>'5 жастағы балалар Ш'!BO70</f>
        <v>0</v>
      </c>
      <c r="G254" s="44"/>
    </row>
    <row r="255" spans="2:7">
      <c r="B255" s="33"/>
      <c r="C255" s="43"/>
      <c r="D255" s="139">
        <f>'5 жастағы балалар К'!BP70</f>
        <v>0</v>
      </c>
      <c r="E255" s="44"/>
      <c r="F255" s="139">
        <f>'5 жастағы балалар Ш'!BP70</f>
        <v>0</v>
      </c>
      <c r="G255" s="44"/>
    </row>
    <row r="256" spans="2:7">
      <c r="B256" s="34"/>
      <c r="C256" s="43"/>
      <c r="D256" s="139">
        <f>'5 жастағы балалар К'!BQ70</f>
        <v>0</v>
      </c>
      <c r="E256" s="44"/>
      <c r="F256" s="139">
        <f>'5 жастағы балалар Ш'!BQ70</f>
        <v>0</v>
      </c>
      <c r="G256" s="44"/>
    </row>
    <row r="257" spans="2:7">
      <c r="B257" s="31">
        <v>23</v>
      </c>
      <c r="C257" s="43"/>
      <c r="D257" s="139">
        <f>'5 жастағы балалар К'!BR70</f>
        <v>0</v>
      </c>
      <c r="E257" s="44"/>
      <c r="F257" s="139">
        <f>'5 жастағы балалар Ш'!BR70</f>
        <v>0</v>
      </c>
      <c r="G257" s="44"/>
    </row>
    <row r="258" spans="2:7">
      <c r="B258" s="33"/>
      <c r="C258" s="43"/>
      <c r="D258" s="139">
        <f>'5 жастағы балалар К'!BS70</f>
        <v>0</v>
      </c>
      <c r="E258" s="44"/>
      <c r="F258" s="139">
        <f>'5 жастағы балалар Ш'!BS70</f>
        <v>0</v>
      </c>
      <c r="G258" s="44"/>
    </row>
    <row r="259" spans="2:7">
      <c r="B259" s="34"/>
      <c r="C259" s="43"/>
      <c r="D259" s="139">
        <f>'5 жастағы балалар К'!BT70</f>
        <v>0</v>
      </c>
      <c r="E259" s="44"/>
      <c r="F259" s="139">
        <f>'5 жастағы балалар Ш'!BT70</f>
        <v>0</v>
      </c>
      <c r="G259" s="44"/>
    </row>
    <row r="260" spans="2:7">
      <c r="B260" s="31">
        <v>24</v>
      </c>
      <c r="C260" s="43"/>
      <c r="D260" s="139">
        <f>'5 жастағы балалар К'!BU70</f>
        <v>0</v>
      </c>
      <c r="E260" s="44"/>
      <c r="F260" s="139">
        <f>'5 жастағы балалар Ш'!BU70</f>
        <v>0</v>
      </c>
      <c r="G260" s="44"/>
    </row>
    <row r="261" spans="2:7">
      <c r="B261" s="33"/>
      <c r="C261" s="43"/>
      <c r="D261" s="139">
        <f>'5 жастағы балалар К'!BV70</f>
        <v>0</v>
      </c>
      <c r="E261" s="44"/>
      <c r="F261" s="139">
        <f>'5 жастағы балалар Ш'!BV70</f>
        <v>0</v>
      </c>
      <c r="G261" s="44"/>
    </row>
    <row r="262" spans="2:7">
      <c r="B262" s="34"/>
      <c r="C262" s="43"/>
      <c r="D262" s="139">
        <f>'5 жастағы балалар К'!BW70</f>
        <v>0</v>
      </c>
      <c r="E262" s="44"/>
      <c r="F262" s="139">
        <f>'5 жастағы балалар Ш'!BW70</f>
        <v>0</v>
      </c>
      <c r="G262" s="44"/>
    </row>
    <row r="263" spans="2:7">
      <c r="B263" s="31">
        <v>25</v>
      </c>
      <c r="C263" s="43"/>
      <c r="D263" s="139">
        <f>'5 жастағы балалар К'!BX70</f>
        <v>0</v>
      </c>
      <c r="E263" s="44"/>
      <c r="F263" s="139">
        <f>'5 жастағы балалар Ш'!BX70</f>
        <v>0</v>
      </c>
      <c r="G263" s="44"/>
    </row>
    <row r="264" spans="2:7">
      <c r="B264" s="33"/>
      <c r="C264" s="43"/>
      <c r="D264" s="139">
        <f>'5 жастағы балалар К'!BY70</f>
        <v>0</v>
      </c>
      <c r="E264" s="44"/>
      <c r="F264" s="139">
        <f>'5 жастағы балалар Ш'!BY70</f>
        <v>0</v>
      </c>
      <c r="G264" s="44"/>
    </row>
    <row r="265" spans="2:7">
      <c r="B265" s="34"/>
      <c r="C265" s="43"/>
      <c r="D265" s="139">
        <f>'5 жастағы балалар К'!BZ70</f>
        <v>0</v>
      </c>
      <c r="E265" s="44"/>
      <c r="F265" s="139">
        <f>'5 жастағы балалар Ш'!BZ70</f>
        <v>0</v>
      </c>
      <c r="G265" s="44"/>
    </row>
    <row r="266" spans="2:7">
      <c r="B266" s="37">
        <v>26</v>
      </c>
      <c r="C266" s="43"/>
      <c r="D266" s="139">
        <f>'5 жастағы балалар К'!CA70</f>
        <v>0</v>
      </c>
      <c r="E266" s="44"/>
      <c r="F266" s="139">
        <f>'5 жастағы балалар Ш'!CA70</f>
        <v>0</v>
      </c>
      <c r="G266" s="44"/>
    </row>
    <row r="267" spans="2:7">
      <c r="B267" s="37"/>
      <c r="C267" s="43"/>
      <c r="D267" s="139">
        <f>'5 жастағы балалар К'!CB70</f>
        <v>0</v>
      </c>
      <c r="E267" s="44"/>
      <c r="F267" s="139">
        <f>'5 жастағы балалар Ш'!CB70</f>
        <v>0</v>
      </c>
      <c r="G267" s="44"/>
    </row>
    <row r="268" spans="2:7">
      <c r="B268" s="37"/>
      <c r="C268" s="43"/>
      <c r="D268" s="139">
        <f>'5 жастағы балалар К'!CC70</f>
        <v>0</v>
      </c>
      <c r="E268" s="44"/>
      <c r="F268" s="139">
        <f>'5 жастағы балалар Ш'!CC70</f>
        <v>0</v>
      </c>
      <c r="G268" s="44"/>
    </row>
    <row r="269" spans="2:7">
      <c r="B269" s="37">
        <v>27</v>
      </c>
      <c r="C269" s="43"/>
      <c r="D269" s="139">
        <f>'5 жастағы балалар К'!CD70</f>
        <v>0</v>
      </c>
      <c r="E269" s="44"/>
      <c r="F269" s="139">
        <f>'5 жастағы балалар Ш'!CD70</f>
        <v>0</v>
      </c>
      <c r="G269" s="44"/>
    </row>
    <row r="270" spans="2:7">
      <c r="B270" s="37"/>
      <c r="C270" s="43"/>
      <c r="D270" s="139">
        <f>'5 жастағы балалар К'!CE70</f>
        <v>0</v>
      </c>
      <c r="E270" s="44"/>
      <c r="F270" s="139">
        <f>'5 жастағы балалар Ш'!CE70</f>
        <v>0</v>
      </c>
      <c r="G270" s="44"/>
    </row>
    <row r="271" spans="2:7">
      <c r="B271" s="37"/>
      <c r="C271" s="43"/>
      <c r="D271" s="139">
        <f>'5 жастағы балалар К'!CF70</f>
        <v>0</v>
      </c>
      <c r="E271" s="44"/>
      <c r="F271" s="139">
        <f>'5 жастағы балалар Ш'!CF70</f>
        <v>0</v>
      </c>
      <c r="G271" s="44"/>
    </row>
    <row r="272" spans="2:7">
      <c r="B272" s="37">
        <v>28</v>
      </c>
      <c r="C272" s="43"/>
      <c r="D272" s="139">
        <f>'5 жастағы балалар К'!CG70</f>
        <v>0</v>
      </c>
      <c r="E272" s="44"/>
      <c r="F272" s="139">
        <f>'5 жастағы балалар Ш'!CG70</f>
        <v>0</v>
      </c>
      <c r="G272" s="44"/>
    </row>
    <row r="273" spans="2:7">
      <c r="B273" s="37"/>
      <c r="C273" s="43"/>
      <c r="D273" s="139">
        <f>'5 жастағы балалар К'!CH70</f>
        <v>0</v>
      </c>
      <c r="E273" s="44"/>
      <c r="F273" s="139">
        <f>'5 жастағы балалар Ш'!CH70</f>
        <v>0</v>
      </c>
      <c r="G273" s="44"/>
    </row>
    <row r="274" spans="2:7">
      <c r="B274" s="37"/>
      <c r="C274" s="43"/>
      <c r="D274" s="139">
        <f>'5 жастағы балалар К'!CI70</f>
        <v>0</v>
      </c>
      <c r="E274" s="44"/>
      <c r="F274" s="139">
        <f>'5 жастағы балалар Ш'!CI70</f>
        <v>0</v>
      </c>
      <c r="G274" s="44"/>
    </row>
    <row r="275" spans="2:7">
      <c r="B275" s="37">
        <v>29</v>
      </c>
      <c r="C275" s="43"/>
      <c r="D275" s="42"/>
      <c r="E275" s="44"/>
      <c r="F275" s="139">
        <f>'5 жастағы балалар Ш'!CJ70</f>
        <v>0</v>
      </c>
      <c r="G275" s="44"/>
    </row>
    <row r="276" spans="2:7">
      <c r="B276" s="37"/>
      <c r="C276" s="43"/>
      <c r="D276" s="44"/>
      <c r="E276" s="44"/>
      <c r="F276" s="139">
        <f>'5 жастағы балалар Ш'!CK70</f>
        <v>0</v>
      </c>
      <c r="G276" s="44"/>
    </row>
    <row r="277" spans="2:7">
      <c r="B277" s="37"/>
      <c r="C277" s="43"/>
      <c r="D277" s="44"/>
      <c r="E277" s="44"/>
      <c r="F277" s="139">
        <f>'5 жастағы балалар Ш'!CL70</f>
        <v>0</v>
      </c>
      <c r="G277" s="44"/>
    </row>
    <row r="278" spans="2:7">
      <c r="B278" s="37">
        <v>30</v>
      </c>
      <c r="C278" s="43"/>
      <c r="D278" s="44"/>
      <c r="E278" s="44"/>
      <c r="F278" s="139">
        <f>'5 жастағы балалар Ш'!CM70</f>
        <v>0</v>
      </c>
      <c r="G278" s="44"/>
    </row>
    <row r="279" spans="2:7">
      <c r="B279" s="37"/>
      <c r="C279" s="43"/>
      <c r="D279" s="44"/>
      <c r="E279" s="44"/>
      <c r="F279" s="139">
        <f>'5 жастағы балалар Ш'!CN70</f>
        <v>0</v>
      </c>
      <c r="G279" s="44"/>
    </row>
    <row r="280" spans="2:7">
      <c r="B280" s="37"/>
      <c r="C280" s="43"/>
      <c r="D280" s="44"/>
      <c r="E280" s="44"/>
      <c r="F280" s="139">
        <f>'5 жастағы балалар Ш'!CO70</f>
        <v>0</v>
      </c>
      <c r="G280" s="44"/>
    </row>
    <row r="281" spans="2:7">
      <c r="B281" s="37">
        <v>31</v>
      </c>
      <c r="C281" s="43"/>
      <c r="D281" s="44"/>
      <c r="E281" s="44"/>
      <c r="F281" s="139">
        <f>'5 жастағы балалар Ш'!CP70</f>
        <v>0</v>
      </c>
      <c r="G281" s="44"/>
    </row>
    <row r="282" spans="2:7">
      <c r="B282" s="37"/>
      <c r="C282" s="43"/>
      <c r="D282" s="44"/>
      <c r="E282" s="44"/>
      <c r="F282" s="139">
        <f>'5 жастағы балалар Ш'!CQ70</f>
        <v>0</v>
      </c>
      <c r="G282" s="44"/>
    </row>
    <row r="283" spans="2:7">
      <c r="B283" s="37"/>
      <c r="C283" s="43"/>
      <c r="D283" s="44"/>
      <c r="E283" s="44"/>
      <c r="F283" s="139">
        <f>'5 жастағы балалар Ш'!CR70</f>
        <v>0</v>
      </c>
      <c r="G283" s="44"/>
    </row>
    <row r="284" spans="2:7">
      <c r="B284" s="37">
        <v>32</v>
      </c>
      <c r="C284" s="43"/>
      <c r="D284" s="44"/>
      <c r="E284" s="44"/>
      <c r="F284" s="139">
        <f>'5 жастағы балалар Ш'!CS70</f>
        <v>0</v>
      </c>
      <c r="G284" s="44"/>
    </row>
    <row r="285" spans="2:7">
      <c r="B285" s="37"/>
      <c r="C285" s="43"/>
      <c r="D285" s="44"/>
      <c r="E285" s="44"/>
      <c r="F285" s="139">
        <f>'5 жастағы балалар Ш'!CT70</f>
        <v>0</v>
      </c>
      <c r="G285" s="44"/>
    </row>
    <row r="286" spans="2:7">
      <c r="B286" s="37"/>
      <c r="C286" s="43"/>
      <c r="D286" s="44"/>
      <c r="E286" s="44"/>
      <c r="F286" s="139">
        <f>'5 жастағы балалар Ш'!CU70</f>
        <v>0</v>
      </c>
      <c r="G286" s="44"/>
    </row>
    <row r="287" spans="2:7">
      <c r="B287" s="37">
        <v>33</v>
      </c>
      <c r="C287" s="43"/>
      <c r="D287" s="44"/>
      <c r="E287" s="44"/>
      <c r="F287" s="139">
        <f>'5 жастағы балалар Ш'!CV70</f>
        <v>0</v>
      </c>
      <c r="G287" s="44"/>
    </row>
    <row r="288" spans="2:7">
      <c r="B288" s="37"/>
      <c r="C288" s="43"/>
      <c r="D288" s="44"/>
      <c r="E288" s="44"/>
      <c r="F288" s="139">
        <f>'5 жастағы балалар Ш'!CW70</f>
        <v>0</v>
      </c>
      <c r="G288" s="44"/>
    </row>
    <row r="289" spans="2:7">
      <c r="B289" s="37"/>
      <c r="C289" s="43"/>
      <c r="D289" s="44"/>
      <c r="E289" s="44"/>
      <c r="F289" s="139">
        <f>'5 жастағы балалар Ш'!CX70</f>
        <v>0</v>
      </c>
      <c r="G289" s="44"/>
    </row>
    <row r="290" spans="2:7">
      <c r="B290" s="37">
        <v>34</v>
      </c>
      <c r="C290" s="43"/>
      <c r="D290" s="44"/>
      <c r="E290" s="44"/>
      <c r="F290" s="139">
        <f>'5 жастағы балалар Ш'!CY70</f>
        <v>0</v>
      </c>
      <c r="G290" s="44"/>
    </row>
    <row r="291" spans="2:7">
      <c r="B291" s="37"/>
      <c r="C291" s="43"/>
      <c r="D291" s="44"/>
      <c r="E291" s="44"/>
      <c r="F291" s="139">
        <f>'5 жастағы балалар Ш'!CZ70</f>
        <v>0</v>
      </c>
      <c r="G291" s="44"/>
    </row>
    <row r="292" spans="2:7">
      <c r="B292" s="37"/>
      <c r="C292" s="43"/>
      <c r="D292" s="44"/>
      <c r="E292" s="44"/>
      <c r="F292" s="139">
        <f>'5 жастағы балалар Ш'!DA70</f>
        <v>0</v>
      </c>
      <c r="G292" s="44"/>
    </row>
    <row r="293" spans="2:7">
      <c r="B293" s="37">
        <v>35</v>
      </c>
      <c r="C293" s="43"/>
      <c r="D293" s="44"/>
      <c r="E293" s="44"/>
      <c r="F293" s="139">
        <f>'5 жастағы балалар Ш'!DB70</f>
        <v>0</v>
      </c>
      <c r="G293" s="44"/>
    </row>
    <row r="294" spans="2:7">
      <c r="B294" s="37"/>
      <c r="C294" s="43"/>
      <c r="D294" s="44"/>
      <c r="E294" s="44"/>
      <c r="F294" s="139">
        <f>'5 жастағы балалар Ш'!DC70</f>
        <v>0</v>
      </c>
      <c r="G294" s="44"/>
    </row>
    <row r="295" spans="2:7">
      <c r="B295" s="37"/>
      <c r="C295" s="45"/>
      <c r="D295" s="46"/>
      <c r="E295" s="46"/>
      <c r="F295" s="139">
        <f>'5 жастағы балалар Ш'!DD70</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Ф'!D129</f>
        <v>0</v>
      </c>
      <c r="D300" s="137">
        <f>'5 жастағы балалар К'!D129</f>
        <v>0</v>
      </c>
      <c r="E300" s="137">
        <f>'5 жастағы балалар Т'!D129</f>
        <v>0</v>
      </c>
      <c r="F300" s="137">
        <f>'5 жастағы балалар Ш'!D129</f>
        <v>0</v>
      </c>
      <c r="G300" s="137">
        <f>'5 жастағы балалар Ә'!D129</f>
        <v>0</v>
      </c>
    </row>
    <row r="301" spans="2:7">
      <c r="B301" s="33"/>
      <c r="C301" s="137">
        <f>'5 жастағы балалар Ф'!E129</f>
        <v>0</v>
      </c>
      <c r="D301" s="137">
        <f>'5 жастағы балалар К'!E129</f>
        <v>0</v>
      </c>
      <c r="E301" s="137">
        <f>'5 жастағы балалар Т'!E129</f>
        <v>0</v>
      </c>
      <c r="F301" s="137">
        <f>'5 жастағы балалар Ш'!E129</f>
        <v>0</v>
      </c>
      <c r="G301" s="137">
        <f>'5 жастағы балалар Ә'!E129</f>
        <v>0</v>
      </c>
    </row>
    <row r="302" spans="2:7">
      <c r="B302" s="34"/>
      <c r="C302" s="137">
        <f>'5 жастағы балалар Ф'!F129</f>
        <v>0</v>
      </c>
      <c r="D302" s="137">
        <f>'5 жастағы балалар К'!F129</f>
        <v>0</v>
      </c>
      <c r="E302" s="137">
        <f>'5 жастағы балалар Т'!F129</f>
        <v>0</v>
      </c>
      <c r="F302" s="137">
        <f>'5 жастағы балалар Ш'!F129</f>
        <v>0</v>
      </c>
      <c r="G302" s="137">
        <f>'5 жастағы балалар Ә'!F129</f>
        <v>0</v>
      </c>
    </row>
    <row r="303" spans="2:7">
      <c r="B303" s="31">
        <v>2</v>
      </c>
      <c r="C303" s="137">
        <f>'5 жастағы балалар Ф'!G129</f>
        <v>0</v>
      </c>
      <c r="D303" s="137">
        <f>'5 жастағы балалар К'!G129</f>
        <v>0</v>
      </c>
      <c r="E303" s="137">
        <f>'5 жастағы балалар Т'!G129</f>
        <v>0</v>
      </c>
      <c r="F303" s="137">
        <f>'5 жастағы балалар Ш'!G129</f>
        <v>0</v>
      </c>
      <c r="G303" s="137">
        <f>'5 жастағы балалар Ә'!G129</f>
        <v>0</v>
      </c>
    </row>
    <row r="304" spans="2:7">
      <c r="B304" s="33"/>
      <c r="C304" s="137">
        <f>'5 жастағы балалар Ф'!H129</f>
        <v>0</v>
      </c>
      <c r="D304" s="137">
        <f>'5 жастағы балалар К'!H129</f>
        <v>0</v>
      </c>
      <c r="E304" s="137">
        <f>'5 жастағы балалар Т'!H129</f>
        <v>0</v>
      </c>
      <c r="F304" s="137">
        <f>'5 жастағы балалар Ш'!H129</f>
        <v>0</v>
      </c>
      <c r="G304" s="137">
        <f>'5 жастағы балалар Ә'!H129</f>
        <v>0</v>
      </c>
    </row>
    <row r="305" spans="2:7">
      <c r="B305" s="34"/>
      <c r="C305" s="137">
        <f>'5 жастағы балалар Ф'!I129</f>
        <v>0</v>
      </c>
      <c r="D305" s="137">
        <f>'5 жастағы балалар К'!I129</f>
        <v>0</v>
      </c>
      <c r="E305" s="137">
        <f>'5 жастағы балалар Т'!I129</f>
        <v>0</v>
      </c>
      <c r="F305" s="137">
        <f>'5 жастағы балалар Ш'!I129</f>
        <v>0</v>
      </c>
      <c r="G305" s="137">
        <f>'5 жастағы балалар Ә'!I129</f>
        <v>0</v>
      </c>
    </row>
    <row r="306" spans="2:7">
      <c r="B306" s="31">
        <v>3</v>
      </c>
      <c r="C306" s="137">
        <f>'5 жастағы балалар Ф'!J129</f>
        <v>0</v>
      </c>
      <c r="D306" s="137">
        <f>'5 жастағы балалар К'!J129</f>
        <v>0</v>
      </c>
      <c r="E306" s="137">
        <f>'5 жастағы балалар Т'!J129</f>
        <v>0</v>
      </c>
      <c r="F306" s="137">
        <f>'5 жастағы балалар Ш'!J129</f>
        <v>0</v>
      </c>
      <c r="G306" s="137">
        <f>'5 жастағы балалар Ә'!J129</f>
        <v>0</v>
      </c>
    </row>
    <row r="307" spans="2:7">
      <c r="B307" s="33"/>
      <c r="C307" s="137">
        <f>'5 жастағы балалар Ф'!K129</f>
        <v>0</v>
      </c>
      <c r="D307" s="137">
        <f>'5 жастағы балалар К'!K129</f>
        <v>0</v>
      </c>
      <c r="E307" s="137">
        <f>'5 жастағы балалар Т'!K129</f>
        <v>0</v>
      </c>
      <c r="F307" s="137">
        <f>'5 жастағы балалар Ш'!K129</f>
        <v>0</v>
      </c>
      <c r="G307" s="137">
        <f>'5 жастағы балалар Ә'!K129</f>
        <v>0</v>
      </c>
    </row>
    <row r="308" spans="2:7">
      <c r="B308" s="34"/>
      <c r="C308" s="137">
        <f>'5 жастағы балалар Ф'!L129</f>
        <v>0</v>
      </c>
      <c r="D308" s="137">
        <f>'5 жастағы балалар К'!L129</f>
        <v>0</v>
      </c>
      <c r="E308" s="137">
        <f>'5 жастағы балалар Т'!L129</f>
        <v>0</v>
      </c>
      <c r="F308" s="137">
        <f>'5 жастағы балалар Ш'!L129</f>
        <v>0</v>
      </c>
      <c r="G308" s="137">
        <f>'5 жастағы балалар Ә'!L129</f>
        <v>0</v>
      </c>
    </row>
    <row r="309" spans="2:7">
      <c r="B309" s="31">
        <v>4</v>
      </c>
      <c r="C309" s="137">
        <f>'5 жастағы балалар Ф'!M129</f>
        <v>0</v>
      </c>
      <c r="D309" s="137">
        <f>'5 жастағы балалар К'!M129</f>
        <v>0</v>
      </c>
      <c r="E309" s="137">
        <f>'5 жастағы балалар Т'!M129</f>
        <v>0</v>
      </c>
      <c r="F309" s="137">
        <f>'5 жастағы балалар Ш'!M129</f>
        <v>0</v>
      </c>
      <c r="G309" s="137">
        <f>'5 жастағы балалар Ә'!M129</f>
        <v>0</v>
      </c>
    </row>
    <row r="310" spans="2:7">
      <c r="B310" s="33"/>
      <c r="C310" s="137">
        <f>'5 жастағы балалар Ф'!N129</f>
        <v>0</v>
      </c>
      <c r="D310" s="137">
        <f>'5 жастағы балалар К'!N129</f>
        <v>0</v>
      </c>
      <c r="E310" s="137">
        <f>'5 жастағы балалар Т'!N129</f>
        <v>0</v>
      </c>
      <c r="F310" s="137">
        <f>'5 жастағы балалар Ш'!N129</f>
        <v>0</v>
      </c>
      <c r="G310" s="137">
        <f>'5 жастағы балалар Ә'!N129</f>
        <v>0</v>
      </c>
    </row>
    <row r="311" spans="2:7">
      <c r="B311" s="34"/>
      <c r="C311" s="137">
        <f>'5 жастағы балалар Ф'!O129</f>
        <v>0</v>
      </c>
      <c r="D311" s="137">
        <f>'5 жастағы балалар К'!O129</f>
        <v>0</v>
      </c>
      <c r="E311" s="137">
        <f>'5 жастағы балалар Т'!O129</f>
        <v>0</v>
      </c>
      <c r="F311" s="137">
        <f>'5 жастағы балалар Ш'!O129</f>
        <v>0</v>
      </c>
      <c r="G311" s="137">
        <f>'5 жастағы балалар Ә'!O129</f>
        <v>0</v>
      </c>
    </row>
    <row r="312" spans="2:7">
      <c r="B312" s="31">
        <v>5</v>
      </c>
      <c r="C312" s="137">
        <f>'5 жастағы балалар Ф'!P129</f>
        <v>0</v>
      </c>
      <c r="D312" s="137">
        <f>'5 жастағы балалар К'!P129</f>
        <v>0</v>
      </c>
      <c r="E312" s="137">
        <f>'5 жастағы балалар Т'!P129</f>
        <v>0</v>
      </c>
      <c r="F312" s="137">
        <f>'5 жастағы балалар Ш'!P129</f>
        <v>0</v>
      </c>
      <c r="G312" s="137">
        <f>'5 жастағы балалар Ә'!P129</f>
        <v>0</v>
      </c>
    </row>
    <row r="313" spans="2:7">
      <c r="B313" s="33"/>
      <c r="C313" s="137">
        <f>'5 жастағы балалар Ф'!Q129</f>
        <v>0</v>
      </c>
      <c r="D313" s="137">
        <f>'5 жастағы балалар К'!Q129</f>
        <v>0</v>
      </c>
      <c r="E313" s="137">
        <f>'5 жастағы балалар Т'!Q129</f>
        <v>0</v>
      </c>
      <c r="F313" s="137">
        <f>'5 жастағы балалар Ш'!Q129</f>
        <v>0</v>
      </c>
      <c r="G313" s="137">
        <f>'5 жастағы балалар Ә'!Q129</f>
        <v>0</v>
      </c>
    </row>
    <row r="314" spans="2:7">
      <c r="B314" s="34"/>
      <c r="C314" s="137">
        <f>'5 жастағы балалар Ф'!R129</f>
        <v>0</v>
      </c>
      <c r="D314" s="137">
        <f>'5 жастағы балалар К'!R129</f>
        <v>0</v>
      </c>
      <c r="E314" s="137">
        <f>'5 жастағы балалар Т'!R129</f>
        <v>0</v>
      </c>
      <c r="F314" s="137">
        <f>'5 жастағы балалар Ш'!R129</f>
        <v>0</v>
      </c>
      <c r="G314" s="137">
        <f>'5 жастағы балалар Ә'!R129</f>
        <v>0</v>
      </c>
    </row>
    <row r="315" spans="2:7">
      <c r="B315" s="31">
        <v>6</v>
      </c>
      <c r="C315" s="137">
        <f>'5 жастағы балалар Ф'!S129</f>
        <v>0</v>
      </c>
      <c r="D315" s="137">
        <f>'5 жастағы балалар К'!S129</f>
        <v>0</v>
      </c>
      <c r="E315" s="137">
        <f>'5 жастағы балалар Т'!S129</f>
        <v>0</v>
      </c>
      <c r="F315" s="137">
        <f>'5 жастағы балалар Ш'!S129</f>
        <v>0</v>
      </c>
      <c r="G315" s="137">
        <f>'5 жастағы балалар Ә'!S129</f>
        <v>0</v>
      </c>
    </row>
    <row r="316" spans="2:7">
      <c r="B316" s="33"/>
      <c r="C316" s="137">
        <f>'5 жастағы балалар Ф'!T129</f>
        <v>0</v>
      </c>
      <c r="D316" s="137">
        <f>'5 жастағы балалар К'!T129</f>
        <v>0</v>
      </c>
      <c r="E316" s="137">
        <f>'5 жастағы балалар Т'!T129</f>
        <v>0</v>
      </c>
      <c r="F316" s="137">
        <f>'5 жастағы балалар Ш'!T129</f>
        <v>0</v>
      </c>
      <c r="G316" s="137">
        <f>'5 жастағы балалар Ә'!T129</f>
        <v>0</v>
      </c>
    </row>
    <row r="317" spans="2:7">
      <c r="B317" s="34"/>
      <c r="C317" s="137">
        <f>'5 жастағы балалар Ф'!U129</f>
        <v>0</v>
      </c>
      <c r="D317" s="137">
        <f>'5 жастағы балалар К'!U129</f>
        <v>0</v>
      </c>
      <c r="E317" s="137">
        <f>'5 жастағы балалар Т'!U129</f>
        <v>0</v>
      </c>
      <c r="F317" s="137">
        <f>'5 жастағы балалар Ш'!U129</f>
        <v>0</v>
      </c>
      <c r="G317" s="137">
        <f>'5 жастағы балалар Ә'!U129</f>
        <v>0</v>
      </c>
    </row>
    <row r="318" spans="2:7">
      <c r="B318" s="31">
        <v>7</v>
      </c>
      <c r="C318" s="137">
        <f>'5 жастағы балалар Ф'!V129</f>
        <v>0</v>
      </c>
      <c r="D318" s="137">
        <f>'5 жастағы балалар К'!V129</f>
        <v>0</v>
      </c>
      <c r="E318" s="137">
        <f>'5 жастағы балалар Т'!V129</f>
        <v>0</v>
      </c>
      <c r="F318" s="137">
        <f>'5 жастағы балалар Ш'!V129</f>
        <v>0</v>
      </c>
      <c r="G318" s="137">
        <f>'5 жастағы балалар Ә'!V129</f>
        <v>0</v>
      </c>
    </row>
    <row r="319" spans="2:7">
      <c r="B319" s="33"/>
      <c r="C319" s="137">
        <f>'5 жастағы балалар Ф'!W129</f>
        <v>0</v>
      </c>
      <c r="D319" s="137">
        <f>'5 жастағы балалар Ш'!W129</f>
        <v>0</v>
      </c>
      <c r="E319" s="137">
        <f>'5 жастағы балалар Т'!W129</f>
        <v>0</v>
      </c>
      <c r="F319" s="137">
        <f>'5 жастағы балалар Ш'!W129</f>
        <v>0</v>
      </c>
      <c r="G319" s="137">
        <f>'5 жастағы балалар Ә'!W129</f>
        <v>0</v>
      </c>
    </row>
    <row r="320" spans="2:7">
      <c r="B320" s="34"/>
      <c r="C320" s="137">
        <f>'5 жастағы балалар Ф'!X129</f>
        <v>0</v>
      </c>
      <c r="D320" s="137">
        <f>'5 жастағы балалар К'!X129</f>
        <v>0</v>
      </c>
      <c r="E320" s="137">
        <f>'5 жастағы балалар Т'!X129</f>
        <v>0</v>
      </c>
      <c r="F320" s="137">
        <f>'5 жастағы балалар Ш'!X129</f>
        <v>0</v>
      </c>
      <c r="G320" s="137">
        <f>'5 жастағы балалар Ә'!X129</f>
        <v>0</v>
      </c>
    </row>
    <row r="321" spans="2:7">
      <c r="B321" s="31">
        <v>8</v>
      </c>
      <c r="C321" s="41"/>
      <c r="D321" s="137">
        <f>'5 жастағы балалар К'!Y129</f>
        <v>0</v>
      </c>
      <c r="E321" s="42"/>
      <c r="F321" s="137">
        <f>'5 жастағы балалар Ш'!Y129</f>
        <v>0</v>
      </c>
      <c r="G321" s="42"/>
    </row>
    <row r="322" spans="2:7">
      <c r="B322" s="33"/>
      <c r="C322" s="43"/>
      <c r="D322" s="137">
        <f>'5 жастағы балалар К'!Z129</f>
        <v>0</v>
      </c>
      <c r="E322" s="44"/>
      <c r="F322" s="137">
        <f>'5 жастағы балалар Ш'!Z129</f>
        <v>0</v>
      </c>
      <c r="G322" s="44"/>
    </row>
    <row r="323" spans="2:7">
      <c r="B323" s="34"/>
      <c r="C323" s="43"/>
      <c r="D323" s="137">
        <f>'5 жастағы балалар К'!AA129</f>
        <v>0</v>
      </c>
      <c r="E323" s="44"/>
      <c r="F323" s="137">
        <f>'5 жастағы балалар Ш'!AA129</f>
        <v>0</v>
      </c>
      <c r="G323" s="44"/>
    </row>
    <row r="324" spans="2:7">
      <c r="B324" s="31">
        <v>9</v>
      </c>
      <c r="C324" s="43"/>
      <c r="D324" s="137">
        <f>'5 жастағы балалар К'!AB129</f>
        <v>0</v>
      </c>
      <c r="E324" s="44"/>
      <c r="F324" s="137">
        <f>'5 жастағы балалар Ш'!AB129</f>
        <v>0</v>
      </c>
      <c r="G324" s="44"/>
    </row>
    <row r="325" spans="2:7">
      <c r="B325" s="33"/>
      <c r="C325" s="43"/>
      <c r="D325" s="137">
        <f>'5 жастағы балалар К'!AC129</f>
        <v>0</v>
      </c>
      <c r="E325" s="44"/>
      <c r="F325" s="137">
        <f>'5 жастағы балалар Ш'!AC129</f>
        <v>0</v>
      </c>
      <c r="G325" s="44"/>
    </row>
    <row r="326" spans="2:7">
      <c r="B326" s="34"/>
      <c r="C326" s="43"/>
      <c r="D326" s="137">
        <f>'5 жастағы балалар К'!AD129</f>
        <v>0</v>
      </c>
      <c r="E326" s="44"/>
      <c r="F326" s="137">
        <f>'5 жастағы балалар Ш'!AD129</f>
        <v>0</v>
      </c>
      <c r="G326" s="44"/>
    </row>
    <row r="327" spans="2:7">
      <c r="B327" s="37">
        <v>10</v>
      </c>
      <c r="C327" s="43"/>
      <c r="D327" s="137">
        <f>'5 жастағы балалар К'!AE129</f>
        <v>0</v>
      </c>
      <c r="E327" s="44"/>
      <c r="F327" s="137">
        <f>'5 жастағы балалар Ш'!AE129</f>
        <v>0</v>
      </c>
      <c r="G327" s="44"/>
    </row>
    <row r="328" spans="2:7">
      <c r="B328" s="37"/>
      <c r="C328" s="43"/>
      <c r="D328" s="137">
        <f>'5 жастағы балалар К'!AF129</f>
        <v>0</v>
      </c>
      <c r="E328" s="44"/>
      <c r="F328" s="137">
        <f>'5 жастағы балалар Ш'!AF129</f>
        <v>0</v>
      </c>
      <c r="G328" s="44"/>
    </row>
    <row r="329" spans="2:7">
      <c r="B329" s="37"/>
      <c r="C329" s="43"/>
      <c r="D329" s="137">
        <f>'5 жастағы балалар К'!AG129</f>
        <v>0</v>
      </c>
      <c r="E329" s="44"/>
      <c r="F329" s="137">
        <f>'5 жастағы балалар Ш'!AG129</f>
        <v>0</v>
      </c>
      <c r="G329" s="44"/>
    </row>
    <row r="330" spans="2:7">
      <c r="B330" s="37">
        <v>11</v>
      </c>
      <c r="C330" s="43"/>
      <c r="D330" s="137">
        <f>'5 жастағы балалар К'!AH129</f>
        <v>0</v>
      </c>
      <c r="E330" s="44"/>
      <c r="F330" s="137">
        <f>'5 жастағы балалар Ш'!AH129</f>
        <v>0</v>
      </c>
      <c r="G330" s="44"/>
    </row>
    <row r="331" spans="2:7">
      <c r="B331" s="37"/>
      <c r="C331" s="43"/>
      <c r="D331" s="137">
        <f>'5 жастағы балалар К'!AI129</f>
        <v>0</v>
      </c>
      <c r="E331" s="44"/>
      <c r="F331" s="137">
        <f>'5 жастағы балалар Ш'!AI129</f>
        <v>0</v>
      </c>
      <c r="G331" s="44"/>
    </row>
    <row r="332" spans="2:7">
      <c r="B332" s="37"/>
      <c r="C332" s="43"/>
      <c r="D332" s="137">
        <f>'5 жастағы балалар К'!AJ129</f>
        <v>0</v>
      </c>
      <c r="E332" s="44"/>
      <c r="F332" s="137">
        <f>'5 жастағы балалар Ш'!AJ129</f>
        <v>0</v>
      </c>
      <c r="G332" s="44"/>
    </row>
    <row r="333" spans="2:7">
      <c r="B333" s="37">
        <v>12</v>
      </c>
      <c r="C333" s="43"/>
      <c r="D333" s="137">
        <f>'5 жастағы балалар К'!AK129</f>
        <v>0</v>
      </c>
      <c r="E333" s="44"/>
      <c r="F333" s="137">
        <f>'5 жастағы балалар Ш'!AK129</f>
        <v>0</v>
      </c>
      <c r="G333" s="44"/>
    </row>
    <row r="334" spans="2:7">
      <c r="B334" s="37"/>
      <c r="C334" s="43"/>
      <c r="D334" s="137">
        <f>'5 жастағы балалар К'!AL129</f>
        <v>0</v>
      </c>
      <c r="E334" s="44"/>
      <c r="F334" s="137">
        <f>'5 жастағы балалар Ш'!AL129</f>
        <v>0</v>
      </c>
      <c r="G334" s="44"/>
    </row>
    <row r="335" spans="2:7">
      <c r="B335" s="37"/>
      <c r="C335" s="43"/>
      <c r="D335" s="137">
        <f>'5 жастағы балалар К'!AM129</f>
        <v>0</v>
      </c>
      <c r="E335" s="44"/>
      <c r="F335" s="137">
        <f>'5 жастағы балалар Ш'!AM129</f>
        <v>0</v>
      </c>
      <c r="G335" s="44"/>
    </row>
    <row r="336" spans="2:7">
      <c r="B336" s="37">
        <v>13</v>
      </c>
      <c r="C336" s="43"/>
      <c r="D336" s="137">
        <f>'5 жастағы балалар К'!AN129</f>
        <v>0</v>
      </c>
      <c r="E336" s="44"/>
      <c r="F336" s="137">
        <f>'5 жастағы балалар Ш'!AN129</f>
        <v>0</v>
      </c>
      <c r="G336" s="44"/>
    </row>
    <row r="337" spans="2:7">
      <c r="B337" s="37"/>
      <c r="C337" s="43"/>
      <c r="D337" s="137">
        <f>'5 жастағы балалар К'!AO129</f>
        <v>0</v>
      </c>
      <c r="E337" s="44"/>
      <c r="F337" s="137">
        <f>'5 жастағы балалар Ш'!AO129</f>
        <v>0</v>
      </c>
      <c r="G337" s="44"/>
    </row>
    <row r="338" spans="2:7">
      <c r="B338" s="37"/>
      <c r="C338" s="43"/>
      <c r="D338" s="137">
        <f>'5 жастағы балалар К'!AP129</f>
        <v>0</v>
      </c>
      <c r="E338" s="44"/>
      <c r="F338" s="137">
        <f>'5 жастағы балалар Ш'!AP129</f>
        <v>0</v>
      </c>
      <c r="G338" s="44"/>
    </row>
    <row r="339" spans="2:7">
      <c r="B339" s="37">
        <v>14</v>
      </c>
      <c r="C339" s="43"/>
      <c r="D339" s="137">
        <f>'5 жастағы балалар К'!AQ129</f>
        <v>0</v>
      </c>
      <c r="E339" s="44"/>
      <c r="F339" s="137">
        <f>'5 жастағы балалар Ш'!AQ129</f>
        <v>0</v>
      </c>
      <c r="G339" s="44"/>
    </row>
    <row r="340" spans="2:7">
      <c r="B340" s="37"/>
      <c r="C340" s="43"/>
      <c r="D340" s="137">
        <f>'5 жастағы балалар К'!AR129</f>
        <v>0</v>
      </c>
      <c r="E340" s="44"/>
      <c r="F340" s="137">
        <f>'5 жастағы балалар Ш'!AR129</f>
        <v>0</v>
      </c>
      <c r="G340" s="44"/>
    </row>
    <row r="341" spans="2:7">
      <c r="B341" s="37"/>
      <c r="C341" s="43"/>
      <c r="D341" s="137">
        <f>'5 жастағы балалар К'!AS129</f>
        <v>0</v>
      </c>
      <c r="E341" s="44"/>
      <c r="F341" s="137">
        <f>'5 жастағы балалар Ш'!AS129</f>
        <v>0</v>
      </c>
      <c r="G341" s="44"/>
    </row>
    <row r="342" spans="2:7">
      <c r="B342" s="37">
        <v>15</v>
      </c>
      <c r="C342" s="43"/>
      <c r="D342" s="137">
        <f>'5 жастағы балалар К'!AT129</f>
        <v>0</v>
      </c>
      <c r="E342" s="44"/>
      <c r="F342" s="137">
        <f>'5 жастағы балалар Ш'!AT129</f>
        <v>0</v>
      </c>
      <c r="G342" s="44"/>
    </row>
    <row r="343" spans="2:7">
      <c r="B343" s="37"/>
      <c r="C343" s="43"/>
      <c r="D343" s="137">
        <f>'5 жастағы балалар К'!AU129</f>
        <v>0</v>
      </c>
      <c r="E343" s="44"/>
      <c r="F343" s="137">
        <f>'5 жастағы балалар Ш'!AU129</f>
        <v>0</v>
      </c>
      <c r="G343" s="44"/>
    </row>
    <row r="344" spans="2:7">
      <c r="B344" s="37"/>
      <c r="C344" s="43"/>
      <c r="D344" s="137">
        <f>'5 жастағы балалар К'!AV129</f>
        <v>0</v>
      </c>
      <c r="E344" s="44"/>
      <c r="F344" s="137">
        <f>'5 жастағы балалар Ш'!AV129</f>
        <v>0</v>
      </c>
      <c r="G344" s="44"/>
    </row>
    <row r="345" spans="2:7">
      <c r="B345" s="31">
        <v>16</v>
      </c>
      <c r="C345" s="43"/>
      <c r="D345" s="137">
        <f>'5 жастағы балалар К'!AW129</f>
        <v>0</v>
      </c>
      <c r="E345" s="44"/>
      <c r="F345" s="137">
        <f>'5 жастағы балалар Ш'!AW129</f>
        <v>0</v>
      </c>
      <c r="G345" s="44"/>
    </row>
    <row r="346" spans="2:7">
      <c r="B346" s="33"/>
      <c r="C346" s="43"/>
      <c r="D346" s="137">
        <f>'5 жастағы балалар К'!AX129</f>
        <v>0</v>
      </c>
      <c r="E346" s="44"/>
      <c r="F346" s="137">
        <f>'5 жастағы балалар Ш'!AX129</f>
        <v>0</v>
      </c>
      <c r="G346" s="44"/>
    </row>
    <row r="347" spans="2:7">
      <c r="B347" s="34"/>
      <c r="C347" s="43"/>
      <c r="D347" s="137">
        <f>'5 жастағы балалар К'!AY129</f>
        <v>0</v>
      </c>
      <c r="E347" s="44"/>
      <c r="F347" s="137">
        <f>'5 жастағы балалар Ш'!AY129</f>
        <v>0</v>
      </c>
      <c r="G347" s="44"/>
    </row>
    <row r="348" spans="2:7">
      <c r="B348" s="31">
        <v>17</v>
      </c>
      <c r="C348" s="43"/>
      <c r="D348" s="137">
        <f>'5 жастағы балалар К'!AZ129</f>
        <v>0</v>
      </c>
      <c r="E348" s="44"/>
      <c r="F348" s="137">
        <f>'5 жастағы балалар Ш'!AZ129</f>
        <v>0</v>
      </c>
      <c r="G348" s="44"/>
    </row>
    <row r="349" spans="2:7">
      <c r="B349" s="33"/>
      <c r="C349" s="43"/>
      <c r="D349" s="137">
        <f>'5 жастағы балалар К'!BA129</f>
        <v>0</v>
      </c>
      <c r="E349" s="44"/>
      <c r="F349" s="137">
        <f>'5 жастағы балалар Ш'!BA129</f>
        <v>0</v>
      </c>
      <c r="G349" s="44"/>
    </row>
    <row r="350" spans="2:7">
      <c r="B350" s="34"/>
      <c r="C350" s="43"/>
      <c r="D350" s="137">
        <f>'5 жастағы балалар К'!BB129</f>
        <v>0</v>
      </c>
      <c r="E350" s="44"/>
      <c r="F350" s="137">
        <f>'5 жастағы балалар Ш'!BB129</f>
        <v>0</v>
      </c>
      <c r="G350" s="44"/>
    </row>
    <row r="351" spans="2:7">
      <c r="B351" s="31">
        <v>18</v>
      </c>
      <c r="C351" s="43"/>
      <c r="D351" s="137">
        <f>'5 жастағы балалар К'!BC129</f>
        <v>0</v>
      </c>
      <c r="E351" s="44"/>
      <c r="F351" s="137">
        <f>'5 жастағы балалар Ш'!BC129</f>
        <v>0</v>
      </c>
      <c r="G351" s="44"/>
    </row>
    <row r="352" spans="2:7">
      <c r="B352" s="33"/>
      <c r="C352" s="43"/>
      <c r="D352" s="137">
        <f>'5 жастағы балалар К'!BD129</f>
        <v>0</v>
      </c>
      <c r="E352" s="44"/>
      <c r="F352" s="137">
        <f>'5 жастағы балалар Ш'!BD129</f>
        <v>0</v>
      </c>
      <c r="G352" s="44"/>
    </row>
    <row r="353" spans="2:7">
      <c r="B353" s="34"/>
      <c r="C353" s="43"/>
      <c r="D353" s="137">
        <f>'5 жастағы балалар К'!BE129</f>
        <v>0</v>
      </c>
      <c r="E353" s="44"/>
      <c r="F353" s="137">
        <f>'5 жастағы балалар Ш'!BE129</f>
        <v>0</v>
      </c>
      <c r="G353" s="44"/>
    </row>
    <row r="354" spans="2:7">
      <c r="B354" s="31">
        <v>19</v>
      </c>
      <c r="C354" s="43"/>
      <c r="D354" s="137">
        <f>'5 жастағы балалар К'!BF129</f>
        <v>0</v>
      </c>
      <c r="E354" s="44"/>
      <c r="F354" s="137">
        <f>'5 жастағы балалар Ш'!BF129</f>
        <v>0</v>
      </c>
      <c r="G354" s="44"/>
    </row>
    <row r="355" spans="2:7">
      <c r="B355" s="33"/>
      <c r="C355" s="43"/>
      <c r="D355" s="137">
        <f>'5 жастағы балалар К'!BG129</f>
        <v>0</v>
      </c>
      <c r="E355" s="44"/>
      <c r="F355" s="137">
        <f>'5 жастағы балалар Ш'!BG129</f>
        <v>0</v>
      </c>
      <c r="G355" s="44"/>
    </row>
    <row r="356" spans="2:7">
      <c r="B356" s="34"/>
      <c r="C356" s="43"/>
      <c r="D356" s="137">
        <f>'5 жастағы балалар К'!BH129</f>
        <v>0</v>
      </c>
      <c r="E356" s="44"/>
      <c r="F356" s="137">
        <f>'5 жастағы балалар Ш'!BH129</f>
        <v>0</v>
      </c>
      <c r="G356" s="44"/>
    </row>
    <row r="357" spans="2:7">
      <c r="B357" s="31">
        <v>20</v>
      </c>
      <c r="C357" s="43"/>
      <c r="D357" s="137">
        <f>'5 жастағы балалар К'!BI129</f>
        <v>0</v>
      </c>
      <c r="E357" s="44"/>
      <c r="F357" s="137">
        <f>'5 жастағы балалар Ш'!BI129</f>
        <v>0</v>
      </c>
      <c r="G357" s="44"/>
    </row>
    <row r="358" spans="2:7">
      <c r="B358" s="33"/>
      <c r="C358" s="43"/>
      <c r="D358" s="137">
        <f>'5 жастағы балалар К'!BJ129</f>
        <v>0</v>
      </c>
      <c r="E358" s="44"/>
      <c r="F358" s="137">
        <f>'5 жастағы балалар Ш'!BJ129</f>
        <v>0</v>
      </c>
      <c r="G358" s="44"/>
    </row>
    <row r="359" spans="2:7">
      <c r="B359" s="34"/>
      <c r="C359" s="43"/>
      <c r="D359" s="137">
        <f>'5 жастағы балалар К'!BK129</f>
        <v>0</v>
      </c>
      <c r="E359" s="44"/>
      <c r="F359" s="137">
        <f>'5 жастағы балалар Ш'!BK129</f>
        <v>0</v>
      </c>
      <c r="G359" s="44"/>
    </row>
    <row r="360" spans="2:7">
      <c r="B360" s="31">
        <v>21</v>
      </c>
      <c r="C360" s="43"/>
      <c r="D360" s="137">
        <f>'5 жастағы балалар К'!BL129</f>
        <v>0</v>
      </c>
      <c r="E360" s="44"/>
      <c r="F360" s="137">
        <f>'5 жастағы балалар Ш'!BL129</f>
        <v>0</v>
      </c>
      <c r="G360" s="44"/>
    </row>
    <row r="361" spans="2:7">
      <c r="B361" s="33"/>
      <c r="C361" s="43"/>
      <c r="D361" s="137">
        <f>'5 жастағы балалар К'!BM129</f>
        <v>0</v>
      </c>
      <c r="E361" s="44"/>
      <c r="F361" s="137">
        <f>'5 жастағы балалар Ш'!BM129</f>
        <v>0</v>
      </c>
      <c r="G361" s="44"/>
    </row>
    <row r="362" spans="2:7">
      <c r="B362" s="34"/>
      <c r="C362" s="43"/>
      <c r="D362" s="137">
        <f>'5 жастағы балалар К'!BN129</f>
        <v>0</v>
      </c>
      <c r="E362" s="44"/>
      <c r="F362" s="137">
        <f>'5 жастағы балалар Ш'!BN129</f>
        <v>0</v>
      </c>
      <c r="G362" s="44"/>
    </row>
    <row r="363" spans="2:7">
      <c r="B363" s="31">
        <v>22</v>
      </c>
      <c r="C363" s="43"/>
      <c r="D363" s="137">
        <f>'5 жастағы балалар К'!BO129</f>
        <v>0</v>
      </c>
      <c r="E363" s="44"/>
      <c r="F363" s="137">
        <f>'5 жастағы балалар Ш'!BO129</f>
        <v>0</v>
      </c>
      <c r="G363" s="44"/>
    </row>
    <row r="364" spans="2:7">
      <c r="B364" s="33"/>
      <c r="C364" s="43"/>
      <c r="D364" s="137">
        <f>'5 жастағы балалар К'!BP129</f>
        <v>0</v>
      </c>
      <c r="E364" s="44"/>
      <c r="F364" s="137">
        <f>'5 жастағы балалар Ш'!BP129</f>
        <v>0</v>
      </c>
      <c r="G364" s="44"/>
    </row>
    <row r="365" spans="2:7">
      <c r="B365" s="34"/>
      <c r="C365" s="43"/>
      <c r="D365" s="137">
        <f>'5 жастағы балалар К'!BQ129</f>
        <v>0</v>
      </c>
      <c r="E365" s="44"/>
      <c r="F365" s="137">
        <f>'5 жастағы балалар Ш'!BQ129</f>
        <v>0</v>
      </c>
      <c r="G365" s="44"/>
    </row>
    <row r="366" spans="2:7">
      <c r="B366" s="31">
        <v>23</v>
      </c>
      <c r="C366" s="43"/>
      <c r="D366" s="137">
        <f>'5 жастағы балалар К'!BR129</f>
        <v>0</v>
      </c>
      <c r="E366" s="44"/>
      <c r="F366" s="137">
        <f>'5 жастағы балалар Ш'!BR129</f>
        <v>0</v>
      </c>
      <c r="G366" s="44"/>
    </row>
    <row r="367" spans="2:7">
      <c r="B367" s="33"/>
      <c r="C367" s="43"/>
      <c r="D367" s="137">
        <f>'5 жастағы балалар К'!BS129</f>
        <v>0</v>
      </c>
      <c r="E367" s="44"/>
      <c r="F367" s="137">
        <f>'5 жастағы балалар Ш'!BS129</f>
        <v>0</v>
      </c>
      <c r="G367" s="44"/>
    </row>
    <row r="368" spans="2:7">
      <c r="B368" s="34"/>
      <c r="C368" s="43"/>
      <c r="D368" s="137">
        <f>'5 жастағы балалар К'!BT129</f>
        <v>0</v>
      </c>
      <c r="E368" s="44"/>
      <c r="F368" s="137">
        <f>'5 жастағы балалар Ш'!BT129</f>
        <v>0</v>
      </c>
      <c r="G368" s="44"/>
    </row>
    <row r="369" spans="2:7">
      <c r="B369" s="31">
        <v>24</v>
      </c>
      <c r="C369" s="43"/>
      <c r="D369" s="137">
        <f>'5 жастағы балалар К'!BU129</f>
        <v>0</v>
      </c>
      <c r="E369" s="44"/>
      <c r="F369" s="137">
        <f>'5 жастағы балалар Ш'!BU129</f>
        <v>0</v>
      </c>
      <c r="G369" s="44"/>
    </row>
    <row r="370" spans="2:7">
      <c r="B370" s="33"/>
      <c r="C370" s="43"/>
      <c r="D370" s="137">
        <f>'5 жастағы балалар К'!BV129</f>
        <v>0</v>
      </c>
      <c r="E370" s="44"/>
      <c r="F370" s="137">
        <f>'5 жастағы балалар Ш'!BV129</f>
        <v>0</v>
      </c>
      <c r="G370" s="44"/>
    </row>
    <row r="371" spans="2:7">
      <c r="B371" s="34"/>
      <c r="C371" s="43"/>
      <c r="D371" s="137">
        <f>'5 жастағы балалар К'!BW129</f>
        <v>0</v>
      </c>
      <c r="E371" s="44"/>
      <c r="F371" s="137">
        <f>'5 жастағы балалар Ш'!BW129</f>
        <v>0</v>
      </c>
      <c r="G371" s="44"/>
    </row>
    <row r="372" spans="2:7">
      <c r="B372" s="31">
        <v>25</v>
      </c>
      <c r="C372" s="43"/>
      <c r="D372" s="137">
        <f>'5 жастағы балалар К'!BX129</f>
        <v>0</v>
      </c>
      <c r="E372" s="44"/>
      <c r="F372" s="137">
        <f>'5 жастағы балалар Ш'!BX129</f>
        <v>0</v>
      </c>
      <c r="G372" s="44"/>
    </row>
    <row r="373" spans="2:7">
      <c r="B373" s="33"/>
      <c r="C373" s="43"/>
      <c r="D373" s="137">
        <f>'5 жастағы балалар К'!BY129</f>
        <v>0</v>
      </c>
      <c r="E373" s="44"/>
      <c r="F373" s="137">
        <f>'5 жастағы балалар Ш'!BY129</f>
        <v>0</v>
      </c>
      <c r="G373" s="44"/>
    </row>
    <row r="374" spans="2:7">
      <c r="B374" s="34"/>
      <c r="C374" s="43"/>
      <c r="D374" s="137">
        <f>'5 жастағы балалар К'!BZ129</f>
        <v>0</v>
      </c>
      <c r="E374" s="44"/>
      <c r="F374" s="137">
        <f>'5 жастағы балалар Ш'!BZ129</f>
        <v>0</v>
      </c>
      <c r="G374" s="44"/>
    </row>
    <row r="375" spans="2:7">
      <c r="B375" s="37">
        <v>26</v>
      </c>
      <c r="C375" s="43"/>
      <c r="D375" s="137">
        <f>'5 жастағы балалар К'!CA129</f>
        <v>0</v>
      </c>
      <c r="E375" s="44"/>
      <c r="F375" s="137">
        <f>'5 жастағы балалар Ш'!CA129</f>
        <v>0</v>
      </c>
      <c r="G375" s="44"/>
    </row>
    <row r="376" spans="2:7">
      <c r="B376" s="37"/>
      <c r="C376" s="43"/>
      <c r="D376" s="137">
        <f>'5 жастағы балалар К'!CB129</f>
        <v>0</v>
      </c>
      <c r="E376" s="44"/>
      <c r="F376" s="137">
        <f>'5 жастағы балалар Ш'!CB129</f>
        <v>0</v>
      </c>
      <c r="G376" s="44"/>
    </row>
    <row r="377" spans="2:7">
      <c r="B377" s="37"/>
      <c r="C377" s="43"/>
      <c r="D377" s="137">
        <f>'5 жастағы балалар К'!CC129</f>
        <v>0</v>
      </c>
      <c r="E377" s="44"/>
      <c r="F377" s="137">
        <f>'5 жастағы балалар Ш'!CC129</f>
        <v>0</v>
      </c>
      <c r="G377" s="44"/>
    </row>
    <row r="378" spans="2:7">
      <c r="B378" s="37">
        <v>27</v>
      </c>
      <c r="C378" s="43"/>
      <c r="D378" s="137">
        <f>'5 жастағы балалар К'!CD129</f>
        <v>0</v>
      </c>
      <c r="E378" s="44"/>
      <c r="F378" s="137">
        <f>'5 жастағы балалар Ш'!CD129</f>
        <v>0</v>
      </c>
      <c r="G378" s="44"/>
    </row>
    <row r="379" spans="2:7">
      <c r="B379" s="37"/>
      <c r="C379" s="43"/>
      <c r="D379" s="137">
        <f>'5 жастағы балалар К'!CE129</f>
        <v>0</v>
      </c>
      <c r="E379" s="44"/>
      <c r="F379" s="137">
        <f>'5 жастағы балалар Ш'!CE129</f>
        <v>0</v>
      </c>
      <c r="G379" s="44"/>
    </row>
    <row r="380" spans="2:7">
      <c r="B380" s="37"/>
      <c r="C380" s="43"/>
      <c r="D380" s="137">
        <f>'5 жастағы балалар К'!CF129</f>
        <v>0</v>
      </c>
      <c r="E380" s="44"/>
      <c r="F380" s="137">
        <f>'5 жастағы балалар Ш'!CF129</f>
        <v>0</v>
      </c>
      <c r="G380" s="44"/>
    </row>
    <row r="381" spans="2:7">
      <c r="B381" s="37">
        <v>28</v>
      </c>
      <c r="C381" s="43"/>
      <c r="D381" s="137">
        <f>'5 жастағы балалар К'!CG129</f>
        <v>0</v>
      </c>
      <c r="E381" s="44"/>
      <c r="F381" s="137">
        <f>'5 жастағы балалар Ш'!CG129</f>
        <v>0</v>
      </c>
      <c r="G381" s="44"/>
    </row>
    <row r="382" spans="2:7">
      <c r="B382" s="37"/>
      <c r="C382" s="43"/>
      <c r="D382" s="137">
        <f>'5 жастағы балалар К'!CH129</f>
        <v>0</v>
      </c>
      <c r="E382" s="44"/>
      <c r="F382" s="137">
        <f>'5 жастағы балалар Ш'!CH129</f>
        <v>0</v>
      </c>
      <c r="G382" s="44"/>
    </row>
    <row r="383" spans="2:7">
      <c r="B383" s="37"/>
      <c r="C383" s="43"/>
      <c r="D383" s="137">
        <f>'5 жастағы балалар К'!CI129</f>
        <v>0</v>
      </c>
      <c r="E383" s="44"/>
      <c r="F383" s="137">
        <f>'5 жастағы балалар Ш'!CI129</f>
        <v>0</v>
      </c>
      <c r="G383" s="44"/>
    </row>
    <row r="384" spans="2:7">
      <c r="B384" s="37">
        <v>29</v>
      </c>
      <c r="C384" s="43"/>
      <c r="D384" s="42"/>
      <c r="E384" s="44"/>
      <c r="F384" s="137">
        <f>'5 жастағы балалар Ш'!CJ129</f>
        <v>0</v>
      </c>
      <c r="G384" s="44"/>
    </row>
    <row r="385" spans="2:7">
      <c r="B385" s="37"/>
      <c r="C385" s="43"/>
      <c r="D385" s="44"/>
      <c r="E385" s="44"/>
      <c r="F385" s="137">
        <f>'5 жастағы балалар Ш'!CK129</f>
        <v>0</v>
      </c>
      <c r="G385" s="44"/>
    </row>
    <row r="386" spans="2:7">
      <c r="B386" s="37"/>
      <c r="C386" s="43"/>
      <c r="D386" s="44"/>
      <c r="E386" s="44"/>
      <c r="F386" s="137">
        <f>'5 жастағы балалар Ш'!CL129</f>
        <v>0</v>
      </c>
      <c r="G386" s="44"/>
    </row>
    <row r="387" spans="2:7">
      <c r="B387" s="37">
        <v>30</v>
      </c>
      <c r="C387" s="43"/>
      <c r="D387" s="44"/>
      <c r="E387" s="44"/>
      <c r="F387" s="137">
        <f>'5 жастағы балалар Ш'!CM129</f>
        <v>0</v>
      </c>
      <c r="G387" s="44"/>
    </row>
    <row r="388" spans="2:7">
      <c r="B388" s="37"/>
      <c r="C388" s="43"/>
      <c r="D388" s="44"/>
      <c r="E388" s="44"/>
      <c r="F388" s="137">
        <f>'5 жастағы балалар Ш'!CN129</f>
        <v>0</v>
      </c>
      <c r="G388" s="44"/>
    </row>
    <row r="389" spans="2:7">
      <c r="B389" s="37"/>
      <c r="C389" s="43"/>
      <c r="D389" s="44"/>
      <c r="E389" s="44"/>
      <c r="F389" s="137">
        <f>'5 жастағы балалар Ш'!CO129</f>
        <v>0</v>
      </c>
      <c r="G389" s="44"/>
    </row>
    <row r="390" spans="2:7">
      <c r="B390" s="37">
        <v>31</v>
      </c>
      <c r="C390" s="43"/>
      <c r="D390" s="44"/>
      <c r="E390" s="44"/>
      <c r="F390" s="137">
        <f>'5 жастағы балалар Ш'!CP129</f>
        <v>0</v>
      </c>
      <c r="G390" s="44"/>
    </row>
    <row r="391" spans="2:7">
      <c r="B391" s="37"/>
      <c r="C391" s="43"/>
      <c r="D391" s="44"/>
      <c r="E391" s="44"/>
      <c r="F391" s="137">
        <f>'5 жастағы балалар Ш'!CQ129</f>
        <v>0</v>
      </c>
      <c r="G391" s="44"/>
    </row>
    <row r="392" spans="2:7">
      <c r="B392" s="37"/>
      <c r="C392" s="43"/>
      <c r="D392" s="44"/>
      <c r="E392" s="44"/>
      <c r="F392" s="137">
        <f>'5 жастағы балалар Ш'!CR129</f>
        <v>0</v>
      </c>
      <c r="G392" s="44"/>
    </row>
    <row r="393" spans="2:7">
      <c r="B393" s="37">
        <v>32</v>
      </c>
      <c r="C393" s="43"/>
      <c r="D393" s="44"/>
      <c r="E393" s="44"/>
      <c r="F393" s="137">
        <f>'5 жастағы балалар Ш'!CS129</f>
        <v>0</v>
      </c>
      <c r="G393" s="44"/>
    </row>
    <row r="394" spans="2:7">
      <c r="B394" s="37"/>
      <c r="C394" s="43"/>
      <c r="D394" s="44"/>
      <c r="E394" s="44"/>
      <c r="F394" s="137">
        <f>'5 жастағы балалар Ш'!CT129</f>
        <v>0</v>
      </c>
      <c r="G394" s="44"/>
    </row>
    <row r="395" spans="2:7">
      <c r="B395" s="37"/>
      <c r="C395" s="43"/>
      <c r="D395" s="44"/>
      <c r="E395" s="44"/>
      <c r="F395" s="137">
        <f>'5 жастағы балалар Ш'!CU129</f>
        <v>0</v>
      </c>
      <c r="G395" s="44"/>
    </row>
    <row r="396" spans="2:7">
      <c r="B396" s="37">
        <v>33</v>
      </c>
      <c r="C396" s="43"/>
      <c r="D396" s="44"/>
      <c r="E396" s="44"/>
      <c r="F396" s="137">
        <f>'5 жастағы балалар Ш'!CV129</f>
        <v>0</v>
      </c>
      <c r="G396" s="44"/>
    </row>
    <row r="397" spans="2:7">
      <c r="B397" s="37"/>
      <c r="C397" s="43"/>
      <c r="D397" s="44"/>
      <c r="E397" s="44"/>
      <c r="F397" s="137">
        <f>'5 жастағы балалар Ш'!CW129</f>
        <v>0</v>
      </c>
      <c r="G397" s="44"/>
    </row>
    <row r="398" spans="2:7">
      <c r="B398" s="37"/>
      <c r="C398" s="43"/>
      <c r="D398" s="44"/>
      <c r="E398" s="44"/>
      <c r="F398" s="137">
        <f>'5 жастағы балалар Ш'!CX129</f>
        <v>0</v>
      </c>
      <c r="G398" s="44"/>
    </row>
    <row r="399" spans="2:7">
      <c r="B399" s="37">
        <v>34</v>
      </c>
      <c r="C399" s="43"/>
      <c r="D399" s="44"/>
      <c r="E399" s="44"/>
      <c r="F399" s="137">
        <f>'5 жастағы балалар Ш'!CY129</f>
        <v>0</v>
      </c>
      <c r="G399" s="44"/>
    </row>
    <row r="400" spans="2:7">
      <c r="B400" s="37"/>
      <c r="C400" s="43"/>
      <c r="D400" s="44"/>
      <c r="E400" s="44"/>
      <c r="F400" s="137">
        <f>'5 жастағы балалар Ш'!CZ129</f>
        <v>0</v>
      </c>
      <c r="G400" s="44"/>
    </row>
    <row r="401" spans="2:7">
      <c r="B401" s="37"/>
      <c r="C401" s="43"/>
      <c r="D401" s="44"/>
      <c r="E401" s="44"/>
      <c r="F401" s="137">
        <f>'5 жастағы балалар Ш'!DA129</f>
        <v>0</v>
      </c>
      <c r="G401" s="44"/>
    </row>
    <row r="402" spans="2:7">
      <c r="B402" s="37">
        <v>35</v>
      </c>
      <c r="C402" s="43"/>
      <c r="D402" s="44"/>
      <c r="E402" s="44"/>
      <c r="F402" s="137">
        <f>'5 жастағы балалар Ш'!DB129</f>
        <v>0</v>
      </c>
      <c r="G402" s="44"/>
    </row>
    <row r="403" spans="2:7">
      <c r="B403" s="37"/>
      <c r="C403" s="43"/>
      <c r="D403" s="44"/>
      <c r="E403" s="44"/>
      <c r="F403" s="137">
        <f>'5 жастағы балалар Ш'!DC129</f>
        <v>0</v>
      </c>
      <c r="G403" s="44"/>
    </row>
    <row r="404" spans="2:7">
      <c r="B404" s="37"/>
      <c r="C404" s="45"/>
      <c r="D404" s="46"/>
      <c r="E404" s="46"/>
      <c r="F404" s="137">
        <f>'5 жастағы балалар Ш'!DD129</f>
        <v>0</v>
      </c>
      <c r="G404" s="46"/>
    </row>
    <row r="405" spans="2:2">
      <c r="B405" s="47">
        <f>СВОД3!V24</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8.25" customHeight="1" spans="2:8">
      <c r="B4" s="3" t="s">
        <v>827</v>
      </c>
      <c r="C4" s="3"/>
      <c r="D4" s="4">
        <f>'5 жастағы балалар Ф'!C25</f>
        <v>0</v>
      </c>
      <c r="E4" s="5"/>
      <c r="F4" s="5"/>
      <c r="G4" s="1"/>
      <c r="H4" s="1"/>
    </row>
    <row r="5" ht="18" spans="2:8">
      <c r="B5" s="6" t="s">
        <v>2</v>
      </c>
      <c r="C5" s="6"/>
      <c r="D5" s="7">
        <f>'5 жастағы балалар Ф'!A25</f>
        <v>0</v>
      </c>
      <c r="E5" s="7"/>
      <c r="F5" s="7"/>
      <c r="G5" s="1"/>
      <c r="H5" s="1"/>
    </row>
    <row r="6" ht="7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5" customHeight="1" spans="2:7">
      <c r="B97" s="28"/>
      <c r="C97" s="29" t="s">
        <v>5</v>
      </c>
      <c r="D97" s="29" t="s">
        <v>112</v>
      </c>
      <c r="E97" s="29" t="s">
        <v>338</v>
      </c>
      <c r="F97" s="29" t="s">
        <v>405</v>
      </c>
      <c r="G97" s="30" t="s">
        <v>726</v>
      </c>
    </row>
    <row r="98" ht="15" customHeight="1" spans="2:7">
      <c r="B98" s="31">
        <v>1</v>
      </c>
      <c r="C98" s="137">
        <f>'5 жастағы балалар Ф'!D25</f>
        <v>0</v>
      </c>
      <c r="D98" s="137">
        <f>'5 жастағы балалар К'!D25</f>
        <v>0</v>
      </c>
      <c r="E98" s="137">
        <f>'5 жастағы балалар Т'!D25</f>
        <v>0</v>
      </c>
      <c r="F98" s="137">
        <f>'5 жастағы балалар Ш'!D25</f>
        <v>0</v>
      </c>
      <c r="G98" s="137">
        <f>'5 жастағы балалар Ә'!D25</f>
        <v>0</v>
      </c>
    </row>
    <row r="99" ht="15" customHeight="1" spans="2:7">
      <c r="B99" s="33"/>
      <c r="C99" s="137">
        <f>'5 жастағы балалар Ф'!E25</f>
        <v>0</v>
      </c>
      <c r="D99" s="137">
        <f>'5 жастағы балалар К'!E25</f>
        <v>0</v>
      </c>
      <c r="E99" s="137">
        <f>'5 жастағы балалар Т'!E25</f>
        <v>0</v>
      </c>
      <c r="F99" s="137">
        <f>'5 жастағы балалар Ш'!E25</f>
        <v>0</v>
      </c>
      <c r="G99" s="137">
        <f>'5 жастағы балалар Ә'!E25</f>
        <v>0</v>
      </c>
    </row>
    <row r="100" ht="15" customHeight="1" spans="2:7">
      <c r="B100" s="34"/>
      <c r="C100" s="137">
        <f>'5 жастағы балалар Ф'!F25</f>
        <v>0</v>
      </c>
      <c r="D100" s="137">
        <f>'5 жастағы балалар К'!F25</f>
        <v>0</v>
      </c>
      <c r="E100" s="137">
        <f>'5 жастағы балалар Т'!F25</f>
        <v>0</v>
      </c>
      <c r="F100" s="137">
        <f>'5 жастағы балалар Ш'!F25</f>
        <v>0</v>
      </c>
      <c r="G100" s="137">
        <f>'5 жастағы балалар Ә'!F25</f>
        <v>0</v>
      </c>
    </row>
    <row r="101" ht="15" customHeight="1" spans="2:7">
      <c r="B101" s="31">
        <v>2</v>
      </c>
      <c r="C101" s="137">
        <f>'5 жастағы балалар Ф'!G25</f>
        <v>0</v>
      </c>
      <c r="D101" s="137">
        <f>'5 жастағы балалар К'!G25</f>
        <v>0</v>
      </c>
      <c r="E101" s="137">
        <f>'5 жастағы балалар Т'!G25</f>
        <v>0</v>
      </c>
      <c r="F101" s="137">
        <f>'5 жастағы балалар Ш'!G25</f>
        <v>0</v>
      </c>
      <c r="G101" s="137">
        <f>'5 жастағы балалар Ә'!G25</f>
        <v>0</v>
      </c>
    </row>
    <row r="102" ht="15" customHeight="1" spans="2:7">
      <c r="B102" s="33"/>
      <c r="C102" s="137">
        <f>'5 жастағы балалар Ф'!H25</f>
        <v>0</v>
      </c>
      <c r="D102" s="137">
        <f>'5 жастағы балалар К'!H25</f>
        <v>0</v>
      </c>
      <c r="E102" s="137">
        <f>'5 жастағы балалар Т'!H25</f>
        <v>0</v>
      </c>
      <c r="F102" s="137">
        <f>'5 жастағы балалар Ш'!H25</f>
        <v>0</v>
      </c>
      <c r="G102" s="137">
        <f>'5 жастағы балалар Ә'!H25</f>
        <v>0</v>
      </c>
    </row>
    <row r="103" ht="15" customHeight="1" spans="2:7">
      <c r="B103" s="34"/>
      <c r="C103" s="137">
        <f>'5 жастағы балалар Ф'!I25</f>
        <v>0</v>
      </c>
      <c r="D103" s="137">
        <f>'5 жастағы балалар К'!I25</f>
        <v>0</v>
      </c>
      <c r="E103" s="137">
        <f>'5 жастағы балалар Т'!I25</f>
        <v>0</v>
      </c>
      <c r="F103" s="137">
        <f>'5 жастағы балалар Ш'!I25</f>
        <v>0</v>
      </c>
      <c r="G103" s="137">
        <f>'5 жастағы балалар Ә'!I25</f>
        <v>0</v>
      </c>
    </row>
    <row r="104" ht="15" customHeight="1" spans="2:7">
      <c r="B104" s="31">
        <v>3</v>
      </c>
      <c r="C104" s="137">
        <f>'5 жастағы балалар Ф'!J25</f>
        <v>0</v>
      </c>
      <c r="D104" s="137">
        <f>'5 жастағы балалар К'!J25</f>
        <v>0</v>
      </c>
      <c r="E104" s="137">
        <f>'5 жастағы балалар Т'!J25</f>
        <v>0</v>
      </c>
      <c r="F104" s="137">
        <f>'5 жастағы балалар Ш'!J25</f>
        <v>0</v>
      </c>
      <c r="G104" s="137">
        <f>'5 жастағы балалар Ә'!J25</f>
        <v>0</v>
      </c>
    </row>
    <row r="105" ht="15" customHeight="1" spans="2:7">
      <c r="B105" s="33"/>
      <c r="C105" s="137">
        <f>'5 жастағы балалар Ф'!K25</f>
        <v>0</v>
      </c>
      <c r="D105" s="137">
        <f>'5 жастағы балалар К'!K25</f>
        <v>0</v>
      </c>
      <c r="E105" s="137">
        <f>'5 жастағы балалар Т'!K25</f>
        <v>0</v>
      </c>
      <c r="F105" s="137">
        <f>'5 жастағы балалар Ш'!K25</f>
        <v>0</v>
      </c>
      <c r="G105" s="137">
        <f>'5 жастағы балалар Ә'!K25</f>
        <v>0</v>
      </c>
    </row>
    <row r="106" ht="15" customHeight="1" spans="2:7">
      <c r="B106" s="34"/>
      <c r="C106" s="137">
        <f>'5 жастағы балалар Ф'!L25</f>
        <v>0</v>
      </c>
      <c r="D106" s="137">
        <f>'5 жастағы балалар К'!L25</f>
        <v>0</v>
      </c>
      <c r="E106" s="137">
        <f>'5 жастағы балалар Т'!L25</f>
        <v>0</v>
      </c>
      <c r="F106" s="137">
        <f>'5 жастағы балалар Ш'!L25</f>
        <v>0</v>
      </c>
      <c r="G106" s="137">
        <f>'5 жастағы балалар Ә'!L25</f>
        <v>0</v>
      </c>
    </row>
    <row r="107" ht="15" customHeight="1" spans="2:7">
      <c r="B107" s="31">
        <v>4</v>
      </c>
      <c r="C107" s="137">
        <f>'5 жастағы балалар Ф'!M25</f>
        <v>0</v>
      </c>
      <c r="D107" s="137">
        <f>'5 жастағы балалар К'!M25</f>
        <v>0</v>
      </c>
      <c r="E107" s="137">
        <f>'5 жастағы балалар Т'!M25</f>
        <v>0</v>
      </c>
      <c r="F107" s="137">
        <f>'5 жастағы балалар Ш'!M25</f>
        <v>0</v>
      </c>
      <c r="G107" s="137">
        <f>'5 жастағы балалар Ә'!M25</f>
        <v>0</v>
      </c>
    </row>
    <row r="108" ht="15" customHeight="1" spans="2:7">
      <c r="B108" s="33"/>
      <c r="C108" s="137">
        <f>'5 жастағы балалар Ф'!N25</f>
        <v>0</v>
      </c>
      <c r="D108" s="137">
        <f>'5 жастағы балалар К'!N25</f>
        <v>0</v>
      </c>
      <c r="E108" s="137">
        <f>'5 жастағы балалар Т'!N25</f>
        <v>0</v>
      </c>
      <c r="F108" s="137">
        <f>'5 жастағы балалар Ш'!N25</f>
        <v>0</v>
      </c>
      <c r="G108" s="137">
        <f>'5 жастағы балалар Ә'!N25</f>
        <v>0</v>
      </c>
    </row>
    <row r="109" ht="15" customHeight="1" spans="2:7">
      <c r="B109" s="34"/>
      <c r="C109" s="137">
        <f>'5 жастағы балалар Ф'!O25</f>
        <v>0</v>
      </c>
      <c r="D109" s="137">
        <f>'5 жастағы балалар К'!O25</f>
        <v>0</v>
      </c>
      <c r="E109" s="137">
        <f>'5 жастағы балалар Т'!O25</f>
        <v>0</v>
      </c>
      <c r="F109" s="137">
        <f>'5 жастағы балалар Ш'!O25</f>
        <v>0</v>
      </c>
      <c r="G109" s="137">
        <f>'5 жастағы балалар Ә'!O25</f>
        <v>0</v>
      </c>
    </row>
    <row r="110" ht="15" customHeight="1" spans="2:7">
      <c r="B110" s="31">
        <v>5</v>
      </c>
      <c r="C110" s="137">
        <f>'5 жастағы балалар Ф'!P25</f>
        <v>0</v>
      </c>
      <c r="D110" s="137">
        <f>'5 жастағы балалар К'!P25</f>
        <v>0</v>
      </c>
      <c r="E110" s="137">
        <f>'5 жастағы балалар Т'!P25</f>
        <v>0</v>
      </c>
      <c r="F110" s="137">
        <f>'5 жастағы балалар Ш'!P25</f>
        <v>0</v>
      </c>
      <c r="G110" s="137">
        <f>'5 жастағы балалар Ә'!P25</f>
        <v>0</v>
      </c>
    </row>
    <row r="111" ht="15" customHeight="1" spans="2:7">
      <c r="B111" s="33"/>
      <c r="C111" s="137">
        <f>'5 жастағы балалар Ф'!Q25</f>
        <v>0</v>
      </c>
      <c r="D111" s="137">
        <f>'5 жастағы балалар К'!Q25</f>
        <v>0</v>
      </c>
      <c r="E111" s="137">
        <f>'5 жастағы балалар Т'!Q25</f>
        <v>0</v>
      </c>
      <c r="F111" s="137">
        <f>'5 жастағы балалар Ш'!Q25</f>
        <v>0</v>
      </c>
      <c r="G111" s="137">
        <f>'5 жастағы балалар Ә'!Q25</f>
        <v>0</v>
      </c>
    </row>
    <row r="112" ht="15" customHeight="1" spans="2:7">
      <c r="B112" s="34"/>
      <c r="C112" s="137">
        <f>'5 жастағы балалар Ф'!R25</f>
        <v>0</v>
      </c>
      <c r="D112" s="137">
        <f>'5 жастағы балалар К'!R25</f>
        <v>0</v>
      </c>
      <c r="E112" s="137">
        <f>'5 жастағы балалар Т'!R25</f>
        <v>0</v>
      </c>
      <c r="F112" s="137">
        <f>'5 жастағы балалар Ш'!R25</f>
        <v>0</v>
      </c>
      <c r="G112" s="137">
        <f>'5 жастағы балалар Ә'!R25</f>
        <v>0</v>
      </c>
    </row>
    <row r="113" ht="15" customHeight="1" spans="2:7">
      <c r="B113" s="31">
        <v>6</v>
      </c>
      <c r="C113" s="137">
        <f>'5 жастағы балалар Ф'!S25</f>
        <v>0</v>
      </c>
      <c r="D113" s="137">
        <f>'5 жастағы балалар К'!S25</f>
        <v>0</v>
      </c>
      <c r="E113" s="137">
        <f>'5 жастағы балалар Т'!S25</f>
        <v>0</v>
      </c>
      <c r="F113" s="137">
        <f>'5 жастағы балалар Ш'!S25</f>
        <v>0</v>
      </c>
      <c r="G113" s="137">
        <f>'5 жастағы балалар Ә'!S25</f>
        <v>0</v>
      </c>
    </row>
    <row r="114" ht="15" customHeight="1" spans="2:7">
      <c r="B114" s="33"/>
      <c r="C114" s="137">
        <f>'5 жастағы балалар Ф'!T25</f>
        <v>0</v>
      </c>
      <c r="D114" s="137">
        <f>'5 жастағы балалар К'!T25</f>
        <v>0</v>
      </c>
      <c r="E114" s="137">
        <f>'5 жастағы балалар Т'!T25</f>
        <v>0</v>
      </c>
      <c r="F114" s="137">
        <f>'5 жастағы балалар Ш'!T25</f>
        <v>0</v>
      </c>
      <c r="G114" s="137">
        <f>'5 жастағы балалар Ә'!T25</f>
        <v>0</v>
      </c>
    </row>
    <row r="115" ht="15" customHeight="1" spans="2:7">
      <c r="B115" s="34"/>
      <c r="C115" s="137">
        <f>'5 жастағы балалар Ф'!U25</f>
        <v>0</v>
      </c>
      <c r="D115" s="137">
        <f>'5 жастағы балалар К'!U25</f>
        <v>0</v>
      </c>
      <c r="E115" s="137">
        <f>'5 жастағы балалар Т'!U25</f>
        <v>0</v>
      </c>
      <c r="F115" s="137">
        <f>'5 жастағы балалар Ш'!U25</f>
        <v>0</v>
      </c>
      <c r="G115" s="137">
        <f>'5 жастағы балалар Ә'!U25</f>
        <v>0</v>
      </c>
    </row>
    <row r="116" ht="15" customHeight="1" spans="2:7">
      <c r="B116" s="31">
        <v>7</v>
      </c>
      <c r="C116" s="35"/>
      <c r="D116" s="137">
        <f>'5 жастағы балалар К'!V25</f>
        <v>0</v>
      </c>
      <c r="E116" s="35"/>
      <c r="F116" s="137">
        <f>'5 жастағы балалар Ш'!V25</f>
        <v>0</v>
      </c>
      <c r="G116" s="35"/>
    </row>
    <row r="117" ht="15" customHeight="1" spans="2:7">
      <c r="B117" s="33"/>
      <c r="C117" s="36"/>
      <c r="D117" s="137">
        <f>'5 жастағы балалар Ш'!W25</f>
        <v>0</v>
      </c>
      <c r="E117" s="36"/>
      <c r="F117" s="137">
        <f>'5 жастағы балалар Ш'!W25</f>
        <v>0</v>
      </c>
      <c r="G117" s="36"/>
    </row>
    <row r="118" ht="15" customHeight="1" spans="2:7">
      <c r="B118" s="34"/>
      <c r="C118" s="36"/>
      <c r="D118" s="137">
        <f>'5 жастағы балалар К'!X25</f>
        <v>0</v>
      </c>
      <c r="E118" s="36"/>
      <c r="F118" s="137">
        <f>'5 жастағы балалар Ш'!X25</f>
        <v>0</v>
      </c>
      <c r="G118" s="36"/>
    </row>
    <row r="119" ht="15" customHeight="1" spans="2:7">
      <c r="B119" s="31">
        <v>8</v>
      </c>
      <c r="C119" s="36"/>
      <c r="D119" s="137">
        <f>'5 жастағы балалар К'!Y25</f>
        <v>0</v>
      </c>
      <c r="E119" s="36"/>
      <c r="F119" s="137">
        <f>'5 жастағы балалар Ш'!Y25</f>
        <v>0</v>
      </c>
      <c r="G119" s="36"/>
    </row>
    <row r="120" ht="15" customHeight="1" spans="2:7">
      <c r="B120" s="33"/>
      <c r="C120" s="36"/>
      <c r="D120" s="137">
        <f>'5 жастағы балалар К'!Z25</f>
        <v>0</v>
      </c>
      <c r="E120" s="36"/>
      <c r="F120" s="137">
        <f>'5 жастағы балалар Ш'!Z25</f>
        <v>0</v>
      </c>
      <c r="G120" s="36"/>
    </row>
    <row r="121" ht="15" customHeight="1" spans="2:7">
      <c r="B121" s="34"/>
      <c r="C121" s="36"/>
      <c r="D121" s="137">
        <f>'5 жастағы балалар К'!AA25</f>
        <v>0</v>
      </c>
      <c r="E121" s="36"/>
      <c r="F121" s="137">
        <f>'5 жастағы балалар Ш'!AA25</f>
        <v>0</v>
      </c>
      <c r="G121" s="36"/>
    </row>
    <row r="122" ht="15" customHeight="1" spans="2:7">
      <c r="B122" s="31">
        <v>9</v>
      </c>
      <c r="C122" s="36"/>
      <c r="D122" s="137">
        <f>'5 жастағы балалар К'!AB25</f>
        <v>0</v>
      </c>
      <c r="E122" s="36"/>
      <c r="F122" s="137">
        <f>'5 жастағы балалар Ш'!AB25</f>
        <v>0</v>
      </c>
      <c r="G122" s="36"/>
    </row>
    <row r="123" ht="15" customHeight="1" spans="2:7">
      <c r="B123" s="33"/>
      <c r="C123" s="36"/>
      <c r="D123" s="137">
        <f>'5 жастағы балалар К'!AC25</f>
        <v>0</v>
      </c>
      <c r="E123" s="36"/>
      <c r="F123" s="137">
        <f>'5 жастағы балалар Ш'!AC25</f>
        <v>0</v>
      </c>
      <c r="G123" s="36"/>
    </row>
    <row r="124" ht="15" customHeight="1" spans="2:7">
      <c r="B124" s="34"/>
      <c r="C124" s="36"/>
      <c r="D124" s="137">
        <f>'5 жастағы балалар К'!AD25</f>
        <v>0</v>
      </c>
      <c r="E124" s="36"/>
      <c r="F124" s="137">
        <f>'5 жастағы балалар Ш'!AD25</f>
        <v>0</v>
      </c>
      <c r="G124" s="36"/>
    </row>
    <row r="125" ht="15" customHeight="1" spans="2:7">
      <c r="B125" s="37">
        <v>10</v>
      </c>
      <c r="C125" s="36"/>
      <c r="D125" s="137">
        <f>'5 жастағы балалар К'!AE25</f>
        <v>0</v>
      </c>
      <c r="E125" s="36"/>
      <c r="F125" s="137">
        <f>'5 жастағы балалар Ш'!AE25</f>
        <v>0</v>
      </c>
      <c r="G125" s="36"/>
    </row>
    <row r="126" ht="15" customHeight="1" spans="2:7">
      <c r="B126" s="37"/>
      <c r="C126" s="36"/>
      <c r="D126" s="137">
        <f>'5 жастағы балалар К'!AF25</f>
        <v>0</v>
      </c>
      <c r="E126" s="36"/>
      <c r="F126" s="137">
        <f>'5 жастағы балалар Ш'!AF25</f>
        <v>0</v>
      </c>
      <c r="G126" s="36"/>
    </row>
    <row r="127" ht="15" customHeight="1" spans="2:7">
      <c r="B127" s="37"/>
      <c r="C127" s="36"/>
      <c r="D127" s="137">
        <f>'5 жастағы балалар К'!AG25</f>
        <v>0</v>
      </c>
      <c r="E127" s="36"/>
      <c r="F127" s="137">
        <f>'5 жастағы балалар Ш'!AG25</f>
        <v>0</v>
      </c>
      <c r="G127" s="36"/>
    </row>
    <row r="128" ht="15" customHeight="1" spans="2:7">
      <c r="B128" s="37">
        <v>11</v>
      </c>
      <c r="C128" s="36"/>
      <c r="D128" s="137">
        <f>'5 жастағы балалар К'!AH25</f>
        <v>0</v>
      </c>
      <c r="E128" s="36"/>
      <c r="F128" s="137">
        <f>'5 жастағы балалар Ш'!AH25</f>
        <v>0</v>
      </c>
      <c r="G128" s="36"/>
    </row>
    <row r="129" ht="15" customHeight="1" spans="2:7">
      <c r="B129" s="37"/>
      <c r="C129" s="36"/>
      <c r="D129" s="137">
        <f>'5 жастағы балалар К'!AI25</f>
        <v>0</v>
      </c>
      <c r="E129" s="36"/>
      <c r="F129" s="137">
        <f>'5 жастағы балалар Ш'!AI25</f>
        <v>0</v>
      </c>
      <c r="G129" s="36"/>
    </row>
    <row r="130" spans="2:7">
      <c r="B130" s="37"/>
      <c r="C130" s="36"/>
      <c r="D130" s="137">
        <f>'5 жастағы балалар К'!AJ25</f>
        <v>0</v>
      </c>
      <c r="E130" s="36"/>
      <c r="F130" s="137">
        <f>'5 жастағы балалар Ш'!AJ25</f>
        <v>0</v>
      </c>
      <c r="G130" s="36"/>
    </row>
    <row r="131" spans="2:7">
      <c r="B131" s="37">
        <v>12</v>
      </c>
      <c r="C131" s="36"/>
      <c r="D131" s="137">
        <f>'5 жастағы балалар К'!AK25</f>
        <v>0</v>
      </c>
      <c r="E131" s="36"/>
      <c r="F131" s="137">
        <f>'5 жастағы балалар Ш'!AK25</f>
        <v>0</v>
      </c>
      <c r="G131" s="36"/>
    </row>
    <row r="132" spans="2:7">
      <c r="B132" s="37"/>
      <c r="C132" s="36"/>
      <c r="D132" s="137">
        <f>'5 жастағы балалар К'!AL25</f>
        <v>0</v>
      </c>
      <c r="E132" s="36"/>
      <c r="F132" s="137">
        <f>'5 жастағы балалар Ш'!AL25</f>
        <v>0</v>
      </c>
      <c r="G132" s="36"/>
    </row>
    <row r="133" spans="2:7">
      <c r="B133" s="37"/>
      <c r="C133" s="36"/>
      <c r="D133" s="137">
        <f>'5 жастағы балалар К'!AM25</f>
        <v>0</v>
      </c>
      <c r="E133" s="36"/>
      <c r="F133" s="137">
        <f>'5 жастағы балалар Ш'!AM25</f>
        <v>0</v>
      </c>
      <c r="G133" s="36"/>
    </row>
    <row r="134" spans="2:7">
      <c r="B134" s="37">
        <v>13</v>
      </c>
      <c r="C134" s="36"/>
      <c r="D134" s="137">
        <f>'5 жастағы балалар К'!AN25</f>
        <v>0</v>
      </c>
      <c r="E134" s="36"/>
      <c r="F134" s="137">
        <f>'5 жастағы балалар Ш'!AN25</f>
        <v>0</v>
      </c>
      <c r="G134" s="36"/>
    </row>
    <row r="135" spans="2:7">
      <c r="B135" s="37"/>
      <c r="C135" s="36"/>
      <c r="D135" s="137">
        <f>'5 жастағы балалар К'!AO25</f>
        <v>0</v>
      </c>
      <c r="E135" s="36"/>
      <c r="F135" s="137">
        <f>'5 жастағы балалар Ш'!AO25</f>
        <v>0</v>
      </c>
      <c r="G135" s="36"/>
    </row>
    <row r="136" spans="2:7">
      <c r="B136" s="37"/>
      <c r="C136" s="36"/>
      <c r="D136" s="137">
        <f>'5 жастағы балалар К'!AP25</f>
        <v>0</v>
      </c>
      <c r="E136" s="36"/>
      <c r="F136" s="137">
        <f>'5 жастағы балалар Ш'!AP25</f>
        <v>0</v>
      </c>
      <c r="G136" s="36"/>
    </row>
    <row r="137" spans="2:7">
      <c r="B137" s="37">
        <v>14</v>
      </c>
      <c r="C137" s="36"/>
      <c r="D137" s="137">
        <f>'5 жастағы балалар К'!AQ25</f>
        <v>0</v>
      </c>
      <c r="E137" s="36"/>
      <c r="F137" s="137">
        <f>'5 жастағы балалар Ш'!AQ25</f>
        <v>0</v>
      </c>
      <c r="G137" s="36"/>
    </row>
    <row r="138" spans="2:7">
      <c r="B138" s="37"/>
      <c r="C138" s="36"/>
      <c r="D138" s="137">
        <f>'5 жастағы балалар К'!AR25</f>
        <v>0</v>
      </c>
      <c r="E138" s="36"/>
      <c r="F138" s="137">
        <f>'5 жастағы балалар Ш'!AR25</f>
        <v>0</v>
      </c>
      <c r="G138" s="36"/>
    </row>
    <row r="139" spans="2:7">
      <c r="B139" s="37"/>
      <c r="C139" s="36"/>
      <c r="D139" s="137">
        <f>'5 жастағы балалар К'!AS25</f>
        <v>0</v>
      </c>
      <c r="E139" s="36"/>
      <c r="F139" s="137">
        <f>'5 жастағы балалар Ш'!AS25</f>
        <v>0</v>
      </c>
      <c r="G139" s="36"/>
    </row>
    <row r="140" spans="2:7">
      <c r="B140" s="37">
        <v>15</v>
      </c>
      <c r="C140" s="36"/>
      <c r="D140" s="137">
        <f>'5 жастағы балалар К'!AT25</f>
        <v>0</v>
      </c>
      <c r="E140" s="36"/>
      <c r="F140" s="137">
        <f>'5 жастағы балалар Ш'!AT25</f>
        <v>0</v>
      </c>
      <c r="G140" s="36"/>
    </row>
    <row r="141" spans="2:7">
      <c r="B141" s="37"/>
      <c r="C141" s="36"/>
      <c r="D141" s="137">
        <f>'5 жастағы балалар К'!AU25</f>
        <v>0</v>
      </c>
      <c r="E141" s="36"/>
      <c r="F141" s="137">
        <f>'5 жастағы балалар Ш'!AU25</f>
        <v>0</v>
      </c>
      <c r="G141" s="36"/>
    </row>
    <row r="142" spans="2:7">
      <c r="B142" s="37"/>
      <c r="C142" s="36"/>
      <c r="D142" s="137">
        <f>'5 жастағы балалар К'!AV25</f>
        <v>0</v>
      </c>
      <c r="E142" s="36"/>
      <c r="F142" s="137">
        <f>'5 жастағы балалар Ш'!AV25</f>
        <v>0</v>
      </c>
      <c r="G142" s="36"/>
    </row>
    <row r="143" spans="2:7">
      <c r="B143" s="37">
        <v>16</v>
      </c>
      <c r="C143" s="36"/>
      <c r="D143" s="137">
        <f>'5 жастағы балалар К'!AW25</f>
        <v>0</v>
      </c>
      <c r="E143" s="36"/>
      <c r="F143" s="137">
        <f>'5 жастағы балалар Ш'!AW25</f>
        <v>0</v>
      </c>
      <c r="G143" s="36"/>
    </row>
    <row r="144" spans="2:7">
      <c r="B144" s="37"/>
      <c r="C144" s="36"/>
      <c r="D144" s="137">
        <f>'5 жастағы балалар К'!AX25</f>
        <v>0</v>
      </c>
      <c r="E144" s="36"/>
      <c r="F144" s="137">
        <f>'5 жастағы балалар Ш'!AX25</f>
        <v>0</v>
      </c>
      <c r="G144" s="36"/>
    </row>
    <row r="145" spans="2:7">
      <c r="B145" s="37"/>
      <c r="C145" s="36"/>
      <c r="D145" s="137">
        <f>'5 жастағы балалар К'!AY25</f>
        <v>0</v>
      </c>
      <c r="E145" s="36"/>
      <c r="F145" s="137">
        <f>'5 жастағы балалар Ш'!AY25</f>
        <v>0</v>
      </c>
      <c r="G145" s="36"/>
    </row>
    <row r="146" spans="2:7">
      <c r="B146" s="37">
        <v>17</v>
      </c>
      <c r="C146" s="36"/>
      <c r="D146" s="137">
        <f>'5 жастағы балалар К'!AZ25</f>
        <v>0</v>
      </c>
      <c r="E146" s="36"/>
      <c r="F146" s="137">
        <f>'5 жастағы балалар Ш'!AZ25</f>
        <v>0</v>
      </c>
      <c r="G146" s="36"/>
    </row>
    <row r="147" spans="2:7">
      <c r="B147" s="37"/>
      <c r="C147" s="36"/>
      <c r="D147" s="137">
        <f>'5 жастағы балалар К'!BA25</f>
        <v>0</v>
      </c>
      <c r="E147" s="36"/>
      <c r="F147" s="137">
        <f>'5 жастағы балалар Ш'!BA25</f>
        <v>0</v>
      </c>
      <c r="G147" s="36"/>
    </row>
    <row r="148" spans="2:7">
      <c r="B148" s="37"/>
      <c r="C148" s="36"/>
      <c r="D148" s="137">
        <f>'5 жастағы балалар К'!BB25</f>
        <v>0</v>
      </c>
      <c r="E148" s="36"/>
      <c r="F148" s="137">
        <f>'5 жастағы балалар Ш'!BB25</f>
        <v>0</v>
      </c>
      <c r="G148" s="36"/>
    </row>
    <row r="149" spans="2:7">
      <c r="B149" s="37">
        <v>18</v>
      </c>
      <c r="C149" s="36"/>
      <c r="D149" s="137">
        <f>'5 жастағы балалар К'!BC25</f>
        <v>0</v>
      </c>
      <c r="E149" s="36"/>
      <c r="F149" s="137">
        <f>'5 жастағы балалар Ш'!BC25</f>
        <v>0</v>
      </c>
      <c r="G149" s="36"/>
    </row>
    <row r="150" spans="2:7">
      <c r="B150" s="37"/>
      <c r="C150" s="36"/>
      <c r="D150" s="137">
        <f>'5 жастағы балалар К'!BD25</f>
        <v>0</v>
      </c>
      <c r="E150" s="36"/>
      <c r="F150" s="137">
        <f>'5 жастағы балалар Ш'!BD25</f>
        <v>0</v>
      </c>
      <c r="G150" s="36"/>
    </row>
    <row r="151" spans="2:7">
      <c r="B151" s="37"/>
      <c r="C151" s="36"/>
      <c r="D151" s="137">
        <f>'5 жастағы балалар К'!BE25</f>
        <v>0</v>
      </c>
      <c r="E151" s="36"/>
      <c r="F151" s="137">
        <f>'5 жастағы балалар Ш'!BE25</f>
        <v>0</v>
      </c>
      <c r="G151" s="36"/>
    </row>
    <row r="152" spans="2:7">
      <c r="B152" s="37">
        <v>19</v>
      </c>
      <c r="C152" s="36"/>
      <c r="D152" s="35"/>
      <c r="E152" s="36"/>
      <c r="F152" s="137">
        <f>'5 жастағы балалар Ш'!BF25</f>
        <v>0</v>
      </c>
      <c r="G152" s="36"/>
    </row>
    <row r="153" spans="2:7">
      <c r="B153" s="37"/>
      <c r="C153" s="36"/>
      <c r="D153" s="36"/>
      <c r="E153" s="36"/>
      <c r="F153" s="137">
        <f>'5 жастағы балалар Ш'!BG25</f>
        <v>0</v>
      </c>
      <c r="G153" s="36"/>
    </row>
    <row r="154" spans="2:7">
      <c r="B154" s="37"/>
      <c r="C154" s="36"/>
      <c r="D154" s="36"/>
      <c r="E154" s="36"/>
      <c r="F154" s="137">
        <f>'5 жастағы балалар Ш'!BH25</f>
        <v>0</v>
      </c>
      <c r="G154" s="36"/>
    </row>
    <row r="155" spans="2:7">
      <c r="B155" s="37">
        <v>20</v>
      </c>
      <c r="C155" s="36"/>
      <c r="D155" s="36"/>
      <c r="E155" s="36"/>
      <c r="F155" s="137">
        <f>'5 жастағы балалар Ш'!BI25</f>
        <v>0</v>
      </c>
      <c r="G155" s="36"/>
    </row>
    <row r="156" spans="2:7">
      <c r="B156" s="37"/>
      <c r="C156" s="36"/>
      <c r="D156" s="36"/>
      <c r="E156" s="36"/>
      <c r="F156" s="137">
        <f>'5 жастағы балалар Ш'!BJ25</f>
        <v>0</v>
      </c>
      <c r="G156" s="36"/>
    </row>
    <row r="157" spans="2:7">
      <c r="B157" s="37"/>
      <c r="C157" s="36"/>
      <c r="D157" s="36"/>
      <c r="E157" s="36"/>
      <c r="F157" s="137">
        <f>'5 жастағы балалар Ш'!BK25</f>
        <v>0</v>
      </c>
      <c r="G157" s="36"/>
    </row>
    <row r="158" spans="2:7">
      <c r="B158" s="31">
        <v>21</v>
      </c>
      <c r="C158" s="36"/>
      <c r="D158" s="36"/>
      <c r="E158" s="36"/>
      <c r="F158" s="137">
        <f>'5 жастағы балалар Ш'!BL25</f>
        <v>0</v>
      </c>
      <c r="G158" s="36"/>
    </row>
    <row r="159" ht="15" customHeight="1" spans="2:7">
      <c r="B159" s="33"/>
      <c r="C159" s="36"/>
      <c r="D159" s="36"/>
      <c r="E159" s="36"/>
      <c r="F159" s="137">
        <f>'5 жастағы балалар Ш'!BM25</f>
        <v>0</v>
      </c>
      <c r="G159" s="36"/>
    </row>
    <row r="160" spans="2:7">
      <c r="B160" s="34"/>
      <c r="C160" s="36"/>
      <c r="D160" s="36"/>
      <c r="E160" s="36"/>
      <c r="F160" s="137">
        <f>'5 жастағы балалар Ш'!BN25</f>
        <v>0</v>
      </c>
      <c r="G160" s="36"/>
    </row>
    <row r="161" spans="2:7">
      <c r="B161" s="31">
        <v>22</v>
      </c>
      <c r="C161" s="36"/>
      <c r="D161" s="36"/>
      <c r="E161" s="36"/>
      <c r="F161" s="137">
        <f>'5 жастағы балалар Ш'!BO25</f>
        <v>0</v>
      </c>
      <c r="G161" s="36"/>
    </row>
    <row r="162" spans="2:7">
      <c r="B162" s="33"/>
      <c r="C162" s="36"/>
      <c r="D162" s="36"/>
      <c r="E162" s="36"/>
      <c r="F162" s="137">
        <f>'5 жастағы балалар Ш'!BP25</f>
        <v>0</v>
      </c>
      <c r="G162" s="36"/>
    </row>
    <row r="163" spans="2:7">
      <c r="B163" s="34"/>
      <c r="C163" s="36"/>
      <c r="D163" s="36"/>
      <c r="E163" s="36"/>
      <c r="F163" s="137">
        <f>'5 жастағы балалар Ш'!BQ25</f>
        <v>0</v>
      </c>
      <c r="G163" s="36"/>
    </row>
    <row r="164" spans="2:7">
      <c r="B164" s="31">
        <v>23</v>
      </c>
      <c r="C164" s="36"/>
      <c r="D164" s="36"/>
      <c r="E164" s="36"/>
      <c r="F164" s="137">
        <f>'5 жастағы балалар Ш'!BR25</f>
        <v>0</v>
      </c>
      <c r="G164" s="36"/>
    </row>
    <row r="165" spans="2:7">
      <c r="B165" s="33"/>
      <c r="C165" s="36"/>
      <c r="D165" s="36"/>
      <c r="E165" s="36"/>
      <c r="F165" s="137">
        <f>'5 жастағы балалар Ш'!BS25</f>
        <v>0</v>
      </c>
      <c r="G165" s="36"/>
    </row>
    <row r="166" ht="15" customHeight="1" spans="2:7">
      <c r="B166" s="34"/>
      <c r="C166" s="36"/>
      <c r="D166" s="36"/>
      <c r="E166" s="36"/>
      <c r="F166" s="137">
        <f>'5 жастағы балалар Ш'!BT25</f>
        <v>0</v>
      </c>
      <c r="G166" s="36"/>
    </row>
    <row r="167" ht="15" customHeight="1" spans="2:7">
      <c r="B167" s="31">
        <v>24</v>
      </c>
      <c r="C167" s="36"/>
      <c r="D167" s="36"/>
      <c r="E167" s="36"/>
      <c r="F167" s="137">
        <f>'5 жастағы балалар Ш'!BU25</f>
        <v>0</v>
      </c>
      <c r="G167" s="36"/>
    </row>
    <row r="168" ht="15" customHeight="1" spans="2:7">
      <c r="B168" s="33"/>
      <c r="C168" s="36"/>
      <c r="D168" s="36"/>
      <c r="E168" s="36"/>
      <c r="F168" s="137">
        <f>'5 жастағы балалар Ш'!BV25</f>
        <v>0</v>
      </c>
      <c r="G168" s="36"/>
    </row>
    <row r="169" ht="15" customHeight="1" spans="2:7">
      <c r="B169" s="34"/>
      <c r="C169" s="36"/>
      <c r="D169" s="36"/>
      <c r="E169" s="36"/>
      <c r="F169" s="137">
        <f>'5 жастағы балалар Ш'!BW25</f>
        <v>0</v>
      </c>
      <c r="G169" s="36"/>
    </row>
    <row r="170" ht="15" customHeight="1" spans="2:7">
      <c r="B170" s="31">
        <v>25</v>
      </c>
      <c r="C170" s="36"/>
      <c r="D170" s="36"/>
      <c r="E170" s="36"/>
      <c r="F170" s="137">
        <f>'5 жастағы балалар Ш'!BX25</f>
        <v>0</v>
      </c>
      <c r="G170" s="36"/>
    </row>
    <row r="171" ht="15" customHeight="1" spans="2:7">
      <c r="B171" s="33"/>
      <c r="C171" s="36"/>
      <c r="D171" s="36"/>
      <c r="E171" s="36"/>
      <c r="F171" s="137">
        <f>'5 жастағы балалар Ш'!BY25</f>
        <v>0</v>
      </c>
      <c r="G171" s="36"/>
    </row>
    <row r="172" ht="15" customHeight="1" spans="2:7">
      <c r="B172" s="34"/>
      <c r="C172" s="36"/>
      <c r="D172" s="36"/>
      <c r="E172" s="36"/>
      <c r="F172" s="137">
        <f>'5 жастағы балалар Ш'!BZ25</f>
        <v>0</v>
      </c>
      <c r="G172" s="36"/>
    </row>
    <row r="173" ht="15" customHeight="1" spans="2:7">
      <c r="B173" s="31">
        <v>26</v>
      </c>
      <c r="C173" s="36"/>
      <c r="D173" s="36"/>
      <c r="E173" s="36"/>
      <c r="F173" s="137">
        <f>'5 жастағы балалар Ш'!CA25</f>
        <v>0</v>
      </c>
      <c r="G173" s="36"/>
    </row>
    <row r="174" ht="15" customHeight="1" spans="2:7">
      <c r="B174" s="33"/>
      <c r="C174" s="36"/>
      <c r="D174" s="36"/>
      <c r="E174" s="36"/>
      <c r="F174" s="137">
        <f>'5 жастағы балалар Ш'!CB25</f>
        <v>0</v>
      </c>
      <c r="G174" s="36"/>
    </row>
    <row r="175" ht="15" customHeight="1" spans="2:7">
      <c r="B175" s="34"/>
      <c r="C175" s="36"/>
      <c r="D175" s="36"/>
      <c r="E175" s="36"/>
      <c r="F175" s="137">
        <f>'5 жастағы балалар Ш'!CC25</f>
        <v>0</v>
      </c>
      <c r="G175" s="36"/>
    </row>
    <row r="176" ht="15" customHeight="1" spans="2:7">
      <c r="B176" s="31">
        <v>27</v>
      </c>
      <c r="C176" s="36"/>
      <c r="D176" s="36"/>
      <c r="E176" s="36"/>
      <c r="F176" s="137">
        <f>'5 жастағы балалар Ш'!CD25</f>
        <v>0</v>
      </c>
      <c r="G176" s="36"/>
    </row>
    <row r="177" ht="15" customHeight="1" spans="2:7">
      <c r="B177" s="33"/>
      <c r="C177" s="36"/>
      <c r="D177" s="36"/>
      <c r="E177" s="36"/>
      <c r="F177" s="137">
        <f>'5 жастағы балалар Ш'!CE25</f>
        <v>0</v>
      </c>
      <c r="G177" s="36"/>
    </row>
    <row r="178" ht="15" customHeight="1" spans="2:7">
      <c r="B178" s="34"/>
      <c r="C178" s="36"/>
      <c r="D178" s="36"/>
      <c r="E178" s="36"/>
      <c r="F178" s="137">
        <f>'5 жастағы балалар Ш'!CF25</f>
        <v>0</v>
      </c>
      <c r="G178" s="36"/>
    </row>
    <row r="179" ht="15" customHeight="1" spans="2:7">
      <c r="B179" s="31">
        <v>28</v>
      </c>
      <c r="C179" s="36"/>
      <c r="D179" s="36"/>
      <c r="E179" s="36"/>
      <c r="F179" s="137">
        <f>'5 жастағы балалар Ш'!CG25</f>
        <v>0</v>
      </c>
      <c r="G179" s="36"/>
    </row>
    <row r="180" ht="15" customHeight="1" spans="2:7">
      <c r="B180" s="33"/>
      <c r="C180" s="36"/>
      <c r="D180" s="36"/>
      <c r="E180" s="36"/>
      <c r="F180" s="137">
        <f>'5 жастағы балалар Ш'!CH25</f>
        <v>0</v>
      </c>
      <c r="G180" s="36"/>
    </row>
    <row r="181" ht="15" customHeight="1" spans="2:7">
      <c r="B181" s="34"/>
      <c r="C181" s="36"/>
      <c r="D181" s="36"/>
      <c r="E181" s="36"/>
      <c r="F181" s="137">
        <f>'5 жастағы балалар Ш'!CI25</f>
        <v>0</v>
      </c>
      <c r="G181" s="36"/>
    </row>
    <row r="182" ht="15" customHeight="1" spans="2:7">
      <c r="B182" s="31">
        <v>29</v>
      </c>
      <c r="C182" s="36"/>
      <c r="D182" s="36"/>
      <c r="E182" s="36"/>
      <c r="F182" s="137">
        <f>'5 жастағы балалар Ш'!CJ25</f>
        <v>0</v>
      </c>
      <c r="G182" s="36"/>
    </row>
    <row r="183" ht="15" customHeight="1" spans="2:7">
      <c r="B183" s="33"/>
      <c r="C183" s="36"/>
      <c r="D183" s="36"/>
      <c r="E183" s="36"/>
      <c r="F183" s="137">
        <f>'5 жастағы балалар Ш'!CK25</f>
        <v>0</v>
      </c>
      <c r="G183" s="36"/>
    </row>
    <row r="184" ht="15" customHeight="1" spans="2:7">
      <c r="B184" s="34"/>
      <c r="C184" s="36"/>
      <c r="D184" s="36"/>
      <c r="E184" s="36"/>
      <c r="F184" s="137">
        <f>'5 жастағы балалар Ш'!CL25</f>
        <v>0</v>
      </c>
      <c r="G184" s="36"/>
    </row>
    <row r="185" ht="15" customHeight="1" spans="2:7">
      <c r="B185" s="31">
        <v>30</v>
      </c>
      <c r="C185" s="36"/>
      <c r="D185" s="36"/>
      <c r="E185" s="36"/>
      <c r="F185" s="137">
        <f>'5 жастағы балалар Ш'!CM25</f>
        <v>0</v>
      </c>
      <c r="G185" s="36"/>
    </row>
    <row r="186" ht="15" customHeight="1" spans="2:7">
      <c r="B186" s="33"/>
      <c r="C186" s="36"/>
      <c r="D186" s="36"/>
      <c r="E186" s="36"/>
      <c r="F186" s="137">
        <f>'5 жастағы балалар Ш'!CN25</f>
        <v>0</v>
      </c>
      <c r="G186" s="36"/>
    </row>
    <row r="187" ht="15" customHeight="1" spans="2:7">
      <c r="B187" s="34"/>
      <c r="C187" s="38"/>
      <c r="D187" s="38"/>
      <c r="E187" s="38"/>
      <c r="F187" s="137">
        <f>'5 жастағы балалар Ш'!CO25</f>
        <v>0</v>
      </c>
      <c r="G187" s="38"/>
    </row>
    <row r="188" ht="15" customHeight="1"/>
    <row r="189" ht="15" customHeight="1" spans="2:7">
      <c r="B189" s="25" t="s">
        <v>839</v>
      </c>
      <c r="C189" s="26"/>
      <c r="D189" s="26"/>
      <c r="E189" s="26"/>
      <c r="F189" s="26"/>
      <c r="G189" s="27"/>
    </row>
    <row r="190" ht="35.25" customHeight="1" spans="2:7">
      <c r="B190" s="28"/>
      <c r="C190" s="29" t="s">
        <v>5</v>
      </c>
      <c r="D190" s="29" t="s">
        <v>112</v>
      </c>
      <c r="E190" s="29" t="s">
        <v>338</v>
      </c>
      <c r="F190" s="29" t="s">
        <v>405</v>
      </c>
      <c r="G190" s="30" t="s">
        <v>726</v>
      </c>
    </row>
    <row r="191" ht="15" customHeight="1" spans="2:7">
      <c r="B191" s="31">
        <v>1</v>
      </c>
      <c r="C191" s="139">
        <f>'5 жастағы балалар Ф'!D71</f>
        <v>0</v>
      </c>
      <c r="D191" s="139">
        <f>'5 жастағы балалар К'!D71</f>
        <v>0</v>
      </c>
      <c r="E191" s="139">
        <f>'5 жастағы балалар Т'!D71</f>
        <v>0</v>
      </c>
      <c r="F191" s="139">
        <f>'5 жастағы балалар Ш'!D71</f>
        <v>0</v>
      </c>
      <c r="G191" s="139">
        <f>'5 жастағы балалар Ә'!D71</f>
        <v>0</v>
      </c>
    </row>
    <row r="192" ht="15" customHeight="1" spans="2:7">
      <c r="B192" s="33"/>
      <c r="C192" s="139">
        <f>'5 жастағы балалар Ф'!E71</f>
        <v>0</v>
      </c>
      <c r="D192" s="139">
        <f>'5 жастағы балалар К'!E71</f>
        <v>0</v>
      </c>
      <c r="E192" s="139">
        <f>'5 жастағы балалар Т'!E71</f>
        <v>0</v>
      </c>
      <c r="F192" s="139">
        <f>'5 жастағы балалар Ш'!E71</f>
        <v>0</v>
      </c>
      <c r="G192" s="139">
        <f>'5 жастағы балалар Ә'!E71</f>
        <v>0</v>
      </c>
    </row>
    <row r="193" ht="15" customHeight="1" spans="2:7">
      <c r="B193" s="34"/>
      <c r="C193" s="139">
        <f>'5 жастағы балалар Ф'!F71</f>
        <v>0</v>
      </c>
      <c r="D193" s="139">
        <f>'5 жастағы балалар К'!F71</f>
        <v>0</v>
      </c>
      <c r="E193" s="139">
        <f>'5 жастағы балалар Т'!F71</f>
        <v>0</v>
      </c>
      <c r="F193" s="139">
        <f>'5 жастағы балалар Ш'!F71</f>
        <v>0</v>
      </c>
      <c r="G193" s="139">
        <f>'5 жастағы балалар Ә'!F71</f>
        <v>0</v>
      </c>
    </row>
    <row r="194" ht="15" customHeight="1" spans="2:99">
      <c r="B194" s="31">
        <v>2</v>
      </c>
      <c r="C194" s="139">
        <f>'5 жастағы балалар Ф'!G71</f>
        <v>0</v>
      </c>
      <c r="D194" s="139">
        <f>'5 жастағы балалар К'!G71</f>
        <v>0</v>
      </c>
      <c r="E194" s="139">
        <f>'5 жастағы балалар Т'!G71</f>
        <v>0</v>
      </c>
      <c r="F194" s="139">
        <f>'5 жастағы балалар Ш'!G71</f>
        <v>0</v>
      </c>
      <c r="G194" s="139">
        <f>'5 жастағы балалар Ә'!G71</f>
        <v>0</v>
      </c>
      <c r="CO194" s="140"/>
      <c r="CQ194" s="140"/>
      <c r="CS194" s="140"/>
      <c r="CU194" s="140"/>
    </row>
    <row r="195" ht="15" customHeight="1" spans="2:99">
      <c r="B195" s="33"/>
      <c r="C195" s="139">
        <f>'5 жастағы балалар Ф'!H71</f>
        <v>0</v>
      </c>
      <c r="D195" s="139">
        <f>'5 жастағы балалар К'!H71</f>
        <v>0</v>
      </c>
      <c r="E195" s="139">
        <f>'5 жастағы балалар Т'!H71</f>
        <v>0</v>
      </c>
      <c r="F195" s="139">
        <f>'5 жастағы балалар Ш'!H71</f>
        <v>0</v>
      </c>
      <c r="G195" s="139">
        <f>'5 жастағы балалар Ә'!H71</f>
        <v>0</v>
      </c>
      <c r="CO195" s="141"/>
      <c r="CQ195" s="141"/>
      <c r="CS195" s="141"/>
      <c r="CU195" s="141"/>
    </row>
    <row r="196" ht="15" customHeight="1" spans="2:99">
      <c r="B196" s="34"/>
      <c r="C196" s="139">
        <f>'5 жастағы балалар Ф'!I71</f>
        <v>0</v>
      </c>
      <c r="D196" s="139">
        <f>'5 жастағы балалар К'!I71</f>
        <v>0</v>
      </c>
      <c r="E196" s="139">
        <f>'5 жастағы балалар Т'!I71</f>
        <v>0</v>
      </c>
      <c r="F196" s="139">
        <f>'5 жастағы балалар Ш'!I71</f>
        <v>0</v>
      </c>
      <c r="G196" s="139">
        <f>'5 жастағы балалар Ә'!I71</f>
        <v>0</v>
      </c>
      <c r="CO196" s="141"/>
      <c r="CQ196" s="141"/>
      <c r="CS196" s="141"/>
      <c r="CU196" s="141"/>
    </row>
    <row r="197" ht="15" customHeight="1" spans="2:7">
      <c r="B197" s="31">
        <v>3</v>
      </c>
      <c r="C197" s="139">
        <f>'5 жастағы балалар Ф'!J71</f>
        <v>0</v>
      </c>
      <c r="D197" s="139">
        <f>'5 жастағы балалар К'!J71</f>
        <v>0</v>
      </c>
      <c r="E197" s="139">
        <f>'5 жастағы балалар Т'!J71</f>
        <v>0</v>
      </c>
      <c r="F197" s="139">
        <f>'5 жастағы балалар Ш'!J71</f>
        <v>0</v>
      </c>
      <c r="G197" s="139">
        <f>'5 жастағы балалар Ә'!J71</f>
        <v>0</v>
      </c>
    </row>
    <row r="198" ht="15" customHeight="1" spans="2:7">
      <c r="B198" s="33"/>
      <c r="C198" s="139">
        <f>'5 жастағы балалар Ф'!K71</f>
        <v>0</v>
      </c>
      <c r="D198" s="139">
        <f>'5 жастағы балалар К'!K71</f>
        <v>0</v>
      </c>
      <c r="E198" s="139">
        <f>'5 жастағы балалар Т'!K71</f>
        <v>0</v>
      </c>
      <c r="F198" s="139">
        <f>'5 жастағы балалар Ш'!K71</f>
        <v>0</v>
      </c>
      <c r="G198" s="139">
        <f>'5 жастағы балалар Ә'!K71</f>
        <v>0</v>
      </c>
    </row>
    <row r="199" ht="15" customHeight="1" spans="2:7">
      <c r="B199" s="34"/>
      <c r="C199" s="139">
        <f>'5 жастағы балалар Ф'!L71</f>
        <v>0</v>
      </c>
      <c r="D199" s="139">
        <f>'5 жастағы балалар К'!L71</f>
        <v>0</v>
      </c>
      <c r="E199" s="139">
        <f>'5 жастағы балалар Т'!L71</f>
        <v>0</v>
      </c>
      <c r="F199" s="139">
        <f>'5 жастағы балалар Ш'!L71</f>
        <v>0</v>
      </c>
      <c r="G199" s="139">
        <f>'5 жастағы балалар Ә'!L71</f>
        <v>0</v>
      </c>
    </row>
    <row r="200" ht="15" customHeight="1" spans="2:7">
      <c r="B200" s="31">
        <v>4</v>
      </c>
      <c r="C200" s="139">
        <f>'5 жастағы балалар Ф'!M71</f>
        <v>0</v>
      </c>
      <c r="D200" s="139">
        <f>'5 жастағы балалар К'!M71</f>
        <v>0</v>
      </c>
      <c r="E200" s="139">
        <f>'5 жастағы балалар Т'!M71</f>
        <v>0</v>
      </c>
      <c r="F200" s="139">
        <f>'5 жастағы балалар Ш'!M71</f>
        <v>0</v>
      </c>
      <c r="G200" s="139">
        <f>'5 жастағы балалар Ә'!M71</f>
        <v>0</v>
      </c>
    </row>
    <row r="201" ht="15" customHeight="1" spans="2:7">
      <c r="B201" s="33"/>
      <c r="C201" s="139">
        <f>'5 жастағы балалар Ф'!N71</f>
        <v>0</v>
      </c>
      <c r="D201" s="139">
        <f>'5 жастағы балалар К'!N71</f>
        <v>0</v>
      </c>
      <c r="E201" s="139">
        <f>'5 жастағы балалар Т'!N71</f>
        <v>0</v>
      </c>
      <c r="F201" s="139">
        <f>'5 жастағы балалар Ш'!N71</f>
        <v>0</v>
      </c>
      <c r="G201" s="139">
        <f>'5 жастағы балалар Ә'!N71</f>
        <v>0</v>
      </c>
    </row>
    <row r="202" ht="15" customHeight="1" spans="2:7">
      <c r="B202" s="34"/>
      <c r="C202" s="139">
        <f>'5 жастағы балалар Ф'!O71</f>
        <v>0</v>
      </c>
      <c r="D202" s="139">
        <f>'5 жастағы балалар К'!O71</f>
        <v>0</v>
      </c>
      <c r="E202" s="139">
        <f>'5 жастағы балалар Т'!O71</f>
        <v>0</v>
      </c>
      <c r="F202" s="139">
        <f>'5 жастағы балалар Ш'!O71</f>
        <v>0</v>
      </c>
      <c r="G202" s="139">
        <f>'5 жастағы балалар Ә'!O71</f>
        <v>0</v>
      </c>
    </row>
    <row r="203" ht="15" customHeight="1" spans="2:7">
      <c r="B203" s="31">
        <v>5</v>
      </c>
      <c r="C203" s="139">
        <f>'5 жастағы балалар Ф'!P71</f>
        <v>0</v>
      </c>
      <c r="D203" s="139">
        <f>'5 жастағы балалар К'!P71</f>
        <v>0</v>
      </c>
      <c r="E203" s="139">
        <f>'5 жастағы балалар Т'!P71</f>
        <v>0</v>
      </c>
      <c r="F203" s="139">
        <f>'5 жастағы балалар Ш'!P71</f>
        <v>0</v>
      </c>
      <c r="G203" s="139">
        <f>'5 жастағы балалар Ә'!P71</f>
        <v>0</v>
      </c>
    </row>
    <row r="204" ht="15" customHeight="1" spans="2:7">
      <c r="B204" s="33"/>
      <c r="C204" s="139">
        <f>'5 жастағы балалар Ф'!Q71</f>
        <v>0</v>
      </c>
      <c r="D204" s="139">
        <f>'5 жастағы балалар К'!Q71</f>
        <v>0</v>
      </c>
      <c r="E204" s="139">
        <f>'5 жастағы балалар Т'!Q71</f>
        <v>0</v>
      </c>
      <c r="F204" s="139">
        <f>'5 жастағы балалар Ш'!Q71</f>
        <v>0</v>
      </c>
      <c r="G204" s="139">
        <f>'5 жастағы балалар Ә'!Q71</f>
        <v>0</v>
      </c>
    </row>
    <row r="205" ht="15" customHeight="1" spans="2:7">
      <c r="B205" s="34"/>
      <c r="C205" s="139">
        <f>'5 жастағы балалар Ф'!R71</f>
        <v>0</v>
      </c>
      <c r="D205" s="139">
        <f>'5 жастағы балалар К'!R71</f>
        <v>0</v>
      </c>
      <c r="E205" s="139">
        <f>'5 жастағы балалар Т'!R71</f>
        <v>0</v>
      </c>
      <c r="F205" s="139">
        <f>'5 жастағы балалар Ш'!R71</f>
        <v>0</v>
      </c>
      <c r="G205" s="139">
        <f>'5 жастағы балалар Ә'!R71</f>
        <v>0</v>
      </c>
    </row>
    <row r="206" ht="15" customHeight="1" spans="2:7">
      <c r="B206" s="31">
        <v>6</v>
      </c>
      <c r="C206" s="139">
        <f>'5 жастағы балалар Ф'!S71</f>
        <v>0</v>
      </c>
      <c r="D206" s="139">
        <f>'5 жастағы балалар К'!S71</f>
        <v>0</v>
      </c>
      <c r="E206" s="139">
        <f>'5 жастағы балалар Т'!S71</f>
        <v>0</v>
      </c>
      <c r="F206" s="139">
        <f>'5 жастағы балалар Ш'!S71</f>
        <v>0</v>
      </c>
      <c r="G206" s="139">
        <f>'5 жастағы балалар Ә'!S71</f>
        <v>0</v>
      </c>
    </row>
    <row r="207" ht="15" customHeight="1" spans="2:7">
      <c r="B207" s="33"/>
      <c r="C207" s="139">
        <f>'5 жастағы балалар Ф'!T71</f>
        <v>0</v>
      </c>
      <c r="D207" s="139">
        <f>'5 жастағы балалар К'!T71</f>
        <v>0</v>
      </c>
      <c r="E207" s="139">
        <f>'5 жастағы балалар Т'!T71</f>
        <v>0</v>
      </c>
      <c r="F207" s="139">
        <f>'5 жастағы балалар Ш'!T71</f>
        <v>0</v>
      </c>
      <c r="G207" s="139">
        <f>'5 жастағы балалар Ә'!T71</f>
        <v>0</v>
      </c>
    </row>
    <row r="208" ht="15" customHeight="1" spans="2:7">
      <c r="B208" s="34"/>
      <c r="C208" s="139">
        <f>'5 жастағы балалар Ф'!U71</f>
        <v>0</v>
      </c>
      <c r="D208" s="139">
        <f>'5 жастағы балалар К'!U71</f>
        <v>0</v>
      </c>
      <c r="E208" s="139">
        <f>'5 жастағы балалар Т'!U71</f>
        <v>0</v>
      </c>
      <c r="F208" s="139">
        <f>'5 жастағы балалар Ш'!U71</f>
        <v>0</v>
      </c>
      <c r="G208" s="139">
        <f>'5 жастағы балалар Ә'!U71</f>
        <v>0</v>
      </c>
    </row>
    <row r="209" ht="15" customHeight="1" spans="2:7">
      <c r="B209" s="31">
        <v>7</v>
      </c>
      <c r="C209" s="139">
        <f>'5 жастағы балалар Ф'!V71</f>
        <v>0</v>
      </c>
      <c r="D209" s="139">
        <f>'5 жастағы балалар К'!V71</f>
        <v>0</v>
      </c>
      <c r="E209" s="139">
        <f>'5 жастағы балалар Т'!V71</f>
        <v>0</v>
      </c>
      <c r="F209" s="139">
        <f>'5 жастағы балалар Ш'!V71</f>
        <v>0</v>
      </c>
      <c r="G209" s="139">
        <f>'5 жастағы балалар Ә'!V71</f>
        <v>0</v>
      </c>
    </row>
    <row r="210" ht="15" customHeight="1" spans="2:7">
      <c r="B210" s="33"/>
      <c r="C210" s="139">
        <f>'5 жастағы балалар Ф'!W71</f>
        <v>0</v>
      </c>
      <c r="D210" s="139">
        <f>'5 жастағы балалар Ш'!W71</f>
        <v>0</v>
      </c>
      <c r="E210" s="139">
        <f>'5 жастағы балалар Т'!W71</f>
        <v>0</v>
      </c>
      <c r="F210" s="139">
        <f>'5 жастағы балалар Ш'!W71</f>
        <v>0</v>
      </c>
      <c r="G210" s="139">
        <f>'5 жастағы балалар Ә'!W71</f>
        <v>0</v>
      </c>
    </row>
    <row r="211" ht="15" customHeight="1" spans="2:7">
      <c r="B211" s="34"/>
      <c r="C211" s="139">
        <f>'5 жастағы балалар Ф'!X71</f>
        <v>0</v>
      </c>
      <c r="D211" s="139">
        <f>'5 жастағы балалар К'!X71</f>
        <v>0</v>
      </c>
      <c r="E211" s="139">
        <f>'5 жастағы балалар Т'!X71</f>
        <v>0</v>
      </c>
      <c r="F211" s="139">
        <f>'5 жастағы балалар Ш'!X71</f>
        <v>0</v>
      </c>
      <c r="G211" s="139">
        <f>'5 жастағы балалар Ә'!X71</f>
        <v>0</v>
      </c>
    </row>
    <row r="212" ht="15" customHeight="1" spans="2:7">
      <c r="B212" s="31">
        <v>8</v>
      </c>
      <c r="C212" s="41"/>
      <c r="D212" s="139">
        <f>'5 жастағы балалар К'!Y71</f>
        <v>0</v>
      </c>
      <c r="E212" s="42"/>
      <c r="F212" s="139">
        <f>'5 жастағы балалар Ш'!Y71</f>
        <v>0</v>
      </c>
      <c r="G212" s="42"/>
    </row>
    <row r="213" ht="15" customHeight="1" spans="2:7">
      <c r="B213" s="33"/>
      <c r="C213" s="43"/>
      <c r="D213" s="139">
        <f>'5 жастағы балалар К'!Z71</f>
        <v>0</v>
      </c>
      <c r="E213" s="44"/>
      <c r="F213" s="139">
        <f>'5 жастағы балалар Ш'!Z71</f>
        <v>0</v>
      </c>
      <c r="G213" s="44"/>
    </row>
    <row r="214" ht="15" customHeight="1" spans="2:7">
      <c r="B214" s="34"/>
      <c r="C214" s="43"/>
      <c r="D214" s="139">
        <f>'5 жастағы балалар К'!AA71</f>
        <v>0</v>
      </c>
      <c r="E214" s="44"/>
      <c r="F214" s="139">
        <f>'5 жастағы балалар Ш'!AA71</f>
        <v>0</v>
      </c>
      <c r="G214" s="44"/>
    </row>
    <row r="215" ht="15" customHeight="1" spans="2:7">
      <c r="B215" s="31">
        <v>9</v>
      </c>
      <c r="C215" s="43"/>
      <c r="D215" s="139">
        <f>'5 жастағы балалар К'!AB71</f>
        <v>0</v>
      </c>
      <c r="E215" s="44"/>
      <c r="F215" s="139">
        <f>'5 жастағы балалар Ш'!AB71</f>
        <v>0</v>
      </c>
      <c r="G215" s="44"/>
    </row>
    <row r="216" ht="15" customHeight="1" spans="2:7">
      <c r="B216" s="33"/>
      <c r="C216" s="43"/>
      <c r="D216" s="139">
        <f>'5 жастағы балалар К'!AC71</f>
        <v>0</v>
      </c>
      <c r="E216" s="44"/>
      <c r="F216" s="139">
        <f>'5 жастағы балалар Ш'!AC71</f>
        <v>0</v>
      </c>
      <c r="G216" s="44"/>
    </row>
    <row r="217" ht="15" customHeight="1" spans="2:7">
      <c r="B217" s="34"/>
      <c r="C217" s="43"/>
      <c r="D217" s="139">
        <f>'5 жастағы балалар К'!AD71</f>
        <v>0</v>
      </c>
      <c r="E217" s="44"/>
      <c r="F217" s="139">
        <f>'5 жастағы балалар Ш'!AD71</f>
        <v>0</v>
      </c>
      <c r="G217" s="44"/>
    </row>
    <row r="218" ht="15" customHeight="1" spans="2:7">
      <c r="B218" s="37">
        <v>10</v>
      </c>
      <c r="C218" s="43"/>
      <c r="D218" s="139">
        <f>'5 жастағы балалар К'!AE71</f>
        <v>0</v>
      </c>
      <c r="E218" s="44"/>
      <c r="F218" s="139">
        <f>'5 жастағы балалар Ш'!AE71</f>
        <v>0</v>
      </c>
      <c r="G218" s="44"/>
    </row>
    <row r="219" ht="15" customHeight="1" spans="2:7">
      <c r="B219" s="37"/>
      <c r="C219" s="43"/>
      <c r="D219" s="139">
        <f>'5 жастағы балалар К'!AF71</f>
        <v>0</v>
      </c>
      <c r="E219" s="44"/>
      <c r="F219" s="139">
        <f>'5 жастағы балалар Ш'!AF71</f>
        <v>0</v>
      </c>
      <c r="G219" s="44"/>
    </row>
    <row r="220" ht="15" customHeight="1" spans="2:7">
      <c r="B220" s="37"/>
      <c r="C220" s="43"/>
      <c r="D220" s="139">
        <f>'5 жастағы балалар К'!AG71</f>
        <v>0</v>
      </c>
      <c r="E220" s="44"/>
      <c r="F220" s="139">
        <f>'5 жастағы балалар Ш'!AG71</f>
        <v>0</v>
      </c>
      <c r="G220" s="44"/>
    </row>
    <row r="221" ht="15" customHeight="1" spans="2:7">
      <c r="B221" s="37">
        <v>11</v>
      </c>
      <c r="C221" s="43"/>
      <c r="D221" s="139">
        <f>'5 жастағы балалар К'!AH71</f>
        <v>0</v>
      </c>
      <c r="E221" s="44"/>
      <c r="F221" s="139">
        <f>'5 жастағы балалар Ш'!AH71</f>
        <v>0</v>
      </c>
      <c r="G221" s="44"/>
    </row>
    <row r="222" ht="15" customHeight="1" spans="2:7">
      <c r="B222" s="37"/>
      <c r="C222" s="43"/>
      <c r="D222" s="139">
        <f>'5 жастағы балалар К'!AI71</f>
        <v>0</v>
      </c>
      <c r="E222" s="44"/>
      <c r="F222" s="139">
        <f>'5 жастағы балалар Ш'!AI71</f>
        <v>0</v>
      </c>
      <c r="G222" s="44"/>
    </row>
    <row r="223" ht="15" customHeight="1" spans="2:7">
      <c r="B223" s="37"/>
      <c r="C223" s="43"/>
      <c r="D223" s="139">
        <f>'5 жастағы балалар К'!AJ71</f>
        <v>0</v>
      </c>
      <c r="E223" s="44"/>
      <c r="F223" s="139">
        <f>'5 жастағы балалар Ш'!AJ71</f>
        <v>0</v>
      </c>
      <c r="G223" s="44"/>
    </row>
    <row r="224" ht="15" customHeight="1" spans="2:7">
      <c r="B224" s="37">
        <v>12</v>
      </c>
      <c r="C224" s="43"/>
      <c r="D224" s="139">
        <f>'5 жастағы балалар К'!AK71</f>
        <v>0</v>
      </c>
      <c r="E224" s="44"/>
      <c r="F224" s="139">
        <f>'5 жастағы балалар Ш'!AK71</f>
        <v>0</v>
      </c>
      <c r="G224" s="44"/>
    </row>
    <row r="225" ht="15" customHeight="1" spans="2:7">
      <c r="B225" s="37"/>
      <c r="C225" s="43"/>
      <c r="D225" s="139">
        <f>'5 жастағы балалар К'!AL71</f>
        <v>0</v>
      </c>
      <c r="E225" s="44"/>
      <c r="F225" s="139">
        <f>'5 жастағы балалар Ш'!AL71</f>
        <v>0</v>
      </c>
      <c r="G225" s="44"/>
    </row>
    <row r="226" ht="15" customHeight="1" spans="2:7">
      <c r="B226" s="37"/>
      <c r="C226" s="43"/>
      <c r="D226" s="139">
        <f>'5 жастағы балалар К'!AM71</f>
        <v>0</v>
      </c>
      <c r="E226" s="44"/>
      <c r="F226" s="139">
        <f>'5 жастағы балалар Ш'!AM71</f>
        <v>0</v>
      </c>
      <c r="G226" s="44"/>
    </row>
    <row r="227" ht="15" customHeight="1" spans="2:7">
      <c r="B227" s="37">
        <v>13</v>
      </c>
      <c r="C227" s="43"/>
      <c r="D227" s="139">
        <f>'5 жастағы балалар К'!AN71</f>
        <v>0</v>
      </c>
      <c r="E227" s="44"/>
      <c r="F227" s="139">
        <f>'5 жастағы балалар Ш'!AN71</f>
        <v>0</v>
      </c>
      <c r="G227" s="44"/>
    </row>
    <row r="228" ht="15" customHeight="1" spans="2:7">
      <c r="B228" s="37"/>
      <c r="C228" s="43"/>
      <c r="D228" s="139">
        <f>'5 жастағы балалар К'!AO71</f>
        <v>0</v>
      </c>
      <c r="E228" s="44"/>
      <c r="F228" s="139">
        <f>'5 жастағы балалар Ш'!AO71</f>
        <v>0</v>
      </c>
      <c r="G228" s="44"/>
    </row>
    <row r="229" ht="15" customHeight="1" spans="2:7">
      <c r="B229" s="37"/>
      <c r="C229" s="43"/>
      <c r="D229" s="139">
        <f>'5 жастағы балалар К'!AP71</f>
        <v>0</v>
      </c>
      <c r="E229" s="44"/>
      <c r="F229" s="139">
        <f>'5 жастағы балалар Ш'!AP71</f>
        <v>0</v>
      </c>
      <c r="G229" s="44"/>
    </row>
    <row r="230" ht="15" customHeight="1" spans="2:7">
      <c r="B230" s="37">
        <v>14</v>
      </c>
      <c r="C230" s="43"/>
      <c r="D230" s="139">
        <f>'5 жастағы балалар К'!AQ71</f>
        <v>0</v>
      </c>
      <c r="E230" s="44"/>
      <c r="F230" s="139">
        <f>'5 жастағы балалар Ш'!AQ71</f>
        <v>0</v>
      </c>
      <c r="G230" s="44"/>
    </row>
    <row r="231" ht="15" customHeight="1" spans="2:7">
      <c r="B231" s="37"/>
      <c r="C231" s="43"/>
      <c r="D231" s="139">
        <f>'5 жастағы балалар К'!AR71</f>
        <v>0</v>
      </c>
      <c r="E231" s="44"/>
      <c r="F231" s="139">
        <f>'5 жастағы балалар Ш'!AR71</f>
        <v>0</v>
      </c>
      <c r="G231" s="44"/>
    </row>
    <row r="232" ht="15" customHeight="1" spans="2:7">
      <c r="B232" s="37"/>
      <c r="C232" s="43"/>
      <c r="D232" s="139">
        <f>'5 жастағы балалар К'!AS71</f>
        <v>0</v>
      </c>
      <c r="E232" s="44"/>
      <c r="F232" s="139">
        <f>'5 жастағы балалар Ш'!AS71</f>
        <v>0</v>
      </c>
      <c r="G232" s="44"/>
    </row>
    <row r="233" ht="15" customHeight="1" spans="2:7">
      <c r="B233" s="37">
        <v>15</v>
      </c>
      <c r="C233" s="43"/>
      <c r="D233" s="139">
        <f>'5 жастағы балалар К'!AT71</f>
        <v>0</v>
      </c>
      <c r="E233" s="44"/>
      <c r="F233" s="139">
        <f>'5 жастағы балалар Ш'!AT71</f>
        <v>0</v>
      </c>
      <c r="G233" s="44"/>
    </row>
    <row r="234" ht="15" customHeight="1" spans="2:7">
      <c r="B234" s="37"/>
      <c r="C234" s="43"/>
      <c r="D234" s="139">
        <f>'5 жастағы балалар К'!AU71</f>
        <v>0</v>
      </c>
      <c r="E234" s="44"/>
      <c r="F234" s="139">
        <f>'5 жастағы балалар Ш'!AU71</f>
        <v>0</v>
      </c>
      <c r="G234" s="44"/>
    </row>
    <row r="235" spans="2:7">
      <c r="B235" s="37"/>
      <c r="C235" s="43"/>
      <c r="D235" s="139">
        <f>'5 жастағы балалар К'!AV71</f>
        <v>0</v>
      </c>
      <c r="E235" s="44"/>
      <c r="F235" s="139">
        <f>'5 жастағы балалар Ш'!AV71</f>
        <v>0</v>
      </c>
      <c r="G235" s="44"/>
    </row>
    <row r="236" spans="2:7">
      <c r="B236" s="31">
        <v>16</v>
      </c>
      <c r="C236" s="43"/>
      <c r="D236" s="139">
        <f>'5 жастағы балалар К'!AW71</f>
        <v>0</v>
      </c>
      <c r="E236" s="44"/>
      <c r="F236" s="139">
        <f>'5 жастағы балалар Ш'!AW71</f>
        <v>0</v>
      </c>
      <c r="G236" s="44"/>
    </row>
    <row r="237" spans="2:7">
      <c r="B237" s="33"/>
      <c r="C237" s="43"/>
      <c r="D237" s="139">
        <f>'5 жастағы балалар К'!AX71</f>
        <v>0</v>
      </c>
      <c r="E237" s="44"/>
      <c r="F237" s="139">
        <f>'5 жастағы балалар Ш'!AX71</f>
        <v>0</v>
      </c>
      <c r="G237" s="44"/>
    </row>
    <row r="238" spans="2:7">
      <c r="B238" s="34"/>
      <c r="C238" s="43"/>
      <c r="D238" s="139">
        <f>'5 жастағы балалар К'!AY71</f>
        <v>0</v>
      </c>
      <c r="E238" s="44"/>
      <c r="F238" s="139">
        <f>'5 жастағы балалар Ш'!AY71</f>
        <v>0</v>
      </c>
      <c r="G238" s="44"/>
    </row>
    <row r="239" spans="2:7">
      <c r="B239" s="31">
        <v>17</v>
      </c>
      <c r="C239" s="43"/>
      <c r="D239" s="139">
        <f>'5 жастағы балалар К'!AZ71</f>
        <v>0</v>
      </c>
      <c r="E239" s="44"/>
      <c r="F239" s="139">
        <f>'5 жастағы балалар Ш'!AZ71</f>
        <v>0</v>
      </c>
      <c r="G239" s="44"/>
    </row>
    <row r="240" spans="2:7">
      <c r="B240" s="33"/>
      <c r="C240" s="43"/>
      <c r="D240" s="139">
        <f>'5 жастағы балалар К'!BA71</f>
        <v>0</v>
      </c>
      <c r="E240" s="44"/>
      <c r="F240" s="139">
        <f>'5 жастағы балалар Ш'!BA71</f>
        <v>0</v>
      </c>
      <c r="G240" s="44"/>
    </row>
    <row r="241" spans="2:7">
      <c r="B241" s="34"/>
      <c r="C241" s="43"/>
      <c r="D241" s="139">
        <f>'5 жастағы балалар К'!BB71</f>
        <v>0</v>
      </c>
      <c r="E241" s="44"/>
      <c r="F241" s="139">
        <f>'5 жастағы балалар Ш'!BB71</f>
        <v>0</v>
      </c>
      <c r="G241" s="44"/>
    </row>
    <row r="242" spans="2:7">
      <c r="B242" s="31">
        <v>18</v>
      </c>
      <c r="C242" s="43"/>
      <c r="D242" s="139">
        <f>'5 жастағы балалар К'!BC71</f>
        <v>0</v>
      </c>
      <c r="E242" s="44"/>
      <c r="F242" s="139">
        <f>'5 жастағы балалар Ш'!BC71</f>
        <v>0</v>
      </c>
      <c r="G242" s="44"/>
    </row>
    <row r="243" spans="2:7">
      <c r="B243" s="33"/>
      <c r="C243" s="43"/>
      <c r="D243" s="139">
        <f>'5 жастағы балалар К'!BD71</f>
        <v>0</v>
      </c>
      <c r="E243" s="44"/>
      <c r="F243" s="139">
        <f>'5 жастағы балалар Ш'!BD71</f>
        <v>0</v>
      </c>
      <c r="G243" s="44"/>
    </row>
    <row r="244" spans="2:7">
      <c r="B244" s="34"/>
      <c r="C244" s="43"/>
      <c r="D244" s="139">
        <f>'5 жастағы балалар К'!BE71</f>
        <v>0</v>
      </c>
      <c r="E244" s="44"/>
      <c r="F244" s="139">
        <f>'5 жастағы балалар Ш'!BE71</f>
        <v>0</v>
      </c>
      <c r="G244" s="44"/>
    </row>
    <row r="245" spans="2:7">
      <c r="B245" s="31">
        <v>19</v>
      </c>
      <c r="C245" s="43"/>
      <c r="D245" s="139">
        <f>'5 жастағы балалар К'!BF71</f>
        <v>0</v>
      </c>
      <c r="E245" s="44"/>
      <c r="F245" s="139">
        <f>'5 жастағы балалар Ш'!BF71</f>
        <v>0</v>
      </c>
      <c r="G245" s="44"/>
    </row>
    <row r="246" spans="2:7">
      <c r="B246" s="33"/>
      <c r="C246" s="43"/>
      <c r="D246" s="139">
        <f>'5 жастағы балалар К'!BG71</f>
        <v>0</v>
      </c>
      <c r="E246" s="44"/>
      <c r="F246" s="139">
        <f>'5 жастағы балалар Ш'!BG71</f>
        <v>0</v>
      </c>
      <c r="G246" s="44"/>
    </row>
    <row r="247" spans="2:7">
      <c r="B247" s="34"/>
      <c r="C247" s="43"/>
      <c r="D247" s="139">
        <f>'5 жастағы балалар К'!BH71</f>
        <v>0</v>
      </c>
      <c r="E247" s="44"/>
      <c r="F247" s="139">
        <f>'5 жастағы балалар Ш'!BH71</f>
        <v>0</v>
      </c>
      <c r="G247" s="44"/>
    </row>
    <row r="248" spans="2:7">
      <c r="B248" s="31">
        <v>20</v>
      </c>
      <c r="C248" s="43"/>
      <c r="D248" s="139">
        <f>'5 жастағы балалар К'!BI71</f>
        <v>0</v>
      </c>
      <c r="E248" s="44"/>
      <c r="F248" s="139">
        <f>'5 жастағы балалар Ш'!BI71</f>
        <v>0</v>
      </c>
      <c r="G248" s="44"/>
    </row>
    <row r="249" spans="2:7">
      <c r="B249" s="33"/>
      <c r="C249" s="43"/>
      <c r="D249" s="139">
        <f>'5 жастағы балалар К'!BJ71</f>
        <v>0</v>
      </c>
      <c r="E249" s="44"/>
      <c r="F249" s="139">
        <f>'5 жастағы балалар Ш'!BJ71</f>
        <v>0</v>
      </c>
      <c r="G249" s="44"/>
    </row>
    <row r="250" spans="2:7">
      <c r="B250" s="34"/>
      <c r="C250" s="43"/>
      <c r="D250" s="139">
        <f>'5 жастағы балалар К'!BK71</f>
        <v>0</v>
      </c>
      <c r="E250" s="44"/>
      <c r="F250" s="139">
        <f>'5 жастағы балалар Ш'!BK71</f>
        <v>0</v>
      </c>
      <c r="G250" s="44"/>
    </row>
    <row r="251" spans="2:7">
      <c r="B251" s="31">
        <v>21</v>
      </c>
      <c r="C251" s="43"/>
      <c r="D251" s="139">
        <f>'5 жастағы балалар К'!BL71</f>
        <v>0</v>
      </c>
      <c r="E251" s="44"/>
      <c r="F251" s="139">
        <f>'5 жастағы балалар Ш'!BL71</f>
        <v>0</v>
      </c>
      <c r="G251" s="44"/>
    </row>
    <row r="252" spans="2:7">
      <c r="B252" s="33"/>
      <c r="C252" s="43"/>
      <c r="D252" s="139">
        <f>'5 жастағы балалар К'!BM71</f>
        <v>0</v>
      </c>
      <c r="E252" s="44"/>
      <c r="F252" s="139">
        <f>'5 жастағы балалар Ш'!BM71</f>
        <v>0</v>
      </c>
      <c r="G252" s="44"/>
    </row>
    <row r="253" spans="2:7">
      <c r="B253" s="34"/>
      <c r="C253" s="43"/>
      <c r="D253" s="139">
        <f>'5 жастағы балалар К'!BN71</f>
        <v>0</v>
      </c>
      <c r="E253" s="44"/>
      <c r="F253" s="139">
        <f>'5 жастағы балалар Ш'!BN71</f>
        <v>0</v>
      </c>
      <c r="G253" s="44"/>
    </row>
    <row r="254" spans="2:7">
      <c r="B254" s="31">
        <v>22</v>
      </c>
      <c r="C254" s="43"/>
      <c r="D254" s="139">
        <f>'5 жастағы балалар К'!BO71</f>
        <v>0</v>
      </c>
      <c r="E254" s="44"/>
      <c r="F254" s="139">
        <f>'5 жастағы балалар Ш'!BO71</f>
        <v>0</v>
      </c>
      <c r="G254" s="44"/>
    </row>
    <row r="255" spans="2:7">
      <c r="B255" s="33"/>
      <c r="C255" s="43"/>
      <c r="D255" s="139">
        <f>'5 жастағы балалар К'!BP71</f>
        <v>0</v>
      </c>
      <c r="E255" s="44"/>
      <c r="F255" s="139">
        <f>'5 жастағы балалар Ш'!BP71</f>
        <v>0</v>
      </c>
      <c r="G255" s="44"/>
    </row>
    <row r="256" spans="2:7">
      <c r="B256" s="34"/>
      <c r="C256" s="43"/>
      <c r="D256" s="139">
        <f>'5 жастағы балалар К'!BQ71</f>
        <v>0</v>
      </c>
      <c r="E256" s="44"/>
      <c r="F256" s="139">
        <f>'5 жастағы балалар Ш'!BQ71</f>
        <v>0</v>
      </c>
      <c r="G256" s="44"/>
    </row>
    <row r="257" spans="2:7">
      <c r="B257" s="31">
        <v>23</v>
      </c>
      <c r="C257" s="43"/>
      <c r="D257" s="139">
        <f>'5 жастағы балалар К'!BR71</f>
        <v>0</v>
      </c>
      <c r="E257" s="44"/>
      <c r="F257" s="139">
        <f>'5 жастағы балалар Ш'!BR71</f>
        <v>0</v>
      </c>
      <c r="G257" s="44"/>
    </row>
    <row r="258" spans="2:7">
      <c r="B258" s="33"/>
      <c r="C258" s="43"/>
      <c r="D258" s="139">
        <f>'5 жастағы балалар К'!BS71</f>
        <v>0</v>
      </c>
      <c r="E258" s="44"/>
      <c r="F258" s="139">
        <f>'5 жастағы балалар Ш'!BS71</f>
        <v>0</v>
      </c>
      <c r="G258" s="44"/>
    </row>
    <row r="259" spans="2:7">
      <c r="B259" s="34"/>
      <c r="C259" s="43"/>
      <c r="D259" s="139">
        <f>'5 жастағы балалар К'!BT71</f>
        <v>0</v>
      </c>
      <c r="E259" s="44"/>
      <c r="F259" s="139">
        <f>'5 жастағы балалар Ш'!BT71</f>
        <v>0</v>
      </c>
      <c r="G259" s="44"/>
    </row>
    <row r="260" spans="2:7">
      <c r="B260" s="31">
        <v>24</v>
      </c>
      <c r="C260" s="43"/>
      <c r="D260" s="139">
        <f>'5 жастағы балалар К'!BU71</f>
        <v>0</v>
      </c>
      <c r="E260" s="44"/>
      <c r="F260" s="139">
        <f>'5 жастағы балалар Ш'!BU71</f>
        <v>0</v>
      </c>
      <c r="G260" s="44"/>
    </row>
    <row r="261" spans="2:7">
      <c r="B261" s="33"/>
      <c r="C261" s="43"/>
      <c r="D261" s="139">
        <f>'5 жастағы балалар К'!BV71</f>
        <v>0</v>
      </c>
      <c r="E261" s="44"/>
      <c r="F261" s="139">
        <f>'5 жастағы балалар Ш'!BV71</f>
        <v>0</v>
      </c>
      <c r="G261" s="44"/>
    </row>
    <row r="262" spans="2:7">
      <c r="B262" s="34"/>
      <c r="C262" s="43"/>
      <c r="D262" s="139">
        <f>'5 жастағы балалар К'!BW71</f>
        <v>0</v>
      </c>
      <c r="E262" s="44"/>
      <c r="F262" s="139">
        <f>'5 жастағы балалар Ш'!BW71</f>
        <v>0</v>
      </c>
      <c r="G262" s="44"/>
    </row>
    <row r="263" spans="2:7">
      <c r="B263" s="31">
        <v>25</v>
      </c>
      <c r="C263" s="43"/>
      <c r="D263" s="139">
        <f>'5 жастағы балалар К'!BX71</f>
        <v>0</v>
      </c>
      <c r="E263" s="44"/>
      <c r="F263" s="139">
        <f>'5 жастағы балалар Ш'!BX71</f>
        <v>0</v>
      </c>
      <c r="G263" s="44"/>
    </row>
    <row r="264" spans="2:7">
      <c r="B264" s="33"/>
      <c r="C264" s="43"/>
      <c r="D264" s="139">
        <f>'5 жастағы балалар К'!BY71</f>
        <v>0</v>
      </c>
      <c r="E264" s="44"/>
      <c r="F264" s="139">
        <f>'5 жастағы балалар Ш'!BY71</f>
        <v>0</v>
      </c>
      <c r="G264" s="44"/>
    </row>
    <row r="265" spans="2:7">
      <c r="B265" s="34"/>
      <c r="C265" s="43"/>
      <c r="D265" s="139">
        <f>'5 жастағы балалар К'!BZ71</f>
        <v>0</v>
      </c>
      <c r="E265" s="44"/>
      <c r="F265" s="139">
        <f>'5 жастағы балалар Ш'!BZ71</f>
        <v>0</v>
      </c>
      <c r="G265" s="44"/>
    </row>
    <row r="266" spans="2:7">
      <c r="B266" s="37">
        <v>26</v>
      </c>
      <c r="C266" s="43"/>
      <c r="D266" s="139">
        <f>'5 жастағы балалар К'!CA71</f>
        <v>0</v>
      </c>
      <c r="E266" s="44"/>
      <c r="F266" s="139">
        <f>'5 жастағы балалар Ш'!CA71</f>
        <v>0</v>
      </c>
      <c r="G266" s="44"/>
    </row>
    <row r="267" spans="2:7">
      <c r="B267" s="37"/>
      <c r="C267" s="43"/>
      <c r="D267" s="139">
        <f>'5 жастағы балалар К'!CB71</f>
        <v>0</v>
      </c>
      <c r="E267" s="44"/>
      <c r="F267" s="139">
        <f>'5 жастағы балалар Ш'!CB71</f>
        <v>0</v>
      </c>
      <c r="G267" s="44"/>
    </row>
    <row r="268" spans="2:7">
      <c r="B268" s="37"/>
      <c r="C268" s="43"/>
      <c r="D268" s="139">
        <f>'5 жастағы балалар К'!CC71</f>
        <v>0</v>
      </c>
      <c r="E268" s="44"/>
      <c r="F268" s="139">
        <f>'5 жастағы балалар Ш'!CC71</f>
        <v>0</v>
      </c>
      <c r="G268" s="44"/>
    </row>
    <row r="269" spans="2:7">
      <c r="B269" s="37">
        <v>27</v>
      </c>
      <c r="C269" s="43"/>
      <c r="D269" s="139">
        <f>'5 жастағы балалар К'!CD71</f>
        <v>0</v>
      </c>
      <c r="E269" s="44"/>
      <c r="F269" s="139">
        <f>'5 жастағы балалар Ш'!CD71</f>
        <v>0</v>
      </c>
      <c r="G269" s="44"/>
    </row>
    <row r="270" spans="2:7">
      <c r="B270" s="37"/>
      <c r="C270" s="43"/>
      <c r="D270" s="139">
        <f>'5 жастағы балалар К'!CE71</f>
        <v>0</v>
      </c>
      <c r="E270" s="44"/>
      <c r="F270" s="139">
        <f>'5 жастағы балалар Ш'!CE71</f>
        <v>0</v>
      </c>
      <c r="G270" s="44"/>
    </row>
    <row r="271" spans="2:7">
      <c r="B271" s="37"/>
      <c r="C271" s="43"/>
      <c r="D271" s="139">
        <f>'5 жастағы балалар К'!CF71</f>
        <v>0</v>
      </c>
      <c r="E271" s="44"/>
      <c r="F271" s="139">
        <f>'5 жастағы балалар Ш'!CF71</f>
        <v>0</v>
      </c>
      <c r="G271" s="44"/>
    </row>
    <row r="272" spans="2:7">
      <c r="B272" s="37">
        <v>28</v>
      </c>
      <c r="C272" s="43"/>
      <c r="D272" s="139">
        <f>'5 жастағы балалар К'!CG71</f>
        <v>0</v>
      </c>
      <c r="E272" s="44"/>
      <c r="F272" s="139">
        <f>'5 жастағы балалар Ш'!CG71</f>
        <v>0</v>
      </c>
      <c r="G272" s="44"/>
    </row>
    <row r="273" spans="2:7">
      <c r="B273" s="37"/>
      <c r="C273" s="43"/>
      <c r="D273" s="139">
        <f>'5 жастағы балалар К'!CH71</f>
        <v>0</v>
      </c>
      <c r="E273" s="44"/>
      <c r="F273" s="139">
        <f>'5 жастағы балалар Ш'!CH71</f>
        <v>0</v>
      </c>
      <c r="G273" s="44"/>
    </row>
    <row r="274" spans="2:7">
      <c r="B274" s="37"/>
      <c r="C274" s="43"/>
      <c r="D274" s="139">
        <f>'5 жастағы балалар К'!CI71</f>
        <v>0</v>
      </c>
      <c r="E274" s="44"/>
      <c r="F274" s="139">
        <f>'5 жастағы балалар Ш'!CI71</f>
        <v>0</v>
      </c>
      <c r="G274" s="44"/>
    </row>
    <row r="275" spans="2:7">
      <c r="B275" s="37">
        <v>29</v>
      </c>
      <c r="C275" s="43"/>
      <c r="D275" s="42"/>
      <c r="E275" s="44"/>
      <c r="F275" s="139">
        <f>'5 жастағы балалар Ш'!CJ71</f>
        <v>0</v>
      </c>
      <c r="G275" s="44"/>
    </row>
    <row r="276" spans="2:7">
      <c r="B276" s="37"/>
      <c r="C276" s="43"/>
      <c r="D276" s="44"/>
      <c r="E276" s="44"/>
      <c r="F276" s="139">
        <f>'5 жастағы балалар Ш'!CK71</f>
        <v>0</v>
      </c>
      <c r="G276" s="44"/>
    </row>
    <row r="277" spans="2:7">
      <c r="B277" s="37"/>
      <c r="C277" s="43"/>
      <c r="D277" s="44"/>
      <c r="E277" s="44"/>
      <c r="F277" s="139">
        <f>'5 жастағы балалар Ш'!CL71</f>
        <v>0</v>
      </c>
      <c r="G277" s="44"/>
    </row>
    <row r="278" spans="2:7">
      <c r="B278" s="37">
        <v>30</v>
      </c>
      <c r="C278" s="43"/>
      <c r="D278" s="44"/>
      <c r="E278" s="44"/>
      <c r="F278" s="139">
        <f>'5 жастағы балалар Ш'!CM71</f>
        <v>0</v>
      </c>
      <c r="G278" s="44"/>
    </row>
    <row r="279" spans="2:7">
      <c r="B279" s="37"/>
      <c r="C279" s="43"/>
      <c r="D279" s="44"/>
      <c r="E279" s="44"/>
      <c r="F279" s="139">
        <f>'5 жастағы балалар Ш'!CN71</f>
        <v>0</v>
      </c>
      <c r="G279" s="44"/>
    </row>
    <row r="280" spans="2:7">
      <c r="B280" s="37"/>
      <c r="C280" s="43"/>
      <c r="D280" s="44"/>
      <c r="E280" s="44"/>
      <c r="F280" s="139">
        <f>'5 жастағы балалар Ш'!CO71</f>
        <v>0</v>
      </c>
      <c r="G280" s="44"/>
    </row>
    <row r="281" spans="2:7">
      <c r="B281" s="37">
        <v>31</v>
      </c>
      <c r="C281" s="43"/>
      <c r="D281" s="44"/>
      <c r="E281" s="44"/>
      <c r="F281" s="139">
        <f>'5 жастағы балалар Ш'!CP71</f>
        <v>0</v>
      </c>
      <c r="G281" s="44"/>
    </row>
    <row r="282" spans="2:7">
      <c r="B282" s="37"/>
      <c r="C282" s="43"/>
      <c r="D282" s="44"/>
      <c r="E282" s="44"/>
      <c r="F282" s="139">
        <f>'5 жастағы балалар Ш'!CQ71</f>
        <v>0</v>
      </c>
      <c r="G282" s="44"/>
    </row>
    <row r="283" spans="2:7">
      <c r="B283" s="37"/>
      <c r="C283" s="43"/>
      <c r="D283" s="44"/>
      <c r="E283" s="44"/>
      <c r="F283" s="139">
        <f>'5 жастағы балалар Ш'!CR71</f>
        <v>0</v>
      </c>
      <c r="G283" s="44"/>
    </row>
    <row r="284" spans="2:7">
      <c r="B284" s="37">
        <v>32</v>
      </c>
      <c r="C284" s="43"/>
      <c r="D284" s="44"/>
      <c r="E284" s="44"/>
      <c r="F284" s="139">
        <f>'5 жастағы балалар Ш'!CS71</f>
        <v>0</v>
      </c>
      <c r="G284" s="44"/>
    </row>
    <row r="285" spans="2:7">
      <c r="B285" s="37"/>
      <c r="C285" s="43"/>
      <c r="D285" s="44"/>
      <c r="E285" s="44"/>
      <c r="F285" s="139">
        <f>'5 жастағы балалар Ш'!CT71</f>
        <v>0</v>
      </c>
      <c r="G285" s="44"/>
    </row>
    <row r="286" spans="2:7">
      <c r="B286" s="37"/>
      <c r="C286" s="43"/>
      <c r="D286" s="44"/>
      <c r="E286" s="44"/>
      <c r="F286" s="139">
        <f>'5 жастағы балалар Ш'!CU71</f>
        <v>0</v>
      </c>
      <c r="G286" s="44"/>
    </row>
    <row r="287" spans="2:7">
      <c r="B287" s="37">
        <v>33</v>
      </c>
      <c r="C287" s="43"/>
      <c r="D287" s="44"/>
      <c r="E287" s="44"/>
      <c r="F287" s="139">
        <f>'5 жастағы балалар Ш'!CV71</f>
        <v>0</v>
      </c>
      <c r="G287" s="44"/>
    </row>
    <row r="288" spans="2:7">
      <c r="B288" s="37"/>
      <c r="C288" s="43"/>
      <c r="D288" s="44"/>
      <c r="E288" s="44"/>
      <c r="F288" s="139">
        <f>'5 жастағы балалар Ш'!CW71</f>
        <v>0</v>
      </c>
      <c r="G288" s="44"/>
    </row>
    <row r="289" spans="2:7">
      <c r="B289" s="37"/>
      <c r="C289" s="43"/>
      <c r="D289" s="44"/>
      <c r="E289" s="44"/>
      <c r="F289" s="139">
        <f>'5 жастағы балалар Ш'!CX71</f>
        <v>0</v>
      </c>
      <c r="G289" s="44"/>
    </row>
    <row r="290" spans="2:7">
      <c r="B290" s="37">
        <v>34</v>
      </c>
      <c r="C290" s="43"/>
      <c r="D290" s="44"/>
      <c r="E290" s="44"/>
      <c r="F290" s="139">
        <f>'5 жастағы балалар Ш'!CY71</f>
        <v>0</v>
      </c>
      <c r="G290" s="44"/>
    </row>
    <row r="291" spans="2:7">
      <c r="B291" s="37"/>
      <c r="C291" s="43"/>
      <c r="D291" s="44"/>
      <c r="E291" s="44"/>
      <c r="F291" s="139">
        <f>'5 жастағы балалар Ш'!CZ71</f>
        <v>0</v>
      </c>
      <c r="G291" s="44"/>
    </row>
    <row r="292" spans="2:7">
      <c r="B292" s="37"/>
      <c r="C292" s="43"/>
      <c r="D292" s="44"/>
      <c r="E292" s="44"/>
      <c r="F292" s="139">
        <f>'5 жастағы балалар Ш'!DA71</f>
        <v>0</v>
      </c>
      <c r="G292" s="44"/>
    </row>
    <row r="293" spans="2:7">
      <c r="B293" s="37">
        <v>35</v>
      </c>
      <c r="C293" s="43"/>
      <c r="D293" s="44"/>
      <c r="E293" s="44"/>
      <c r="F293" s="139">
        <f>'5 жастағы балалар Ш'!DB71</f>
        <v>0</v>
      </c>
      <c r="G293" s="44"/>
    </row>
    <row r="294" spans="2:7">
      <c r="B294" s="37"/>
      <c r="C294" s="43"/>
      <c r="D294" s="44"/>
      <c r="E294" s="44"/>
      <c r="F294" s="139">
        <f>'5 жастағы балалар Ш'!DC71</f>
        <v>0</v>
      </c>
      <c r="G294" s="44"/>
    </row>
    <row r="295" spans="2:7">
      <c r="B295" s="37"/>
      <c r="C295" s="45"/>
      <c r="D295" s="46"/>
      <c r="E295" s="46"/>
      <c r="F295" s="139">
        <f>'5 жастағы балалар Ш'!DD71</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Ф'!D130</f>
        <v>0</v>
      </c>
      <c r="D300" s="137">
        <f>'5 жастағы балалар К'!D130</f>
        <v>0</v>
      </c>
      <c r="E300" s="137">
        <f>'5 жастағы балалар Т'!D130</f>
        <v>0</v>
      </c>
      <c r="F300" s="137">
        <f>'5 жастағы балалар Ш'!D130</f>
        <v>0</v>
      </c>
      <c r="G300" s="137">
        <f>'5 жастағы балалар Ә'!D130</f>
        <v>0</v>
      </c>
    </row>
    <row r="301" spans="2:7">
      <c r="B301" s="33"/>
      <c r="C301" s="137">
        <f>'5 жастағы балалар Ф'!E130</f>
        <v>0</v>
      </c>
      <c r="D301" s="137">
        <f>'5 жастағы балалар К'!E130</f>
        <v>0</v>
      </c>
      <c r="E301" s="137">
        <f>'5 жастағы балалар Т'!E130</f>
        <v>0</v>
      </c>
      <c r="F301" s="137">
        <f>'5 жастағы балалар Ш'!E130</f>
        <v>0</v>
      </c>
      <c r="G301" s="137">
        <f>'5 жастағы балалар Ә'!E130</f>
        <v>0</v>
      </c>
    </row>
    <row r="302" spans="2:7">
      <c r="B302" s="34"/>
      <c r="C302" s="137">
        <f>'5 жастағы балалар Ф'!F130</f>
        <v>0</v>
      </c>
      <c r="D302" s="137">
        <f>'5 жастағы балалар К'!F130</f>
        <v>0</v>
      </c>
      <c r="E302" s="137">
        <f>'5 жастағы балалар Т'!F130</f>
        <v>0</v>
      </c>
      <c r="F302" s="137">
        <f>'5 жастағы балалар Ш'!F130</f>
        <v>0</v>
      </c>
      <c r="G302" s="137">
        <f>'5 жастағы балалар Ә'!F130</f>
        <v>0</v>
      </c>
    </row>
    <row r="303" spans="2:7">
      <c r="B303" s="31">
        <v>2</v>
      </c>
      <c r="C303" s="137">
        <f>'5 жастағы балалар Ф'!G130</f>
        <v>0</v>
      </c>
      <c r="D303" s="137">
        <f>'5 жастағы балалар К'!G130</f>
        <v>0</v>
      </c>
      <c r="E303" s="137">
        <f>'5 жастағы балалар Т'!G130</f>
        <v>0</v>
      </c>
      <c r="F303" s="137">
        <f>'5 жастағы балалар Ш'!G130</f>
        <v>0</v>
      </c>
      <c r="G303" s="137">
        <f>'5 жастағы балалар Ә'!G130</f>
        <v>0</v>
      </c>
    </row>
    <row r="304" spans="2:7">
      <c r="B304" s="33"/>
      <c r="C304" s="137">
        <f>'5 жастағы балалар Ф'!H130</f>
        <v>0</v>
      </c>
      <c r="D304" s="137">
        <f>'5 жастағы балалар К'!H130</f>
        <v>0</v>
      </c>
      <c r="E304" s="137">
        <f>'5 жастағы балалар Т'!H130</f>
        <v>0</v>
      </c>
      <c r="F304" s="137">
        <f>'5 жастағы балалар Ш'!H130</f>
        <v>0</v>
      </c>
      <c r="G304" s="137">
        <f>'5 жастағы балалар Ә'!H130</f>
        <v>0</v>
      </c>
    </row>
    <row r="305" spans="2:7">
      <c r="B305" s="34"/>
      <c r="C305" s="137">
        <f>'5 жастағы балалар Ф'!I130</f>
        <v>0</v>
      </c>
      <c r="D305" s="137">
        <f>'5 жастағы балалар К'!I130</f>
        <v>0</v>
      </c>
      <c r="E305" s="137">
        <f>'5 жастағы балалар Т'!I130</f>
        <v>0</v>
      </c>
      <c r="F305" s="137">
        <f>'5 жастағы балалар Ш'!I130</f>
        <v>0</v>
      </c>
      <c r="G305" s="137">
        <f>'5 жастағы балалар Ә'!I130</f>
        <v>0</v>
      </c>
    </row>
    <row r="306" spans="2:7">
      <c r="B306" s="31">
        <v>3</v>
      </c>
      <c r="C306" s="137">
        <f>'5 жастағы балалар Ф'!J130</f>
        <v>0</v>
      </c>
      <c r="D306" s="137">
        <f>'5 жастағы балалар К'!J130</f>
        <v>0</v>
      </c>
      <c r="E306" s="137">
        <f>'5 жастағы балалар Т'!J130</f>
        <v>0</v>
      </c>
      <c r="F306" s="137">
        <f>'5 жастағы балалар Ш'!J130</f>
        <v>0</v>
      </c>
      <c r="G306" s="137">
        <f>'5 жастағы балалар Ә'!J130</f>
        <v>0</v>
      </c>
    </row>
    <row r="307" spans="2:7">
      <c r="B307" s="33"/>
      <c r="C307" s="137">
        <f>'5 жастағы балалар Ф'!K130</f>
        <v>0</v>
      </c>
      <c r="D307" s="137">
        <f>'5 жастағы балалар К'!K130</f>
        <v>0</v>
      </c>
      <c r="E307" s="137">
        <f>'5 жастағы балалар Т'!K130</f>
        <v>0</v>
      </c>
      <c r="F307" s="137">
        <f>'5 жастағы балалар Ш'!K130</f>
        <v>0</v>
      </c>
      <c r="G307" s="137">
        <f>'5 жастағы балалар Ә'!K130</f>
        <v>0</v>
      </c>
    </row>
    <row r="308" spans="2:7">
      <c r="B308" s="34"/>
      <c r="C308" s="137">
        <f>'5 жастағы балалар Ф'!L130</f>
        <v>0</v>
      </c>
      <c r="D308" s="137">
        <f>'5 жастағы балалар К'!L130</f>
        <v>0</v>
      </c>
      <c r="E308" s="137">
        <f>'5 жастағы балалар Т'!L130</f>
        <v>0</v>
      </c>
      <c r="F308" s="137">
        <f>'5 жастағы балалар Ш'!L130</f>
        <v>0</v>
      </c>
      <c r="G308" s="137">
        <f>'5 жастағы балалар Ә'!L130</f>
        <v>0</v>
      </c>
    </row>
    <row r="309" spans="2:7">
      <c r="B309" s="31">
        <v>4</v>
      </c>
      <c r="C309" s="137">
        <f>'5 жастағы балалар Ф'!M130</f>
        <v>0</v>
      </c>
      <c r="D309" s="137">
        <f>'5 жастағы балалар К'!M130</f>
        <v>0</v>
      </c>
      <c r="E309" s="137">
        <f>'5 жастағы балалар Т'!M130</f>
        <v>0</v>
      </c>
      <c r="F309" s="137">
        <f>'5 жастағы балалар Ш'!M130</f>
        <v>0</v>
      </c>
      <c r="G309" s="137">
        <f>'5 жастағы балалар Ә'!M130</f>
        <v>0</v>
      </c>
    </row>
    <row r="310" spans="2:7">
      <c r="B310" s="33"/>
      <c r="C310" s="137">
        <f>'5 жастағы балалар Ф'!N130</f>
        <v>0</v>
      </c>
      <c r="D310" s="137">
        <f>'5 жастағы балалар К'!N130</f>
        <v>0</v>
      </c>
      <c r="E310" s="137">
        <f>'5 жастағы балалар Т'!N130</f>
        <v>0</v>
      </c>
      <c r="F310" s="137">
        <f>'5 жастағы балалар Ш'!N130</f>
        <v>0</v>
      </c>
      <c r="G310" s="137">
        <f>'5 жастағы балалар Ә'!N130</f>
        <v>0</v>
      </c>
    </row>
    <row r="311" spans="2:7">
      <c r="B311" s="34"/>
      <c r="C311" s="137">
        <f>'5 жастағы балалар Ф'!O130</f>
        <v>0</v>
      </c>
      <c r="D311" s="137">
        <f>'5 жастағы балалар К'!O130</f>
        <v>0</v>
      </c>
      <c r="E311" s="137">
        <f>'5 жастағы балалар Т'!O130</f>
        <v>0</v>
      </c>
      <c r="F311" s="137">
        <f>'5 жастағы балалар Ш'!O130</f>
        <v>0</v>
      </c>
      <c r="G311" s="137">
        <f>'5 жастағы балалар Ә'!O130</f>
        <v>0</v>
      </c>
    </row>
    <row r="312" spans="2:7">
      <c r="B312" s="31">
        <v>5</v>
      </c>
      <c r="C312" s="137">
        <f>'5 жастағы балалар Ф'!P130</f>
        <v>0</v>
      </c>
      <c r="D312" s="137">
        <f>'5 жастағы балалар К'!P130</f>
        <v>0</v>
      </c>
      <c r="E312" s="137">
        <f>'5 жастағы балалар Т'!P130</f>
        <v>0</v>
      </c>
      <c r="F312" s="137">
        <f>'5 жастағы балалар Ш'!P130</f>
        <v>0</v>
      </c>
      <c r="G312" s="137">
        <f>'5 жастағы балалар Ә'!P130</f>
        <v>0</v>
      </c>
    </row>
    <row r="313" spans="2:7">
      <c r="B313" s="33"/>
      <c r="C313" s="137">
        <f>'5 жастағы балалар Ф'!Q130</f>
        <v>0</v>
      </c>
      <c r="D313" s="137">
        <f>'5 жастағы балалар К'!Q130</f>
        <v>0</v>
      </c>
      <c r="E313" s="137">
        <f>'5 жастағы балалар Т'!Q130</f>
        <v>0</v>
      </c>
      <c r="F313" s="137">
        <f>'5 жастағы балалар Ш'!Q130</f>
        <v>0</v>
      </c>
      <c r="G313" s="137">
        <f>'5 жастағы балалар Ә'!Q130</f>
        <v>0</v>
      </c>
    </row>
    <row r="314" spans="2:7">
      <c r="B314" s="34"/>
      <c r="C314" s="137">
        <f>'5 жастағы балалар Ф'!R130</f>
        <v>0</v>
      </c>
      <c r="D314" s="137">
        <f>'5 жастағы балалар К'!R130</f>
        <v>0</v>
      </c>
      <c r="E314" s="137">
        <f>'5 жастағы балалар Т'!R130</f>
        <v>0</v>
      </c>
      <c r="F314" s="137">
        <f>'5 жастағы балалар Ш'!R130</f>
        <v>0</v>
      </c>
      <c r="G314" s="137">
        <f>'5 жастағы балалар Ә'!R130</f>
        <v>0</v>
      </c>
    </row>
    <row r="315" spans="2:7">
      <c r="B315" s="31">
        <v>6</v>
      </c>
      <c r="C315" s="137">
        <f>'5 жастағы балалар Ф'!S130</f>
        <v>0</v>
      </c>
      <c r="D315" s="137">
        <f>'5 жастағы балалар К'!S130</f>
        <v>0</v>
      </c>
      <c r="E315" s="137">
        <f>'5 жастағы балалар Т'!S130</f>
        <v>0</v>
      </c>
      <c r="F315" s="137">
        <f>'5 жастағы балалар Ш'!S130</f>
        <v>0</v>
      </c>
      <c r="G315" s="137">
        <f>'5 жастағы балалар Ә'!S130</f>
        <v>0</v>
      </c>
    </row>
    <row r="316" spans="2:7">
      <c r="B316" s="33"/>
      <c r="C316" s="137">
        <f>'5 жастағы балалар Ф'!T130</f>
        <v>0</v>
      </c>
      <c r="D316" s="137">
        <f>'5 жастағы балалар К'!T130</f>
        <v>0</v>
      </c>
      <c r="E316" s="137">
        <f>'5 жастағы балалар Т'!T130</f>
        <v>0</v>
      </c>
      <c r="F316" s="137">
        <f>'5 жастағы балалар Ш'!T130</f>
        <v>0</v>
      </c>
      <c r="G316" s="137">
        <f>'5 жастағы балалар Ә'!T130</f>
        <v>0</v>
      </c>
    </row>
    <row r="317" spans="2:7">
      <c r="B317" s="34"/>
      <c r="C317" s="137">
        <f>'5 жастағы балалар Ф'!U130</f>
        <v>0</v>
      </c>
      <c r="D317" s="137">
        <f>'5 жастағы балалар К'!U130</f>
        <v>0</v>
      </c>
      <c r="E317" s="137">
        <f>'5 жастағы балалар Т'!U130</f>
        <v>0</v>
      </c>
      <c r="F317" s="137">
        <f>'5 жастағы балалар Ш'!U130</f>
        <v>0</v>
      </c>
      <c r="G317" s="137">
        <f>'5 жастағы балалар Ә'!U130</f>
        <v>0</v>
      </c>
    </row>
    <row r="318" spans="2:7">
      <c r="B318" s="31">
        <v>7</v>
      </c>
      <c r="C318" s="137">
        <f>'5 жастағы балалар Ф'!V130</f>
        <v>0</v>
      </c>
      <c r="D318" s="137">
        <f>'5 жастағы балалар К'!V130</f>
        <v>0</v>
      </c>
      <c r="E318" s="137">
        <f>'5 жастағы балалар Т'!V130</f>
        <v>0</v>
      </c>
      <c r="F318" s="137">
        <f>'5 жастағы балалар Ш'!V130</f>
        <v>0</v>
      </c>
      <c r="G318" s="137">
        <f>'5 жастағы балалар Ә'!V130</f>
        <v>0</v>
      </c>
    </row>
    <row r="319" spans="2:7">
      <c r="B319" s="33"/>
      <c r="C319" s="137">
        <f>'5 жастағы балалар Ф'!W130</f>
        <v>0</v>
      </c>
      <c r="D319" s="137">
        <f>'5 жастағы балалар Ш'!W130</f>
        <v>0</v>
      </c>
      <c r="E319" s="137">
        <f>'5 жастағы балалар Т'!W130</f>
        <v>0</v>
      </c>
      <c r="F319" s="137">
        <f>'5 жастағы балалар Ш'!W130</f>
        <v>0</v>
      </c>
      <c r="G319" s="137">
        <f>'5 жастағы балалар Ә'!W130</f>
        <v>0</v>
      </c>
    </row>
    <row r="320" spans="2:7">
      <c r="B320" s="34"/>
      <c r="C320" s="137">
        <f>'5 жастағы балалар Ф'!X130</f>
        <v>0</v>
      </c>
      <c r="D320" s="137">
        <f>'5 жастағы балалар К'!X130</f>
        <v>0</v>
      </c>
      <c r="E320" s="137">
        <f>'5 жастағы балалар Т'!X130</f>
        <v>0</v>
      </c>
      <c r="F320" s="137">
        <f>'5 жастағы балалар Ш'!X130</f>
        <v>0</v>
      </c>
      <c r="G320" s="137">
        <f>'5 жастағы балалар Ә'!X130</f>
        <v>0</v>
      </c>
    </row>
    <row r="321" spans="2:7">
      <c r="B321" s="31">
        <v>8</v>
      </c>
      <c r="C321" s="41"/>
      <c r="D321" s="137">
        <f>'5 жастағы балалар К'!Y130</f>
        <v>0</v>
      </c>
      <c r="E321" s="42"/>
      <c r="F321" s="137">
        <f>'5 жастағы балалар Ш'!Y130</f>
        <v>0</v>
      </c>
      <c r="G321" s="42"/>
    </row>
    <row r="322" spans="2:7">
      <c r="B322" s="33"/>
      <c r="C322" s="43"/>
      <c r="D322" s="137">
        <f>'5 жастағы балалар К'!Z130</f>
        <v>0</v>
      </c>
      <c r="E322" s="44"/>
      <c r="F322" s="137">
        <f>'5 жастағы балалар Ш'!Z130</f>
        <v>0</v>
      </c>
      <c r="G322" s="44"/>
    </row>
    <row r="323" spans="2:7">
      <c r="B323" s="34"/>
      <c r="C323" s="43"/>
      <c r="D323" s="137">
        <f>'5 жастағы балалар К'!AA130</f>
        <v>0</v>
      </c>
      <c r="E323" s="44"/>
      <c r="F323" s="137">
        <f>'5 жастағы балалар Ш'!AA130</f>
        <v>0</v>
      </c>
      <c r="G323" s="44"/>
    </row>
    <row r="324" spans="2:7">
      <c r="B324" s="31">
        <v>9</v>
      </c>
      <c r="C324" s="43"/>
      <c r="D324" s="137">
        <f>'5 жастағы балалар К'!AB130</f>
        <v>0</v>
      </c>
      <c r="E324" s="44"/>
      <c r="F324" s="137">
        <f>'5 жастағы балалар Ш'!AB130</f>
        <v>0</v>
      </c>
      <c r="G324" s="44"/>
    </row>
    <row r="325" spans="2:7">
      <c r="B325" s="33"/>
      <c r="C325" s="43"/>
      <c r="D325" s="137">
        <f>'5 жастағы балалар К'!AC130</f>
        <v>0</v>
      </c>
      <c r="E325" s="44"/>
      <c r="F325" s="137">
        <f>'5 жастағы балалар Ш'!AC130</f>
        <v>0</v>
      </c>
      <c r="G325" s="44"/>
    </row>
    <row r="326" spans="2:7">
      <c r="B326" s="34"/>
      <c r="C326" s="43"/>
      <c r="D326" s="137">
        <f>'5 жастағы балалар К'!AD130</f>
        <v>0</v>
      </c>
      <c r="E326" s="44"/>
      <c r="F326" s="137">
        <f>'5 жастағы балалар Ш'!AD130</f>
        <v>0</v>
      </c>
      <c r="G326" s="44"/>
    </row>
    <row r="327" spans="2:7">
      <c r="B327" s="37">
        <v>10</v>
      </c>
      <c r="C327" s="43"/>
      <c r="D327" s="137">
        <f>'5 жастағы балалар К'!AE130</f>
        <v>0</v>
      </c>
      <c r="E327" s="44"/>
      <c r="F327" s="137">
        <f>'5 жастағы балалар Ш'!AE130</f>
        <v>0</v>
      </c>
      <c r="G327" s="44"/>
    </row>
    <row r="328" spans="2:7">
      <c r="B328" s="37"/>
      <c r="C328" s="43"/>
      <c r="D328" s="137">
        <f>'5 жастағы балалар К'!AF130</f>
        <v>0</v>
      </c>
      <c r="E328" s="44"/>
      <c r="F328" s="137">
        <f>'5 жастағы балалар Ш'!AF130</f>
        <v>0</v>
      </c>
      <c r="G328" s="44"/>
    </row>
    <row r="329" spans="2:7">
      <c r="B329" s="37"/>
      <c r="C329" s="43"/>
      <c r="D329" s="137">
        <f>'5 жастағы балалар К'!AG130</f>
        <v>0</v>
      </c>
      <c r="E329" s="44"/>
      <c r="F329" s="137">
        <f>'5 жастағы балалар Ш'!AG130</f>
        <v>0</v>
      </c>
      <c r="G329" s="44"/>
    </row>
    <row r="330" spans="2:7">
      <c r="B330" s="37">
        <v>11</v>
      </c>
      <c r="C330" s="43"/>
      <c r="D330" s="137">
        <f>'5 жастағы балалар К'!AH130</f>
        <v>0</v>
      </c>
      <c r="E330" s="44"/>
      <c r="F330" s="137">
        <f>'5 жастағы балалар Ш'!AH130</f>
        <v>0</v>
      </c>
      <c r="G330" s="44"/>
    </row>
    <row r="331" spans="2:7">
      <c r="B331" s="37"/>
      <c r="C331" s="43"/>
      <c r="D331" s="137">
        <f>'5 жастағы балалар К'!AI130</f>
        <v>0</v>
      </c>
      <c r="E331" s="44"/>
      <c r="F331" s="137">
        <f>'5 жастағы балалар Ш'!AI130</f>
        <v>0</v>
      </c>
      <c r="G331" s="44"/>
    </row>
    <row r="332" spans="2:7">
      <c r="B332" s="37"/>
      <c r="C332" s="43"/>
      <c r="D332" s="137">
        <f>'5 жастағы балалар К'!AJ130</f>
        <v>0</v>
      </c>
      <c r="E332" s="44"/>
      <c r="F332" s="137">
        <f>'5 жастағы балалар Ш'!AJ130</f>
        <v>0</v>
      </c>
      <c r="G332" s="44"/>
    </row>
    <row r="333" spans="2:7">
      <c r="B333" s="37">
        <v>12</v>
      </c>
      <c r="C333" s="43"/>
      <c r="D333" s="137">
        <f>'5 жастағы балалар К'!AK130</f>
        <v>0</v>
      </c>
      <c r="E333" s="44"/>
      <c r="F333" s="137">
        <f>'5 жастағы балалар Ш'!AK130</f>
        <v>0</v>
      </c>
      <c r="G333" s="44"/>
    </row>
    <row r="334" spans="2:7">
      <c r="B334" s="37"/>
      <c r="C334" s="43"/>
      <c r="D334" s="137">
        <f>'5 жастағы балалар К'!AL130</f>
        <v>0</v>
      </c>
      <c r="E334" s="44"/>
      <c r="F334" s="137">
        <f>'5 жастағы балалар Ш'!AL130</f>
        <v>0</v>
      </c>
      <c r="G334" s="44"/>
    </row>
    <row r="335" spans="2:7">
      <c r="B335" s="37"/>
      <c r="C335" s="43"/>
      <c r="D335" s="137">
        <f>'5 жастағы балалар К'!AM130</f>
        <v>0</v>
      </c>
      <c r="E335" s="44"/>
      <c r="F335" s="137">
        <f>'5 жастағы балалар Ш'!AM130</f>
        <v>0</v>
      </c>
      <c r="G335" s="44"/>
    </row>
    <row r="336" spans="2:7">
      <c r="B336" s="37">
        <v>13</v>
      </c>
      <c r="C336" s="43"/>
      <c r="D336" s="137">
        <f>'5 жастағы балалар К'!AN130</f>
        <v>0</v>
      </c>
      <c r="E336" s="44"/>
      <c r="F336" s="137">
        <f>'5 жастағы балалар Ш'!AN130</f>
        <v>0</v>
      </c>
      <c r="G336" s="44"/>
    </row>
    <row r="337" spans="2:7">
      <c r="B337" s="37"/>
      <c r="C337" s="43"/>
      <c r="D337" s="137">
        <f>'5 жастағы балалар К'!AO130</f>
        <v>0</v>
      </c>
      <c r="E337" s="44"/>
      <c r="F337" s="137">
        <f>'5 жастағы балалар Ш'!AO130</f>
        <v>0</v>
      </c>
      <c r="G337" s="44"/>
    </row>
    <row r="338" spans="2:7">
      <c r="B338" s="37"/>
      <c r="C338" s="43"/>
      <c r="D338" s="137">
        <f>'5 жастағы балалар К'!AP130</f>
        <v>0</v>
      </c>
      <c r="E338" s="44"/>
      <c r="F338" s="137">
        <f>'5 жастағы балалар Ш'!AP130</f>
        <v>0</v>
      </c>
      <c r="G338" s="44"/>
    </row>
    <row r="339" spans="2:7">
      <c r="B339" s="37">
        <v>14</v>
      </c>
      <c r="C339" s="43"/>
      <c r="D339" s="137">
        <f>'5 жастағы балалар К'!AQ130</f>
        <v>0</v>
      </c>
      <c r="E339" s="44"/>
      <c r="F339" s="137">
        <f>'5 жастағы балалар Ш'!AQ130</f>
        <v>0</v>
      </c>
      <c r="G339" s="44"/>
    </row>
    <row r="340" spans="2:7">
      <c r="B340" s="37"/>
      <c r="C340" s="43"/>
      <c r="D340" s="137">
        <f>'5 жастағы балалар К'!AR130</f>
        <v>0</v>
      </c>
      <c r="E340" s="44"/>
      <c r="F340" s="137">
        <f>'5 жастағы балалар Ш'!AR130</f>
        <v>0</v>
      </c>
      <c r="G340" s="44"/>
    </row>
    <row r="341" spans="2:7">
      <c r="B341" s="37"/>
      <c r="C341" s="43"/>
      <c r="D341" s="137">
        <f>'5 жастағы балалар К'!AS130</f>
        <v>0</v>
      </c>
      <c r="E341" s="44"/>
      <c r="F341" s="137">
        <f>'5 жастағы балалар Ш'!AS130</f>
        <v>0</v>
      </c>
      <c r="G341" s="44"/>
    </row>
    <row r="342" spans="2:7">
      <c r="B342" s="37">
        <v>15</v>
      </c>
      <c r="C342" s="43"/>
      <c r="D342" s="137">
        <f>'5 жастағы балалар К'!AT130</f>
        <v>0</v>
      </c>
      <c r="E342" s="44"/>
      <c r="F342" s="137">
        <f>'5 жастағы балалар Ш'!AT130</f>
        <v>0</v>
      </c>
      <c r="G342" s="44"/>
    </row>
    <row r="343" spans="2:7">
      <c r="B343" s="37"/>
      <c r="C343" s="43"/>
      <c r="D343" s="137">
        <f>'5 жастағы балалар К'!AU130</f>
        <v>0</v>
      </c>
      <c r="E343" s="44"/>
      <c r="F343" s="137">
        <f>'5 жастағы балалар Ш'!AU130</f>
        <v>0</v>
      </c>
      <c r="G343" s="44"/>
    </row>
    <row r="344" spans="2:7">
      <c r="B344" s="37"/>
      <c r="C344" s="43"/>
      <c r="D344" s="137">
        <f>'5 жастағы балалар К'!AV130</f>
        <v>0</v>
      </c>
      <c r="E344" s="44"/>
      <c r="F344" s="137">
        <f>'5 жастағы балалар Ш'!AV130</f>
        <v>0</v>
      </c>
      <c r="G344" s="44"/>
    </row>
    <row r="345" spans="2:7">
      <c r="B345" s="31">
        <v>16</v>
      </c>
      <c r="C345" s="43"/>
      <c r="D345" s="137">
        <f>'5 жастағы балалар К'!AW130</f>
        <v>0</v>
      </c>
      <c r="E345" s="44"/>
      <c r="F345" s="137">
        <f>'5 жастағы балалар Ш'!AW130</f>
        <v>0</v>
      </c>
      <c r="G345" s="44"/>
    </row>
    <row r="346" spans="2:7">
      <c r="B346" s="33"/>
      <c r="C346" s="43"/>
      <c r="D346" s="137">
        <f>'5 жастағы балалар К'!AX130</f>
        <v>0</v>
      </c>
      <c r="E346" s="44"/>
      <c r="F346" s="137">
        <f>'5 жастағы балалар Ш'!AX130</f>
        <v>0</v>
      </c>
      <c r="G346" s="44"/>
    </row>
    <row r="347" spans="2:7">
      <c r="B347" s="34"/>
      <c r="C347" s="43"/>
      <c r="D347" s="137">
        <f>'5 жастағы балалар К'!AY130</f>
        <v>0</v>
      </c>
      <c r="E347" s="44"/>
      <c r="F347" s="137">
        <f>'5 жастағы балалар Ш'!AY130</f>
        <v>0</v>
      </c>
      <c r="G347" s="44"/>
    </row>
    <row r="348" spans="2:7">
      <c r="B348" s="31">
        <v>17</v>
      </c>
      <c r="C348" s="43"/>
      <c r="D348" s="137">
        <f>'5 жастағы балалар К'!AZ130</f>
        <v>0</v>
      </c>
      <c r="E348" s="44"/>
      <c r="F348" s="137">
        <f>'5 жастағы балалар Ш'!AZ130</f>
        <v>0</v>
      </c>
      <c r="G348" s="44"/>
    </row>
    <row r="349" spans="2:7">
      <c r="B349" s="33"/>
      <c r="C349" s="43"/>
      <c r="D349" s="137">
        <f>'5 жастағы балалар К'!BA130</f>
        <v>0</v>
      </c>
      <c r="E349" s="44"/>
      <c r="F349" s="137">
        <f>'5 жастағы балалар Ш'!BA130</f>
        <v>0</v>
      </c>
      <c r="G349" s="44"/>
    </row>
    <row r="350" spans="2:7">
      <c r="B350" s="34"/>
      <c r="C350" s="43"/>
      <c r="D350" s="137">
        <f>'5 жастағы балалар К'!BB130</f>
        <v>0</v>
      </c>
      <c r="E350" s="44"/>
      <c r="F350" s="137">
        <f>'5 жастағы балалар Ш'!BB130</f>
        <v>0</v>
      </c>
      <c r="G350" s="44"/>
    </row>
    <row r="351" spans="2:7">
      <c r="B351" s="31">
        <v>18</v>
      </c>
      <c r="C351" s="43"/>
      <c r="D351" s="137">
        <f>'5 жастағы балалар К'!BC130</f>
        <v>0</v>
      </c>
      <c r="E351" s="44"/>
      <c r="F351" s="137">
        <f>'5 жастағы балалар Ш'!BC130</f>
        <v>0</v>
      </c>
      <c r="G351" s="44"/>
    </row>
    <row r="352" spans="2:7">
      <c r="B352" s="33"/>
      <c r="C352" s="43"/>
      <c r="D352" s="137">
        <f>'5 жастағы балалар К'!BD130</f>
        <v>0</v>
      </c>
      <c r="E352" s="44"/>
      <c r="F352" s="137">
        <f>'5 жастағы балалар Ш'!BD130</f>
        <v>0</v>
      </c>
      <c r="G352" s="44"/>
    </row>
    <row r="353" spans="2:7">
      <c r="B353" s="34"/>
      <c r="C353" s="43"/>
      <c r="D353" s="137">
        <f>'5 жастағы балалар К'!BE130</f>
        <v>0</v>
      </c>
      <c r="E353" s="44"/>
      <c r="F353" s="137">
        <f>'5 жастағы балалар Ш'!BE130</f>
        <v>0</v>
      </c>
      <c r="G353" s="44"/>
    </row>
    <row r="354" spans="2:7">
      <c r="B354" s="31">
        <v>19</v>
      </c>
      <c r="C354" s="43"/>
      <c r="D354" s="137">
        <f>'5 жастағы балалар К'!BF130</f>
        <v>0</v>
      </c>
      <c r="E354" s="44"/>
      <c r="F354" s="137">
        <f>'5 жастағы балалар Ш'!BF130</f>
        <v>0</v>
      </c>
      <c r="G354" s="44"/>
    </row>
    <row r="355" spans="2:7">
      <c r="B355" s="33"/>
      <c r="C355" s="43"/>
      <c r="D355" s="137">
        <f>'5 жастағы балалар К'!BG130</f>
        <v>0</v>
      </c>
      <c r="E355" s="44"/>
      <c r="F355" s="137">
        <f>'5 жастағы балалар Ш'!BG130</f>
        <v>0</v>
      </c>
      <c r="G355" s="44"/>
    </row>
    <row r="356" spans="2:7">
      <c r="B356" s="34"/>
      <c r="C356" s="43"/>
      <c r="D356" s="137">
        <f>'5 жастағы балалар К'!BH130</f>
        <v>0</v>
      </c>
      <c r="E356" s="44"/>
      <c r="F356" s="137">
        <f>'5 жастағы балалар Ш'!BH130</f>
        <v>0</v>
      </c>
      <c r="G356" s="44"/>
    </row>
    <row r="357" spans="2:7">
      <c r="B357" s="31">
        <v>20</v>
      </c>
      <c r="C357" s="43"/>
      <c r="D357" s="137">
        <f>'5 жастағы балалар К'!BI130</f>
        <v>0</v>
      </c>
      <c r="E357" s="44"/>
      <c r="F357" s="137">
        <f>'5 жастағы балалар Ш'!BI130</f>
        <v>0</v>
      </c>
      <c r="G357" s="44"/>
    </row>
    <row r="358" spans="2:7">
      <c r="B358" s="33"/>
      <c r="C358" s="43"/>
      <c r="D358" s="137">
        <f>'5 жастағы балалар К'!BJ130</f>
        <v>0</v>
      </c>
      <c r="E358" s="44"/>
      <c r="F358" s="137">
        <f>'5 жастағы балалар Ш'!BJ130</f>
        <v>0</v>
      </c>
      <c r="G358" s="44"/>
    </row>
    <row r="359" spans="2:7">
      <c r="B359" s="34"/>
      <c r="C359" s="43"/>
      <c r="D359" s="137">
        <f>'5 жастағы балалар К'!BK130</f>
        <v>0</v>
      </c>
      <c r="E359" s="44"/>
      <c r="F359" s="137">
        <f>'5 жастағы балалар Ш'!BK130</f>
        <v>0</v>
      </c>
      <c r="G359" s="44"/>
    </row>
    <row r="360" spans="2:7">
      <c r="B360" s="31">
        <v>21</v>
      </c>
      <c r="C360" s="43"/>
      <c r="D360" s="137">
        <f>'5 жастағы балалар К'!BL130</f>
        <v>0</v>
      </c>
      <c r="E360" s="44"/>
      <c r="F360" s="137">
        <f>'5 жастағы балалар Ш'!BL130</f>
        <v>0</v>
      </c>
      <c r="G360" s="44"/>
    </row>
    <row r="361" spans="2:7">
      <c r="B361" s="33"/>
      <c r="C361" s="43"/>
      <c r="D361" s="137">
        <f>'5 жастағы балалар К'!BM130</f>
        <v>0</v>
      </c>
      <c r="E361" s="44"/>
      <c r="F361" s="137">
        <f>'5 жастағы балалар Ш'!BM130</f>
        <v>0</v>
      </c>
      <c r="G361" s="44"/>
    </row>
    <row r="362" spans="2:7">
      <c r="B362" s="34"/>
      <c r="C362" s="43"/>
      <c r="D362" s="137">
        <f>'5 жастағы балалар К'!BN130</f>
        <v>0</v>
      </c>
      <c r="E362" s="44"/>
      <c r="F362" s="137">
        <f>'5 жастағы балалар Ш'!BN130</f>
        <v>0</v>
      </c>
      <c r="G362" s="44"/>
    </row>
    <row r="363" spans="2:7">
      <c r="B363" s="31">
        <v>22</v>
      </c>
      <c r="C363" s="43"/>
      <c r="D363" s="137">
        <f>'5 жастағы балалар К'!BO130</f>
        <v>0</v>
      </c>
      <c r="E363" s="44"/>
      <c r="F363" s="137">
        <f>'5 жастағы балалар Ш'!BO130</f>
        <v>0</v>
      </c>
      <c r="G363" s="44"/>
    </row>
    <row r="364" spans="2:7">
      <c r="B364" s="33"/>
      <c r="C364" s="43"/>
      <c r="D364" s="137">
        <f>'5 жастағы балалар К'!BP130</f>
        <v>0</v>
      </c>
      <c r="E364" s="44"/>
      <c r="F364" s="137">
        <f>'5 жастағы балалар Ш'!BP130</f>
        <v>0</v>
      </c>
      <c r="G364" s="44"/>
    </row>
    <row r="365" spans="2:7">
      <c r="B365" s="34"/>
      <c r="C365" s="43"/>
      <c r="D365" s="137">
        <f>'5 жастағы балалар К'!BQ130</f>
        <v>0</v>
      </c>
      <c r="E365" s="44"/>
      <c r="F365" s="137">
        <f>'5 жастағы балалар Ш'!BQ130</f>
        <v>0</v>
      </c>
      <c r="G365" s="44"/>
    </row>
    <row r="366" spans="2:7">
      <c r="B366" s="31">
        <v>23</v>
      </c>
      <c r="C366" s="43"/>
      <c r="D366" s="137">
        <f>'5 жастағы балалар К'!BR130</f>
        <v>0</v>
      </c>
      <c r="E366" s="44"/>
      <c r="F366" s="137">
        <f>'5 жастағы балалар Ш'!BR130</f>
        <v>0</v>
      </c>
      <c r="G366" s="44"/>
    </row>
    <row r="367" spans="2:7">
      <c r="B367" s="33"/>
      <c r="C367" s="43"/>
      <c r="D367" s="137">
        <f>'5 жастағы балалар К'!BS130</f>
        <v>0</v>
      </c>
      <c r="E367" s="44"/>
      <c r="F367" s="137">
        <f>'5 жастағы балалар Ш'!BS130</f>
        <v>0</v>
      </c>
      <c r="G367" s="44"/>
    </row>
    <row r="368" spans="2:7">
      <c r="B368" s="34"/>
      <c r="C368" s="43"/>
      <c r="D368" s="137">
        <f>'5 жастағы балалар К'!BT130</f>
        <v>0</v>
      </c>
      <c r="E368" s="44"/>
      <c r="F368" s="137">
        <f>'5 жастағы балалар Ш'!BT130</f>
        <v>0</v>
      </c>
      <c r="G368" s="44"/>
    </row>
    <row r="369" spans="2:7">
      <c r="B369" s="31">
        <v>24</v>
      </c>
      <c r="C369" s="43"/>
      <c r="D369" s="137">
        <f>'5 жастағы балалар К'!BU130</f>
        <v>0</v>
      </c>
      <c r="E369" s="44"/>
      <c r="F369" s="137">
        <f>'5 жастағы балалар Ш'!BU130</f>
        <v>0</v>
      </c>
      <c r="G369" s="44"/>
    </row>
    <row r="370" spans="2:7">
      <c r="B370" s="33"/>
      <c r="C370" s="43"/>
      <c r="D370" s="137">
        <f>'5 жастағы балалар К'!BV130</f>
        <v>0</v>
      </c>
      <c r="E370" s="44"/>
      <c r="F370" s="137">
        <f>'5 жастағы балалар Ш'!BV130</f>
        <v>0</v>
      </c>
      <c r="G370" s="44"/>
    </row>
    <row r="371" spans="2:7">
      <c r="B371" s="34"/>
      <c r="C371" s="43"/>
      <c r="D371" s="137">
        <f>'5 жастағы балалар К'!BW130</f>
        <v>0</v>
      </c>
      <c r="E371" s="44"/>
      <c r="F371" s="137">
        <f>'5 жастағы балалар Ш'!BW130</f>
        <v>0</v>
      </c>
      <c r="G371" s="44"/>
    </row>
    <row r="372" spans="2:7">
      <c r="B372" s="31">
        <v>25</v>
      </c>
      <c r="C372" s="43"/>
      <c r="D372" s="137">
        <f>'5 жастағы балалар К'!BX130</f>
        <v>0</v>
      </c>
      <c r="E372" s="44"/>
      <c r="F372" s="137">
        <f>'5 жастағы балалар Ш'!BX130</f>
        <v>0</v>
      </c>
      <c r="G372" s="44"/>
    </row>
    <row r="373" spans="2:7">
      <c r="B373" s="33"/>
      <c r="C373" s="43"/>
      <c r="D373" s="137">
        <f>'5 жастағы балалар К'!BY130</f>
        <v>0</v>
      </c>
      <c r="E373" s="44"/>
      <c r="F373" s="137">
        <f>'5 жастағы балалар Ш'!BY130</f>
        <v>0</v>
      </c>
      <c r="G373" s="44"/>
    </row>
    <row r="374" spans="2:7">
      <c r="B374" s="34"/>
      <c r="C374" s="43"/>
      <c r="D374" s="137">
        <f>'5 жастағы балалар К'!BZ130</f>
        <v>0</v>
      </c>
      <c r="E374" s="44"/>
      <c r="F374" s="137">
        <f>'5 жастағы балалар Ш'!BZ130</f>
        <v>0</v>
      </c>
      <c r="G374" s="44"/>
    </row>
    <row r="375" spans="2:7">
      <c r="B375" s="37">
        <v>26</v>
      </c>
      <c r="C375" s="43"/>
      <c r="D375" s="137">
        <f>'5 жастағы балалар К'!CA130</f>
        <v>0</v>
      </c>
      <c r="E375" s="44"/>
      <c r="F375" s="137">
        <f>'5 жастағы балалар Ш'!CA130</f>
        <v>0</v>
      </c>
      <c r="G375" s="44"/>
    </row>
    <row r="376" spans="2:7">
      <c r="B376" s="37"/>
      <c r="C376" s="43"/>
      <c r="D376" s="137">
        <f>'5 жастағы балалар К'!CB130</f>
        <v>0</v>
      </c>
      <c r="E376" s="44"/>
      <c r="F376" s="137">
        <f>'5 жастағы балалар Ш'!CB130</f>
        <v>0</v>
      </c>
      <c r="G376" s="44"/>
    </row>
    <row r="377" spans="2:7">
      <c r="B377" s="37"/>
      <c r="C377" s="43"/>
      <c r="D377" s="137">
        <f>'5 жастағы балалар К'!CC130</f>
        <v>0</v>
      </c>
      <c r="E377" s="44"/>
      <c r="F377" s="137">
        <f>'5 жастағы балалар Ш'!CC130</f>
        <v>0</v>
      </c>
      <c r="G377" s="44"/>
    </row>
    <row r="378" spans="2:7">
      <c r="B378" s="37">
        <v>27</v>
      </c>
      <c r="C378" s="43"/>
      <c r="D378" s="137">
        <f>'5 жастағы балалар К'!CD130</f>
        <v>0</v>
      </c>
      <c r="E378" s="44"/>
      <c r="F378" s="137">
        <f>'5 жастағы балалар Ш'!CD130</f>
        <v>0</v>
      </c>
      <c r="G378" s="44"/>
    </row>
    <row r="379" spans="2:7">
      <c r="B379" s="37"/>
      <c r="C379" s="43"/>
      <c r="D379" s="137">
        <f>'5 жастағы балалар К'!CE130</f>
        <v>0</v>
      </c>
      <c r="E379" s="44"/>
      <c r="F379" s="137">
        <f>'5 жастағы балалар Ш'!CE130</f>
        <v>0</v>
      </c>
      <c r="G379" s="44"/>
    </row>
    <row r="380" spans="2:7">
      <c r="B380" s="37"/>
      <c r="C380" s="43"/>
      <c r="D380" s="137">
        <f>'5 жастағы балалар К'!CF130</f>
        <v>0</v>
      </c>
      <c r="E380" s="44"/>
      <c r="F380" s="137">
        <f>'5 жастағы балалар Ш'!CF130</f>
        <v>0</v>
      </c>
      <c r="G380" s="44"/>
    </row>
    <row r="381" spans="2:7">
      <c r="B381" s="37">
        <v>28</v>
      </c>
      <c r="C381" s="43"/>
      <c r="D381" s="137">
        <f>'5 жастағы балалар К'!CG130</f>
        <v>0</v>
      </c>
      <c r="E381" s="44"/>
      <c r="F381" s="137">
        <f>'5 жастағы балалар Ш'!CG130</f>
        <v>0</v>
      </c>
      <c r="G381" s="44"/>
    </row>
    <row r="382" spans="2:7">
      <c r="B382" s="37"/>
      <c r="C382" s="43"/>
      <c r="D382" s="137">
        <f>'5 жастағы балалар К'!CH130</f>
        <v>0</v>
      </c>
      <c r="E382" s="44"/>
      <c r="F382" s="137">
        <f>'5 жастағы балалар Ш'!CH130</f>
        <v>0</v>
      </c>
      <c r="G382" s="44"/>
    </row>
    <row r="383" spans="2:7">
      <c r="B383" s="37"/>
      <c r="C383" s="43"/>
      <c r="D383" s="137">
        <f>'5 жастағы балалар К'!CI130</f>
        <v>0</v>
      </c>
      <c r="E383" s="44"/>
      <c r="F383" s="137">
        <f>'5 жастағы балалар Ш'!CI130</f>
        <v>0</v>
      </c>
      <c r="G383" s="44"/>
    </row>
    <row r="384" spans="2:7">
      <c r="B384" s="37">
        <v>29</v>
      </c>
      <c r="C384" s="43"/>
      <c r="D384" s="42"/>
      <c r="E384" s="44"/>
      <c r="F384" s="137">
        <f>'5 жастағы балалар Ш'!CJ130</f>
        <v>0</v>
      </c>
      <c r="G384" s="44"/>
    </row>
    <row r="385" spans="2:7">
      <c r="B385" s="37"/>
      <c r="C385" s="43"/>
      <c r="D385" s="44"/>
      <c r="E385" s="44"/>
      <c r="F385" s="137">
        <f>'5 жастағы балалар Ш'!CK130</f>
        <v>0</v>
      </c>
      <c r="G385" s="44"/>
    </row>
    <row r="386" spans="2:7">
      <c r="B386" s="37"/>
      <c r="C386" s="43"/>
      <c r="D386" s="44"/>
      <c r="E386" s="44"/>
      <c r="F386" s="137">
        <f>'5 жастағы балалар Ш'!CL130</f>
        <v>0</v>
      </c>
      <c r="G386" s="44"/>
    </row>
    <row r="387" spans="2:7">
      <c r="B387" s="37">
        <v>30</v>
      </c>
      <c r="C387" s="43"/>
      <c r="D387" s="44"/>
      <c r="E387" s="44"/>
      <c r="F387" s="137">
        <f>'5 жастағы балалар Ш'!CM130</f>
        <v>0</v>
      </c>
      <c r="G387" s="44"/>
    </row>
    <row r="388" spans="2:7">
      <c r="B388" s="37"/>
      <c r="C388" s="43"/>
      <c r="D388" s="44"/>
      <c r="E388" s="44"/>
      <c r="F388" s="137">
        <f>'5 жастағы балалар Ш'!CN130</f>
        <v>0</v>
      </c>
      <c r="G388" s="44"/>
    </row>
    <row r="389" spans="2:7">
      <c r="B389" s="37"/>
      <c r="C389" s="43"/>
      <c r="D389" s="44"/>
      <c r="E389" s="44"/>
      <c r="F389" s="137">
        <f>'5 жастағы балалар Ш'!CO130</f>
        <v>0</v>
      </c>
      <c r="G389" s="44"/>
    </row>
    <row r="390" spans="2:7">
      <c r="B390" s="37">
        <v>31</v>
      </c>
      <c r="C390" s="43"/>
      <c r="D390" s="44"/>
      <c r="E390" s="44"/>
      <c r="F390" s="137">
        <f>'5 жастағы балалар Ш'!CP130</f>
        <v>0</v>
      </c>
      <c r="G390" s="44"/>
    </row>
    <row r="391" spans="2:7">
      <c r="B391" s="37"/>
      <c r="C391" s="43"/>
      <c r="D391" s="44"/>
      <c r="E391" s="44"/>
      <c r="F391" s="137">
        <f>'5 жастағы балалар Ш'!CQ130</f>
        <v>0</v>
      </c>
      <c r="G391" s="44"/>
    </row>
    <row r="392" spans="2:7">
      <c r="B392" s="37"/>
      <c r="C392" s="43"/>
      <c r="D392" s="44"/>
      <c r="E392" s="44"/>
      <c r="F392" s="137">
        <f>'5 жастағы балалар Ш'!CR130</f>
        <v>0</v>
      </c>
      <c r="G392" s="44"/>
    </row>
    <row r="393" spans="2:7">
      <c r="B393" s="37">
        <v>32</v>
      </c>
      <c r="C393" s="43"/>
      <c r="D393" s="44"/>
      <c r="E393" s="44"/>
      <c r="F393" s="137">
        <f>'5 жастағы балалар Ш'!CS130</f>
        <v>0</v>
      </c>
      <c r="G393" s="44"/>
    </row>
    <row r="394" spans="2:7">
      <c r="B394" s="37"/>
      <c r="C394" s="43"/>
      <c r="D394" s="44"/>
      <c r="E394" s="44"/>
      <c r="F394" s="137">
        <f>'5 жастағы балалар Ш'!CT130</f>
        <v>0</v>
      </c>
      <c r="G394" s="44"/>
    </row>
    <row r="395" spans="2:7">
      <c r="B395" s="37"/>
      <c r="C395" s="43"/>
      <c r="D395" s="44"/>
      <c r="E395" s="44"/>
      <c r="F395" s="137">
        <f>'5 жастағы балалар Ш'!CU130</f>
        <v>0</v>
      </c>
      <c r="G395" s="44"/>
    </row>
    <row r="396" spans="2:7">
      <c r="B396" s="37">
        <v>33</v>
      </c>
      <c r="C396" s="43"/>
      <c r="D396" s="44"/>
      <c r="E396" s="44"/>
      <c r="F396" s="137">
        <f>'5 жастағы балалар Ш'!CV130</f>
        <v>0</v>
      </c>
      <c r="G396" s="44"/>
    </row>
    <row r="397" spans="2:7">
      <c r="B397" s="37"/>
      <c r="C397" s="43"/>
      <c r="D397" s="44"/>
      <c r="E397" s="44"/>
      <c r="F397" s="137">
        <f>'5 жастағы балалар Ш'!CW130</f>
        <v>0</v>
      </c>
      <c r="G397" s="44"/>
    </row>
    <row r="398" spans="2:7">
      <c r="B398" s="37"/>
      <c r="C398" s="43"/>
      <c r="D398" s="44"/>
      <c r="E398" s="44"/>
      <c r="F398" s="137">
        <f>'5 жастағы балалар Ш'!CX130</f>
        <v>0</v>
      </c>
      <c r="G398" s="44"/>
    </row>
    <row r="399" spans="2:7">
      <c r="B399" s="37">
        <v>34</v>
      </c>
      <c r="C399" s="43"/>
      <c r="D399" s="44"/>
      <c r="E399" s="44"/>
      <c r="F399" s="137">
        <f>'5 жастағы балалар Ш'!CY130</f>
        <v>0</v>
      </c>
      <c r="G399" s="44"/>
    </row>
    <row r="400" spans="2:7">
      <c r="B400" s="37"/>
      <c r="C400" s="43"/>
      <c r="D400" s="44"/>
      <c r="E400" s="44"/>
      <c r="F400" s="137">
        <f>'5 жастағы балалар Ш'!CZ130</f>
        <v>0</v>
      </c>
      <c r="G400" s="44"/>
    </row>
    <row r="401" spans="2:7">
      <c r="B401" s="37"/>
      <c r="C401" s="43"/>
      <c r="D401" s="44"/>
      <c r="E401" s="44"/>
      <c r="F401" s="137">
        <f>'5 жастағы балалар Ш'!DA130</f>
        <v>0</v>
      </c>
      <c r="G401" s="44"/>
    </row>
    <row r="402" spans="2:7">
      <c r="B402" s="37">
        <v>35</v>
      </c>
      <c r="C402" s="43"/>
      <c r="D402" s="44"/>
      <c r="E402" s="44"/>
      <c r="F402" s="137">
        <f>'5 жастағы балалар Ш'!DB130</f>
        <v>0</v>
      </c>
      <c r="G402" s="44"/>
    </row>
    <row r="403" spans="2:7">
      <c r="B403" s="37"/>
      <c r="C403" s="43"/>
      <c r="D403" s="44"/>
      <c r="E403" s="44"/>
      <c r="F403" s="137">
        <f>'5 жастағы балалар Ш'!DC130</f>
        <v>0</v>
      </c>
      <c r="G403" s="44"/>
    </row>
    <row r="404" spans="2:7">
      <c r="B404" s="37"/>
      <c r="C404" s="45"/>
      <c r="D404" s="46"/>
      <c r="E404" s="46"/>
      <c r="F404" s="137">
        <f>'5 жастағы балалар Ш'!DD130</f>
        <v>0</v>
      </c>
      <c r="G404" s="46"/>
    </row>
    <row r="405" spans="2:2">
      <c r="B405" s="47">
        <f>СВОД3!V25</f>
        <v>0</v>
      </c>
    </row>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Ф'!C26</f>
        <v>0</v>
      </c>
      <c r="E4" s="5"/>
      <c r="F4" s="5"/>
      <c r="G4" s="1"/>
      <c r="H4" s="1"/>
    </row>
    <row r="5" ht="18" spans="2:8">
      <c r="B5" s="6" t="s">
        <v>2</v>
      </c>
      <c r="C5" s="6"/>
      <c r="D5" s="7">
        <f>'5 жастағы балалар Ф'!A26</f>
        <v>0</v>
      </c>
      <c r="E5" s="7"/>
      <c r="F5" s="7"/>
      <c r="G5" s="1"/>
      <c r="H5" s="1"/>
    </row>
    <row r="6" ht="85.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8.75" customHeight="1" spans="2:7">
      <c r="B97" s="28"/>
      <c r="C97" s="29" t="s">
        <v>5</v>
      </c>
      <c r="D97" s="29" t="s">
        <v>112</v>
      </c>
      <c r="E97" s="29" t="s">
        <v>338</v>
      </c>
      <c r="F97" s="29" t="s">
        <v>405</v>
      </c>
      <c r="G97" s="30" t="s">
        <v>726</v>
      </c>
    </row>
    <row r="98" ht="15" customHeight="1" spans="2:7">
      <c r="B98" s="31">
        <v>1</v>
      </c>
      <c r="C98" s="137">
        <f>'5 жастағы балалар Ф'!D26</f>
        <v>0</v>
      </c>
      <c r="D98" s="137">
        <f>'5 жастағы балалар К'!D26</f>
        <v>0</v>
      </c>
      <c r="E98" s="137">
        <f>'5 жастағы балалар Т'!D26</f>
        <v>0</v>
      </c>
      <c r="F98" s="137">
        <f>'5 жастағы балалар Ш'!D26</f>
        <v>0</v>
      </c>
      <c r="G98" s="137">
        <f>'5 жастағы балалар Ә'!D26</f>
        <v>0</v>
      </c>
    </row>
    <row r="99" ht="15" customHeight="1" spans="2:7">
      <c r="B99" s="33"/>
      <c r="C99" s="137">
        <f>'5 жастағы балалар Ф'!E26</f>
        <v>0</v>
      </c>
      <c r="D99" s="137">
        <f>'5 жастағы балалар К'!E26</f>
        <v>0</v>
      </c>
      <c r="E99" s="137">
        <f>'5 жастағы балалар Т'!E26</f>
        <v>0</v>
      </c>
      <c r="F99" s="137">
        <f>'5 жастағы балалар Ш'!E26</f>
        <v>0</v>
      </c>
      <c r="G99" s="137">
        <f>'5 жастағы балалар Ә'!E26</f>
        <v>0</v>
      </c>
    </row>
    <row r="100" ht="15" customHeight="1" spans="2:7">
      <c r="B100" s="34"/>
      <c r="C100" s="137">
        <f>'5 жастағы балалар Ф'!F26</f>
        <v>0</v>
      </c>
      <c r="D100" s="137">
        <f>'5 жастағы балалар К'!F26</f>
        <v>0</v>
      </c>
      <c r="E100" s="137">
        <f>'5 жастағы балалар Т'!F26</f>
        <v>0</v>
      </c>
      <c r="F100" s="137">
        <f>'5 жастағы балалар Ш'!F26</f>
        <v>0</v>
      </c>
      <c r="G100" s="137">
        <f>'5 жастағы балалар Ә'!F26</f>
        <v>0</v>
      </c>
    </row>
    <row r="101" ht="15" customHeight="1" spans="2:7">
      <c r="B101" s="31">
        <v>2</v>
      </c>
      <c r="C101" s="137">
        <f>'5 жастағы балалар Ф'!G26</f>
        <v>0</v>
      </c>
      <c r="D101" s="137">
        <f>'5 жастағы балалар К'!G26</f>
        <v>0</v>
      </c>
      <c r="E101" s="137">
        <f>'5 жастағы балалар Т'!G26</f>
        <v>0</v>
      </c>
      <c r="F101" s="137">
        <f>'5 жастағы балалар Ш'!G26</f>
        <v>0</v>
      </c>
      <c r="G101" s="137">
        <f>'5 жастағы балалар Ә'!G26</f>
        <v>0</v>
      </c>
    </row>
    <row r="102" ht="15" customHeight="1" spans="2:7">
      <c r="B102" s="33"/>
      <c r="C102" s="137">
        <f>'5 жастағы балалар Ф'!H26</f>
        <v>0</v>
      </c>
      <c r="D102" s="137">
        <f>'5 жастағы балалар К'!H26</f>
        <v>0</v>
      </c>
      <c r="E102" s="137">
        <f>'5 жастағы балалар Т'!H26</f>
        <v>0</v>
      </c>
      <c r="F102" s="137">
        <f>'5 жастағы балалар Ш'!H26</f>
        <v>0</v>
      </c>
      <c r="G102" s="137">
        <f>'5 жастағы балалар Ә'!H26</f>
        <v>0</v>
      </c>
    </row>
    <row r="103" ht="15" customHeight="1" spans="2:7">
      <c r="B103" s="34"/>
      <c r="C103" s="137">
        <f>'5 жастағы балалар Ф'!I26</f>
        <v>0</v>
      </c>
      <c r="D103" s="137">
        <f>'5 жастағы балалар К'!I26</f>
        <v>0</v>
      </c>
      <c r="E103" s="137">
        <f>'5 жастағы балалар Т'!I26</f>
        <v>0</v>
      </c>
      <c r="F103" s="137">
        <f>'5 жастағы балалар Ш'!I26</f>
        <v>0</v>
      </c>
      <c r="G103" s="137">
        <f>'5 жастағы балалар Ә'!I26</f>
        <v>0</v>
      </c>
    </row>
    <row r="104" ht="15" customHeight="1" spans="2:7">
      <c r="B104" s="31">
        <v>3</v>
      </c>
      <c r="C104" s="137">
        <f>'5 жастағы балалар Ф'!J26</f>
        <v>0</v>
      </c>
      <c r="D104" s="137">
        <f>'5 жастағы балалар К'!J26</f>
        <v>0</v>
      </c>
      <c r="E104" s="137">
        <f>'5 жастағы балалар Т'!J26</f>
        <v>0</v>
      </c>
      <c r="F104" s="137">
        <f>'5 жастағы балалар Ш'!J26</f>
        <v>0</v>
      </c>
      <c r="G104" s="137">
        <f>'5 жастағы балалар Ә'!J26</f>
        <v>0</v>
      </c>
    </row>
    <row r="105" ht="15" customHeight="1" spans="2:7">
      <c r="B105" s="33"/>
      <c r="C105" s="137">
        <f>'5 жастағы балалар Ф'!K26</f>
        <v>0</v>
      </c>
      <c r="D105" s="137">
        <f>'5 жастағы балалар К'!K26</f>
        <v>0</v>
      </c>
      <c r="E105" s="137">
        <f>'5 жастағы балалар Т'!K26</f>
        <v>0</v>
      </c>
      <c r="F105" s="137">
        <f>'5 жастағы балалар Ш'!K26</f>
        <v>0</v>
      </c>
      <c r="G105" s="137">
        <f>'5 жастағы балалар Ә'!K26</f>
        <v>0</v>
      </c>
    </row>
    <row r="106" ht="15" customHeight="1" spans="2:7">
      <c r="B106" s="34"/>
      <c r="C106" s="137">
        <f>'5 жастағы балалар Ф'!L26</f>
        <v>0</v>
      </c>
      <c r="D106" s="137">
        <f>'5 жастағы балалар К'!L26</f>
        <v>0</v>
      </c>
      <c r="E106" s="137">
        <f>'5 жастағы балалар Т'!L26</f>
        <v>0</v>
      </c>
      <c r="F106" s="137">
        <f>'5 жастағы балалар Ш'!L26</f>
        <v>0</v>
      </c>
      <c r="G106" s="137">
        <f>'5 жастағы балалар Ә'!L26</f>
        <v>0</v>
      </c>
    </row>
    <row r="107" ht="15" customHeight="1" spans="2:7">
      <c r="B107" s="31">
        <v>4</v>
      </c>
      <c r="C107" s="137">
        <f>'5 жастағы балалар Ф'!M26</f>
        <v>0</v>
      </c>
      <c r="D107" s="137">
        <f>'5 жастағы балалар К'!M26</f>
        <v>0</v>
      </c>
      <c r="E107" s="137">
        <f>'5 жастағы балалар Т'!M26</f>
        <v>0</v>
      </c>
      <c r="F107" s="137">
        <f>'5 жастағы балалар Ш'!M26</f>
        <v>0</v>
      </c>
      <c r="G107" s="137">
        <f>'5 жастағы балалар Ә'!M26</f>
        <v>0</v>
      </c>
    </row>
    <row r="108" ht="15" customHeight="1" spans="2:7">
      <c r="B108" s="33"/>
      <c r="C108" s="137">
        <f>'5 жастағы балалар Ф'!N26</f>
        <v>0</v>
      </c>
      <c r="D108" s="137">
        <f>'5 жастағы балалар К'!N26</f>
        <v>0</v>
      </c>
      <c r="E108" s="137">
        <f>'5 жастағы балалар Т'!N26</f>
        <v>0</v>
      </c>
      <c r="F108" s="137">
        <f>'5 жастағы балалар Ш'!N26</f>
        <v>0</v>
      </c>
      <c r="G108" s="137">
        <f>'5 жастағы балалар Ә'!N26</f>
        <v>0</v>
      </c>
    </row>
    <row r="109" ht="15" customHeight="1" spans="2:7">
      <c r="B109" s="34"/>
      <c r="C109" s="137">
        <f>'5 жастағы балалар Ф'!O26</f>
        <v>0</v>
      </c>
      <c r="D109" s="137">
        <f>'5 жастағы балалар К'!O26</f>
        <v>0</v>
      </c>
      <c r="E109" s="137">
        <f>'5 жастағы балалар Т'!O26</f>
        <v>0</v>
      </c>
      <c r="F109" s="137">
        <f>'5 жастағы балалар Ш'!O26</f>
        <v>0</v>
      </c>
      <c r="G109" s="137">
        <f>'5 жастағы балалар Ә'!O26</f>
        <v>0</v>
      </c>
    </row>
    <row r="110" ht="15" customHeight="1" spans="2:7">
      <c r="B110" s="31">
        <v>5</v>
      </c>
      <c r="C110" s="137">
        <f>'5 жастағы балалар Ф'!P26</f>
        <v>0</v>
      </c>
      <c r="D110" s="137">
        <f>'5 жастағы балалар К'!P26</f>
        <v>0</v>
      </c>
      <c r="E110" s="137">
        <f>'5 жастағы балалар Т'!P26</f>
        <v>0</v>
      </c>
      <c r="F110" s="137">
        <f>'5 жастағы балалар Ш'!P26</f>
        <v>0</v>
      </c>
      <c r="G110" s="137">
        <f>'5 жастағы балалар Ә'!P26</f>
        <v>0</v>
      </c>
    </row>
    <row r="111" ht="15" customHeight="1" spans="2:7">
      <c r="B111" s="33"/>
      <c r="C111" s="137">
        <f>'5 жастағы балалар Ф'!Q26</f>
        <v>0</v>
      </c>
      <c r="D111" s="137">
        <f>'5 жастағы балалар К'!Q26</f>
        <v>0</v>
      </c>
      <c r="E111" s="137">
        <f>'5 жастағы балалар Т'!Q26</f>
        <v>0</v>
      </c>
      <c r="F111" s="137">
        <f>'5 жастағы балалар Ш'!Q26</f>
        <v>0</v>
      </c>
      <c r="G111" s="137">
        <f>'5 жастағы балалар Ә'!Q26</f>
        <v>0</v>
      </c>
    </row>
    <row r="112" ht="15" customHeight="1" spans="2:7">
      <c r="B112" s="34"/>
      <c r="C112" s="137">
        <f>'5 жастағы балалар Ф'!R26</f>
        <v>0</v>
      </c>
      <c r="D112" s="137">
        <f>'5 жастағы балалар К'!R26</f>
        <v>0</v>
      </c>
      <c r="E112" s="137">
        <f>'5 жастағы балалар Т'!R26</f>
        <v>0</v>
      </c>
      <c r="F112" s="137">
        <f>'5 жастағы балалар Ш'!R26</f>
        <v>0</v>
      </c>
      <c r="G112" s="137">
        <f>'5 жастағы балалар Ә'!R26</f>
        <v>0</v>
      </c>
    </row>
    <row r="113" ht="15" customHeight="1" spans="2:7">
      <c r="B113" s="31">
        <v>6</v>
      </c>
      <c r="C113" s="137">
        <f>'5 жастағы балалар Ф'!S26</f>
        <v>0</v>
      </c>
      <c r="D113" s="137">
        <f>'5 жастағы балалар К'!S26</f>
        <v>0</v>
      </c>
      <c r="E113" s="137">
        <f>'5 жастағы балалар Т'!S26</f>
        <v>0</v>
      </c>
      <c r="F113" s="137">
        <f>'5 жастағы балалар Ш'!S26</f>
        <v>0</v>
      </c>
      <c r="G113" s="137">
        <f>'5 жастағы балалар Ә'!S26</f>
        <v>0</v>
      </c>
    </row>
    <row r="114" ht="15" customHeight="1" spans="2:7">
      <c r="B114" s="33"/>
      <c r="C114" s="137">
        <f>'5 жастағы балалар Ф'!T26</f>
        <v>0</v>
      </c>
      <c r="D114" s="137">
        <f>'5 жастағы балалар К'!T26</f>
        <v>0</v>
      </c>
      <c r="E114" s="137">
        <f>'5 жастағы балалар Т'!T26</f>
        <v>0</v>
      </c>
      <c r="F114" s="137">
        <f>'5 жастағы балалар Ш'!T26</f>
        <v>0</v>
      </c>
      <c r="G114" s="137">
        <f>'5 жастағы балалар Ә'!T26</f>
        <v>0</v>
      </c>
    </row>
    <row r="115" ht="15" customHeight="1" spans="2:7">
      <c r="B115" s="34"/>
      <c r="C115" s="137">
        <f>'5 жастағы балалар Ф'!U26</f>
        <v>0</v>
      </c>
      <c r="D115" s="137">
        <f>'5 жастағы балалар К'!U26</f>
        <v>0</v>
      </c>
      <c r="E115" s="137">
        <f>'5 жастағы балалар Т'!U26</f>
        <v>0</v>
      </c>
      <c r="F115" s="137">
        <f>'5 жастағы балалар Ш'!U26</f>
        <v>0</v>
      </c>
      <c r="G115" s="137">
        <f>'5 жастағы балалар Ә'!U26</f>
        <v>0</v>
      </c>
    </row>
    <row r="116" ht="15" customHeight="1" spans="2:7">
      <c r="B116" s="31">
        <v>7</v>
      </c>
      <c r="C116" s="35"/>
      <c r="D116" s="137">
        <f>'5 жастағы балалар К'!V26</f>
        <v>0</v>
      </c>
      <c r="E116" s="35"/>
      <c r="F116" s="137">
        <f>'5 жастағы балалар Ш'!V26</f>
        <v>0</v>
      </c>
      <c r="G116" s="35"/>
    </row>
    <row r="117" ht="15" customHeight="1" spans="2:7">
      <c r="B117" s="33"/>
      <c r="C117" s="36"/>
      <c r="D117" s="137">
        <f>'5 жастағы балалар Ш'!W26</f>
        <v>0</v>
      </c>
      <c r="E117" s="36"/>
      <c r="F117" s="137">
        <f>'5 жастағы балалар Ш'!W26</f>
        <v>0</v>
      </c>
      <c r="G117" s="36"/>
    </row>
    <row r="118" ht="15" customHeight="1" spans="2:7">
      <c r="B118" s="34"/>
      <c r="C118" s="36"/>
      <c r="D118" s="137">
        <f>'5 жастағы балалар К'!X26</f>
        <v>0</v>
      </c>
      <c r="E118" s="36"/>
      <c r="F118" s="137">
        <f>'5 жастағы балалар Ш'!X26</f>
        <v>0</v>
      </c>
      <c r="G118" s="36"/>
    </row>
    <row r="119" ht="15" customHeight="1" spans="2:7">
      <c r="B119" s="31">
        <v>8</v>
      </c>
      <c r="C119" s="36"/>
      <c r="D119" s="137">
        <f>'5 жастағы балалар К'!Y26</f>
        <v>0</v>
      </c>
      <c r="E119" s="36"/>
      <c r="F119" s="137">
        <f>'5 жастағы балалар Ш'!Y26</f>
        <v>0</v>
      </c>
      <c r="G119" s="36"/>
    </row>
    <row r="120" ht="15" customHeight="1" spans="2:7">
      <c r="B120" s="33"/>
      <c r="C120" s="36"/>
      <c r="D120" s="137">
        <f>'5 жастағы балалар К'!Z26</f>
        <v>0</v>
      </c>
      <c r="E120" s="36"/>
      <c r="F120" s="137">
        <f>'5 жастағы балалар Ш'!Z26</f>
        <v>0</v>
      </c>
      <c r="G120" s="36"/>
    </row>
    <row r="121" ht="15" customHeight="1" spans="2:7">
      <c r="B121" s="34"/>
      <c r="C121" s="36"/>
      <c r="D121" s="137">
        <f>'5 жастағы балалар К'!AA26</f>
        <v>0</v>
      </c>
      <c r="E121" s="36"/>
      <c r="F121" s="137">
        <f>'5 жастағы балалар Ш'!AA26</f>
        <v>0</v>
      </c>
      <c r="G121" s="36"/>
    </row>
    <row r="122" ht="15" customHeight="1" spans="2:7">
      <c r="B122" s="31">
        <v>9</v>
      </c>
      <c r="C122" s="36"/>
      <c r="D122" s="137">
        <f>'5 жастағы балалар К'!AB26</f>
        <v>0</v>
      </c>
      <c r="E122" s="36"/>
      <c r="F122" s="137">
        <f>'5 жастағы балалар Ш'!AB26</f>
        <v>0</v>
      </c>
      <c r="G122" s="36"/>
    </row>
    <row r="123" ht="15" customHeight="1" spans="2:7">
      <c r="B123" s="33"/>
      <c r="C123" s="36"/>
      <c r="D123" s="137">
        <f>'5 жастағы балалар К'!AC26</f>
        <v>0</v>
      </c>
      <c r="E123" s="36"/>
      <c r="F123" s="137">
        <f>'5 жастағы балалар Ш'!AC26</f>
        <v>0</v>
      </c>
      <c r="G123" s="36"/>
    </row>
    <row r="124" ht="15" customHeight="1" spans="2:7">
      <c r="B124" s="34"/>
      <c r="C124" s="36"/>
      <c r="D124" s="137">
        <f>'5 жастағы балалар К'!AD26</f>
        <v>0</v>
      </c>
      <c r="E124" s="36"/>
      <c r="F124" s="137">
        <f>'5 жастағы балалар Ш'!AD26</f>
        <v>0</v>
      </c>
      <c r="G124" s="36"/>
    </row>
    <row r="125" ht="15" customHeight="1" spans="2:7">
      <c r="B125" s="37">
        <v>10</v>
      </c>
      <c r="C125" s="36"/>
      <c r="D125" s="137">
        <f>'5 жастағы балалар К'!AE26</f>
        <v>0</v>
      </c>
      <c r="E125" s="36"/>
      <c r="F125" s="137">
        <f>'5 жастағы балалар Ш'!AE26</f>
        <v>0</v>
      </c>
      <c r="G125" s="36"/>
    </row>
    <row r="126" ht="15" customHeight="1" spans="2:7">
      <c r="B126" s="37"/>
      <c r="C126" s="36"/>
      <c r="D126" s="137">
        <f>'5 жастағы балалар К'!AF26</f>
        <v>0</v>
      </c>
      <c r="E126" s="36"/>
      <c r="F126" s="137">
        <f>'5 жастағы балалар Ш'!AF26</f>
        <v>0</v>
      </c>
      <c r="G126" s="36"/>
    </row>
    <row r="127" ht="15" customHeight="1" spans="2:7">
      <c r="B127" s="37"/>
      <c r="C127" s="36"/>
      <c r="D127" s="137">
        <f>'5 жастағы балалар К'!AG26</f>
        <v>0</v>
      </c>
      <c r="E127" s="36"/>
      <c r="F127" s="137">
        <f>'5 жастағы балалар Ш'!AG26</f>
        <v>0</v>
      </c>
      <c r="G127" s="36"/>
    </row>
    <row r="128" ht="15" customHeight="1" spans="2:7">
      <c r="B128" s="37">
        <v>11</v>
      </c>
      <c r="C128" s="36"/>
      <c r="D128" s="137">
        <f>'5 жастағы балалар К'!AH26</f>
        <v>0</v>
      </c>
      <c r="E128" s="36"/>
      <c r="F128" s="137">
        <f>'5 жастағы балалар Ш'!AH26</f>
        <v>0</v>
      </c>
      <c r="G128" s="36"/>
    </row>
    <row r="129" ht="15" customHeight="1" spans="2:7">
      <c r="B129" s="37"/>
      <c r="C129" s="36"/>
      <c r="D129" s="137">
        <f>'5 жастағы балалар К'!AI26</f>
        <v>0</v>
      </c>
      <c r="E129" s="36"/>
      <c r="F129" s="137">
        <f>'5 жастағы балалар Ш'!AI26</f>
        <v>0</v>
      </c>
      <c r="G129" s="36"/>
    </row>
    <row r="130" spans="2:7">
      <c r="B130" s="37"/>
      <c r="C130" s="36"/>
      <c r="D130" s="137">
        <f>'5 жастағы балалар К'!AJ26</f>
        <v>0</v>
      </c>
      <c r="E130" s="36"/>
      <c r="F130" s="137">
        <f>'5 жастағы балалар Ш'!AJ26</f>
        <v>0</v>
      </c>
      <c r="G130" s="36"/>
    </row>
    <row r="131" spans="2:7">
      <c r="B131" s="37">
        <v>12</v>
      </c>
      <c r="C131" s="36"/>
      <c r="D131" s="137">
        <f>'5 жастағы балалар К'!AK26</f>
        <v>0</v>
      </c>
      <c r="E131" s="36"/>
      <c r="F131" s="137">
        <f>'5 жастағы балалар Ш'!AK26</f>
        <v>0</v>
      </c>
      <c r="G131" s="36"/>
    </row>
    <row r="132" spans="2:7">
      <c r="B132" s="37"/>
      <c r="C132" s="36"/>
      <c r="D132" s="137">
        <f>'5 жастағы балалар К'!AL26</f>
        <v>0</v>
      </c>
      <c r="E132" s="36"/>
      <c r="F132" s="137">
        <f>'5 жастағы балалар Ш'!AL26</f>
        <v>0</v>
      </c>
      <c r="G132" s="36"/>
    </row>
    <row r="133" spans="2:7">
      <c r="B133" s="37"/>
      <c r="C133" s="36"/>
      <c r="D133" s="137">
        <f>'5 жастағы балалар К'!AM26</f>
        <v>0</v>
      </c>
      <c r="E133" s="36"/>
      <c r="F133" s="137">
        <f>'5 жастағы балалар Ш'!AM26</f>
        <v>0</v>
      </c>
      <c r="G133" s="36"/>
    </row>
    <row r="134" spans="2:7">
      <c r="B134" s="37">
        <v>13</v>
      </c>
      <c r="C134" s="36"/>
      <c r="D134" s="137">
        <f>'5 жастағы балалар К'!AN26</f>
        <v>0</v>
      </c>
      <c r="E134" s="36"/>
      <c r="F134" s="137">
        <f>'5 жастағы балалар Ш'!AN26</f>
        <v>0</v>
      </c>
      <c r="G134" s="36"/>
    </row>
    <row r="135" spans="2:7">
      <c r="B135" s="37"/>
      <c r="C135" s="36"/>
      <c r="D135" s="137">
        <f>'5 жастағы балалар К'!AO26</f>
        <v>0</v>
      </c>
      <c r="E135" s="36"/>
      <c r="F135" s="137">
        <f>'5 жастағы балалар Ш'!AO26</f>
        <v>0</v>
      </c>
      <c r="G135" s="36"/>
    </row>
    <row r="136" spans="2:7">
      <c r="B136" s="37"/>
      <c r="C136" s="36"/>
      <c r="D136" s="137">
        <f>'5 жастағы балалар К'!AP26</f>
        <v>0</v>
      </c>
      <c r="E136" s="36"/>
      <c r="F136" s="137">
        <f>'5 жастағы балалар Ш'!AP26</f>
        <v>0</v>
      </c>
      <c r="G136" s="36"/>
    </row>
    <row r="137" spans="2:7">
      <c r="B137" s="37">
        <v>14</v>
      </c>
      <c r="C137" s="36"/>
      <c r="D137" s="137">
        <f>'5 жастағы балалар К'!AQ26</f>
        <v>0</v>
      </c>
      <c r="E137" s="36"/>
      <c r="F137" s="137">
        <f>'5 жастағы балалар Ш'!AQ26</f>
        <v>0</v>
      </c>
      <c r="G137" s="36"/>
    </row>
    <row r="138" spans="2:7">
      <c r="B138" s="37"/>
      <c r="C138" s="36"/>
      <c r="D138" s="137">
        <f>'5 жастағы балалар К'!AR26</f>
        <v>0</v>
      </c>
      <c r="E138" s="36"/>
      <c r="F138" s="137">
        <f>'5 жастағы балалар Ш'!AR26</f>
        <v>0</v>
      </c>
      <c r="G138" s="36"/>
    </row>
    <row r="139" spans="2:7">
      <c r="B139" s="37"/>
      <c r="C139" s="36"/>
      <c r="D139" s="137">
        <f>'5 жастағы балалар К'!AS26</f>
        <v>0</v>
      </c>
      <c r="E139" s="36"/>
      <c r="F139" s="137">
        <f>'5 жастағы балалар Ш'!AS26</f>
        <v>0</v>
      </c>
      <c r="G139" s="36"/>
    </row>
    <row r="140" spans="2:7">
      <c r="B140" s="37">
        <v>15</v>
      </c>
      <c r="C140" s="36"/>
      <c r="D140" s="137">
        <f>'5 жастағы балалар К'!AT26</f>
        <v>0</v>
      </c>
      <c r="E140" s="36"/>
      <c r="F140" s="137">
        <f>'5 жастағы балалар Ш'!AT26</f>
        <v>0</v>
      </c>
      <c r="G140" s="36"/>
    </row>
    <row r="141" spans="2:7">
      <c r="B141" s="37"/>
      <c r="C141" s="36"/>
      <c r="D141" s="137">
        <f>'5 жастағы балалар К'!AU26</f>
        <v>0</v>
      </c>
      <c r="E141" s="36"/>
      <c r="F141" s="137">
        <f>'5 жастағы балалар Ш'!AU26</f>
        <v>0</v>
      </c>
      <c r="G141" s="36"/>
    </row>
    <row r="142" spans="2:7">
      <c r="B142" s="37"/>
      <c r="C142" s="36"/>
      <c r="D142" s="137">
        <f>'5 жастағы балалар К'!AV26</f>
        <v>0</v>
      </c>
      <c r="E142" s="36"/>
      <c r="F142" s="137">
        <f>'5 жастағы балалар Ш'!AV26</f>
        <v>0</v>
      </c>
      <c r="G142" s="36"/>
    </row>
    <row r="143" spans="2:7">
      <c r="B143" s="37">
        <v>16</v>
      </c>
      <c r="C143" s="36"/>
      <c r="D143" s="137">
        <f>'5 жастағы балалар К'!AW26</f>
        <v>0</v>
      </c>
      <c r="E143" s="36"/>
      <c r="F143" s="137">
        <f>'5 жастағы балалар Ш'!AW26</f>
        <v>0</v>
      </c>
      <c r="G143" s="36"/>
    </row>
    <row r="144" spans="2:7">
      <c r="B144" s="37"/>
      <c r="C144" s="36"/>
      <c r="D144" s="137">
        <f>'5 жастағы балалар К'!AX26</f>
        <v>0</v>
      </c>
      <c r="E144" s="36"/>
      <c r="F144" s="137">
        <f>'5 жастағы балалар Ш'!AX26</f>
        <v>0</v>
      </c>
      <c r="G144" s="36"/>
    </row>
    <row r="145" spans="2:7">
      <c r="B145" s="37"/>
      <c r="C145" s="36"/>
      <c r="D145" s="137">
        <f>'5 жастағы балалар К'!AY26</f>
        <v>0</v>
      </c>
      <c r="E145" s="36"/>
      <c r="F145" s="137">
        <f>'5 жастағы балалар Ш'!AY26</f>
        <v>0</v>
      </c>
      <c r="G145" s="36"/>
    </row>
    <row r="146" spans="2:7">
      <c r="B146" s="37">
        <v>17</v>
      </c>
      <c r="C146" s="36"/>
      <c r="D146" s="137">
        <f>'5 жастағы балалар К'!AZ26</f>
        <v>0</v>
      </c>
      <c r="E146" s="36"/>
      <c r="F146" s="137">
        <f>'5 жастағы балалар Ш'!AZ26</f>
        <v>0</v>
      </c>
      <c r="G146" s="36"/>
    </row>
    <row r="147" spans="2:7">
      <c r="B147" s="37"/>
      <c r="C147" s="36"/>
      <c r="D147" s="137">
        <f>'5 жастағы балалар К'!BA26</f>
        <v>0</v>
      </c>
      <c r="E147" s="36"/>
      <c r="F147" s="137">
        <f>'5 жастағы балалар Ш'!BA26</f>
        <v>0</v>
      </c>
      <c r="G147" s="36"/>
    </row>
    <row r="148" spans="2:7">
      <c r="B148" s="37"/>
      <c r="C148" s="36"/>
      <c r="D148" s="137">
        <f>'5 жастағы балалар К'!BB26</f>
        <v>0</v>
      </c>
      <c r="E148" s="36"/>
      <c r="F148" s="137">
        <f>'5 жастағы балалар Ш'!BB26</f>
        <v>0</v>
      </c>
      <c r="G148" s="36"/>
    </row>
    <row r="149" spans="2:7">
      <c r="B149" s="37">
        <v>18</v>
      </c>
      <c r="C149" s="36"/>
      <c r="D149" s="137">
        <f>'5 жастағы балалар К'!BC26</f>
        <v>0</v>
      </c>
      <c r="E149" s="36"/>
      <c r="F149" s="137">
        <f>'5 жастағы балалар Ш'!BC26</f>
        <v>0</v>
      </c>
      <c r="G149" s="36"/>
    </row>
    <row r="150" spans="2:7">
      <c r="B150" s="37"/>
      <c r="C150" s="36"/>
      <c r="D150" s="137">
        <f>'5 жастағы балалар К'!BD26</f>
        <v>0</v>
      </c>
      <c r="E150" s="36"/>
      <c r="F150" s="137">
        <f>'5 жастағы балалар Ш'!BD26</f>
        <v>0</v>
      </c>
      <c r="G150" s="36"/>
    </row>
    <row r="151" spans="2:7">
      <c r="B151" s="37"/>
      <c r="C151" s="36"/>
      <c r="D151" s="137">
        <f>'5 жастағы балалар К'!BE26</f>
        <v>0</v>
      </c>
      <c r="E151" s="36"/>
      <c r="F151" s="137">
        <f>'5 жастағы балалар Ш'!BE26</f>
        <v>0</v>
      </c>
      <c r="G151" s="36"/>
    </row>
    <row r="152" spans="2:7">
      <c r="B152" s="37">
        <v>19</v>
      </c>
      <c r="C152" s="36"/>
      <c r="D152" s="35"/>
      <c r="E152" s="36"/>
      <c r="F152" s="137">
        <f>'5 жастағы балалар Ш'!BF26</f>
        <v>0</v>
      </c>
      <c r="G152" s="36"/>
    </row>
    <row r="153" spans="2:7">
      <c r="B153" s="37"/>
      <c r="C153" s="36"/>
      <c r="D153" s="36"/>
      <c r="E153" s="36"/>
      <c r="F153" s="137">
        <f>'5 жастағы балалар Ш'!BG26</f>
        <v>0</v>
      </c>
      <c r="G153" s="36"/>
    </row>
    <row r="154" spans="2:7">
      <c r="B154" s="37"/>
      <c r="C154" s="36"/>
      <c r="D154" s="36"/>
      <c r="E154" s="36"/>
      <c r="F154" s="137">
        <f>'5 жастағы балалар Ш'!BH26</f>
        <v>0</v>
      </c>
      <c r="G154" s="36"/>
    </row>
    <row r="155" spans="2:7">
      <c r="B155" s="37">
        <v>20</v>
      </c>
      <c r="C155" s="36"/>
      <c r="D155" s="36"/>
      <c r="E155" s="36"/>
      <c r="F155" s="137">
        <f>'5 жастағы балалар Ш'!BI26</f>
        <v>0</v>
      </c>
      <c r="G155" s="36"/>
    </row>
    <row r="156" spans="2:7">
      <c r="B156" s="37"/>
      <c r="C156" s="36"/>
      <c r="D156" s="36"/>
      <c r="E156" s="36"/>
      <c r="F156" s="137">
        <f>'5 жастағы балалар Ш'!BJ26</f>
        <v>0</v>
      </c>
      <c r="G156" s="36"/>
    </row>
    <row r="157" spans="2:7">
      <c r="B157" s="37"/>
      <c r="C157" s="36"/>
      <c r="D157" s="36"/>
      <c r="E157" s="36"/>
      <c r="F157" s="137">
        <f>'5 жастағы балалар Ш'!BK26</f>
        <v>0</v>
      </c>
      <c r="G157" s="36"/>
    </row>
    <row r="158" spans="2:7">
      <c r="B158" s="31">
        <v>21</v>
      </c>
      <c r="C158" s="36"/>
      <c r="D158" s="36"/>
      <c r="E158" s="36"/>
      <c r="F158" s="137">
        <f>'5 жастағы балалар Ш'!BL26</f>
        <v>0</v>
      </c>
      <c r="G158" s="36"/>
    </row>
    <row r="159" ht="15" customHeight="1" spans="2:7">
      <c r="B159" s="33"/>
      <c r="C159" s="36"/>
      <c r="D159" s="36"/>
      <c r="E159" s="36"/>
      <c r="F159" s="137">
        <f>'5 жастағы балалар Ш'!BM26</f>
        <v>0</v>
      </c>
      <c r="G159" s="36"/>
    </row>
    <row r="160" spans="2:7">
      <c r="B160" s="34"/>
      <c r="C160" s="36"/>
      <c r="D160" s="36"/>
      <c r="E160" s="36"/>
      <c r="F160" s="137">
        <f>'5 жастағы балалар Ш'!BN26</f>
        <v>0</v>
      </c>
      <c r="G160" s="36"/>
    </row>
    <row r="161" spans="2:7">
      <c r="B161" s="31">
        <v>22</v>
      </c>
      <c r="C161" s="36"/>
      <c r="D161" s="36"/>
      <c r="E161" s="36"/>
      <c r="F161" s="137">
        <f>'5 жастағы балалар Ш'!BO26</f>
        <v>0</v>
      </c>
      <c r="G161" s="36"/>
    </row>
    <row r="162" spans="2:7">
      <c r="B162" s="33"/>
      <c r="C162" s="36"/>
      <c r="D162" s="36"/>
      <c r="E162" s="36"/>
      <c r="F162" s="137">
        <f>'5 жастағы балалар Ш'!BP26</f>
        <v>0</v>
      </c>
      <c r="G162" s="36"/>
    </row>
    <row r="163" spans="2:7">
      <c r="B163" s="34"/>
      <c r="C163" s="36"/>
      <c r="D163" s="36"/>
      <c r="E163" s="36"/>
      <c r="F163" s="137">
        <f>'5 жастағы балалар Ш'!BQ26</f>
        <v>0</v>
      </c>
      <c r="G163" s="36"/>
    </row>
    <row r="164" spans="2:7">
      <c r="B164" s="31">
        <v>23</v>
      </c>
      <c r="C164" s="36"/>
      <c r="D164" s="36"/>
      <c r="E164" s="36"/>
      <c r="F164" s="137">
        <f>'5 жастағы балалар Ш'!BR26</f>
        <v>0</v>
      </c>
      <c r="G164" s="36"/>
    </row>
    <row r="165" spans="2:7">
      <c r="B165" s="33"/>
      <c r="C165" s="36"/>
      <c r="D165" s="36"/>
      <c r="E165" s="36"/>
      <c r="F165" s="137">
        <f>'5 жастағы балалар Ш'!BS26</f>
        <v>0</v>
      </c>
      <c r="G165" s="36"/>
    </row>
    <row r="166" ht="15" customHeight="1" spans="2:7">
      <c r="B166" s="34"/>
      <c r="C166" s="36"/>
      <c r="D166" s="36"/>
      <c r="E166" s="36"/>
      <c r="F166" s="137">
        <f>'5 жастағы балалар Ш'!BT26</f>
        <v>0</v>
      </c>
      <c r="G166" s="36"/>
    </row>
    <row r="167" ht="15" customHeight="1" spans="2:7">
      <c r="B167" s="31">
        <v>24</v>
      </c>
      <c r="C167" s="36"/>
      <c r="D167" s="36"/>
      <c r="E167" s="36"/>
      <c r="F167" s="137">
        <f>'5 жастағы балалар Ш'!BU26</f>
        <v>0</v>
      </c>
      <c r="G167" s="36"/>
    </row>
    <row r="168" ht="15" customHeight="1" spans="2:7">
      <c r="B168" s="33"/>
      <c r="C168" s="36"/>
      <c r="D168" s="36"/>
      <c r="E168" s="36"/>
      <c r="F168" s="137">
        <f>'5 жастағы балалар Ш'!BV26</f>
        <v>0</v>
      </c>
      <c r="G168" s="36"/>
    </row>
    <row r="169" ht="15" customHeight="1" spans="2:7">
      <c r="B169" s="34"/>
      <c r="C169" s="36"/>
      <c r="D169" s="36"/>
      <c r="E169" s="36"/>
      <c r="F169" s="137">
        <f>'5 жастағы балалар Ш'!BW26</f>
        <v>0</v>
      </c>
      <c r="G169" s="36"/>
    </row>
    <row r="170" ht="15" customHeight="1" spans="2:7">
      <c r="B170" s="31">
        <v>25</v>
      </c>
      <c r="C170" s="36"/>
      <c r="D170" s="36"/>
      <c r="E170" s="36"/>
      <c r="F170" s="137">
        <f>'5 жастағы балалар Ш'!BX26</f>
        <v>0</v>
      </c>
      <c r="G170" s="36"/>
    </row>
    <row r="171" ht="15" customHeight="1" spans="2:7">
      <c r="B171" s="33"/>
      <c r="C171" s="36"/>
      <c r="D171" s="36"/>
      <c r="E171" s="36"/>
      <c r="F171" s="137">
        <f>'5 жастағы балалар Ш'!BY26</f>
        <v>0</v>
      </c>
      <c r="G171" s="36"/>
    </row>
    <row r="172" ht="15" customHeight="1" spans="2:7">
      <c r="B172" s="34"/>
      <c r="C172" s="36"/>
      <c r="D172" s="36"/>
      <c r="E172" s="36"/>
      <c r="F172" s="137">
        <f>'5 жастағы балалар Ш'!BZ26</f>
        <v>0</v>
      </c>
      <c r="G172" s="36"/>
    </row>
    <row r="173" ht="15" customHeight="1" spans="2:7">
      <c r="B173" s="31">
        <v>26</v>
      </c>
      <c r="C173" s="36"/>
      <c r="D173" s="36"/>
      <c r="E173" s="36"/>
      <c r="F173" s="137">
        <f>'5 жастағы балалар Ш'!CA26</f>
        <v>0</v>
      </c>
      <c r="G173" s="36"/>
    </row>
    <row r="174" ht="15" customHeight="1" spans="2:7">
      <c r="B174" s="33"/>
      <c r="C174" s="36"/>
      <c r="D174" s="36"/>
      <c r="E174" s="36"/>
      <c r="F174" s="137">
        <f>'5 жастағы балалар Ш'!CB26</f>
        <v>0</v>
      </c>
      <c r="G174" s="36"/>
    </row>
    <row r="175" ht="15" customHeight="1" spans="2:7">
      <c r="B175" s="34"/>
      <c r="C175" s="36"/>
      <c r="D175" s="36"/>
      <c r="E175" s="36"/>
      <c r="F175" s="137">
        <f>'5 жастағы балалар Ш'!CC26</f>
        <v>0</v>
      </c>
      <c r="G175" s="36"/>
    </row>
    <row r="176" ht="15" customHeight="1" spans="2:7">
      <c r="B176" s="31">
        <v>27</v>
      </c>
      <c r="C176" s="36"/>
      <c r="D176" s="36"/>
      <c r="E176" s="36"/>
      <c r="F176" s="137">
        <f>'5 жастағы балалар Ш'!CD26</f>
        <v>0</v>
      </c>
      <c r="G176" s="36"/>
    </row>
    <row r="177" ht="15" customHeight="1" spans="2:7">
      <c r="B177" s="33"/>
      <c r="C177" s="36"/>
      <c r="D177" s="36"/>
      <c r="E177" s="36"/>
      <c r="F177" s="137">
        <f>'5 жастағы балалар Ш'!CE26</f>
        <v>0</v>
      </c>
      <c r="G177" s="36"/>
    </row>
    <row r="178" ht="15" customHeight="1" spans="2:7">
      <c r="B178" s="34"/>
      <c r="C178" s="36"/>
      <c r="D178" s="36"/>
      <c r="E178" s="36"/>
      <c r="F178" s="137">
        <f>'5 жастағы балалар Ш'!CF26</f>
        <v>0</v>
      </c>
      <c r="G178" s="36"/>
    </row>
    <row r="179" ht="15" customHeight="1" spans="2:7">
      <c r="B179" s="31">
        <v>28</v>
      </c>
      <c r="C179" s="36"/>
      <c r="D179" s="36"/>
      <c r="E179" s="36"/>
      <c r="F179" s="137">
        <f>'5 жастағы балалар Ш'!CG26</f>
        <v>0</v>
      </c>
      <c r="G179" s="36"/>
    </row>
    <row r="180" ht="15" customHeight="1" spans="2:7">
      <c r="B180" s="33"/>
      <c r="C180" s="36"/>
      <c r="D180" s="36"/>
      <c r="E180" s="36"/>
      <c r="F180" s="137">
        <f>'5 жастағы балалар Ш'!CH26</f>
        <v>0</v>
      </c>
      <c r="G180" s="36"/>
    </row>
    <row r="181" ht="15" customHeight="1" spans="2:7">
      <c r="B181" s="34"/>
      <c r="C181" s="36"/>
      <c r="D181" s="36"/>
      <c r="E181" s="36"/>
      <c r="F181" s="137">
        <f>'5 жастағы балалар Ш'!CI26</f>
        <v>0</v>
      </c>
      <c r="G181" s="36"/>
    </row>
    <row r="182" ht="15" customHeight="1" spans="2:7">
      <c r="B182" s="31">
        <v>29</v>
      </c>
      <c r="C182" s="36"/>
      <c r="D182" s="36"/>
      <c r="E182" s="36"/>
      <c r="F182" s="137">
        <f>'5 жастағы балалар Ш'!CJ26</f>
        <v>0</v>
      </c>
      <c r="G182" s="36"/>
    </row>
    <row r="183" ht="15" customHeight="1" spans="2:7">
      <c r="B183" s="33"/>
      <c r="C183" s="36"/>
      <c r="D183" s="36"/>
      <c r="E183" s="36"/>
      <c r="F183" s="137">
        <f>'5 жастағы балалар Ш'!CK26</f>
        <v>0</v>
      </c>
      <c r="G183" s="36"/>
    </row>
    <row r="184" ht="15" customHeight="1" spans="2:7">
      <c r="B184" s="34"/>
      <c r="C184" s="36"/>
      <c r="D184" s="36"/>
      <c r="E184" s="36"/>
      <c r="F184" s="137">
        <f>'5 жастағы балалар Ш'!CL26</f>
        <v>0</v>
      </c>
      <c r="G184" s="36"/>
    </row>
    <row r="185" ht="15" customHeight="1" spans="2:7">
      <c r="B185" s="31">
        <v>30</v>
      </c>
      <c r="C185" s="36"/>
      <c r="D185" s="36"/>
      <c r="E185" s="36"/>
      <c r="F185" s="137">
        <f>'5 жастағы балалар Ш'!CM26</f>
        <v>0</v>
      </c>
      <c r="G185" s="36"/>
    </row>
    <row r="186" ht="15" customHeight="1" spans="2:7">
      <c r="B186" s="33"/>
      <c r="C186" s="36"/>
      <c r="D186" s="36"/>
      <c r="E186" s="36"/>
      <c r="F186" s="137">
        <f>'5 жастағы балалар Ш'!CN26</f>
        <v>0</v>
      </c>
      <c r="G186" s="36"/>
    </row>
    <row r="187" ht="15" customHeight="1" spans="2:7">
      <c r="B187" s="34"/>
      <c r="C187" s="38"/>
      <c r="D187" s="38"/>
      <c r="E187" s="38"/>
      <c r="F187" s="137">
        <f>'5 жастағы балалар Ш'!CO26</f>
        <v>0</v>
      </c>
      <c r="G187" s="38"/>
    </row>
    <row r="188" ht="15" customHeight="1"/>
    <row r="189" ht="15" customHeight="1" spans="2:7">
      <c r="B189" s="25" t="s">
        <v>839</v>
      </c>
      <c r="C189" s="26"/>
      <c r="D189" s="26"/>
      <c r="E189" s="26"/>
      <c r="F189" s="26"/>
      <c r="G189" s="27"/>
    </row>
    <row r="190" ht="36" customHeight="1" spans="2:7">
      <c r="B190" s="28"/>
      <c r="C190" s="29" t="s">
        <v>5</v>
      </c>
      <c r="D190" s="29" t="s">
        <v>112</v>
      </c>
      <c r="E190" s="29" t="s">
        <v>338</v>
      </c>
      <c r="F190" s="29" t="s">
        <v>405</v>
      </c>
      <c r="G190" s="30" t="s">
        <v>726</v>
      </c>
    </row>
    <row r="191" ht="15" customHeight="1" spans="2:7">
      <c r="B191" s="31">
        <v>1</v>
      </c>
      <c r="C191" s="139">
        <f>'5 жастағы балалар Ф'!D72</f>
        <v>0</v>
      </c>
      <c r="D191" s="139">
        <f>'5 жастағы балалар К'!D72</f>
        <v>0</v>
      </c>
      <c r="E191" s="139">
        <f>'5 жастағы балалар Т'!D72</f>
        <v>0</v>
      </c>
      <c r="F191" s="139">
        <f>'5 жастағы балалар Ш'!D72</f>
        <v>0</v>
      </c>
      <c r="G191" s="139">
        <f>'5 жастағы балалар Ә'!D72</f>
        <v>0</v>
      </c>
    </row>
    <row r="192" ht="15" customHeight="1" spans="2:7">
      <c r="B192" s="33"/>
      <c r="C192" s="139">
        <f>'5 жастағы балалар Ф'!E72</f>
        <v>0</v>
      </c>
      <c r="D192" s="139">
        <f>'5 жастағы балалар К'!E72</f>
        <v>0</v>
      </c>
      <c r="E192" s="139">
        <f>'5 жастағы балалар Т'!E72</f>
        <v>0</v>
      </c>
      <c r="F192" s="139">
        <f>'5 жастағы балалар Ш'!E72</f>
        <v>0</v>
      </c>
      <c r="G192" s="139">
        <f>'5 жастағы балалар Ә'!E72</f>
        <v>0</v>
      </c>
    </row>
    <row r="193" ht="15" customHeight="1" spans="2:7">
      <c r="B193" s="34"/>
      <c r="C193" s="139">
        <f>'5 жастағы балалар Ф'!F72</f>
        <v>0</v>
      </c>
      <c r="D193" s="139">
        <f>'5 жастағы балалар К'!F72</f>
        <v>0</v>
      </c>
      <c r="E193" s="139">
        <f>'5 жастағы балалар Т'!F72</f>
        <v>0</v>
      </c>
      <c r="F193" s="139">
        <f>'5 жастағы балалар Ш'!F72</f>
        <v>0</v>
      </c>
      <c r="G193" s="139">
        <f>'5 жастағы балалар Ә'!F72</f>
        <v>0</v>
      </c>
    </row>
    <row r="194" ht="15" customHeight="1" spans="2:99">
      <c r="B194" s="31">
        <v>2</v>
      </c>
      <c r="C194" s="139">
        <f>'5 жастағы балалар Ф'!G72</f>
        <v>0</v>
      </c>
      <c r="D194" s="139">
        <f>'5 жастағы балалар К'!G72</f>
        <v>0</v>
      </c>
      <c r="E194" s="139">
        <f>'5 жастағы балалар Т'!G72</f>
        <v>0</v>
      </c>
      <c r="F194" s="139">
        <f>'5 жастағы балалар Ш'!G72</f>
        <v>0</v>
      </c>
      <c r="G194" s="139">
        <f>'5 жастағы балалар Ә'!G72</f>
        <v>0</v>
      </c>
      <c r="CO194" s="140"/>
      <c r="CQ194" s="140"/>
      <c r="CS194" s="140"/>
      <c r="CU194" s="140"/>
    </row>
    <row r="195" ht="15" customHeight="1" spans="2:99">
      <c r="B195" s="33"/>
      <c r="C195" s="139">
        <f>'5 жастағы балалар Ф'!H72</f>
        <v>0</v>
      </c>
      <c r="D195" s="139">
        <f>'5 жастағы балалар К'!H72</f>
        <v>0</v>
      </c>
      <c r="E195" s="139">
        <f>'5 жастағы балалар Т'!H72</f>
        <v>0</v>
      </c>
      <c r="F195" s="139">
        <f>'5 жастағы балалар Ш'!H72</f>
        <v>0</v>
      </c>
      <c r="G195" s="139">
        <f>'5 жастағы балалар Ә'!H72</f>
        <v>0</v>
      </c>
      <c r="CO195" s="141"/>
      <c r="CQ195" s="141"/>
      <c r="CS195" s="141"/>
      <c r="CU195" s="141"/>
    </row>
    <row r="196" ht="15" customHeight="1" spans="2:99">
      <c r="B196" s="34"/>
      <c r="C196" s="139">
        <f>'5 жастағы балалар Ф'!I72</f>
        <v>0</v>
      </c>
      <c r="D196" s="139">
        <f>'5 жастағы балалар К'!I72</f>
        <v>0</v>
      </c>
      <c r="E196" s="139">
        <f>'5 жастағы балалар Т'!I72</f>
        <v>0</v>
      </c>
      <c r="F196" s="139">
        <f>'5 жастағы балалар Ш'!I72</f>
        <v>0</v>
      </c>
      <c r="G196" s="139">
        <f>'5 жастағы балалар Ә'!I72</f>
        <v>0</v>
      </c>
      <c r="CO196" s="141"/>
      <c r="CQ196" s="141"/>
      <c r="CS196" s="141"/>
      <c r="CU196" s="141"/>
    </row>
    <row r="197" ht="15" customHeight="1" spans="2:7">
      <c r="B197" s="31">
        <v>3</v>
      </c>
      <c r="C197" s="139">
        <f>'5 жастағы балалар Ф'!J72</f>
        <v>0</v>
      </c>
      <c r="D197" s="139">
        <f>'5 жастағы балалар К'!J72</f>
        <v>0</v>
      </c>
      <c r="E197" s="139">
        <f>'5 жастағы балалар Т'!J72</f>
        <v>0</v>
      </c>
      <c r="F197" s="139">
        <f>'5 жастағы балалар Ш'!J72</f>
        <v>0</v>
      </c>
      <c r="G197" s="139">
        <f>'5 жастағы балалар Ә'!J72</f>
        <v>0</v>
      </c>
    </row>
    <row r="198" ht="15" customHeight="1" spans="2:7">
      <c r="B198" s="33"/>
      <c r="C198" s="139">
        <f>'5 жастағы балалар Ф'!K72</f>
        <v>0</v>
      </c>
      <c r="D198" s="139">
        <f>'5 жастағы балалар К'!K72</f>
        <v>0</v>
      </c>
      <c r="E198" s="139">
        <f>'5 жастағы балалар Т'!K72</f>
        <v>0</v>
      </c>
      <c r="F198" s="139">
        <f>'5 жастағы балалар Ш'!K72</f>
        <v>0</v>
      </c>
      <c r="G198" s="139">
        <f>'5 жастағы балалар Ә'!K72</f>
        <v>0</v>
      </c>
    </row>
    <row r="199" ht="15" customHeight="1" spans="2:7">
      <c r="B199" s="34"/>
      <c r="C199" s="139">
        <f>'5 жастағы балалар Ф'!L72</f>
        <v>0</v>
      </c>
      <c r="D199" s="139">
        <f>'5 жастағы балалар К'!L72</f>
        <v>0</v>
      </c>
      <c r="E199" s="139">
        <f>'5 жастағы балалар Т'!L72</f>
        <v>0</v>
      </c>
      <c r="F199" s="139">
        <f>'5 жастағы балалар Ш'!L72</f>
        <v>0</v>
      </c>
      <c r="G199" s="139">
        <f>'5 жастағы балалар Ә'!L72</f>
        <v>0</v>
      </c>
    </row>
    <row r="200" ht="15" customHeight="1" spans="2:7">
      <c r="B200" s="31">
        <v>4</v>
      </c>
      <c r="C200" s="139">
        <f>'5 жастағы балалар Ф'!M72</f>
        <v>0</v>
      </c>
      <c r="D200" s="139">
        <f>'5 жастағы балалар К'!M72</f>
        <v>0</v>
      </c>
      <c r="E200" s="139">
        <f>'5 жастағы балалар Т'!M72</f>
        <v>0</v>
      </c>
      <c r="F200" s="139">
        <f>'5 жастағы балалар Ш'!M72</f>
        <v>0</v>
      </c>
      <c r="G200" s="139">
        <f>'5 жастағы балалар Ә'!M72</f>
        <v>0</v>
      </c>
    </row>
    <row r="201" ht="15" customHeight="1" spans="2:7">
      <c r="B201" s="33"/>
      <c r="C201" s="139">
        <f>'5 жастағы балалар Ф'!N72</f>
        <v>0</v>
      </c>
      <c r="D201" s="139">
        <f>'5 жастағы балалар К'!N72</f>
        <v>0</v>
      </c>
      <c r="E201" s="139">
        <f>'5 жастағы балалар Т'!N72</f>
        <v>0</v>
      </c>
      <c r="F201" s="139">
        <f>'5 жастағы балалар Ш'!N72</f>
        <v>0</v>
      </c>
      <c r="G201" s="139">
        <f>'5 жастағы балалар Ә'!N72</f>
        <v>0</v>
      </c>
    </row>
    <row r="202" ht="15" customHeight="1" spans="2:7">
      <c r="B202" s="34"/>
      <c r="C202" s="139">
        <f>'5 жастағы балалар Ф'!O72</f>
        <v>0</v>
      </c>
      <c r="D202" s="139">
        <f>'5 жастағы балалар К'!O72</f>
        <v>0</v>
      </c>
      <c r="E202" s="139">
        <f>'5 жастағы балалар Т'!O72</f>
        <v>0</v>
      </c>
      <c r="F202" s="139">
        <f>'5 жастағы балалар Ш'!O72</f>
        <v>0</v>
      </c>
      <c r="G202" s="139">
        <f>'5 жастағы балалар Ә'!O72</f>
        <v>0</v>
      </c>
    </row>
    <row r="203" ht="15" customHeight="1" spans="2:7">
      <c r="B203" s="31">
        <v>5</v>
      </c>
      <c r="C203" s="139">
        <f>'5 жастағы балалар Ф'!P72</f>
        <v>0</v>
      </c>
      <c r="D203" s="139">
        <f>'5 жастағы балалар К'!P72</f>
        <v>0</v>
      </c>
      <c r="E203" s="139">
        <f>'5 жастағы балалар Т'!P72</f>
        <v>0</v>
      </c>
      <c r="F203" s="139">
        <f>'5 жастағы балалар Ш'!P72</f>
        <v>0</v>
      </c>
      <c r="G203" s="139">
        <f>'5 жастағы балалар Ә'!P72</f>
        <v>0</v>
      </c>
    </row>
    <row r="204" ht="15" customHeight="1" spans="2:7">
      <c r="B204" s="33"/>
      <c r="C204" s="139">
        <f>'5 жастағы балалар Ф'!Q72</f>
        <v>0</v>
      </c>
      <c r="D204" s="139">
        <f>'5 жастағы балалар К'!Q72</f>
        <v>0</v>
      </c>
      <c r="E204" s="139">
        <f>'5 жастағы балалар Т'!Q72</f>
        <v>0</v>
      </c>
      <c r="F204" s="139">
        <f>'5 жастағы балалар Ш'!Q72</f>
        <v>0</v>
      </c>
      <c r="G204" s="139">
        <f>'5 жастағы балалар Ә'!Q72</f>
        <v>0</v>
      </c>
    </row>
    <row r="205" ht="15" customHeight="1" spans="2:7">
      <c r="B205" s="34"/>
      <c r="C205" s="139">
        <f>'5 жастағы балалар Ф'!R72</f>
        <v>0</v>
      </c>
      <c r="D205" s="139">
        <f>'5 жастағы балалар К'!R72</f>
        <v>0</v>
      </c>
      <c r="E205" s="139">
        <f>'5 жастағы балалар Т'!R72</f>
        <v>0</v>
      </c>
      <c r="F205" s="139">
        <f>'5 жастағы балалар Ш'!R72</f>
        <v>0</v>
      </c>
      <c r="G205" s="139">
        <f>'5 жастағы балалар Ә'!R72</f>
        <v>0</v>
      </c>
    </row>
    <row r="206" ht="15" customHeight="1" spans="2:7">
      <c r="B206" s="31">
        <v>6</v>
      </c>
      <c r="C206" s="139">
        <f>'5 жастағы балалар Ф'!S72</f>
        <v>0</v>
      </c>
      <c r="D206" s="139">
        <f>'5 жастағы балалар К'!S72</f>
        <v>0</v>
      </c>
      <c r="E206" s="139">
        <f>'5 жастағы балалар Т'!S72</f>
        <v>0</v>
      </c>
      <c r="F206" s="139">
        <f>'5 жастағы балалар Ш'!S72</f>
        <v>0</v>
      </c>
      <c r="G206" s="139">
        <f>'5 жастағы балалар Ә'!S72</f>
        <v>0</v>
      </c>
    </row>
    <row r="207" ht="15" customHeight="1" spans="2:7">
      <c r="B207" s="33"/>
      <c r="C207" s="139">
        <f>'5 жастағы балалар Ф'!T72</f>
        <v>0</v>
      </c>
      <c r="D207" s="139">
        <f>'5 жастағы балалар К'!T72</f>
        <v>0</v>
      </c>
      <c r="E207" s="139">
        <f>'5 жастағы балалар Т'!T72</f>
        <v>0</v>
      </c>
      <c r="F207" s="139">
        <f>'5 жастағы балалар Ш'!T72</f>
        <v>0</v>
      </c>
      <c r="G207" s="139">
        <f>'5 жастағы балалар Ә'!T72</f>
        <v>0</v>
      </c>
    </row>
    <row r="208" ht="15" customHeight="1" spans="2:7">
      <c r="B208" s="34"/>
      <c r="C208" s="139">
        <f>'5 жастағы балалар Ф'!U72</f>
        <v>0</v>
      </c>
      <c r="D208" s="139">
        <f>'5 жастағы балалар К'!U72</f>
        <v>0</v>
      </c>
      <c r="E208" s="139">
        <f>'5 жастағы балалар Т'!U72</f>
        <v>0</v>
      </c>
      <c r="F208" s="139">
        <f>'5 жастағы балалар Ш'!U72</f>
        <v>0</v>
      </c>
      <c r="G208" s="139">
        <f>'5 жастағы балалар Ә'!U72</f>
        <v>0</v>
      </c>
    </row>
    <row r="209" ht="15" customHeight="1" spans="2:7">
      <c r="B209" s="31">
        <v>7</v>
      </c>
      <c r="C209" s="139">
        <f>'5 жастағы балалар Ф'!V72</f>
        <v>0</v>
      </c>
      <c r="D209" s="139">
        <f>'5 жастағы балалар К'!V72</f>
        <v>0</v>
      </c>
      <c r="E209" s="139">
        <f>'5 жастағы балалар Т'!V72</f>
        <v>0</v>
      </c>
      <c r="F209" s="139">
        <f>'5 жастағы балалар Ш'!V72</f>
        <v>0</v>
      </c>
      <c r="G209" s="139">
        <f>'5 жастағы балалар Ә'!V72</f>
        <v>0</v>
      </c>
    </row>
    <row r="210" ht="15" customHeight="1" spans="2:7">
      <c r="B210" s="33"/>
      <c r="C210" s="139">
        <f>'5 жастағы балалар Ф'!W72</f>
        <v>0</v>
      </c>
      <c r="D210" s="139">
        <f>'5 жастағы балалар Ш'!W72</f>
        <v>0</v>
      </c>
      <c r="E210" s="139">
        <f>'5 жастағы балалар Т'!W72</f>
        <v>0</v>
      </c>
      <c r="F210" s="139">
        <f>'5 жастағы балалар Ш'!W72</f>
        <v>0</v>
      </c>
      <c r="G210" s="139">
        <f>'5 жастағы балалар Ә'!W72</f>
        <v>0</v>
      </c>
    </row>
    <row r="211" ht="15" customHeight="1" spans="2:7">
      <c r="B211" s="34"/>
      <c r="C211" s="139">
        <f>'5 жастағы балалар Ф'!X72</f>
        <v>0</v>
      </c>
      <c r="D211" s="139">
        <f>'5 жастағы балалар К'!X72</f>
        <v>0</v>
      </c>
      <c r="E211" s="139">
        <f>'5 жастағы балалар Т'!X72</f>
        <v>0</v>
      </c>
      <c r="F211" s="139">
        <f>'5 жастағы балалар Ш'!X72</f>
        <v>0</v>
      </c>
      <c r="G211" s="139">
        <f>'5 жастағы балалар Ә'!X72</f>
        <v>0</v>
      </c>
    </row>
    <row r="212" ht="15" customHeight="1" spans="2:7">
      <c r="B212" s="31">
        <v>8</v>
      </c>
      <c r="C212" s="41"/>
      <c r="D212" s="139">
        <f>'5 жастағы балалар К'!Y72</f>
        <v>0</v>
      </c>
      <c r="E212" s="42"/>
      <c r="F212" s="139">
        <f>'5 жастағы балалар Ш'!Y72</f>
        <v>0</v>
      </c>
      <c r="G212" s="42"/>
    </row>
    <row r="213" ht="15" customHeight="1" spans="2:7">
      <c r="B213" s="33"/>
      <c r="C213" s="43"/>
      <c r="D213" s="139">
        <f>'5 жастағы балалар К'!Z72</f>
        <v>0</v>
      </c>
      <c r="E213" s="44"/>
      <c r="F213" s="139">
        <f>'5 жастағы балалар Ш'!Z72</f>
        <v>0</v>
      </c>
      <c r="G213" s="44"/>
    </row>
    <row r="214" ht="15" customHeight="1" spans="2:7">
      <c r="B214" s="34"/>
      <c r="C214" s="43"/>
      <c r="D214" s="139">
        <f>'5 жастағы балалар К'!AA72</f>
        <v>0</v>
      </c>
      <c r="E214" s="44"/>
      <c r="F214" s="139">
        <f>'5 жастағы балалар Ш'!AA72</f>
        <v>0</v>
      </c>
      <c r="G214" s="44"/>
    </row>
    <row r="215" ht="15" customHeight="1" spans="2:7">
      <c r="B215" s="31">
        <v>9</v>
      </c>
      <c r="C215" s="43"/>
      <c r="D215" s="139">
        <f>'5 жастағы балалар К'!AB72</f>
        <v>0</v>
      </c>
      <c r="E215" s="44"/>
      <c r="F215" s="139">
        <f>'5 жастағы балалар Ш'!AB72</f>
        <v>0</v>
      </c>
      <c r="G215" s="44"/>
    </row>
    <row r="216" ht="15" customHeight="1" spans="2:7">
      <c r="B216" s="33"/>
      <c r="C216" s="43"/>
      <c r="D216" s="139">
        <f>'5 жастағы балалар К'!AC72</f>
        <v>0</v>
      </c>
      <c r="E216" s="44"/>
      <c r="F216" s="139">
        <f>'5 жастағы балалар Ш'!AC72</f>
        <v>0</v>
      </c>
      <c r="G216" s="44"/>
    </row>
    <row r="217" ht="15" customHeight="1" spans="2:7">
      <c r="B217" s="34"/>
      <c r="C217" s="43"/>
      <c r="D217" s="139">
        <f>'5 жастағы балалар К'!AD72</f>
        <v>0</v>
      </c>
      <c r="E217" s="44"/>
      <c r="F217" s="139">
        <f>'5 жастағы балалар Ш'!AD72</f>
        <v>0</v>
      </c>
      <c r="G217" s="44"/>
    </row>
    <row r="218" ht="15" customHeight="1" spans="2:7">
      <c r="B218" s="37">
        <v>10</v>
      </c>
      <c r="C218" s="43"/>
      <c r="D218" s="139">
        <f>'5 жастағы балалар К'!AE72</f>
        <v>0</v>
      </c>
      <c r="E218" s="44"/>
      <c r="F218" s="139">
        <f>'5 жастағы балалар Ш'!AE72</f>
        <v>0</v>
      </c>
      <c r="G218" s="44"/>
    </row>
    <row r="219" ht="15" customHeight="1" spans="2:7">
      <c r="B219" s="37"/>
      <c r="C219" s="43"/>
      <c r="D219" s="139">
        <f>'5 жастағы балалар К'!AF72</f>
        <v>0</v>
      </c>
      <c r="E219" s="44"/>
      <c r="F219" s="139">
        <f>'5 жастағы балалар Ш'!AF72</f>
        <v>0</v>
      </c>
      <c r="G219" s="44"/>
    </row>
    <row r="220" ht="15" customHeight="1" spans="2:7">
      <c r="B220" s="37"/>
      <c r="C220" s="43"/>
      <c r="D220" s="139">
        <f>'5 жастағы балалар К'!AG72</f>
        <v>0</v>
      </c>
      <c r="E220" s="44"/>
      <c r="F220" s="139">
        <f>'5 жастағы балалар Ш'!AG72</f>
        <v>0</v>
      </c>
      <c r="G220" s="44"/>
    </row>
    <row r="221" ht="15" customHeight="1" spans="2:7">
      <c r="B221" s="37">
        <v>11</v>
      </c>
      <c r="C221" s="43"/>
      <c r="D221" s="139">
        <f>'5 жастағы балалар К'!AH72</f>
        <v>0</v>
      </c>
      <c r="E221" s="44"/>
      <c r="F221" s="139">
        <f>'5 жастағы балалар Ш'!AH72</f>
        <v>0</v>
      </c>
      <c r="G221" s="44"/>
    </row>
    <row r="222" ht="15" customHeight="1" spans="2:7">
      <c r="B222" s="37"/>
      <c r="C222" s="43"/>
      <c r="D222" s="139">
        <f>'5 жастағы балалар К'!AI72</f>
        <v>0</v>
      </c>
      <c r="E222" s="44"/>
      <c r="F222" s="139">
        <f>'5 жастағы балалар Ш'!AI72</f>
        <v>0</v>
      </c>
      <c r="G222" s="44"/>
    </row>
    <row r="223" ht="15" customHeight="1" spans="2:7">
      <c r="B223" s="37"/>
      <c r="C223" s="43"/>
      <c r="D223" s="139">
        <f>'5 жастағы балалар К'!AJ72</f>
        <v>0</v>
      </c>
      <c r="E223" s="44"/>
      <c r="F223" s="139">
        <f>'5 жастағы балалар Ш'!AJ72</f>
        <v>0</v>
      </c>
      <c r="G223" s="44"/>
    </row>
    <row r="224" ht="15" customHeight="1" spans="2:7">
      <c r="B224" s="37">
        <v>12</v>
      </c>
      <c r="C224" s="43"/>
      <c r="D224" s="139">
        <f>'5 жастағы балалар К'!AK72</f>
        <v>0</v>
      </c>
      <c r="E224" s="44"/>
      <c r="F224" s="139">
        <f>'5 жастағы балалар Ш'!AK72</f>
        <v>0</v>
      </c>
      <c r="G224" s="44"/>
    </row>
    <row r="225" ht="15" customHeight="1" spans="2:7">
      <c r="B225" s="37"/>
      <c r="C225" s="43"/>
      <c r="D225" s="139">
        <f>'5 жастағы балалар К'!AL72</f>
        <v>0</v>
      </c>
      <c r="E225" s="44"/>
      <c r="F225" s="139">
        <f>'5 жастағы балалар Ш'!AL72</f>
        <v>0</v>
      </c>
      <c r="G225" s="44"/>
    </row>
    <row r="226" ht="15" customHeight="1" spans="2:7">
      <c r="B226" s="37"/>
      <c r="C226" s="43"/>
      <c r="D226" s="139">
        <f>'5 жастағы балалар К'!AM72</f>
        <v>0</v>
      </c>
      <c r="E226" s="44"/>
      <c r="F226" s="139">
        <f>'5 жастағы балалар Ш'!AM72</f>
        <v>0</v>
      </c>
      <c r="G226" s="44"/>
    </row>
    <row r="227" ht="15" customHeight="1" spans="2:7">
      <c r="B227" s="37">
        <v>13</v>
      </c>
      <c r="C227" s="43"/>
      <c r="D227" s="139">
        <f>'5 жастағы балалар К'!AN72</f>
        <v>0</v>
      </c>
      <c r="E227" s="44"/>
      <c r="F227" s="139">
        <f>'5 жастағы балалар Ш'!AN72</f>
        <v>0</v>
      </c>
      <c r="G227" s="44"/>
    </row>
    <row r="228" ht="15" customHeight="1" spans="2:7">
      <c r="B228" s="37"/>
      <c r="C228" s="43"/>
      <c r="D228" s="139">
        <f>'5 жастағы балалар К'!AO72</f>
        <v>0</v>
      </c>
      <c r="E228" s="44"/>
      <c r="F228" s="139">
        <f>'5 жастағы балалар Ш'!AO72</f>
        <v>0</v>
      </c>
      <c r="G228" s="44"/>
    </row>
    <row r="229" ht="15" customHeight="1" spans="2:7">
      <c r="B229" s="37"/>
      <c r="C229" s="43"/>
      <c r="D229" s="139">
        <f>'5 жастағы балалар К'!AP72</f>
        <v>0</v>
      </c>
      <c r="E229" s="44"/>
      <c r="F229" s="139">
        <f>'5 жастағы балалар Ш'!AP72</f>
        <v>0</v>
      </c>
      <c r="G229" s="44"/>
    </row>
    <row r="230" ht="15" customHeight="1" spans="2:7">
      <c r="B230" s="37">
        <v>14</v>
      </c>
      <c r="C230" s="43"/>
      <c r="D230" s="139">
        <f>'5 жастағы балалар К'!AQ72</f>
        <v>0</v>
      </c>
      <c r="E230" s="44"/>
      <c r="F230" s="139">
        <f>'5 жастағы балалар Ш'!AQ72</f>
        <v>0</v>
      </c>
      <c r="G230" s="44"/>
    </row>
    <row r="231" ht="15" customHeight="1" spans="2:7">
      <c r="B231" s="37"/>
      <c r="C231" s="43"/>
      <c r="D231" s="139">
        <f>'5 жастағы балалар К'!AR72</f>
        <v>0</v>
      </c>
      <c r="E231" s="44"/>
      <c r="F231" s="139">
        <f>'5 жастағы балалар Ш'!AR72</f>
        <v>0</v>
      </c>
      <c r="G231" s="44"/>
    </row>
    <row r="232" ht="15" customHeight="1" spans="2:7">
      <c r="B232" s="37"/>
      <c r="C232" s="43"/>
      <c r="D232" s="139">
        <f>'5 жастағы балалар К'!AS72</f>
        <v>0</v>
      </c>
      <c r="E232" s="44"/>
      <c r="F232" s="139">
        <f>'5 жастағы балалар Ш'!AS72</f>
        <v>0</v>
      </c>
      <c r="G232" s="44"/>
    </row>
    <row r="233" ht="15" customHeight="1" spans="2:7">
      <c r="B233" s="37">
        <v>15</v>
      </c>
      <c r="C233" s="43"/>
      <c r="D233" s="139">
        <f>'5 жастағы балалар К'!AT72</f>
        <v>0</v>
      </c>
      <c r="E233" s="44"/>
      <c r="F233" s="139">
        <f>'5 жастағы балалар Ш'!AT72</f>
        <v>0</v>
      </c>
      <c r="G233" s="44"/>
    </row>
    <row r="234" ht="15" customHeight="1" spans="2:7">
      <c r="B234" s="37"/>
      <c r="C234" s="43"/>
      <c r="D234" s="139">
        <f>'5 жастағы балалар К'!AU72</f>
        <v>0</v>
      </c>
      <c r="E234" s="44"/>
      <c r="F234" s="139">
        <f>'5 жастағы балалар Ш'!AU72</f>
        <v>0</v>
      </c>
      <c r="G234" s="44"/>
    </row>
    <row r="235" spans="2:7">
      <c r="B235" s="37"/>
      <c r="C235" s="43"/>
      <c r="D235" s="139">
        <f>'5 жастағы балалар К'!AV72</f>
        <v>0</v>
      </c>
      <c r="E235" s="44"/>
      <c r="F235" s="139">
        <f>'5 жастағы балалар Ш'!AV72</f>
        <v>0</v>
      </c>
      <c r="G235" s="44"/>
    </row>
    <row r="236" spans="2:7">
      <c r="B236" s="31">
        <v>16</v>
      </c>
      <c r="C236" s="43"/>
      <c r="D236" s="139">
        <f>'5 жастағы балалар К'!AW72</f>
        <v>0</v>
      </c>
      <c r="E236" s="44"/>
      <c r="F236" s="139">
        <f>'5 жастағы балалар Ш'!AW72</f>
        <v>0</v>
      </c>
      <c r="G236" s="44"/>
    </row>
    <row r="237" spans="2:7">
      <c r="B237" s="33"/>
      <c r="C237" s="43"/>
      <c r="D237" s="139">
        <f>'5 жастағы балалар К'!AX72</f>
        <v>0</v>
      </c>
      <c r="E237" s="44"/>
      <c r="F237" s="139">
        <f>'5 жастағы балалар Ш'!AX72</f>
        <v>0</v>
      </c>
      <c r="G237" s="44"/>
    </row>
    <row r="238" spans="2:7">
      <c r="B238" s="34"/>
      <c r="C238" s="43"/>
      <c r="D238" s="139">
        <f>'5 жастағы балалар К'!AY72</f>
        <v>0</v>
      </c>
      <c r="E238" s="44"/>
      <c r="F238" s="139">
        <f>'5 жастағы балалар Ш'!AY72</f>
        <v>0</v>
      </c>
      <c r="G238" s="44"/>
    </row>
    <row r="239" spans="2:7">
      <c r="B239" s="31">
        <v>17</v>
      </c>
      <c r="C239" s="43"/>
      <c r="D239" s="139">
        <f>'5 жастағы балалар К'!AZ72</f>
        <v>0</v>
      </c>
      <c r="E239" s="44"/>
      <c r="F239" s="139">
        <f>'5 жастағы балалар Ш'!AZ72</f>
        <v>0</v>
      </c>
      <c r="G239" s="44"/>
    </row>
    <row r="240" spans="2:7">
      <c r="B240" s="33"/>
      <c r="C240" s="43"/>
      <c r="D240" s="139">
        <f>'5 жастағы балалар К'!BA72</f>
        <v>0</v>
      </c>
      <c r="E240" s="44"/>
      <c r="F240" s="139">
        <f>'5 жастағы балалар Ш'!BA72</f>
        <v>0</v>
      </c>
      <c r="G240" s="44"/>
    </row>
    <row r="241" spans="2:7">
      <c r="B241" s="34"/>
      <c r="C241" s="43"/>
      <c r="D241" s="139">
        <f>'5 жастағы балалар К'!BB72</f>
        <v>0</v>
      </c>
      <c r="E241" s="44"/>
      <c r="F241" s="139">
        <f>'5 жастағы балалар Ш'!BB72</f>
        <v>0</v>
      </c>
      <c r="G241" s="44"/>
    </row>
    <row r="242" spans="2:7">
      <c r="B242" s="31">
        <v>18</v>
      </c>
      <c r="C242" s="43"/>
      <c r="D242" s="139">
        <f>'5 жастағы балалар К'!BC72</f>
        <v>0</v>
      </c>
      <c r="E242" s="44"/>
      <c r="F242" s="139">
        <f>'5 жастағы балалар Ш'!BC72</f>
        <v>0</v>
      </c>
      <c r="G242" s="44"/>
    </row>
    <row r="243" spans="2:7">
      <c r="B243" s="33"/>
      <c r="C243" s="43"/>
      <c r="D243" s="139">
        <f>'5 жастағы балалар К'!BD72</f>
        <v>0</v>
      </c>
      <c r="E243" s="44"/>
      <c r="F243" s="139">
        <f>'5 жастағы балалар Ш'!BD72</f>
        <v>0</v>
      </c>
      <c r="G243" s="44"/>
    </row>
    <row r="244" spans="2:7">
      <c r="B244" s="34"/>
      <c r="C244" s="43"/>
      <c r="D244" s="139">
        <f>'5 жастағы балалар К'!BE72</f>
        <v>0</v>
      </c>
      <c r="E244" s="44"/>
      <c r="F244" s="139">
        <f>'5 жастағы балалар Ш'!BE72</f>
        <v>0</v>
      </c>
      <c r="G244" s="44"/>
    </row>
    <row r="245" spans="2:7">
      <c r="B245" s="31">
        <v>19</v>
      </c>
      <c r="C245" s="43"/>
      <c r="D245" s="139">
        <f>'5 жастағы балалар К'!BF72</f>
        <v>0</v>
      </c>
      <c r="E245" s="44"/>
      <c r="F245" s="139">
        <f>'5 жастағы балалар Ш'!BF72</f>
        <v>0</v>
      </c>
      <c r="G245" s="44"/>
    </row>
    <row r="246" spans="2:7">
      <c r="B246" s="33"/>
      <c r="C246" s="43"/>
      <c r="D246" s="139">
        <f>'5 жастағы балалар К'!BG72</f>
        <v>0</v>
      </c>
      <c r="E246" s="44"/>
      <c r="F246" s="139">
        <f>'5 жастағы балалар Ш'!BG72</f>
        <v>0</v>
      </c>
      <c r="G246" s="44"/>
    </row>
    <row r="247" spans="2:7">
      <c r="B247" s="34"/>
      <c r="C247" s="43"/>
      <c r="D247" s="139">
        <f>'5 жастағы балалар К'!BH72</f>
        <v>0</v>
      </c>
      <c r="E247" s="44"/>
      <c r="F247" s="139">
        <f>'5 жастағы балалар Ш'!BH72</f>
        <v>0</v>
      </c>
      <c r="G247" s="44"/>
    </row>
    <row r="248" spans="2:7">
      <c r="B248" s="31">
        <v>20</v>
      </c>
      <c r="C248" s="43"/>
      <c r="D248" s="139">
        <f>'5 жастағы балалар К'!BI72</f>
        <v>0</v>
      </c>
      <c r="E248" s="44"/>
      <c r="F248" s="139">
        <f>'5 жастағы балалар Ш'!BI72</f>
        <v>0</v>
      </c>
      <c r="G248" s="44"/>
    </row>
    <row r="249" spans="2:7">
      <c r="B249" s="33"/>
      <c r="C249" s="43"/>
      <c r="D249" s="139">
        <f>'5 жастағы балалар К'!BJ72</f>
        <v>0</v>
      </c>
      <c r="E249" s="44"/>
      <c r="F249" s="139">
        <f>'5 жастағы балалар Ш'!BJ72</f>
        <v>0</v>
      </c>
      <c r="G249" s="44"/>
    </row>
    <row r="250" spans="2:7">
      <c r="B250" s="34"/>
      <c r="C250" s="43"/>
      <c r="D250" s="139">
        <f>'5 жастағы балалар К'!BK72</f>
        <v>0</v>
      </c>
      <c r="E250" s="44"/>
      <c r="F250" s="139">
        <f>'5 жастағы балалар Ш'!BK72</f>
        <v>0</v>
      </c>
      <c r="G250" s="44"/>
    </row>
    <row r="251" spans="2:7">
      <c r="B251" s="31">
        <v>21</v>
      </c>
      <c r="C251" s="43"/>
      <c r="D251" s="139">
        <f>'5 жастағы балалар К'!BL72</f>
        <v>0</v>
      </c>
      <c r="E251" s="44"/>
      <c r="F251" s="139">
        <f>'5 жастағы балалар Ш'!BL72</f>
        <v>0</v>
      </c>
      <c r="G251" s="44"/>
    </row>
    <row r="252" spans="2:7">
      <c r="B252" s="33"/>
      <c r="C252" s="43"/>
      <c r="D252" s="139">
        <f>'5 жастағы балалар К'!BM72</f>
        <v>0</v>
      </c>
      <c r="E252" s="44"/>
      <c r="F252" s="139">
        <f>'5 жастағы балалар Ш'!BM72</f>
        <v>0</v>
      </c>
      <c r="G252" s="44"/>
    </row>
    <row r="253" spans="2:7">
      <c r="B253" s="34"/>
      <c r="C253" s="43"/>
      <c r="D253" s="139">
        <f>'5 жастағы балалар К'!BN72</f>
        <v>0</v>
      </c>
      <c r="E253" s="44"/>
      <c r="F253" s="139">
        <f>'5 жастағы балалар Ш'!BN72</f>
        <v>0</v>
      </c>
      <c r="G253" s="44"/>
    </row>
    <row r="254" spans="2:7">
      <c r="B254" s="31">
        <v>22</v>
      </c>
      <c r="C254" s="43"/>
      <c r="D254" s="139">
        <f>'5 жастағы балалар К'!BO72</f>
        <v>0</v>
      </c>
      <c r="E254" s="44"/>
      <c r="F254" s="139">
        <f>'5 жастағы балалар Ш'!BO72</f>
        <v>0</v>
      </c>
      <c r="G254" s="44"/>
    </row>
    <row r="255" spans="2:7">
      <c r="B255" s="33"/>
      <c r="C255" s="43"/>
      <c r="D255" s="139">
        <f>'5 жастағы балалар К'!BP72</f>
        <v>0</v>
      </c>
      <c r="E255" s="44"/>
      <c r="F255" s="139">
        <f>'5 жастағы балалар Ш'!BP72</f>
        <v>0</v>
      </c>
      <c r="G255" s="44"/>
    </row>
    <row r="256" spans="2:7">
      <c r="B256" s="34"/>
      <c r="C256" s="43"/>
      <c r="D256" s="139">
        <f>'5 жастағы балалар К'!BQ72</f>
        <v>0</v>
      </c>
      <c r="E256" s="44"/>
      <c r="F256" s="139">
        <f>'5 жастағы балалар Ш'!BQ72</f>
        <v>0</v>
      </c>
      <c r="G256" s="44"/>
    </row>
    <row r="257" spans="2:7">
      <c r="B257" s="31">
        <v>23</v>
      </c>
      <c r="C257" s="43"/>
      <c r="D257" s="139">
        <f>'5 жастағы балалар К'!BR72</f>
        <v>0</v>
      </c>
      <c r="E257" s="44"/>
      <c r="F257" s="139">
        <f>'5 жастағы балалар Ш'!BR72</f>
        <v>0</v>
      </c>
      <c r="G257" s="44"/>
    </row>
    <row r="258" spans="2:7">
      <c r="B258" s="33"/>
      <c r="C258" s="43"/>
      <c r="D258" s="139">
        <f>'5 жастағы балалар К'!BS72</f>
        <v>0</v>
      </c>
      <c r="E258" s="44"/>
      <c r="F258" s="139">
        <f>'5 жастағы балалар Ш'!BS72</f>
        <v>0</v>
      </c>
      <c r="G258" s="44"/>
    </row>
    <row r="259" spans="2:7">
      <c r="B259" s="34"/>
      <c r="C259" s="43"/>
      <c r="D259" s="139">
        <f>'5 жастағы балалар К'!BT72</f>
        <v>0</v>
      </c>
      <c r="E259" s="44"/>
      <c r="F259" s="139">
        <f>'5 жастағы балалар Ш'!BT72</f>
        <v>0</v>
      </c>
      <c r="G259" s="44"/>
    </row>
    <row r="260" spans="2:7">
      <c r="B260" s="31">
        <v>24</v>
      </c>
      <c r="C260" s="43"/>
      <c r="D260" s="139">
        <f>'5 жастағы балалар К'!BU72</f>
        <v>0</v>
      </c>
      <c r="E260" s="44"/>
      <c r="F260" s="139">
        <f>'5 жастағы балалар Ш'!BU72</f>
        <v>0</v>
      </c>
      <c r="G260" s="44"/>
    </row>
    <row r="261" spans="2:7">
      <c r="B261" s="33"/>
      <c r="C261" s="43"/>
      <c r="D261" s="139">
        <f>'5 жастағы балалар К'!BV72</f>
        <v>0</v>
      </c>
      <c r="E261" s="44"/>
      <c r="F261" s="139">
        <f>'5 жастағы балалар Ш'!BV72</f>
        <v>0</v>
      </c>
      <c r="G261" s="44"/>
    </row>
    <row r="262" spans="2:7">
      <c r="B262" s="34"/>
      <c r="C262" s="43"/>
      <c r="D262" s="139">
        <f>'5 жастағы балалар К'!BW72</f>
        <v>0</v>
      </c>
      <c r="E262" s="44"/>
      <c r="F262" s="139">
        <f>'5 жастағы балалар Ш'!BW72</f>
        <v>0</v>
      </c>
      <c r="G262" s="44"/>
    </row>
    <row r="263" spans="2:7">
      <c r="B263" s="31">
        <v>25</v>
      </c>
      <c r="C263" s="43"/>
      <c r="D263" s="139">
        <f>'5 жастағы балалар К'!BX72</f>
        <v>0</v>
      </c>
      <c r="E263" s="44"/>
      <c r="F263" s="139">
        <f>'5 жастағы балалар Ш'!BX72</f>
        <v>0</v>
      </c>
      <c r="G263" s="44"/>
    </row>
    <row r="264" spans="2:7">
      <c r="B264" s="33"/>
      <c r="C264" s="43"/>
      <c r="D264" s="139">
        <f>'5 жастағы балалар К'!BY72</f>
        <v>0</v>
      </c>
      <c r="E264" s="44"/>
      <c r="F264" s="139">
        <f>'5 жастағы балалар Ш'!BY72</f>
        <v>0</v>
      </c>
      <c r="G264" s="44"/>
    </row>
    <row r="265" spans="2:7">
      <c r="B265" s="34"/>
      <c r="C265" s="43"/>
      <c r="D265" s="139">
        <f>'5 жастағы балалар К'!BZ72</f>
        <v>0</v>
      </c>
      <c r="E265" s="44"/>
      <c r="F265" s="139">
        <f>'5 жастағы балалар Ш'!BZ72</f>
        <v>0</v>
      </c>
      <c r="G265" s="44"/>
    </row>
    <row r="266" spans="2:7">
      <c r="B266" s="37">
        <v>26</v>
      </c>
      <c r="C266" s="43"/>
      <c r="D266" s="139">
        <f>'5 жастағы балалар К'!CA72</f>
        <v>0</v>
      </c>
      <c r="E266" s="44"/>
      <c r="F266" s="139">
        <f>'5 жастағы балалар Ш'!CA72</f>
        <v>0</v>
      </c>
      <c r="G266" s="44"/>
    </row>
    <row r="267" spans="2:7">
      <c r="B267" s="37"/>
      <c r="C267" s="43"/>
      <c r="D267" s="139">
        <f>'5 жастағы балалар К'!CB72</f>
        <v>0</v>
      </c>
      <c r="E267" s="44"/>
      <c r="F267" s="139">
        <f>'5 жастағы балалар Ш'!CB72</f>
        <v>0</v>
      </c>
      <c r="G267" s="44"/>
    </row>
    <row r="268" spans="2:7">
      <c r="B268" s="37"/>
      <c r="C268" s="43"/>
      <c r="D268" s="139">
        <f>'5 жастағы балалар К'!CC72</f>
        <v>0</v>
      </c>
      <c r="E268" s="44"/>
      <c r="F268" s="139">
        <f>'5 жастағы балалар Ш'!CC72</f>
        <v>0</v>
      </c>
      <c r="G268" s="44"/>
    </row>
    <row r="269" spans="2:7">
      <c r="B269" s="37">
        <v>27</v>
      </c>
      <c r="C269" s="43"/>
      <c r="D269" s="139">
        <f>'5 жастағы балалар К'!CD72</f>
        <v>0</v>
      </c>
      <c r="E269" s="44"/>
      <c r="F269" s="139">
        <f>'5 жастағы балалар Ш'!CD72</f>
        <v>0</v>
      </c>
      <c r="G269" s="44"/>
    </row>
    <row r="270" spans="2:7">
      <c r="B270" s="37"/>
      <c r="C270" s="43"/>
      <c r="D270" s="139">
        <f>'5 жастағы балалар К'!CE72</f>
        <v>0</v>
      </c>
      <c r="E270" s="44"/>
      <c r="F270" s="139">
        <f>'5 жастағы балалар Ш'!CE72</f>
        <v>0</v>
      </c>
      <c r="G270" s="44"/>
    </row>
    <row r="271" spans="2:7">
      <c r="B271" s="37"/>
      <c r="C271" s="43"/>
      <c r="D271" s="139">
        <f>'5 жастағы балалар К'!CF72</f>
        <v>0</v>
      </c>
      <c r="E271" s="44"/>
      <c r="F271" s="139">
        <f>'5 жастағы балалар Ш'!CF72</f>
        <v>0</v>
      </c>
      <c r="G271" s="44"/>
    </row>
    <row r="272" spans="2:7">
      <c r="B272" s="37">
        <v>28</v>
      </c>
      <c r="C272" s="43"/>
      <c r="D272" s="139">
        <f>'5 жастағы балалар К'!CG72</f>
        <v>0</v>
      </c>
      <c r="E272" s="44"/>
      <c r="F272" s="139">
        <f>'5 жастағы балалар Ш'!CG72</f>
        <v>0</v>
      </c>
      <c r="G272" s="44"/>
    </row>
    <row r="273" spans="2:7">
      <c r="B273" s="37"/>
      <c r="C273" s="43"/>
      <c r="D273" s="139">
        <f>'5 жастағы балалар К'!CH72</f>
        <v>0</v>
      </c>
      <c r="E273" s="44"/>
      <c r="F273" s="139">
        <f>'5 жастағы балалар Ш'!CH72</f>
        <v>0</v>
      </c>
      <c r="G273" s="44"/>
    </row>
    <row r="274" spans="2:7">
      <c r="B274" s="37"/>
      <c r="C274" s="43"/>
      <c r="D274" s="139">
        <f>'5 жастағы балалар К'!CI72</f>
        <v>0</v>
      </c>
      <c r="E274" s="44"/>
      <c r="F274" s="139">
        <f>'5 жастағы балалар Ш'!CI72</f>
        <v>0</v>
      </c>
      <c r="G274" s="44"/>
    </row>
    <row r="275" spans="2:7">
      <c r="B275" s="37">
        <v>29</v>
      </c>
      <c r="C275" s="43"/>
      <c r="D275" s="42"/>
      <c r="E275" s="44"/>
      <c r="F275" s="139">
        <f>'5 жастағы балалар Ш'!CJ72</f>
        <v>0</v>
      </c>
      <c r="G275" s="44"/>
    </row>
    <row r="276" spans="2:7">
      <c r="B276" s="37"/>
      <c r="C276" s="43"/>
      <c r="D276" s="44"/>
      <c r="E276" s="44"/>
      <c r="F276" s="139">
        <f>'5 жастағы балалар Ш'!CK72</f>
        <v>0</v>
      </c>
      <c r="G276" s="44"/>
    </row>
    <row r="277" spans="2:7">
      <c r="B277" s="37"/>
      <c r="C277" s="43"/>
      <c r="D277" s="44"/>
      <c r="E277" s="44"/>
      <c r="F277" s="139">
        <f>'5 жастағы балалар Ш'!CL72</f>
        <v>0</v>
      </c>
      <c r="G277" s="44"/>
    </row>
    <row r="278" spans="2:7">
      <c r="B278" s="37">
        <v>30</v>
      </c>
      <c r="C278" s="43"/>
      <c r="D278" s="44"/>
      <c r="E278" s="44"/>
      <c r="F278" s="139">
        <f>'5 жастағы балалар Ш'!CM72</f>
        <v>0</v>
      </c>
      <c r="G278" s="44"/>
    </row>
    <row r="279" spans="2:7">
      <c r="B279" s="37"/>
      <c r="C279" s="43"/>
      <c r="D279" s="44"/>
      <c r="E279" s="44"/>
      <c r="F279" s="139">
        <f>'5 жастағы балалар Ш'!CN72</f>
        <v>0</v>
      </c>
      <c r="G279" s="44"/>
    </row>
    <row r="280" spans="2:7">
      <c r="B280" s="37"/>
      <c r="C280" s="43"/>
      <c r="D280" s="44"/>
      <c r="E280" s="44"/>
      <c r="F280" s="139">
        <f>'5 жастағы балалар Ш'!CO72</f>
        <v>0</v>
      </c>
      <c r="G280" s="44"/>
    </row>
    <row r="281" spans="2:7">
      <c r="B281" s="37">
        <v>31</v>
      </c>
      <c r="C281" s="43"/>
      <c r="D281" s="44"/>
      <c r="E281" s="44"/>
      <c r="F281" s="139">
        <f>'5 жастағы балалар Ш'!CP72</f>
        <v>0</v>
      </c>
      <c r="G281" s="44"/>
    </row>
    <row r="282" spans="2:7">
      <c r="B282" s="37"/>
      <c r="C282" s="43"/>
      <c r="D282" s="44"/>
      <c r="E282" s="44"/>
      <c r="F282" s="139">
        <f>'5 жастағы балалар Ш'!CQ72</f>
        <v>0</v>
      </c>
      <c r="G282" s="44"/>
    </row>
    <row r="283" spans="2:7">
      <c r="B283" s="37"/>
      <c r="C283" s="43"/>
      <c r="D283" s="44"/>
      <c r="E283" s="44"/>
      <c r="F283" s="139">
        <f>'5 жастағы балалар Ш'!CR72</f>
        <v>0</v>
      </c>
      <c r="G283" s="44"/>
    </row>
    <row r="284" spans="2:7">
      <c r="B284" s="37">
        <v>32</v>
      </c>
      <c r="C284" s="43"/>
      <c r="D284" s="44"/>
      <c r="E284" s="44"/>
      <c r="F284" s="139">
        <f>'5 жастағы балалар Ш'!CS72</f>
        <v>0</v>
      </c>
      <c r="G284" s="44"/>
    </row>
    <row r="285" spans="2:7">
      <c r="B285" s="37"/>
      <c r="C285" s="43"/>
      <c r="D285" s="44"/>
      <c r="E285" s="44"/>
      <c r="F285" s="139">
        <f>'5 жастағы балалар Ш'!CT72</f>
        <v>0</v>
      </c>
      <c r="G285" s="44"/>
    </row>
    <row r="286" spans="2:7">
      <c r="B286" s="37"/>
      <c r="C286" s="43"/>
      <c r="D286" s="44"/>
      <c r="E286" s="44"/>
      <c r="F286" s="139">
        <f>'5 жастағы балалар Ш'!CU72</f>
        <v>0</v>
      </c>
      <c r="G286" s="44"/>
    </row>
    <row r="287" spans="2:7">
      <c r="B287" s="37">
        <v>33</v>
      </c>
      <c r="C287" s="43"/>
      <c r="D287" s="44"/>
      <c r="E287" s="44"/>
      <c r="F287" s="139">
        <f>'5 жастағы балалар Ш'!CV72</f>
        <v>0</v>
      </c>
      <c r="G287" s="44"/>
    </row>
    <row r="288" spans="2:7">
      <c r="B288" s="37"/>
      <c r="C288" s="43"/>
      <c r="D288" s="44"/>
      <c r="E288" s="44"/>
      <c r="F288" s="139">
        <f>'5 жастағы балалар Ш'!CW72</f>
        <v>0</v>
      </c>
      <c r="G288" s="44"/>
    </row>
    <row r="289" spans="2:7">
      <c r="B289" s="37"/>
      <c r="C289" s="43"/>
      <c r="D289" s="44"/>
      <c r="E289" s="44"/>
      <c r="F289" s="139">
        <f>'5 жастағы балалар Ш'!CX72</f>
        <v>0</v>
      </c>
      <c r="G289" s="44"/>
    </row>
    <row r="290" spans="2:7">
      <c r="B290" s="37">
        <v>34</v>
      </c>
      <c r="C290" s="43"/>
      <c r="D290" s="44"/>
      <c r="E290" s="44"/>
      <c r="F290" s="139">
        <f>'5 жастағы балалар Ш'!CY72</f>
        <v>0</v>
      </c>
      <c r="G290" s="44"/>
    </row>
    <row r="291" spans="2:7">
      <c r="B291" s="37"/>
      <c r="C291" s="43"/>
      <c r="D291" s="44"/>
      <c r="E291" s="44"/>
      <c r="F291" s="139">
        <f>'5 жастағы балалар Ш'!CZ72</f>
        <v>0</v>
      </c>
      <c r="G291" s="44"/>
    </row>
    <row r="292" spans="2:7">
      <c r="B292" s="37"/>
      <c r="C292" s="43"/>
      <c r="D292" s="44"/>
      <c r="E292" s="44"/>
      <c r="F292" s="139">
        <f>'5 жастағы балалар Ш'!DA72</f>
        <v>0</v>
      </c>
      <c r="G292" s="44"/>
    </row>
    <row r="293" spans="2:7">
      <c r="B293" s="37">
        <v>35</v>
      </c>
      <c r="C293" s="43"/>
      <c r="D293" s="44"/>
      <c r="E293" s="44"/>
      <c r="F293" s="139">
        <f>'5 жастағы балалар Ш'!DB72</f>
        <v>0</v>
      </c>
      <c r="G293" s="44"/>
    </row>
    <row r="294" spans="2:7">
      <c r="B294" s="37"/>
      <c r="C294" s="43"/>
      <c r="D294" s="44"/>
      <c r="E294" s="44"/>
      <c r="F294" s="139">
        <f>'5 жастағы балалар Ш'!DC72</f>
        <v>0</v>
      </c>
      <c r="G294" s="44"/>
    </row>
    <row r="295" spans="2:7">
      <c r="B295" s="37"/>
      <c r="C295" s="45"/>
      <c r="D295" s="46"/>
      <c r="E295" s="46"/>
      <c r="F295" s="139">
        <f>'5 жастағы балалар Ш'!DD72</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Ф'!D131</f>
        <v>0</v>
      </c>
      <c r="D300" s="137">
        <f>'5 жастағы балалар К'!D131</f>
        <v>0</v>
      </c>
      <c r="E300" s="137">
        <f>'5 жастағы балалар Т'!D131</f>
        <v>0</v>
      </c>
      <c r="F300" s="137">
        <f>'5 жастағы балалар Ш'!D131</f>
        <v>0</v>
      </c>
      <c r="G300" s="137">
        <f>'5 жастағы балалар Ә'!D131</f>
        <v>0</v>
      </c>
    </row>
    <row r="301" spans="2:7">
      <c r="B301" s="33"/>
      <c r="C301" s="137">
        <f>'5 жастағы балалар Ф'!E131</f>
        <v>0</v>
      </c>
      <c r="D301" s="137">
        <f>'5 жастағы балалар К'!E131</f>
        <v>0</v>
      </c>
      <c r="E301" s="137">
        <f>'5 жастағы балалар Т'!E131</f>
        <v>0</v>
      </c>
      <c r="F301" s="137">
        <f>'5 жастағы балалар Ш'!E131</f>
        <v>0</v>
      </c>
      <c r="G301" s="137">
        <f>'5 жастағы балалар Ә'!E131</f>
        <v>0</v>
      </c>
    </row>
    <row r="302" spans="2:7">
      <c r="B302" s="34"/>
      <c r="C302" s="137">
        <f>'5 жастағы балалар Ф'!F131</f>
        <v>0</v>
      </c>
      <c r="D302" s="137">
        <f>'5 жастағы балалар К'!F131</f>
        <v>0</v>
      </c>
      <c r="E302" s="137">
        <f>'5 жастағы балалар Т'!F131</f>
        <v>0</v>
      </c>
      <c r="F302" s="137">
        <f>'5 жастағы балалар Ш'!F131</f>
        <v>0</v>
      </c>
      <c r="G302" s="137">
        <f>'5 жастағы балалар Ә'!F131</f>
        <v>0</v>
      </c>
    </row>
    <row r="303" spans="2:7">
      <c r="B303" s="31">
        <v>2</v>
      </c>
      <c r="C303" s="137">
        <f>'5 жастағы балалар Ф'!G131</f>
        <v>0</v>
      </c>
      <c r="D303" s="137">
        <f>'5 жастағы балалар К'!G131</f>
        <v>0</v>
      </c>
      <c r="E303" s="137">
        <f>'5 жастағы балалар Т'!G131</f>
        <v>0</v>
      </c>
      <c r="F303" s="137">
        <f>'5 жастағы балалар Ш'!G131</f>
        <v>0</v>
      </c>
      <c r="G303" s="137">
        <f>'5 жастағы балалар Ә'!G131</f>
        <v>0</v>
      </c>
    </row>
    <row r="304" spans="2:7">
      <c r="B304" s="33"/>
      <c r="C304" s="137">
        <f>'5 жастағы балалар Ф'!H131</f>
        <v>0</v>
      </c>
      <c r="D304" s="137">
        <f>'5 жастағы балалар К'!H131</f>
        <v>0</v>
      </c>
      <c r="E304" s="137">
        <f>'5 жастағы балалар Т'!H131</f>
        <v>0</v>
      </c>
      <c r="F304" s="137">
        <f>'5 жастағы балалар Ш'!H131</f>
        <v>0</v>
      </c>
      <c r="G304" s="137">
        <f>'5 жастағы балалар Ә'!H131</f>
        <v>0</v>
      </c>
    </row>
    <row r="305" spans="2:7">
      <c r="B305" s="34"/>
      <c r="C305" s="137">
        <f>'5 жастағы балалар Ф'!I131</f>
        <v>0</v>
      </c>
      <c r="D305" s="137">
        <f>'5 жастағы балалар К'!I131</f>
        <v>0</v>
      </c>
      <c r="E305" s="137">
        <f>'5 жастағы балалар Т'!I131</f>
        <v>0</v>
      </c>
      <c r="F305" s="137">
        <f>'5 жастағы балалар Ш'!I131</f>
        <v>0</v>
      </c>
      <c r="G305" s="137">
        <f>'5 жастағы балалар Ә'!I131</f>
        <v>0</v>
      </c>
    </row>
    <row r="306" spans="2:7">
      <c r="B306" s="31">
        <v>3</v>
      </c>
      <c r="C306" s="137">
        <f>'5 жастағы балалар Ф'!J131</f>
        <v>0</v>
      </c>
      <c r="D306" s="137">
        <f>'5 жастағы балалар К'!J131</f>
        <v>0</v>
      </c>
      <c r="E306" s="137">
        <f>'5 жастағы балалар Т'!J131</f>
        <v>0</v>
      </c>
      <c r="F306" s="137">
        <f>'5 жастағы балалар Ш'!J131</f>
        <v>0</v>
      </c>
      <c r="G306" s="137">
        <f>'5 жастағы балалар Ә'!J131</f>
        <v>0</v>
      </c>
    </row>
    <row r="307" spans="2:7">
      <c r="B307" s="33"/>
      <c r="C307" s="137">
        <f>'5 жастағы балалар Ф'!K131</f>
        <v>0</v>
      </c>
      <c r="D307" s="137">
        <f>'5 жастағы балалар К'!K131</f>
        <v>0</v>
      </c>
      <c r="E307" s="137">
        <f>'5 жастағы балалар Т'!K131</f>
        <v>0</v>
      </c>
      <c r="F307" s="137">
        <f>'5 жастағы балалар Ш'!K131</f>
        <v>0</v>
      </c>
      <c r="G307" s="137">
        <f>'5 жастағы балалар Ә'!K131</f>
        <v>0</v>
      </c>
    </row>
    <row r="308" spans="2:7">
      <c r="B308" s="34"/>
      <c r="C308" s="137">
        <f>'5 жастағы балалар Ф'!L131</f>
        <v>0</v>
      </c>
      <c r="D308" s="137">
        <f>'5 жастағы балалар К'!L131</f>
        <v>0</v>
      </c>
      <c r="E308" s="137">
        <f>'5 жастағы балалар Т'!L131</f>
        <v>0</v>
      </c>
      <c r="F308" s="137">
        <f>'5 жастағы балалар Ш'!L131</f>
        <v>0</v>
      </c>
      <c r="G308" s="137">
        <f>'5 жастағы балалар Ә'!L131</f>
        <v>0</v>
      </c>
    </row>
    <row r="309" spans="2:7">
      <c r="B309" s="31">
        <v>4</v>
      </c>
      <c r="C309" s="137">
        <f>'5 жастағы балалар Ф'!M131</f>
        <v>0</v>
      </c>
      <c r="D309" s="137">
        <f>'5 жастағы балалар К'!M131</f>
        <v>0</v>
      </c>
      <c r="E309" s="137">
        <f>'5 жастағы балалар Т'!M131</f>
        <v>0</v>
      </c>
      <c r="F309" s="137">
        <f>'5 жастағы балалар Ш'!M131</f>
        <v>0</v>
      </c>
      <c r="G309" s="137">
        <f>'5 жастағы балалар Ә'!M131</f>
        <v>0</v>
      </c>
    </row>
    <row r="310" spans="2:7">
      <c r="B310" s="33"/>
      <c r="C310" s="137">
        <f>'5 жастағы балалар Ф'!N131</f>
        <v>0</v>
      </c>
      <c r="D310" s="137">
        <f>'5 жастағы балалар К'!N131</f>
        <v>0</v>
      </c>
      <c r="E310" s="137">
        <f>'5 жастағы балалар Т'!N131</f>
        <v>0</v>
      </c>
      <c r="F310" s="137">
        <f>'5 жастағы балалар Ш'!N131</f>
        <v>0</v>
      </c>
      <c r="G310" s="137">
        <f>'5 жастағы балалар Ә'!N131</f>
        <v>0</v>
      </c>
    </row>
    <row r="311" spans="2:7">
      <c r="B311" s="34"/>
      <c r="C311" s="137">
        <f>'5 жастағы балалар Ф'!O131</f>
        <v>0</v>
      </c>
      <c r="D311" s="137">
        <f>'5 жастағы балалар К'!O131</f>
        <v>0</v>
      </c>
      <c r="E311" s="137">
        <f>'5 жастағы балалар Т'!O131</f>
        <v>0</v>
      </c>
      <c r="F311" s="137">
        <f>'5 жастағы балалар Ш'!O131</f>
        <v>0</v>
      </c>
      <c r="G311" s="137">
        <f>'5 жастағы балалар Ә'!O131</f>
        <v>0</v>
      </c>
    </row>
    <row r="312" spans="2:7">
      <c r="B312" s="31">
        <v>5</v>
      </c>
      <c r="C312" s="137">
        <f>'5 жастағы балалар Ф'!P131</f>
        <v>0</v>
      </c>
      <c r="D312" s="137">
        <f>'5 жастағы балалар К'!P131</f>
        <v>0</v>
      </c>
      <c r="E312" s="137">
        <f>'5 жастағы балалар Т'!P131</f>
        <v>0</v>
      </c>
      <c r="F312" s="137">
        <f>'5 жастағы балалар Ш'!P131</f>
        <v>0</v>
      </c>
      <c r="G312" s="137">
        <f>'5 жастағы балалар Ә'!P131</f>
        <v>0</v>
      </c>
    </row>
    <row r="313" spans="2:7">
      <c r="B313" s="33"/>
      <c r="C313" s="137">
        <f>'5 жастағы балалар Ф'!Q131</f>
        <v>0</v>
      </c>
      <c r="D313" s="137">
        <f>'5 жастағы балалар К'!Q131</f>
        <v>0</v>
      </c>
      <c r="E313" s="137">
        <f>'5 жастағы балалар Т'!Q131</f>
        <v>0</v>
      </c>
      <c r="F313" s="137">
        <f>'5 жастағы балалар Ш'!Q131</f>
        <v>0</v>
      </c>
      <c r="G313" s="137">
        <f>'5 жастағы балалар Ә'!Q131</f>
        <v>0</v>
      </c>
    </row>
    <row r="314" spans="2:7">
      <c r="B314" s="34"/>
      <c r="C314" s="137">
        <f>'5 жастағы балалар Ф'!R131</f>
        <v>0</v>
      </c>
      <c r="D314" s="137">
        <f>'5 жастағы балалар К'!R131</f>
        <v>0</v>
      </c>
      <c r="E314" s="137">
        <f>'5 жастағы балалар Т'!R131</f>
        <v>0</v>
      </c>
      <c r="F314" s="137">
        <f>'5 жастағы балалар Ш'!R131</f>
        <v>0</v>
      </c>
      <c r="G314" s="137">
        <f>'5 жастағы балалар Ә'!R131</f>
        <v>0</v>
      </c>
    </row>
    <row r="315" spans="2:7">
      <c r="B315" s="31">
        <v>6</v>
      </c>
      <c r="C315" s="137">
        <f>'5 жастағы балалар Ф'!S131</f>
        <v>0</v>
      </c>
      <c r="D315" s="137">
        <f>'5 жастағы балалар К'!S131</f>
        <v>0</v>
      </c>
      <c r="E315" s="137">
        <f>'5 жастағы балалар Т'!S131</f>
        <v>0</v>
      </c>
      <c r="F315" s="137">
        <f>'5 жастағы балалар Ш'!S131</f>
        <v>0</v>
      </c>
      <c r="G315" s="137">
        <f>'5 жастағы балалар Ә'!S131</f>
        <v>0</v>
      </c>
    </row>
    <row r="316" spans="2:7">
      <c r="B316" s="33"/>
      <c r="C316" s="137">
        <f>'5 жастағы балалар Ф'!T131</f>
        <v>0</v>
      </c>
      <c r="D316" s="137">
        <f>'5 жастағы балалар К'!T131</f>
        <v>0</v>
      </c>
      <c r="E316" s="137">
        <f>'5 жастағы балалар Т'!T131</f>
        <v>0</v>
      </c>
      <c r="F316" s="137">
        <f>'5 жастағы балалар Ш'!T131</f>
        <v>0</v>
      </c>
      <c r="G316" s="137">
        <f>'5 жастағы балалар Ә'!T131</f>
        <v>0</v>
      </c>
    </row>
    <row r="317" spans="2:7">
      <c r="B317" s="34"/>
      <c r="C317" s="137">
        <f>'5 жастағы балалар Ф'!U131</f>
        <v>0</v>
      </c>
      <c r="D317" s="137">
        <f>'5 жастағы балалар К'!U131</f>
        <v>0</v>
      </c>
      <c r="E317" s="137">
        <f>'5 жастағы балалар Т'!U131</f>
        <v>0</v>
      </c>
      <c r="F317" s="137">
        <f>'5 жастағы балалар Ш'!U131</f>
        <v>0</v>
      </c>
      <c r="G317" s="137">
        <f>'5 жастағы балалар Ә'!U131</f>
        <v>0</v>
      </c>
    </row>
    <row r="318" spans="2:7">
      <c r="B318" s="31">
        <v>7</v>
      </c>
      <c r="C318" s="137">
        <f>'5 жастағы балалар Ф'!V131</f>
        <v>0</v>
      </c>
      <c r="D318" s="137">
        <f>'5 жастағы балалар К'!V131</f>
        <v>0</v>
      </c>
      <c r="E318" s="137">
        <f>'5 жастағы балалар Т'!V131</f>
        <v>0</v>
      </c>
      <c r="F318" s="137">
        <f>'5 жастағы балалар Ш'!V131</f>
        <v>0</v>
      </c>
      <c r="G318" s="137">
        <f>'5 жастағы балалар Ә'!V131</f>
        <v>0</v>
      </c>
    </row>
    <row r="319" spans="2:7">
      <c r="B319" s="33"/>
      <c r="C319" s="137">
        <f>'5 жастағы балалар Ф'!W131</f>
        <v>0</v>
      </c>
      <c r="D319" s="137">
        <f>'5 жастағы балалар Ш'!W131</f>
        <v>0</v>
      </c>
      <c r="E319" s="137">
        <f>'5 жастағы балалар Т'!W131</f>
        <v>0</v>
      </c>
      <c r="F319" s="137">
        <f>'5 жастағы балалар Ш'!W131</f>
        <v>0</v>
      </c>
      <c r="G319" s="137">
        <f>'5 жастағы балалар Ә'!W131</f>
        <v>0</v>
      </c>
    </row>
    <row r="320" spans="2:7">
      <c r="B320" s="34"/>
      <c r="C320" s="137">
        <f>'5 жастағы балалар Ф'!X131</f>
        <v>0</v>
      </c>
      <c r="D320" s="137">
        <f>'5 жастағы балалар К'!X131</f>
        <v>0</v>
      </c>
      <c r="E320" s="137">
        <f>'5 жастағы балалар Т'!X131</f>
        <v>0</v>
      </c>
      <c r="F320" s="137">
        <f>'5 жастағы балалар Ш'!X131</f>
        <v>0</v>
      </c>
      <c r="G320" s="137">
        <f>'5 жастағы балалар Ә'!X131</f>
        <v>0</v>
      </c>
    </row>
    <row r="321" spans="2:7">
      <c r="B321" s="31">
        <v>8</v>
      </c>
      <c r="C321" s="41"/>
      <c r="D321" s="137">
        <f>'5 жастағы балалар К'!Y131</f>
        <v>0</v>
      </c>
      <c r="E321" s="42"/>
      <c r="F321" s="137">
        <f>'5 жастағы балалар Ш'!Y131</f>
        <v>0</v>
      </c>
      <c r="G321" s="42"/>
    </row>
    <row r="322" spans="2:7">
      <c r="B322" s="33"/>
      <c r="C322" s="43"/>
      <c r="D322" s="137">
        <f>'5 жастағы балалар К'!Z131</f>
        <v>0</v>
      </c>
      <c r="E322" s="44"/>
      <c r="F322" s="137">
        <f>'5 жастағы балалар Ш'!Z131</f>
        <v>0</v>
      </c>
      <c r="G322" s="44"/>
    </row>
    <row r="323" spans="2:7">
      <c r="B323" s="34"/>
      <c r="C323" s="43"/>
      <c r="D323" s="137">
        <f>'5 жастағы балалар К'!AA131</f>
        <v>0</v>
      </c>
      <c r="E323" s="44"/>
      <c r="F323" s="137">
        <f>'5 жастағы балалар Ш'!AA131</f>
        <v>0</v>
      </c>
      <c r="G323" s="44"/>
    </row>
    <row r="324" spans="2:7">
      <c r="B324" s="31">
        <v>9</v>
      </c>
      <c r="C324" s="43"/>
      <c r="D324" s="137">
        <f>'5 жастағы балалар К'!AB131</f>
        <v>0</v>
      </c>
      <c r="E324" s="44"/>
      <c r="F324" s="137">
        <f>'5 жастағы балалар Ш'!AB131</f>
        <v>0</v>
      </c>
      <c r="G324" s="44"/>
    </row>
    <row r="325" spans="2:7">
      <c r="B325" s="33"/>
      <c r="C325" s="43"/>
      <c r="D325" s="137">
        <f>'5 жастағы балалар К'!AC131</f>
        <v>0</v>
      </c>
      <c r="E325" s="44"/>
      <c r="F325" s="137">
        <f>'5 жастағы балалар Ш'!AC131</f>
        <v>0</v>
      </c>
      <c r="G325" s="44"/>
    </row>
    <row r="326" spans="2:7">
      <c r="B326" s="34"/>
      <c r="C326" s="43"/>
      <c r="D326" s="137">
        <f>'5 жастағы балалар К'!AD131</f>
        <v>0</v>
      </c>
      <c r="E326" s="44"/>
      <c r="F326" s="137">
        <f>'5 жастағы балалар Ш'!AD131</f>
        <v>0</v>
      </c>
      <c r="G326" s="44"/>
    </row>
    <row r="327" spans="2:7">
      <c r="B327" s="37">
        <v>10</v>
      </c>
      <c r="C327" s="43"/>
      <c r="D327" s="137">
        <f>'5 жастағы балалар К'!AE131</f>
        <v>0</v>
      </c>
      <c r="E327" s="44"/>
      <c r="F327" s="137">
        <f>'5 жастағы балалар Ш'!AE131</f>
        <v>0</v>
      </c>
      <c r="G327" s="44"/>
    </row>
    <row r="328" spans="2:7">
      <c r="B328" s="37"/>
      <c r="C328" s="43"/>
      <c r="D328" s="137">
        <f>'5 жастағы балалар К'!AF131</f>
        <v>0</v>
      </c>
      <c r="E328" s="44"/>
      <c r="F328" s="137">
        <f>'5 жастағы балалар Ш'!AF131</f>
        <v>0</v>
      </c>
      <c r="G328" s="44"/>
    </row>
    <row r="329" spans="2:7">
      <c r="B329" s="37"/>
      <c r="C329" s="43"/>
      <c r="D329" s="137">
        <f>'5 жастағы балалар К'!AG131</f>
        <v>0</v>
      </c>
      <c r="E329" s="44"/>
      <c r="F329" s="137">
        <f>'5 жастағы балалар Ш'!AG131</f>
        <v>0</v>
      </c>
      <c r="G329" s="44"/>
    </row>
    <row r="330" spans="2:7">
      <c r="B330" s="37">
        <v>11</v>
      </c>
      <c r="C330" s="43"/>
      <c r="D330" s="137">
        <f>'5 жастағы балалар К'!AH131</f>
        <v>0</v>
      </c>
      <c r="E330" s="44"/>
      <c r="F330" s="137">
        <f>'5 жастағы балалар Ш'!AH131</f>
        <v>0</v>
      </c>
      <c r="G330" s="44"/>
    </row>
    <row r="331" spans="2:7">
      <c r="B331" s="37"/>
      <c r="C331" s="43"/>
      <c r="D331" s="137">
        <f>'5 жастағы балалар К'!AI131</f>
        <v>0</v>
      </c>
      <c r="E331" s="44"/>
      <c r="F331" s="137">
        <f>'5 жастағы балалар Ш'!AI131</f>
        <v>0</v>
      </c>
      <c r="G331" s="44"/>
    </row>
    <row r="332" spans="2:7">
      <c r="B332" s="37"/>
      <c r="C332" s="43"/>
      <c r="D332" s="137">
        <f>'5 жастағы балалар К'!AJ131</f>
        <v>0</v>
      </c>
      <c r="E332" s="44"/>
      <c r="F332" s="137">
        <f>'5 жастағы балалар Ш'!AJ131</f>
        <v>0</v>
      </c>
      <c r="G332" s="44"/>
    </row>
    <row r="333" spans="2:7">
      <c r="B333" s="37">
        <v>12</v>
      </c>
      <c r="C333" s="43"/>
      <c r="D333" s="137">
        <f>'5 жастағы балалар К'!AK131</f>
        <v>0</v>
      </c>
      <c r="E333" s="44"/>
      <c r="F333" s="137">
        <f>'5 жастағы балалар Ш'!AK131</f>
        <v>0</v>
      </c>
      <c r="G333" s="44"/>
    </row>
    <row r="334" spans="2:7">
      <c r="B334" s="37"/>
      <c r="C334" s="43"/>
      <c r="D334" s="137">
        <f>'5 жастағы балалар К'!AL131</f>
        <v>0</v>
      </c>
      <c r="E334" s="44"/>
      <c r="F334" s="137">
        <f>'5 жастағы балалар Ш'!AL131</f>
        <v>0</v>
      </c>
      <c r="G334" s="44"/>
    </row>
    <row r="335" spans="2:7">
      <c r="B335" s="37"/>
      <c r="C335" s="43"/>
      <c r="D335" s="137">
        <f>'5 жастағы балалар К'!AM131</f>
        <v>0</v>
      </c>
      <c r="E335" s="44"/>
      <c r="F335" s="137">
        <f>'5 жастағы балалар Ш'!AM131</f>
        <v>0</v>
      </c>
      <c r="G335" s="44"/>
    </row>
    <row r="336" spans="2:7">
      <c r="B336" s="37">
        <v>13</v>
      </c>
      <c r="C336" s="43"/>
      <c r="D336" s="137">
        <f>'5 жастағы балалар К'!AN131</f>
        <v>0</v>
      </c>
      <c r="E336" s="44"/>
      <c r="F336" s="137">
        <f>'5 жастағы балалар Ш'!AN131</f>
        <v>0</v>
      </c>
      <c r="G336" s="44"/>
    </row>
    <row r="337" spans="2:7">
      <c r="B337" s="37"/>
      <c r="C337" s="43"/>
      <c r="D337" s="137">
        <f>'5 жастағы балалар К'!AO131</f>
        <v>0</v>
      </c>
      <c r="E337" s="44"/>
      <c r="F337" s="137">
        <f>'5 жастағы балалар Ш'!AO131</f>
        <v>0</v>
      </c>
      <c r="G337" s="44"/>
    </row>
    <row r="338" spans="2:7">
      <c r="B338" s="37"/>
      <c r="C338" s="43"/>
      <c r="D338" s="137">
        <f>'5 жастағы балалар К'!AP131</f>
        <v>0</v>
      </c>
      <c r="E338" s="44"/>
      <c r="F338" s="137">
        <f>'5 жастағы балалар Ш'!AP131</f>
        <v>0</v>
      </c>
      <c r="G338" s="44"/>
    </row>
    <row r="339" spans="2:7">
      <c r="B339" s="37">
        <v>14</v>
      </c>
      <c r="C339" s="43"/>
      <c r="D339" s="137">
        <f>'5 жастағы балалар К'!AQ131</f>
        <v>0</v>
      </c>
      <c r="E339" s="44"/>
      <c r="F339" s="137">
        <f>'5 жастағы балалар Ш'!AQ131</f>
        <v>0</v>
      </c>
      <c r="G339" s="44"/>
    </row>
    <row r="340" spans="2:7">
      <c r="B340" s="37"/>
      <c r="C340" s="43"/>
      <c r="D340" s="137">
        <f>'5 жастағы балалар К'!AR131</f>
        <v>0</v>
      </c>
      <c r="E340" s="44"/>
      <c r="F340" s="137">
        <f>'5 жастағы балалар Ш'!AR131</f>
        <v>0</v>
      </c>
      <c r="G340" s="44"/>
    </row>
    <row r="341" spans="2:7">
      <c r="B341" s="37"/>
      <c r="C341" s="43"/>
      <c r="D341" s="137">
        <f>'5 жастағы балалар К'!AS131</f>
        <v>0</v>
      </c>
      <c r="E341" s="44"/>
      <c r="F341" s="137">
        <f>'5 жастағы балалар Ш'!AS131</f>
        <v>0</v>
      </c>
      <c r="G341" s="44"/>
    </row>
    <row r="342" spans="2:7">
      <c r="B342" s="37">
        <v>15</v>
      </c>
      <c r="C342" s="43"/>
      <c r="D342" s="137">
        <f>'5 жастағы балалар К'!AT131</f>
        <v>0</v>
      </c>
      <c r="E342" s="44"/>
      <c r="F342" s="137">
        <f>'5 жастағы балалар Ш'!AT131</f>
        <v>0</v>
      </c>
      <c r="G342" s="44"/>
    </row>
    <row r="343" spans="2:7">
      <c r="B343" s="37"/>
      <c r="C343" s="43"/>
      <c r="D343" s="137">
        <f>'5 жастағы балалар К'!AU131</f>
        <v>0</v>
      </c>
      <c r="E343" s="44"/>
      <c r="F343" s="137">
        <f>'5 жастағы балалар Ш'!AU131</f>
        <v>0</v>
      </c>
      <c r="G343" s="44"/>
    </row>
    <row r="344" spans="2:7">
      <c r="B344" s="37"/>
      <c r="C344" s="43"/>
      <c r="D344" s="137">
        <f>'5 жастағы балалар К'!AV131</f>
        <v>0</v>
      </c>
      <c r="E344" s="44"/>
      <c r="F344" s="137">
        <f>'5 жастағы балалар Ш'!AV131</f>
        <v>0</v>
      </c>
      <c r="G344" s="44"/>
    </row>
    <row r="345" spans="2:7">
      <c r="B345" s="31">
        <v>16</v>
      </c>
      <c r="C345" s="43"/>
      <c r="D345" s="137">
        <f>'5 жастағы балалар К'!AW131</f>
        <v>0</v>
      </c>
      <c r="E345" s="44"/>
      <c r="F345" s="137">
        <f>'5 жастағы балалар Ш'!AW131</f>
        <v>0</v>
      </c>
      <c r="G345" s="44"/>
    </row>
    <row r="346" spans="2:7">
      <c r="B346" s="33"/>
      <c r="C346" s="43"/>
      <c r="D346" s="137">
        <f>'5 жастағы балалар К'!AX131</f>
        <v>0</v>
      </c>
      <c r="E346" s="44"/>
      <c r="F346" s="137">
        <f>'5 жастағы балалар Ш'!AX131</f>
        <v>0</v>
      </c>
      <c r="G346" s="44"/>
    </row>
    <row r="347" spans="2:7">
      <c r="B347" s="34"/>
      <c r="C347" s="43"/>
      <c r="D347" s="137">
        <f>'5 жастағы балалар К'!AY131</f>
        <v>0</v>
      </c>
      <c r="E347" s="44"/>
      <c r="F347" s="137">
        <f>'5 жастағы балалар Ш'!AY131</f>
        <v>0</v>
      </c>
      <c r="G347" s="44"/>
    </row>
    <row r="348" spans="2:7">
      <c r="B348" s="31">
        <v>17</v>
      </c>
      <c r="C348" s="43"/>
      <c r="D348" s="137">
        <f>'5 жастағы балалар К'!AZ131</f>
        <v>0</v>
      </c>
      <c r="E348" s="44"/>
      <c r="F348" s="137">
        <f>'5 жастағы балалар Ш'!AZ131</f>
        <v>0</v>
      </c>
      <c r="G348" s="44"/>
    </row>
    <row r="349" spans="2:7">
      <c r="B349" s="33"/>
      <c r="C349" s="43"/>
      <c r="D349" s="137">
        <f>'5 жастағы балалар К'!BA131</f>
        <v>0</v>
      </c>
      <c r="E349" s="44"/>
      <c r="F349" s="137">
        <f>'5 жастағы балалар Ш'!BA131</f>
        <v>0</v>
      </c>
      <c r="G349" s="44"/>
    </row>
    <row r="350" spans="2:7">
      <c r="B350" s="34"/>
      <c r="C350" s="43"/>
      <c r="D350" s="137">
        <f>'5 жастағы балалар К'!BB131</f>
        <v>0</v>
      </c>
      <c r="E350" s="44"/>
      <c r="F350" s="137">
        <f>'5 жастағы балалар Ш'!BB131</f>
        <v>0</v>
      </c>
      <c r="G350" s="44"/>
    </row>
    <row r="351" spans="2:7">
      <c r="B351" s="31">
        <v>18</v>
      </c>
      <c r="C351" s="43"/>
      <c r="D351" s="137">
        <f>'5 жастағы балалар К'!BC131</f>
        <v>0</v>
      </c>
      <c r="E351" s="44"/>
      <c r="F351" s="137">
        <f>'5 жастағы балалар Ш'!BC131</f>
        <v>0</v>
      </c>
      <c r="G351" s="44"/>
    </row>
    <row r="352" spans="2:7">
      <c r="B352" s="33"/>
      <c r="C352" s="43"/>
      <c r="D352" s="137">
        <f>'5 жастағы балалар К'!BD131</f>
        <v>0</v>
      </c>
      <c r="E352" s="44"/>
      <c r="F352" s="137">
        <f>'5 жастағы балалар Ш'!BD131</f>
        <v>0</v>
      </c>
      <c r="G352" s="44"/>
    </row>
    <row r="353" spans="2:7">
      <c r="B353" s="34"/>
      <c r="C353" s="43"/>
      <c r="D353" s="137">
        <f>'5 жастағы балалар К'!BE131</f>
        <v>0</v>
      </c>
      <c r="E353" s="44"/>
      <c r="F353" s="137">
        <f>'5 жастағы балалар Ш'!BE131</f>
        <v>0</v>
      </c>
      <c r="G353" s="44"/>
    </row>
    <row r="354" spans="2:7">
      <c r="B354" s="31">
        <v>19</v>
      </c>
      <c r="C354" s="43"/>
      <c r="D354" s="137">
        <f>'5 жастағы балалар К'!BF131</f>
        <v>0</v>
      </c>
      <c r="E354" s="44"/>
      <c r="F354" s="137">
        <f>'5 жастағы балалар Ш'!BF131</f>
        <v>0</v>
      </c>
      <c r="G354" s="44"/>
    </row>
    <row r="355" spans="2:7">
      <c r="B355" s="33"/>
      <c r="C355" s="43"/>
      <c r="D355" s="137">
        <f>'5 жастағы балалар К'!BG131</f>
        <v>0</v>
      </c>
      <c r="E355" s="44"/>
      <c r="F355" s="137">
        <f>'5 жастағы балалар Ш'!BG131</f>
        <v>0</v>
      </c>
      <c r="G355" s="44"/>
    </row>
    <row r="356" spans="2:7">
      <c r="B356" s="34"/>
      <c r="C356" s="43"/>
      <c r="D356" s="137">
        <f>'5 жастағы балалар К'!BH131</f>
        <v>0</v>
      </c>
      <c r="E356" s="44"/>
      <c r="F356" s="137">
        <f>'5 жастағы балалар Ш'!BH131</f>
        <v>0</v>
      </c>
      <c r="G356" s="44"/>
    </row>
    <row r="357" spans="2:7">
      <c r="B357" s="31">
        <v>20</v>
      </c>
      <c r="C357" s="43"/>
      <c r="D357" s="137">
        <f>'5 жастағы балалар К'!BI131</f>
        <v>0</v>
      </c>
      <c r="E357" s="44"/>
      <c r="F357" s="137">
        <f>'5 жастағы балалар Ш'!BI131</f>
        <v>0</v>
      </c>
      <c r="G357" s="44"/>
    </row>
    <row r="358" spans="2:7">
      <c r="B358" s="33"/>
      <c r="C358" s="43"/>
      <c r="D358" s="137">
        <f>'5 жастағы балалар К'!BJ131</f>
        <v>0</v>
      </c>
      <c r="E358" s="44"/>
      <c r="F358" s="137">
        <f>'5 жастағы балалар Ш'!BJ131</f>
        <v>0</v>
      </c>
      <c r="G358" s="44"/>
    </row>
    <row r="359" spans="2:7">
      <c r="B359" s="34"/>
      <c r="C359" s="43"/>
      <c r="D359" s="137">
        <f>'5 жастағы балалар К'!BK131</f>
        <v>0</v>
      </c>
      <c r="E359" s="44"/>
      <c r="F359" s="137">
        <f>'5 жастағы балалар Ш'!BK131</f>
        <v>0</v>
      </c>
      <c r="G359" s="44"/>
    </row>
    <row r="360" spans="2:7">
      <c r="B360" s="31">
        <v>21</v>
      </c>
      <c r="C360" s="43"/>
      <c r="D360" s="137">
        <f>'5 жастағы балалар К'!BL131</f>
        <v>0</v>
      </c>
      <c r="E360" s="44"/>
      <c r="F360" s="137">
        <f>'5 жастағы балалар Ш'!BL131</f>
        <v>0</v>
      </c>
      <c r="G360" s="44"/>
    </row>
    <row r="361" spans="2:7">
      <c r="B361" s="33"/>
      <c r="C361" s="43"/>
      <c r="D361" s="137">
        <f>'5 жастағы балалар К'!BM131</f>
        <v>0</v>
      </c>
      <c r="E361" s="44"/>
      <c r="F361" s="137">
        <f>'5 жастағы балалар Ш'!BM131</f>
        <v>0</v>
      </c>
      <c r="G361" s="44"/>
    </row>
    <row r="362" spans="2:7">
      <c r="B362" s="34"/>
      <c r="C362" s="43"/>
      <c r="D362" s="137">
        <f>'5 жастағы балалар К'!BN131</f>
        <v>0</v>
      </c>
      <c r="E362" s="44"/>
      <c r="F362" s="137">
        <f>'5 жастағы балалар Ш'!BN131</f>
        <v>0</v>
      </c>
      <c r="G362" s="44"/>
    </row>
    <row r="363" spans="2:7">
      <c r="B363" s="31">
        <v>22</v>
      </c>
      <c r="C363" s="43"/>
      <c r="D363" s="137">
        <f>'5 жастағы балалар К'!BO131</f>
        <v>0</v>
      </c>
      <c r="E363" s="44"/>
      <c r="F363" s="137">
        <f>'5 жастағы балалар Ш'!BO131</f>
        <v>0</v>
      </c>
      <c r="G363" s="44"/>
    </row>
    <row r="364" spans="2:7">
      <c r="B364" s="33"/>
      <c r="C364" s="43"/>
      <c r="D364" s="137">
        <f>'5 жастағы балалар К'!BP131</f>
        <v>0</v>
      </c>
      <c r="E364" s="44"/>
      <c r="F364" s="137">
        <f>'5 жастағы балалар Ш'!BP131</f>
        <v>0</v>
      </c>
      <c r="G364" s="44"/>
    </row>
    <row r="365" spans="2:7">
      <c r="B365" s="34"/>
      <c r="C365" s="43"/>
      <c r="D365" s="137">
        <f>'5 жастағы балалар К'!BQ131</f>
        <v>0</v>
      </c>
      <c r="E365" s="44"/>
      <c r="F365" s="137">
        <f>'5 жастағы балалар Ш'!BQ131</f>
        <v>0</v>
      </c>
      <c r="G365" s="44"/>
    </row>
    <row r="366" spans="2:7">
      <c r="B366" s="31">
        <v>23</v>
      </c>
      <c r="C366" s="43"/>
      <c r="D366" s="137">
        <f>'5 жастағы балалар К'!BR131</f>
        <v>0</v>
      </c>
      <c r="E366" s="44"/>
      <c r="F366" s="137">
        <f>'5 жастағы балалар Ш'!BR131</f>
        <v>0</v>
      </c>
      <c r="G366" s="44"/>
    </row>
    <row r="367" spans="2:7">
      <c r="B367" s="33"/>
      <c r="C367" s="43"/>
      <c r="D367" s="137">
        <f>'5 жастағы балалар К'!BS131</f>
        <v>0</v>
      </c>
      <c r="E367" s="44"/>
      <c r="F367" s="137">
        <f>'5 жастағы балалар Ш'!BS131</f>
        <v>0</v>
      </c>
      <c r="G367" s="44"/>
    </row>
    <row r="368" spans="2:7">
      <c r="B368" s="34"/>
      <c r="C368" s="43"/>
      <c r="D368" s="137">
        <f>'5 жастағы балалар К'!BT131</f>
        <v>0</v>
      </c>
      <c r="E368" s="44"/>
      <c r="F368" s="137">
        <f>'5 жастағы балалар Ш'!BT131</f>
        <v>0</v>
      </c>
      <c r="G368" s="44"/>
    </row>
    <row r="369" spans="2:7">
      <c r="B369" s="31">
        <v>24</v>
      </c>
      <c r="C369" s="43"/>
      <c r="D369" s="137">
        <f>'5 жастағы балалар К'!BU131</f>
        <v>0</v>
      </c>
      <c r="E369" s="44"/>
      <c r="F369" s="137">
        <f>'5 жастағы балалар Ш'!BU131</f>
        <v>0</v>
      </c>
      <c r="G369" s="44"/>
    </row>
    <row r="370" spans="2:7">
      <c r="B370" s="33"/>
      <c r="C370" s="43"/>
      <c r="D370" s="137">
        <f>'5 жастағы балалар К'!BV131</f>
        <v>0</v>
      </c>
      <c r="E370" s="44"/>
      <c r="F370" s="137">
        <f>'5 жастағы балалар Ш'!BV131</f>
        <v>0</v>
      </c>
      <c r="G370" s="44"/>
    </row>
    <row r="371" spans="2:7">
      <c r="B371" s="34"/>
      <c r="C371" s="43"/>
      <c r="D371" s="137">
        <f>'5 жастағы балалар К'!BW131</f>
        <v>0</v>
      </c>
      <c r="E371" s="44"/>
      <c r="F371" s="137">
        <f>'5 жастағы балалар Ш'!BW131</f>
        <v>0</v>
      </c>
      <c r="G371" s="44"/>
    </row>
    <row r="372" spans="2:7">
      <c r="B372" s="31">
        <v>25</v>
      </c>
      <c r="C372" s="43"/>
      <c r="D372" s="137">
        <f>'5 жастағы балалар К'!BX131</f>
        <v>0</v>
      </c>
      <c r="E372" s="44"/>
      <c r="F372" s="137">
        <f>'5 жастағы балалар Ш'!BX131</f>
        <v>0</v>
      </c>
      <c r="G372" s="44"/>
    </row>
    <row r="373" spans="2:7">
      <c r="B373" s="33"/>
      <c r="C373" s="43"/>
      <c r="D373" s="137">
        <f>'5 жастағы балалар К'!BY131</f>
        <v>0</v>
      </c>
      <c r="E373" s="44"/>
      <c r="F373" s="137">
        <f>'5 жастағы балалар Ш'!BY131</f>
        <v>0</v>
      </c>
      <c r="G373" s="44"/>
    </row>
    <row r="374" spans="2:7">
      <c r="B374" s="34"/>
      <c r="C374" s="43"/>
      <c r="D374" s="137">
        <f>'5 жастағы балалар К'!BZ131</f>
        <v>0</v>
      </c>
      <c r="E374" s="44"/>
      <c r="F374" s="137">
        <f>'5 жастағы балалар Ш'!BZ131</f>
        <v>0</v>
      </c>
      <c r="G374" s="44"/>
    </row>
    <row r="375" spans="2:7">
      <c r="B375" s="37">
        <v>26</v>
      </c>
      <c r="C375" s="43"/>
      <c r="D375" s="137">
        <f>'5 жастағы балалар К'!CA131</f>
        <v>0</v>
      </c>
      <c r="E375" s="44"/>
      <c r="F375" s="137">
        <f>'5 жастағы балалар Ш'!CA131</f>
        <v>0</v>
      </c>
      <c r="G375" s="44"/>
    </row>
    <row r="376" spans="2:7">
      <c r="B376" s="37"/>
      <c r="C376" s="43"/>
      <c r="D376" s="137">
        <f>'5 жастағы балалар К'!CB131</f>
        <v>0</v>
      </c>
      <c r="E376" s="44"/>
      <c r="F376" s="137">
        <f>'5 жастағы балалар Ш'!CB131</f>
        <v>0</v>
      </c>
      <c r="G376" s="44"/>
    </row>
    <row r="377" spans="2:7">
      <c r="B377" s="37"/>
      <c r="C377" s="43"/>
      <c r="D377" s="137">
        <f>'5 жастағы балалар К'!CC131</f>
        <v>0</v>
      </c>
      <c r="E377" s="44"/>
      <c r="F377" s="137">
        <f>'5 жастағы балалар Ш'!CC131</f>
        <v>0</v>
      </c>
      <c r="G377" s="44"/>
    </row>
    <row r="378" spans="2:7">
      <c r="B378" s="37">
        <v>27</v>
      </c>
      <c r="C378" s="43"/>
      <c r="D378" s="137">
        <f>'5 жастағы балалар К'!CD131</f>
        <v>0</v>
      </c>
      <c r="E378" s="44"/>
      <c r="F378" s="137">
        <f>'5 жастағы балалар Ш'!CD131</f>
        <v>0</v>
      </c>
      <c r="G378" s="44"/>
    </row>
    <row r="379" spans="2:7">
      <c r="B379" s="37"/>
      <c r="C379" s="43"/>
      <c r="D379" s="137">
        <f>'5 жастағы балалар К'!CE131</f>
        <v>0</v>
      </c>
      <c r="E379" s="44"/>
      <c r="F379" s="137">
        <f>'5 жастағы балалар Ш'!CE131</f>
        <v>0</v>
      </c>
      <c r="G379" s="44"/>
    </row>
    <row r="380" spans="2:7">
      <c r="B380" s="37"/>
      <c r="C380" s="43"/>
      <c r="D380" s="137">
        <f>'5 жастағы балалар К'!CF131</f>
        <v>0</v>
      </c>
      <c r="E380" s="44"/>
      <c r="F380" s="137">
        <f>'5 жастағы балалар Ш'!CF131</f>
        <v>0</v>
      </c>
      <c r="G380" s="44"/>
    </row>
    <row r="381" spans="2:7">
      <c r="B381" s="37">
        <v>28</v>
      </c>
      <c r="C381" s="43"/>
      <c r="D381" s="137">
        <f>'5 жастағы балалар К'!CG131</f>
        <v>0</v>
      </c>
      <c r="E381" s="44"/>
      <c r="F381" s="137">
        <f>'5 жастағы балалар Ш'!CG131</f>
        <v>0</v>
      </c>
      <c r="G381" s="44"/>
    </row>
    <row r="382" spans="2:7">
      <c r="B382" s="37"/>
      <c r="C382" s="43"/>
      <c r="D382" s="137">
        <f>'5 жастағы балалар К'!CH131</f>
        <v>0</v>
      </c>
      <c r="E382" s="44"/>
      <c r="F382" s="137">
        <f>'5 жастағы балалар Ш'!CH131</f>
        <v>0</v>
      </c>
      <c r="G382" s="44"/>
    </row>
    <row r="383" spans="2:7">
      <c r="B383" s="37"/>
      <c r="C383" s="43"/>
      <c r="D383" s="137">
        <f>'5 жастағы балалар К'!CI131</f>
        <v>0</v>
      </c>
      <c r="E383" s="44"/>
      <c r="F383" s="137">
        <f>'5 жастағы балалар Ш'!CI131</f>
        <v>0</v>
      </c>
      <c r="G383" s="44"/>
    </row>
    <row r="384" spans="2:7">
      <c r="B384" s="37">
        <v>29</v>
      </c>
      <c r="C384" s="43"/>
      <c r="D384" s="42"/>
      <c r="E384" s="44"/>
      <c r="F384" s="137">
        <f>'5 жастағы балалар Ш'!CJ131</f>
        <v>0</v>
      </c>
      <c r="G384" s="44"/>
    </row>
    <row r="385" spans="2:7">
      <c r="B385" s="37"/>
      <c r="C385" s="43"/>
      <c r="D385" s="44"/>
      <c r="E385" s="44"/>
      <c r="F385" s="137">
        <f>'5 жастағы балалар Ш'!CK131</f>
        <v>0</v>
      </c>
      <c r="G385" s="44"/>
    </row>
    <row r="386" spans="2:7">
      <c r="B386" s="37"/>
      <c r="C386" s="43"/>
      <c r="D386" s="44"/>
      <c r="E386" s="44"/>
      <c r="F386" s="137">
        <f>'5 жастағы балалар Ш'!CL131</f>
        <v>0</v>
      </c>
      <c r="G386" s="44"/>
    </row>
    <row r="387" spans="2:7">
      <c r="B387" s="37">
        <v>30</v>
      </c>
      <c r="C387" s="43"/>
      <c r="D387" s="44"/>
      <c r="E387" s="44"/>
      <c r="F387" s="137">
        <f>'5 жастағы балалар Ш'!CM131</f>
        <v>0</v>
      </c>
      <c r="G387" s="44"/>
    </row>
    <row r="388" spans="2:7">
      <c r="B388" s="37"/>
      <c r="C388" s="43"/>
      <c r="D388" s="44"/>
      <c r="E388" s="44"/>
      <c r="F388" s="137">
        <f>'5 жастағы балалар Ш'!CN131</f>
        <v>0</v>
      </c>
      <c r="G388" s="44"/>
    </row>
    <row r="389" spans="2:7">
      <c r="B389" s="37"/>
      <c r="C389" s="43"/>
      <c r="D389" s="44"/>
      <c r="E389" s="44"/>
      <c r="F389" s="137">
        <f>'5 жастағы балалар Ш'!CO131</f>
        <v>0</v>
      </c>
      <c r="G389" s="44"/>
    </row>
    <row r="390" spans="2:7">
      <c r="B390" s="37">
        <v>31</v>
      </c>
      <c r="C390" s="43"/>
      <c r="D390" s="44"/>
      <c r="E390" s="44"/>
      <c r="F390" s="137">
        <f>'5 жастағы балалар Ш'!CP131</f>
        <v>0</v>
      </c>
      <c r="G390" s="44"/>
    </row>
    <row r="391" spans="2:7">
      <c r="B391" s="37"/>
      <c r="C391" s="43"/>
      <c r="D391" s="44"/>
      <c r="E391" s="44"/>
      <c r="F391" s="137">
        <f>'5 жастағы балалар Ш'!CQ131</f>
        <v>0</v>
      </c>
      <c r="G391" s="44"/>
    </row>
    <row r="392" spans="2:7">
      <c r="B392" s="37"/>
      <c r="C392" s="43"/>
      <c r="D392" s="44"/>
      <c r="E392" s="44"/>
      <c r="F392" s="137">
        <f>'5 жастағы балалар Ш'!CR131</f>
        <v>0</v>
      </c>
      <c r="G392" s="44"/>
    </row>
    <row r="393" spans="2:7">
      <c r="B393" s="37">
        <v>32</v>
      </c>
      <c r="C393" s="43"/>
      <c r="D393" s="44"/>
      <c r="E393" s="44"/>
      <c r="F393" s="137">
        <f>'5 жастағы балалар Ш'!CS131</f>
        <v>0</v>
      </c>
      <c r="G393" s="44"/>
    </row>
    <row r="394" spans="2:7">
      <c r="B394" s="37"/>
      <c r="C394" s="43"/>
      <c r="D394" s="44"/>
      <c r="E394" s="44"/>
      <c r="F394" s="137">
        <f>'5 жастағы балалар Ш'!CT131</f>
        <v>0</v>
      </c>
      <c r="G394" s="44"/>
    </row>
    <row r="395" spans="2:7">
      <c r="B395" s="37"/>
      <c r="C395" s="43"/>
      <c r="D395" s="44"/>
      <c r="E395" s="44"/>
      <c r="F395" s="137">
        <f>'5 жастағы балалар Ш'!CU131</f>
        <v>0</v>
      </c>
      <c r="G395" s="44"/>
    </row>
    <row r="396" spans="2:7">
      <c r="B396" s="37">
        <v>33</v>
      </c>
      <c r="C396" s="43"/>
      <c r="D396" s="44"/>
      <c r="E396" s="44"/>
      <c r="F396" s="137">
        <f>'5 жастағы балалар Ш'!CV131</f>
        <v>0</v>
      </c>
      <c r="G396" s="44"/>
    </row>
    <row r="397" spans="2:7">
      <c r="B397" s="37"/>
      <c r="C397" s="43"/>
      <c r="D397" s="44"/>
      <c r="E397" s="44"/>
      <c r="F397" s="137">
        <f>'5 жастағы балалар Ш'!CW131</f>
        <v>0</v>
      </c>
      <c r="G397" s="44"/>
    </row>
    <row r="398" spans="2:7">
      <c r="B398" s="37"/>
      <c r="C398" s="43"/>
      <c r="D398" s="44"/>
      <c r="E398" s="44"/>
      <c r="F398" s="137">
        <f>'5 жастағы балалар Ш'!CX131</f>
        <v>0</v>
      </c>
      <c r="G398" s="44"/>
    </row>
    <row r="399" spans="2:7">
      <c r="B399" s="37">
        <v>34</v>
      </c>
      <c r="C399" s="43"/>
      <c r="D399" s="44"/>
      <c r="E399" s="44"/>
      <c r="F399" s="137">
        <f>'5 жастағы балалар Ш'!CY131</f>
        <v>0</v>
      </c>
      <c r="G399" s="44"/>
    </row>
    <row r="400" spans="2:7">
      <c r="B400" s="37"/>
      <c r="C400" s="43"/>
      <c r="D400" s="44"/>
      <c r="E400" s="44"/>
      <c r="F400" s="137">
        <f>'5 жастағы балалар Ш'!CZ131</f>
        <v>0</v>
      </c>
      <c r="G400" s="44"/>
    </row>
    <row r="401" spans="2:7">
      <c r="B401" s="37"/>
      <c r="C401" s="43"/>
      <c r="D401" s="44"/>
      <c r="E401" s="44"/>
      <c r="F401" s="137">
        <f>'5 жастағы балалар Ш'!DA131</f>
        <v>0</v>
      </c>
      <c r="G401" s="44"/>
    </row>
    <row r="402" spans="2:7">
      <c r="B402" s="37">
        <v>35</v>
      </c>
      <c r="C402" s="43"/>
      <c r="D402" s="44"/>
      <c r="E402" s="44"/>
      <c r="F402" s="137">
        <f>'5 жастағы балалар Ш'!DB131</f>
        <v>0</v>
      </c>
      <c r="G402" s="44"/>
    </row>
    <row r="403" spans="2:7">
      <c r="B403" s="37"/>
      <c r="C403" s="43"/>
      <c r="D403" s="44"/>
      <c r="E403" s="44"/>
      <c r="F403" s="137">
        <f>'5 жастағы балалар Ш'!DC131</f>
        <v>0</v>
      </c>
      <c r="G403" s="44"/>
    </row>
    <row r="404" spans="2:7">
      <c r="B404" s="37"/>
      <c r="C404" s="45"/>
      <c r="D404" s="46"/>
      <c r="E404" s="46"/>
      <c r="F404" s="137">
        <f>'5 жастағы балалар Ш'!DD131</f>
        <v>0</v>
      </c>
      <c r="G404" s="46"/>
    </row>
    <row r="405" spans="2:2">
      <c r="B405" s="47">
        <f>СВОД3!V26</f>
        <v>0</v>
      </c>
    </row>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Ф'!C27</f>
        <v>0</v>
      </c>
      <c r="E4" s="5"/>
      <c r="F4" s="5"/>
      <c r="G4" s="1"/>
      <c r="H4" s="1"/>
    </row>
    <row r="5" ht="18" spans="2:8">
      <c r="B5" s="6" t="s">
        <v>2</v>
      </c>
      <c r="C5" s="6"/>
      <c r="D5" s="7">
        <f>'5 жастағы балалар Ф'!A27</f>
        <v>0</v>
      </c>
      <c r="E5" s="7"/>
      <c r="F5" s="7"/>
      <c r="G5" s="1"/>
      <c r="H5" s="1"/>
    </row>
    <row r="6" ht="86.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1.25" customHeight="1" spans="2:7">
      <c r="B97" s="28"/>
      <c r="C97" s="29" t="s">
        <v>5</v>
      </c>
      <c r="D97" s="29" t="s">
        <v>112</v>
      </c>
      <c r="E97" s="29" t="s">
        <v>338</v>
      </c>
      <c r="F97" s="29" t="s">
        <v>405</v>
      </c>
      <c r="G97" s="30" t="s">
        <v>726</v>
      </c>
    </row>
    <row r="98" ht="15" customHeight="1" spans="2:7">
      <c r="B98" s="31">
        <v>1</v>
      </c>
      <c r="C98" s="137">
        <f>'5 жастағы балалар Ф'!D27</f>
        <v>0</v>
      </c>
      <c r="D98" s="137">
        <f>'5 жастағы балалар К'!D27</f>
        <v>0</v>
      </c>
      <c r="E98" s="137">
        <f>'5 жастағы балалар Т'!D27</f>
        <v>0</v>
      </c>
      <c r="F98" s="137">
        <f>'5 жастағы балалар Ш'!D27</f>
        <v>0</v>
      </c>
      <c r="G98" s="137">
        <f>'5 жастағы балалар Ә'!D27</f>
        <v>0</v>
      </c>
    </row>
    <row r="99" ht="15" customHeight="1" spans="2:7">
      <c r="B99" s="33"/>
      <c r="C99" s="137">
        <f>'5 жастағы балалар Ф'!E27</f>
        <v>0</v>
      </c>
      <c r="D99" s="137">
        <f>'5 жастағы балалар К'!E27</f>
        <v>0</v>
      </c>
      <c r="E99" s="137">
        <f>'5 жастағы балалар Т'!E27</f>
        <v>0</v>
      </c>
      <c r="F99" s="137">
        <f>'5 жастағы балалар Ш'!E27</f>
        <v>0</v>
      </c>
      <c r="G99" s="137">
        <f>'5 жастағы балалар Ә'!E27</f>
        <v>0</v>
      </c>
    </row>
    <row r="100" ht="15" customHeight="1" spans="2:7">
      <c r="B100" s="34"/>
      <c r="C100" s="137">
        <f>'5 жастағы балалар Ф'!F27</f>
        <v>0</v>
      </c>
      <c r="D100" s="137">
        <f>'5 жастағы балалар К'!F27</f>
        <v>0</v>
      </c>
      <c r="E100" s="137">
        <f>'5 жастағы балалар Т'!F27</f>
        <v>0</v>
      </c>
      <c r="F100" s="137">
        <f>'5 жастағы балалар Ш'!F27</f>
        <v>0</v>
      </c>
      <c r="G100" s="137">
        <f>'5 жастағы балалар Ә'!F27</f>
        <v>0</v>
      </c>
    </row>
    <row r="101" ht="15" customHeight="1" spans="2:7">
      <c r="B101" s="31">
        <v>2</v>
      </c>
      <c r="C101" s="137">
        <f>'5 жастағы балалар Ф'!G27</f>
        <v>0</v>
      </c>
      <c r="D101" s="137">
        <f>'5 жастағы балалар К'!G27</f>
        <v>0</v>
      </c>
      <c r="E101" s="137">
        <f>'5 жастағы балалар Т'!G27</f>
        <v>0</v>
      </c>
      <c r="F101" s="137">
        <f>'5 жастағы балалар Ш'!G27</f>
        <v>0</v>
      </c>
      <c r="G101" s="137">
        <f>'5 жастағы балалар Ә'!G27</f>
        <v>0</v>
      </c>
    </row>
    <row r="102" ht="15" customHeight="1" spans="2:7">
      <c r="B102" s="33"/>
      <c r="C102" s="137">
        <f>'5 жастағы балалар Ф'!H27</f>
        <v>0</v>
      </c>
      <c r="D102" s="137">
        <f>'5 жастағы балалар К'!H27</f>
        <v>0</v>
      </c>
      <c r="E102" s="137">
        <f>'5 жастағы балалар Т'!H27</f>
        <v>0</v>
      </c>
      <c r="F102" s="137">
        <f>'5 жастағы балалар Ш'!H27</f>
        <v>0</v>
      </c>
      <c r="G102" s="137">
        <f>'5 жастағы балалар Ә'!H27</f>
        <v>0</v>
      </c>
    </row>
    <row r="103" ht="15" customHeight="1" spans="2:7">
      <c r="B103" s="34"/>
      <c r="C103" s="137">
        <f>'5 жастағы балалар Ф'!I27</f>
        <v>0</v>
      </c>
      <c r="D103" s="137">
        <f>'5 жастағы балалар К'!I27</f>
        <v>0</v>
      </c>
      <c r="E103" s="137">
        <f>'5 жастағы балалар Т'!I27</f>
        <v>0</v>
      </c>
      <c r="F103" s="137">
        <f>'5 жастағы балалар Ш'!I27</f>
        <v>0</v>
      </c>
      <c r="G103" s="137">
        <f>'5 жастағы балалар Ә'!I27</f>
        <v>0</v>
      </c>
    </row>
    <row r="104" ht="15" customHeight="1" spans="2:7">
      <c r="B104" s="31">
        <v>3</v>
      </c>
      <c r="C104" s="137">
        <f>'5 жастағы балалар Ф'!J27</f>
        <v>0</v>
      </c>
      <c r="D104" s="137">
        <f>'5 жастағы балалар К'!J27</f>
        <v>0</v>
      </c>
      <c r="E104" s="137">
        <f>'5 жастағы балалар Т'!J27</f>
        <v>0</v>
      </c>
      <c r="F104" s="137">
        <f>'5 жастағы балалар Ш'!J27</f>
        <v>0</v>
      </c>
      <c r="G104" s="137">
        <f>'5 жастағы балалар Ә'!J27</f>
        <v>0</v>
      </c>
    </row>
    <row r="105" ht="15" customHeight="1" spans="2:7">
      <c r="B105" s="33"/>
      <c r="C105" s="137">
        <f>'5 жастағы балалар Ф'!K27</f>
        <v>0</v>
      </c>
      <c r="D105" s="137">
        <f>'5 жастағы балалар К'!K27</f>
        <v>0</v>
      </c>
      <c r="E105" s="137">
        <f>'5 жастағы балалар Т'!K27</f>
        <v>0</v>
      </c>
      <c r="F105" s="137">
        <f>'5 жастағы балалар Ш'!K27</f>
        <v>0</v>
      </c>
      <c r="G105" s="137">
        <f>'5 жастағы балалар Ә'!K27</f>
        <v>0</v>
      </c>
    </row>
    <row r="106" ht="15" customHeight="1" spans="2:7">
      <c r="B106" s="34"/>
      <c r="C106" s="137">
        <f>'5 жастағы балалар Ф'!L27</f>
        <v>0</v>
      </c>
      <c r="D106" s="137">
        <f>'5 жастағы балалар К'!L27</f>
        <v>0</v>
      </c>
      <c r="E106" s="137">
        <f>'5 жастағы балалар Т'!L27</f>
        <v>0</v>
      </c>
      <c r="F106" s="137">
        <f>'5 жастағы балалар Ш'!L27</f>
        <v>0</v>
      </c>
      <c r="G106" s="137">
        <f>'5 жастағы балалар Ә'!L27</f>
        <v>0</v>
      </c>
    </row>
    <row r="107" ht="15" customHeight="1" spans="2:7">
      <c r="B107" s="31">
        <v>4</v>
      </c>
      <c r="C107" s="137">
        <f>'5 жастағы балалар Ф'!M27</f>
        <v>0</v>
      </c>
      <c r="D107" s="137">
        <f>'5 жастағы балалар К'!M27</f>
        <v>0</v>
      </c>
      <c r="E107" s="137">
        <f>'5 жастағы балалар Т'!M27</f>
        <v>0</v>
      </c>
      <c r="F107" s="137">
        <f>'5 жастағы балалар Ш'!M27</f>
        <v>0</v>
      </c>
      <c r="G107" s="137">
        <f>'5 жастағы балалар Ә'!M27</f>
        <v>0</v>
      </c>
    </row>
    <row r="108" ht="15" customHeight="1" spans="2:7">
      <c r="B108" s="33"/>
      <c r="C108" s="137">
        <f>'5 жастағы балалар Ф'!N27</f>
        <v>0</v>
      </c>
      <c r="D108" s="137">
        <f>'5 жастағы балалар К'!N27</f>
        <v>0</v>
      </c>
      <c r="E108" s="137">
        <f>'5 жастағы балалар Т'!N27</f>
        <v>0</v>
      </c>
      <c r="F108" s="137">
        <f>'5 жастағы балалар Ш'!N27</f>
        <v>0</v>
      </c>
      <c r="G108" s="137">
        <f>'5 жастағы балалар Ә'!N27</f>
        <v>0</v>
      </c>
    </row>
    <row r="109" ht="15" customHeight="1" spans="2:7">
      <c r="B109" s="34"/>
      <c r="C109" s="137">
        <f>'5 жастағы балалар Ф'!O27</f>
        <v>0</v>
      </c>
      <c r="D109" s="137">
        <f>'5 жастағы балалар К'!O27</f>
        <v>0</v>
      </c>
      <c r="E109" s="137">
        <f>'5 жастағы балалар Т'!O27</f>
        <v>0</v>
      </c>
      <c r="F109" s="137">
        <f>'5 жастағы балалар Ш'!O27</f>
        <v>0</v>
      </c>
      <c r="G109" s="137">
        <f>'5 жастағы балалар Ә'!O27</f>
        <v>0</v>
      </c>
    </row>
    <row r="110" ht="15" customHeight="1" spans="2:7">
      <c r="B110" s="31">
        <v>5</v>
      </c>
      <c r="C110" s="137">
        <f>'5 жастағы балалар Ф'!P27</f>
        <v>0</v>
      </c>
      <c r="D110" s="137">
        <f>'5 жастағы балалар К'!P27</f>
        <v>0</v>
      </c>
      <c r="E110" s="137">
        <f>'5 жастағы балалар Т'!P27</f>
        <v>0</v>
      </c>
      <c r="F110" s="137">
        <f>'5 жастағы балалар Ш'!P27</f>
        <v>0</v>
      </c>
      <c r="G110" s="137">
        <f>'5 жастағы балалар Ә'!P27</f>
        <v>0</v>
      </c>
    </row>
    <row r="111" ht="15" customHeight="1" spans="2:7">
      <c r="B111" s="33"/>
      <c r="C111" s="137">
        <f>'5 жастағы балалар Ф'!Q27</f>
        <v>0</v>
      </c>
      <c r="D111" s="137">
        <f>'5 жастағы балалар К'!Q27</f>
        <v>0</v>
      </c>
      <c r="E111" s="137">
        <f>'5 жастағы балалар Т'!Q27</f>
        <v>0</v>
      </c>
      <c r="F111" s="137">
        <f>'5 жастағы балалар Ш'!Q27</f>
        <v>0</v>
      </c>
      <c r="G111" s="137">
        <f>'5 жастағы балалар Ә'!Q27</f>
        <v>0</v>
      </c>
    </row>
    <row r="112" ht="15" customHeight="1" spans="2:7">
      <c r="B112" s="34"/>
      <c r="C112" s="137">
        <f>'5 жастағы балалар Ф'!R27</f>
        <v>0</v>
      </c>
      <c r="D112" s="137">
        <f>'5 жастағы балалар К'!R27</f>
        <v>0</v>
      </c>
      <c r="E112" s="137">
        <f>'5 жастағы балалар Т'!R27</f>
        <v>0</v>
      </c>
      <c r="F112" s="137">
        <f>'5 жастағы балалар Ш'!R27</f>
        <v>0</v>
      </c>
      <c r="G112" s="137">
        <f>'5 жастағы балалар Ә'!R27</f>
        <v>0</v>
      </c>
    </row>
    <row r="113" ht="15" customHeight="1" spans="2:7">
      <c r="B113" s="31">
        <v>6</v>
      </c>
      <c r="C113" s="137">
        <f>'5 жастағы балалар Ф'!S27</f>
        <v>0</v>
      </c>
      <c r="D113" s="137">
        <f>'5 жастағы балалар К'!S27</f>
        <v>0</v>
      </c>
      <c r="E113" s="137">
        <f>'5 жастағы балалар Т'!S27</f>
        <v>0</v>
      </c>
      <c r="F113" s="137">
        <f>'5 жастағы балалар Ш'!S27</f>
        <v>0</v>
      </c>
      <c r="G113" s="137">
        <f>'5 жастағы балалар Ә'!S27</f>
        <v>0</v>
      </c>
    </row>
    <row r="114" ht="15" customHeight="1" spans="2:7">
      <c r="B114" s="33"/>
      <c r="C114" s="137">
        <f>'5 жастағы балалар Ф'!T27</f>
        <v>0</v>
      </c>
      <c r="D114" s="137">
        <f>'5 жастағы балалар К'!T27</f>
        <v>0</v>
      </c>
      <c r="E114" s="137">
        <f>'5 жастағы балалар Т'!T27</f>
        <v>0</v>
      </c>
      <c r="F114" s="137">
        <f>'5 жастағы балалар Ш'!T27</f>
        <v>0</v>
      </c>
      <c r="G114" s="137">
        <f>'5 жастағы балалар Ә'!T27</f>
        <v>0</v>
      </c>
    </row>
    <row r="115" ht="15" customHeight="1" spans="2:7">
      <c r="B115" s="34"/>
      <c r="C115" s="137">
        <f>'5 жастағы балалар Ф'!U27</f>
        <v>0</v>
      </c>
      <c r="D115" s="137">
        <f>'5 жастағы балалар К'!U27</f>
        <v>0</v>
      </c>
      <c r="E115" s="137">
        <f>'5 жастағы балалар Т'!U27</f>
        <v>0</v>
      </c>
      <c r="F115" s="137">
        <f>'5 жастағы балалар Ш'!U27</f>
        <v>0</v>
      </c>
      <c r="G115" s="137">
        <f>'5 жастағы балалар Ә'!U27</f>
        <v>0</v>
      </c>
    </row>
    <row r="116" ht="15" customHeight="1" spans="2:7">
      <c r="B116" s="31">
        <v>7</v>
      </c>
      <c r="C116" s="35"/>
      <c r="D116" s="137">
        <f>'5 жастағы балалар К'!V27</f>
        <v>0</v>
      </c>
      <c r="E116" s="35"/>
      <c r="F116" s="137">
        <f>'5 жастағы балалар Ш'!V27</f>
        <v>0</v>
      </c>
      <c r="G116" s="35"/>
    </row>
    <row r="117" ht="15" customHeight="1" spans="2:7">
      <c r="B117" s="33"/>
      <c r="C117" s="36"/>
      <c r="D117" s="137">
        <f>'5 жастағы балалар Ш'!W27</f>
        <v>0</v>
      </c>
      <c r="E117" s="36"/>
      <c r="F117" s="137">
        <f>'5 жастағы балалар Ш'!W27</f>
        <v>0</v>
      </c>
      <c r="G117" s="36"/>
    </row>
    <row r="118" ht="15" customHeight="1" spans="2:7">
      <c r="B118" s="34"/>
      <c r="C118" s="36"/>
      <c r="D118" s="137">
        <f>'5 жастағы балалар К'!X27</f>
        <v>0</v>
      </c>
      <c r="E118" s="36"/>
      <c r="F118" s="137">
        <f>'5 жастағы балалар Ш'!X27</f>
        <v>0</v>
      </c>
      <c r="G118" s="36"/>
    </row>
    <row r="119" ht="15" customHeight="1" spans="2:7">
      <c r="B119" s="31">
        <v>8</v>
      </c>
      <c r="C119" s="36"/>
      <c r="D119" s="137">
        <f>'5 жастағы балалар К'!Y27</f>
        <v>0</v>
      </c>
      <c r="E119" s="36"/>
      <c r="F119" s="137">
        <f>'5 жастағы балалар Ш'!Y27</f>
        <v>0</v>
      </c>
      <c r="G119" s="36"/>
    </row>
    <row r="120" ht="15" customHeight="1" spans="2:7">
      <c r="B120" s="33"/>
      <c r="C120" s="36"/>
      <c r="D120" s="137">
        <f>'5 жастағы балалар К'!Z27</f>
        <v>0</v>
      </c>
      <c r="E120" s="36"/>
      <c r="F120" s="137">
        <f>'5 жастағы балалар Ш'!Z27</f>
        <v>0</v>
      </c>
      <c r="G120" s="36"/>
    </row>
    <row r="121" ht="15" customHeight="1" spans="2:7">
      <c r="B121" s="34"/>
      <c r="C121" s="36"/>
      <c r="D121" s="137">
        <f>'5 жастағы балалар К'!AA27</f>
        <v>0</v>
      </c>
      <c r="E121" s="36"/>
      <c r="F121" s="137">
        <f>'5 жастағы балалар Ш'!AA27</f>
        <v>0</v>
      </c>
      <c r="G121" s="36"/>
    </row>
    <row r="122" ht="15" customHeight="1" spans="2:7">
      <c r="B122" s="31">
        <v>9</v>
      </c>
      <c r="C122" s="36"/>
      <c r="D122" s="137">
        <f>'5 жастағы балалар К'!AB27</f>
        <v>0</v>
      </c>
      <c r="E122" s="36"/>
      <c r="F122" s="137">
        <f>'5 жастағы балалар Ш'!AB27</f>
        <v>0</v>
      </c>
      <c r="G122" s="36"/>
    </row>
    <row r="123" ht="15" customHeight="1" spans="2:7">
      <c r="B123" s="33"/>
      <c r="C123" s="36"/>
      <c r="D123" s="137">
        <f>'5 жастағы балалар К'!AC27</f>
        <v>0</v>
      </c>
      <c r="E123" s="36"/>
      <c r="F123" s="137">
        <f>'5 жастағы балалар Ш'!AC27</f>
        <v>0</v>
      </c>
      <c r="G123" s="36"/>
    </row>
    <row r="124" ht="15" customHeight="1" spans="2:7">
      <c r="B124" s="34"/>
      <c r="C124" s="36"/>
      <c r="D124" s="137">
        <f>'5 жастағы балалар К'!AD27</f>
        <v>0</v>
      </c>
      <c r="E124" s="36"/>
      <c r="F124" s="137">
        <f>'5 жастағы балалар Ш'!AD27</f>
        <v>0</v>
      </c>
      <c r="G124" s="36"/>
    </row>
    <row r="125" ht="15" customHeight="1" spans="2:7">
      <c r="B125" s="37">
        <v>10</v>
      </c>
      <c r="C125" s="36"/>
      <c r="D125" s="137">
        <f>'5 жастағы балалар К'!AE27</f>
        <v>0</v>
      </c>
      <c r="E125" s="36"/>
      <c r="F125" s="137">
        <f>'5 жастағы балалар Ш'!AE27</f>
        <v>0</v>
      </c>
      <c r="G125" s="36"/>
    </row>
    <row r="126" ht="15" customHeight="1" spans="2:7">
      <c r="B126" s="37"/>
      <c r="C126" s="36"/>
      <c r="D126" s="137">
        <f>'5 жастағы балалар К'!AF27</f>
        <v>0</v>
      </c>
      <c r="E126" s="36"/>
      <c r="F126" s="137">
        <f>'5 жастағы балалар Ш'!AF27</f>
        <v>0</v>
      </c>
      <c r="G126" s="36"/>
    </row>
    <row r="127" ht="15" customHeight="1" spans="2:7">
      <c r="B127" s="37"/>
      <c r="C127" s="36"/>
      <c r="D127" s="137">
        <f>'5 жастағы балалар К'!AG27</f>
        <v>0</v>
      </c>
      <c r="E127" s="36"/>
      <c r="F127" s="137">
        <f>'5 жастағы балалар Ш'!AG27</f>
        <v>0</v>
      </c>
      <c r="G127" s="36"/>
    </row>
    <row r="128" ht="15" customHeight="1" spans="2:7">
      <c r="B128" s="37">
        <v>11</v>
      </c>
      <c r="C128" s="36"/>
      <c r="D128" s="137">
        <f>'5 жастағы балалар К'!AH27</f>
        <v>0</v>
      </c>
      <c r="E128" s="36"/>
      <c r="F128" s="137">
        <f>'5 жастағы балалар Ш'!AH27</f>
        <v>0</v>
      </c>
      <c r="G128" s="36"/>
    </row>
    <row r="129" ht="15" customHeight="1" spans="2:7">
      <c r="B129" s="37"/>
      <c r="C129" s="36"/>
      <c r="D129" s="137">
        <f>'5 жастағы балалар К'!AI27</f>
        <v>0</v>
      </c>
      <c r="E129" s="36"/>
      <c r="F129" s="137">
        <f>'5 жастағы балалар Ш'!AI27</f>
        <v>0</v>
      </c>
      <c r="G129" s="36"/>
    </row>
    <row r="130" spans="2:7">
      <c r="B130" s="37"/>
      <c r="C130" s="36"/>
      <c r="D130" s="137">
        <f>'5 жастағы балалар К'!AJ27</f>
        <v>0</v>
      </c>
      <c r="E130" s="36"/>
      <c r="F130" s="137">
        <f>'5 жастағы балалар Ш'!AJ27</f>
        <v>0</v>
      </c>
      <c r="G130" s="36"/>
    </row>
    <row r="131" spans="2:7">
      <c r="B131" s="37">
        <v>12</v>
      </c>
      <c r="C131" s="36"/>
      <c r="D131" s="137">
        <f>'5 жастағы балалар К'!AK27</f>
        <v>0</v>
      </c>
      <c r="E131" s="36"/>
      <c r="F131" s="137">
        <f>'5 жастағы балалар Ш'!AK27</f>
        <v>0</v>
      </c>
      <c r="G131" s="36"/>
    </row>
    <row r="132" spans="2:7">
      <c r="B132" s="37"/>
      <c r="C132" s="36"/>
      <c r="D132" s="137">
        <f>'5 жастағы балалар К'!AL27</f>
        <v>0</v>
      </c>
      <c r="E132" s="36"/>
      <c r="F132" s="137">
        <f>'5 жастағы балалар Ш'!AL27</f>
        <v>0</v>
      </c>
      <c r="G132" s="36"/>
    </row>
    <row r="133" spans="2:7">
      <c r="B133" s="37"/>
      <c r="C133" s="36"/>
      <c r="D133" s="137">
        <f>'5 жастағы балалар К'!AM27</f>
        <v>0</v>
      </c>
      <c r="E133" s="36"/>
      <c r="F133" s="137">
        <f>'5 жастағы балалар Ш'!AM27</f>
        <v>0</v>
      </c>
      <c r="G133" s="36"/>
    </row>
    <row r="134" spans="2:7">
      <c r="B134" s="37">
        <v>13</v>
      </c>
      <c r="C134" s="36"/>
      <c r="D134" s="137">
        <f>'5 жастағы балалар К'!AN27</f>
        <v>0</v>
      </c>
      <c r="E134" s="36"/>
      <c r="F134" s="137">
        <f>'5 жастағы балалар Ш'!AN27</f>
        <v>0</v>
      </c>
      <c r="G134" s="36"/>
    </row>
    <row r="135" spans="2:7">
      <c r="B135" s="37"/>
      <c r="C135" s="36"/>
      <c r="D135" s="137">
        <f>'5 жастағы балалар К'!AO27</f>
        <v>0</v>
      </c>
      <c r="E135" s="36"/>
      <c r="F135" s="137">
        <f>'5 жастағы балалар Ш'!AO27</f>
        <v>0</v>
      </c>
      <c r="G135" s="36"/>
    </row>
    <row r="136" spans="2:7">
      <c r="B136" s="37"/>
      <c r="C136" s="36"/>
      <c r="D136" s="137">
        <f>'5 жастағы балалар К'!AP27</f>
        <v>0</v>
      </c>
      <c r="E136" s="36"/>
      <c r="F136" s="137">
        <f>'5 жастағы балалар Ш'!AP27</f>
        <v>0</v>
      </c>
      <c r="G136" s="36"/>
    </row>
    <row r="137" spans="2:7">
      <c r="B137" s="37">
        <v>14</v>
      </c>
      <c r="C137" s="36"/>
      <c r="D137" s="137">
        <f>'5 жастағы балалар К'!AQ27</f>
        <v>0</v>
      </c>
      <c r="E137" s="36"/>
      <c r="F137" s="137">
        <f>'5 жастағы балалар Ш'!AQ27</f>
        <v>0</v>
      </c>
      <c r="G137" s="36"/>
    </row>
    <row r="138" spans="2:7">
      <c r="B138" s="37"/>
      <c r="C138" s="36"/>
      <c r="D138" s="137">
        <f>'5 жастағы балалар К'!AR27</f>
        <v>0</v>
      </c>
      <c r="E138" s="36"/>
      <c r="F138" s="137">
        <f>'5 жастағы балалар Ш'!AR27</f>
        <v>0</v>
      </c>
      <c r="G138" s="36"/>
    </row>
    <row r="139" spans="2:7">
      <c r="B139" s="37"/>
      <c r="C139" s="36"/>
      <c r="D139" s="137">
        <f>'5 жастағы балалар К'!AS27</f>
        <v>0</v>
      </c>
      <c r="E139" s="36"/>
      <c r="F139" s="137">
        <f>'5 жастағы балалар Ш'!AS27</f>
        <v>0</v>
      </c>
      <c r="G139" s="36"/>
    </row>
    <row r="140" spans="2:7">
      <c r="B140" s="37">
        <v>15</v>
      </c>
      <c r="C140" s="36"/>
      <c r="D140" s="137">
        <f>'5 жастағы балалар К'!AT27</f>
        <v>0</v>
      </c>
      <c r="E140" s="36"/>
      <c r="F140" s="137">
        <f>'5 жастағы балалар Ш'!AT27</f>
        <v>0</v>
      </c>
      <c r="G140" s="36"/>
    </row>
    <row r="141" spans="2:7">
      <c r="B141" s="37"/>
      <c r="C141" s="36"/>
      <c r="D141" s="137">
        <f>'5 жастағы балалар К'!AU27</f>
        <v>0</v>
      </c>
      <c r="E141" s="36"/>
      <c r="F141" s="137">
        <f>'5 жастағы балалар Ш'!AU27</f>
        <v>0</v>
      </c>
      <c r="G141" s="36"/>
    </row>
    <row r="142" spans="2:7">
      <c r="B142" s="37"/>
      <c r="C142" s="36"/>
      <c r="D142" s="137">
        <f>'5 жастағы балалар К'!AV27</f>
        <v>0</v>
      </c>
      <c r="E142" s="36"/>
      <c r="F142" s="137">
        <f>'5 жастағы балалар Ш'!AV27</f>
        <v>0</v>
      </c>
      <c r="G142" s="36"/>
    </row>
    <row r="143" spans="2:7">
      <c r="B143" s="37">
        <v>16</v>
      </c>
      <c r="C143" s="36"/>
      <c r="D143" s="137">
        <f>'5 жастағы балалар К'!AW27</f>
        <v>0</v>
      </c>
      <c r="E143" s="36"/>
      <c r="F143" s="137">
        <f>'5 жастағы балалар Ш'!AW27</f>
        <v>0</v>
      </c>
      <c r="G143" s="36"/>
    </row>
    <row r="144" spans="2:7">
      <c r="B144" s="37"/>
      <c r="C144" s="36"/>
      <c r="D144" s="137">
        <f>'5 жастағы балалар К'!AX27</f>
        <v>0</v>
      </c>
      <c r="E144" s="36"/>
      <c r="F144" s="137">
        <f>'5 жастағы балалар Ш'!AX27</f>
        <v>0</v>
      </c>
      <c r="G144" s="36"/>
    </row>
    <row r="145" spans="2:7">
      <c r="B145" s="37"/>
      <c r="C145" s="36"/>
      <c r="D145" s="137">
        <f>'5 жастағы балалар К'!AY27</f>
        <v>0</v>
      </c>
      <c r="E145" s="36"/>
      <c r="F145" s="137">
        <f>'5 жастағы балалар Ш'!AY27</f>
        <v>0</v>
      </c>
      <c r="G145" s="36"/>
    </row>
    <row r="146" spans="2:7">
      <c r="B146" s="37">
        <v>17</v>
      </c>
      <c r="C146" s="36"/>
      <c r="D146" s="137">
        <f>'5 жастағы балалар К'!AZ27</f>
        <v>0</v>
      </c>
      <c r="E146" s="36"/>
      <c r="F146" s="137">
        <f>'5 жастағы балалар Ш'!AZ27</f>
        <v>0</v>
      </c>
      <c r="G146" s="36"/>
    </row>
    <row r="147" spans="2:7">
      <c r="B147" s="37"/>
      <c r="C147" s="36"/>
      <c r="D147" s="137">
        <f>'5 жастағы балалар К'!BA27</f>
        <v>0</v>
      </c>
      <c r="E147" s="36"/>
      <c r="F147" s="137">
        <f>'5 жастағы балалар Ш'!BA27</f>
        <v>0</v>
      </c>
      <c r="G147" s="36"/>
    </row>
    <row r="148" spans="2:7">
      <c r="B148" s="37"/>
      <c r="C148" s="36"/>
      <c r="D148" s="137">
        <f>'5 жастағы балалар К'!BB27</f>
        <v>0</v>
      </c>
      <c r="E148" s="36"/>
      <c r="F148" s="137">
        <f>'5 жастағы балалар Ш'!BB27</f>
        <v>0</v>
      </c>
      <c r="G148" s="36"/>
    </row>
    <row r="149" spans="2:7">
      <c r="B149" s="37">
        <v>18</v>
      </c>
      <c r="C149" s="36"/>
      <c r="D149" s="137">
        <f>'5 жастағы балалар К'!BC27</f>
        <v>0</v>
      </c>
      <c r="E149" s="36"/>
      <c r="F149" s="137">
        <f>'5 жастағы балалар Ш'!BC27</f>
        <v>0</v>
      </c>
      <c r="G149" s="36"/>
    </row>
    <row r="150" spans="2:7">
      <c r="B150" s="37"/>
      <c r="C150" s="36"/>
      <c r="D150" s="137">
        <f>'5 жастағы балалар К'!BD27</f>
        <v>0</v>
      </c>
      <c r="E150" s="36"/>
      <c r="F150" s="137">
        <f>'5 жастағы балалар Ш'!BD27</f>
        <v>0</v>
      </c>
      <c r="G150" s="36"/>
    </row>
    <row r="151" spans="2:7">
      <c r="B151" s="37"/>
      <c r="C151" s="36"/>
      <c r="D151" s="137">
        <f>'5 жастағы балалар К'!BE27</f>
        <v>0</v>
      </c>
      <c r="E151" s="36"/>
      <c r="F151" s="137">
        <f>'5 жастағы балалар Ш'!BE27</f>
        <v>0</v>
      </c>
      <c r="G151" s="36"/>
    </row>
    <row r="152" spans="2:7">
      <c r="B152" s="37">
        <v>19</v>
      </c>
      <c r="C152" s="36"/>
      <c r="D152" s="35"/>
      <c r="E152" s="36"/>
      <c r="F152" s="137">
        <f>'5 жастағы балалар Ш'!BF27</f>
        <v>0</v>
      </c>
      <c r="G152" s="36"/>
    </row>
    <row r="153" spans="2:7">
      <c r="B153" s="37"/>
      <c r="C153" s="36"/>
      <c r="D153" s="36"/>
      <c r="E153" s="36"/>
      <c r="F153" s="137">
        <f>'5 жастағы балалар Ш'!BG27</f>
        <v>0</v>
      </c>
      <c r="G153" s="36"/>
    </row>
    <row r="154" spans="2:7">
      <c r="B154" s="37"/>
      <c r="C154" s="36"/>
      <c r="D154" s="36"/>
      <c r="E154" s="36"/>
      <c r="F154" s="137">
        <f>'5 жастағы балалар Ш'!BH27</f>
        <v>0</v>
      </c>
      <c r="G154" s="36"/>
    </row>
    <row r="155" spans="2:7">
      <c r="B155" s="37">
        <v>20</v>
      </c>
      <c r="C155" s="36"/>
      <c r="D155" s="36"/>
      <c r="E155" s="36"/>
      <c r="F155" s="137">
        <f>'5 жастағы балалар Ш'!BI27</f>
        <v>0</v>
      </c>
      <c r="G155" s="36"/>
    </row>
    <row r="156" spans="2:7">
      <c r="B156" s="37"/>
      <c r="C156" s="36"/>
      <c r="D156" s="36"/>
      <c r="E156" s="36"/>
      <c r="F156" s="137">
        <f>'5 жастағы балалар Ш'!BJ27</f>
        <v>0</v>
      </c>
      <c r="G156" s="36"/>
    </row>
    <row r="157" spans="2:7">
      <c r="B157" s="37"/>
      <c r="C157" s="36"/>
      <c r="D157" s="36"/>
      <c r="E157" s="36"/>
      <c r="F157" s="137">
        <f>'5 жастағы балалар Ш'!BK27</f>
        <v>0</v>
      </c>
      <c r="G157" s="36"/>
    </row>
    <row r="158" spans="2:7">
      <c r="B158" s="31">
        <v>21</v>
      </c>
      <c r="C158" s="36"/>
      <c r="D158" s="36"/>
      <c r="E158" s="36"/>
      <c r="F158" s="137">
        <f>'5 жастағы балалар Ш'!BL27</f>
        <v>0</v>
      </c>
      <c r="G158" s="36"/>
    </row>
    <row r="159" ht="15" customHeight="1" spans="2:7">
      <c r="B159" s="33"/>
      <c r="C159" s="36"/>
      <c r="D159" s="36"/>
      <c r="E159" s="36"/>
      <c r="F159" s="137">
        <f>'5 жастағы балалар Ш'!BM27</f>
        <v>0</v>
      </c>
      <c r="G159" s="36"/>
    </row>
    <row r="160" spans="2:7">
      <c r="B160" s="34"/>
      <c r="C160" s="36"/>
      <c r="D160" s="36"/>
      <c r="E160" s="36"/>
      <c r="F160" s="137">
        <f>'5 жастағы балалар Ш'!BN27</f>
        <v>0</v>
      </c>
      <c r="G160" s="36"/>
    </row>
    <row r="161" spans="2:7">
      <c r="B161" s="31">
        <v>22</v>
      </c>
      <c r="C161" s="36"/>
      <c r="D161" s="36"/>
      <c r="E161" s="36"/>
      <c r="F161" s="137">
        <f>'5 жастағы балалар Ш'!BO27</f>
        <v>0</v>
      </c>
      <c r="G161" s="36"/>
    </row>
    <row r="162" spans="2:7">
      <c r="B162" s="33"/>
      <c r="C162" s="36"/>
      <c r="D162" s="36"/>
      <c r="E162" s="36"/>
      <c r="F162" s="137">
        <f>'5 жастағы балалар Ш'!BP27</f>
        <v>0</v>
      </c>
      <c r="G162" s="36"/>
    </row>
    <row r="163" spans="2:7">
      <c r="B163" s="34"/>
      <c r="C163" s="36"/>
      <c r="D163" s="36"/>
      <c r="E163" s="36"/>
      <c r="F163" s="137">
        <f>'5 жастағы балалар Ш'!BQ27</f>
        <v>0</v>
      </c>
      <c r="G163" s="36"/>
    </row>
    <row r="164" spans="2:7">
      <c r="B164" s="31">
        <v>23</v>
      </c>
      <c r="C164" s="36"/>
      <c r="D164" s="36"/>
      <c r="E164" s="36"/>
      <c r="F164" s="137">
        <f>'5 жастағы балалар Ш'!BR27</f>
        <v>0</v>
      </c>
      <c r="G164" s="36"/>
    </row>
    <row r="165" spans="2:7">
      <c r="B165" s="33"/>
      <c r="C165" s="36"/>
      <c r="D165" s="36"/>
      <c r="E165" s="36"/>
      <c r="F165" s="137">
        <f>'5 жастағы балалар Ш'!BS27</f>
        <v>0</v>
      </c>
      <c r="G165" s="36"/>
    </row>
    <row r="166" ht="15" customHeight="1" spans="2:7">
      <c r="B166" s="34"/>
      <c r="C166" s="36"/>
      <c r="D166" s="36"/>
      <c r="E166" s="36"/>
      <c r="F166" s="137">
        <f>'5 жастағы балалар Ш'!BT27</f>
        <v>0</v>
      </c>
      <c r="G166" s="36"/>
    </row>
    <row r="167" ht="15" customHeight="1" spans="2:7">
      <c r="B167" s="31">
        <v>24</v>
      </c>
      <c r="C167" s="36"/>
      <c r="D167" s="36"/>
      <c r="E167" s="36"/>
      <c r="F167" s="137">
        <f>'5 жастағы балалар Ш'!BU27</f>
        <v>0</v>
      </c>
      <c r="G167" s="36"/>
    </row>
    <row r="168" ht="15" customHeight="1" spans="2:7">
      <c r="B168" s="33"/>
      <c r="C168" s="36"/>
      <c r="D168" s="36"/>
      <c r="E168" s="36"/>
      <c r="F168" s="137">
        <f>'5 жастағы балалар Ш'!BV27</f>
        <v>0</v>
      </c>
      <c r="G168" s="36"/>
    </row>
    <row r="169" ht="15" customHeight="1" spans="2:7">
      <c r="B169" s="34"/>
      <c r="C169" s="36"/>
      <c r="D169" s="36"/>
      <c r="E169" s="36"/>
      <c r="F169" s="137">
        <f>'5 жастағы балалар Ш'!BW27</f>
        <v>0</v>
      </c>
      <c r="G169" s="36"/>
    </row>
    <row r="170" ht="15" customHeight="1" spans="2:7">
      <c r="B170" s="31">
        <v>25</v>
      </c>
      <c r="C170" s="36"/>
      <c r="D170" s="36"/>
      <c r="E170" s="36"/>
      <c r="F170" s="137">
        <f>'5 жастағы балалар Ш'!BX27</f>
        <v>0</v>
      </c>
      <c r="G170" s="36"/>
    </row>
    <row r="171" ht="15" customHeight="1" spans="2:7">
      <c r="B171" s="33"/>
      <c r="C171" s="36"/>
      <c r="D171" s="36"/>
      <c r="E171" s="36"/>
      <c r="F171" s="137">
        <f>'5 жастағы балалар Ш'!BY27</f>
        <v>0</v>
      </c>
      <c r="G171" s="36"/>
    </row>
    <row r="172" ht="15" customHeight="1" spans="2:7">
      <c r="B172" s="34"/>
      <c r="C172" s="36"/>
      <c r="D172" s="36"/>
      <c r="E172" s="36"/>
      <c r="F172" s="137">
        <f>'5 жастағы балалар Ш'!BZ27</f>
        <v>0</v>
      </c>
      <c r="G172" s="36"/>
    </row>
    <row r="173" ht="15" customHeight="1" spans="2:7">
      <c r="B173" s="31">
        <v>26</v>
      </c>
      <c r="C173" s="36"/>
      <c r="D173" s="36"/>
      <c r="E173" s="36"/>
      <c r="F173" s="137">
        <f>'5 жастағы балалар Ш'!CA27</f>
        <v>0</v>
      </c>
      <c r="G173" s="36"/>
    </row>
    <row r="174" ht="15" customHeight="1" spans="2:7">
      <c r="B174" s="33"/>
      <c r="C174" s="36"/>
      <c r="D174" s="36"/>
      <c r="E174" s="36"/>
      <c r="F174" s="137">
        <f>'5 жастағы балалар Ш'!CB27</f>
        <v>0</v>
      </c>
      <c r="G174" s="36"/>
    </row>
    <row r="175" ht="15" customHeight="1" spans="2:7">
      <c r="B175" s="34"/>
      <c r="C175" s="36"/>
      <c r="D175" s="36"/>
      <c r="E175" s="36"/>
      <c r="F175" s="137">
        <f>'5 жастағы балалар Ш'!CC27</f>
        <v>0</v>
      </c>
      <c r="G175" s="36"/>
    </row>
    <row r="176" ht="15" customHeight="1" spans="2:7">
      <c r="B176" s="31">
        <v>27</v>
      </c>
      <c r="C176" s="36"/>
      <c r="D176" s="36"/>
      <c r="E176" s="36"/>
      <c r="F176" s="137">
        <f>'5 жастағы балалар Ш'!CD27</f>
        <v>0</v>
      </c>
      <c r="G176" s="36"/>
    </row>
    <row r="177" ht="15" customHeight="1" spans="2:7">
      <c r="B177" s="33"/>
      <c r="C177" s="36"/>
      <c r="D177" s="36"/>
      <c r="E177" s="36"/>
      <c r="F177" s="137">
        <f>'5 жастағы балалар Ш'!CE27</f>
        <v>0</v>
      </c>
      <c r="G177" s="36"/>
    </row>
    <row r="178" ht="15" customHeight="1" spans="2:7">
      <c r="B178" s="34"/>
      <c r="C178" s="36"/>
      <c r="D178" s="36"/>
      <c r="E178" s="36"/>
      <c r="F178" s="137">
        <f>'5 жастағы балалар Ш'!CF27</f>
        <v>0</v>
      </c>
      <c r="G178" s="36"/>
    </row>
    <row r="179" ht="15" customHeight="1" spans="2:7">
      <c r="B179" s="31">
        <v>28</v>
      </c>
      <c r="C179" s="36"/>
      <c r="D179" s="36"/>
      <c r="E179" s="36"/>
      <c r="F179" s="137">
        <f>'5 жастағы балалар Ш'!CG27</f>
        <v>0</v>
      </c>
      <c r="G179" s="36"/>
    </row>
    <row r="180" ht="15" customHeight="1" spans="2:7">
      <c r="B180" s="33"/>
      <c r="C180" s="36"/>
      <c r="D180" s="36"/>
      <c r="E180" s="36"/>
      <c r="F180" s="137">
        <f>'5 жастағы балалар Ш'!CH27</f>
        <v>0</v>
      </c>
      <c r="G180" s="36"/>
    </row>
    <row r="181" ht="15" customHeight="1" spans="2:7">
      <c r="B181" s="34"/>
      <c r="C181" s="36"/>
      <c r="D181" s="36"/>
      <c r="E181" s="36"/>
      <c r="F181" s="137">
        <f>'5 жастағы балалар Ш'!CI27</f>
        <v>0</v>
      </c>
      <c r="G181" s="36"/>
    </row>
    <row r="182" ht="15" customHeight="1" spans="2:7">
      <c r="B182" s="31">
        <v>29</v>
      </c>
      <c r="C182" s="36"/>
      <c r="D182" s="36"/>
      <c r="E182" s="36"/>
      <c r="F182" s="137">
        <f>'5 жастағы балалар Ш'!CJ27</f>
        <v>0</v>
      </c>
      <c r="G182" s="36"/>
    </row>
    <row r="183" ht="15" customHeight="1" spans="2:7">
      <c r="B183" s="33"/>
      <c r="C183" s="36"/>
      <c r="D183" s="36"/>
      <c r="E183" s="36"/>
      <c r="F183" s="137">
        <f>'5 жастағы балалар Ш'!CK27</f>
        <v>0</v>
      </c>
      <c r="G183" s="36"/>
    </row>
    <row r="184" ht="15" customHeight="1" spans="2:7">
      <c r="B184" s="34"/>
      <c r="C184" s="36"/>
      <c r="D184" s="36"/>
      <c r="E184" s="36"/>
      <c r="F184" s="137">
        <f>'5 жастағы балалар Ш'!CL27</f>
        <v>0</v>
      </c>
      <c r="G184" s="36"/>
    </row>
    <row r="185" ht="15" customHeight="1" spans="2:7">
      <c r="B185" s="31">
        <v>30</v>
      </c>
      <c r="C185" s="36"/>
      <c r="D185" s="36"/>
      <c r="E185" s="36"/>
      <c r="F185" s="137">
        <f>'5 жастағы балалар Ш'!CM27</f>
        <v>0</v>
      </c>
      <c r="G185" s="36"/>
    </row>
    <row r="186" ht="15" customHeight="1" spans="2:7">
      <c r="B186" s="33"/>
      <c r="C186" s="36"/>
      <c r="D186" s="36"/>
      <c r="E186" s="36"/>
      <c r="F186" s="137">
        <f>'5 жастағы балалар Ш'!CN27</f>
        <v>0</v>
      </c>
      <c r="G186" s="36"/>
    </row>
    <row r="187" ht="15" customHeight="1" spans="2:7">
      <c r="B187" s="34"/>
      <c r="C187" s="38"/>
      <c r="D187" s="38"/>
      <c r="E187" s="38"/>
      <c r="F187" s="137">
        <f>'5 жастағы балалар Ш'!CO27</f>
        <v>0</v>
      </c>
      <c r="G187" s="38"/>
    </row>
    <row r="188" ht="15" customHeight="1"/>
    <row r="189" ht="15" customHeight="1" spans="2:7">
      <c r="B189" s="25" t="s">
        <v>839</v>
      </c>
      <c r="C189" s="26"/>
      <c r="D189" s="26"/>
      <c r="E189" s="26"/>
      <c r="F189" s="26"/>
      <c r="G189" s="27"/>
    </row>
    <row r="190" ht="43.5" customHeight="1" spans="2:7">
      <c r="B190" s="28"/>
      <c r="C190" s="29" t="s">
        <v>5</v>
      </c>
      <c r="D190" s="29" t="s">
        <v>112</v>
      </c>
      <c r="E190" s="29" t="s">
        <v>338</v>
      </c>
      <c r="F190" s="29" t="s">
        <v>405</v>
      </c>
      <c r="G190" s="30" t="s">
        <v>726</v>
      </c>
    </row>
    <row r="191" ht="15" customHeight="1" spans="2:7">
      <c r="B191" s="31">
        <v>1</v>
      </c>
      <c r="C191" s="139">
        <f>'5 жастағы балалар Ф'!D73</f>
        <v>0</v>
      </c>
      <c r="D191" s="139">
        <f>'5 жастағы балалар К'!D73</f>
        <v>0</v>
      </c>
      <c r="E191" s="139">
        <f>'5 жастағы балалар Т'!D73</f>
        <v>0</v>
      </c>
      <c r="F191" s="139">
        <f>'5 жастағы балалар Ш'!D73</f>
        <v>0</v>
      </c>
      <c r="G191" s="139">
        <f>'5 жастағы балалар Ә'!D73</f>
        <v>0</v>
      </c>
    </row>
    <row r="192" ht="15" customHeight="1" spans="2:7">
      <c r="B192" s="33"/>
      <c r="C192" s="139">
        <f>'5 жастағы балалар Ф'!E73</f>
        <v>0</v>
      </c>
      <c r="D192" s="139">
        <f>'5 жастағы балалар К'!E73</f>
        <v>0</v>
      </c>
      <c r="E192" s="139">
        <f>'5 жастағы балалар Т'!E73</f>
        <v>0</v>
      </c>
      <c r="F192" s="139">
        <f>'5 жастағы балалар Ш'!E73</f>
        <v>0</v>
      </c>
      <c r="G192" s="139">
        <f>'5 жастағы балалар Ә'!E73</f>
        <v>0</v>
      </c>
    </row>
    <row r="193" ht="15" customHeight="1" spans="2:7">
      <c r="B193" s="34"/>
      <c r="C193" s="139">
        <f>'5 жастағы балалар Ф'!F73</f>
        <v>0</v>
      </c>
      <c r="D193" s="139">
        <f>'5 жастағы балалар К'!F73</f>
        <v>0</v>
      </c>
      <c r="E193" s="139">
        <f>'5 жастағы балалар Т'!F73</f>
        <v>0</v>
      </c>
      <c r="F193" s="139">
        <f>'5 жастағы балалар Ш'!F73</f>
        <v>0</v>
      </c>
      <c r="G193" s="139">
        <f>'5 жастағы балалар Ә'!F73</f>
        <v>0</v>
      </c>
    </row>
    <row r="194" ht="15" customHeight="1" spans="2:99">
      <c r="B194" s="31">
        <v>2</v>
      </c>
      <c r="C194" s="139">
        <f>'5 жастағы балалар Ф'!G73</f>
        <v>0</v>
      </c>
      <c r="D194" s="139">
        <f>'5 жастағы балалар К'!G73</f>
        <v>0</v>
      </c>
      <c r="E194" s="139">
        <f>'5 жастағы балалар Т'!G73</f>
        <v>0</v>
      </c>
      <c r="F194" s="139">
        <f>'5 жастағы балалар Ш'!G73</f>
        <v>0</v>
      </c>
      <c r="G194" s="139">
        <f>'5 жастағы балалар Ә'!G73</f>
        <v>0</v>
      </c>
      <c r="CO194" s="140"/>
      <c r="CQ194" s="140"/>
      <c r="CS194" s="140"/>
      <c r="CU194" s="140"/>
    </row>
    <row r="195" ht="15" customHeight="1" spans="2:99">
      <c r="B195" s="33"/>
      <c r="C195" s="139">
        <f>'5 жастағы балалар Ф'!H73</f>
        <v>0</v>
      </c>
      <c r="D195" s="139">
        <f>'5 жастағы балалар К'!H73</f>
        <v>0</v>
      </c>
      <c r="E195" s="139">
        <f>'5 жастағы балалар Т'!H73</f>
        <v>0</v>
      </c>
      <c r="F195" s="139">
        <f>'5 жастағы балалар Ш'!H73</f>
        <v>0</v>
      </c>
      <c r="G195" s="139">
        <f>'5 жастағы балалар Ә'!H73</f>
        <v>0</v>
      </c>
      <c r="CO195" s="141"/>
      <c r="CQ195" s="141"/>
      <c r="CS195" s="141"/>
      <c r="CU195" s="141"/>
    </row>
    <row r="196" ht="15" customHeight="1" spans="2:99">
      <c r="B196" s="34"/>
      <c r="C196" s="139">
        <f>'5 жастағы балалар Ф'!I73</f>
        <v>0</v>
      </c>
      <c r="D196" s="139">
        <f>'5 жастағы балалар К'!I73</f>
        <v>0</v>
      </c>
      <c r="E196" s="139">
        <f>'5 жастағы балалар Т'!I73</f>
        <v>0</v>
      </c>
      <c r="F196" s="139">
        <f>'5 жастағы балалар Ш'!I73</f>
        <v>0</v>
      </c>
      <c r="G196" s="139">
        <f>'5 жастағы балалар Ә'!I73</f>
        <v>0</v>
      </c>
      <c r="CO196" s="141"/>
      <c r="CQ196" s="141"/>
      <c r="CS196" s="141"/>
      <c r="CU196" s="141"/>
    </row>
    <row r="197" ht="15" customHeight="1" spans="2:7">
      <c r="B197" s="31">
        <v>3</v>
      </c>
      <c r="C197" s="139">
        <f>'5 жастағы балалар Ф'!J73</f>
        <v>0</v>
      </c>
      <c r="D197" s="139">
        <f>'5 жастағы балалар К'!J73</f>
        <v>0</v>
      </c>
      <c r="E197" s="139">
        <f>'5 жастағы балалар Т'!J73</f>
        <v>0</v>
      </c>
      <c r="F197" s="139">
        <f>'5 жастағы балалар Ш'!J73</f>
        <v>0</v>
      </c>
      <c r="G197" s="139">
        <f>'5 жастағы балалар Ә'!J73</f>
        <v>0</v>
      </c>
    </row>
    <row r="198" ht="15" customHeight="1" spans="2:7">
      <c r="B198" s="33"/>
      <c r="C198" s="139">
        <f>'5 жастағы балалар Ф'!K73</f>
        <v>0</v>
      </c>
      <c r="D198" s="139">
        <f>'5 жастағы балалар К'!K73</f>
        <v>0</v>
      </c>
      <c r="E198" s="139">
        <f>'5 жастағы балалар Т'!K73</f>
        <v>0</v>
      </c>
      <c r="F198" s="139">
        <f>'5 жастағы балалар Ш'!K73</f>
        <v>0</v>
      </c>
      <c r="G198" s="139">
        <f>'5 жастағы балалар Ә'!K73</f>
        <v>0</v>
      </c>
    </row>
    <row r="199" ht="15" customHeight="1" spans="2:7">
      <c r="B199" s="34"/>
      <c r="C199" s="139">
        <f>'5 жастағы балалар Ф'!L73</f>
        <v>0</v>
      </c>
      <c r="D199" s="139">
        <f>'5 жастағы балалар К'!L73</f>
        <v>0</v>
      </c>
      <c r="E199" s="139">
        <f>'5 жастағы балалар Т'!L73</f>
        <v>0</v>
      </c>
      <c r="F199" s="139">
        <f>'5 жастағы балалар Ш'!L73</f>
        <v>0</v>
      </c>
      <c r="G199" s="139">
        <f>'5 жастағы балалар Ә'!L73</f>
        <v>0</v>
      </c>
    </row>
    <row r="200" ht="15" customHeight="1" spans="2:7">
      <c r="B200" s="31">
        <v>4</v>
      </c>
      <c r="C200" s="139">
        <f>'5 жастағы балалар Ф'!M73</f>
        <v>0</v>
      </c>
      <c r="D200" s="139">
        <f>'5 жастағы балалар К'!M73</f>
        <v>0</v>
      </c>
      <c r="E200" s="139">
        <f>'5 жастағы балалар Т'!M73</f>
        <v>0</v>
      </c>
      <c r="F200" s="139">
        <f>'5 жастағы балалар Ш'!M73</f>
        <v>0</v>
      </c>
      <c r="G200" s="139">
        <f>'5 жастағы балалар Ә'!M73</f>
        <v>0</v>
      </c>
    </row>
    <row r="201" ht="15" customHeight="1" spans="2:7">
      <c r="B201" s="33"/>
      <c r="C201" s="139">
        <f>'5 жастағы балалар Ф'!N73</f>
        <v>0</v>
      </c>
      <c r="D201" s="139">
        <f>'5 жастағы балалар К'!N73</f>
        <v>0</v>
      </c>
      <c r="E201" s="139">
        <f>'5 жастағы балалар Т'!N73</f>
        <v>0</v>
      </c>
      <c r="F201" s="139">
        <f>'5 жастағы балалар Ш'!N73</f>
        <v>0</v>
      </c>
      <c r="G201" s="139">
        <f>'5 жастағы балалар Ә'!N73</f>
        <v>0</v>
      </c>
    </row>
    <row r="202" ht="15" customHeight="1" spans="2:7">
      <c r="B202" s="34"/>
      <c r="C202" s="139">
        <f>'5 жастағы балалар Ф'!O73</f>
        <v>0</v>
      </c>
      <c r="D202" s="139">
        <f>'5 жастағы балалар К'!O73</f>
        <v>0</v>
      </c>
      <c r="E202" s="139">
        <f>'5 жастағы балалар Т'!O73</f>
        <v>0</v>
      </c>
      <c r="F202" s="139">
        <f>'5 жастағы балалар Ш'!O73</f>
        <v>0</v>
      </c>
      <c r="G202" s="139">
        <f>'5 жастағы балалар Ә'!O73</f>
        <v>0</v>
      </c>
    </row>
    <row r="203" ht="15" customHeight="1" spans="2:7">
      <c r="B203" s="31">
        <v>5</v>
      </c>
      <c r="C203" s="139">
        <f>'5 жастағы балалар Ф'!P73</f>
        <v>0</v>
      </c>
      <c r="D203" s="139">
        <f>'5 жастағы балалар К'!P73</f>
        <v>0</v>
      </c>
      <c r="E203" s="139">
        <f>'5 жастағы балалар Т'!P73</f>
        <v>0</v>
      </c>
      <c r="F203" s="139">
        <f>'5 жастағы балалар Ш'!P73</f>
        <v>0</v>
      </c>
      <c r="G203" s="139">
        <f>'5 жастағы балалар Ә'!P73</f>
        <v>0</v>
      </c>
    </row>
    <row r="204" ht="15" customHeight="1" spans="2:7">
      <c r="B204" s="33"/>
      <c r="C204" s="139">
        <f>'5 жастағы балалар Ф'!Q73</f>
        <v>0</v>
      </c>
      <c r="D204" s="139">
        <f>'5 жастағы балалар К'!Q73</f>
        <v>0</v>
      </c>
      <c r="E204" s="139">
        <f>'5 жастағы балалар Т'!Q73</f>
        <v>0</v>
      </c>
      <c r="F204" s="139">
        <f>'5 жастағы балалар Ш'!Q73</f>
        <v>0</v>
      </c>
      <c r="G204" s="139">
        <f>'5 жастағы балалар Ә'!Q73</f>
        <v>0</v>
      </c>
    </row>
    <row r="205" ht="15" customHeight="1" spans="2:7">
      <c r="B205" s="34"/>
      <c r="C205" s="139">
        <f>'5 жастағы балалар Ф'!R73</f>
        <v>0</v>
      </c>
      <c r="D205" s="139">
        <f>'5 жастағы балалар К'!R73</f>
        <v>0</v>
      </c>
      <c r="E205" s="139">
        <f>'5 жастағы балалар Т'!R73</f>
        <v>0</v>
      </c>
      <c r="F205" s="139">
        <f>'5 жастағы балалар Ш'!R73</f>
        <v>0</v>
      </c>
      <c r="G205" s="139">
        <f>'5 жастағы балалар Ә'!R73</f>
        <v>0</v>
      </c>
    </row>
    <row r="206" ht="15" customHeight="1" spans="2:7">
      <c r="B206" s="31">
        <v>6</v>
      </c>
      <c r="C206" s="139">
        <f>'5 жастағы балалар Ф'!S73</f>
        <v>0</v>
      </c>
      <c r="D206" s="139">
        <f>'5 жастағы балалар К'!S73</f>
        <v>0</v>
      </c>
      <c r="E206" s="139">
        <f>'5 жастағы балалар Т'!S73</f>
        <v>0</v>
      </c>
      <c r="F206" s="139">
        <f>'5 жастағы балалар Ш'!S73</f>
        <v>0</v>
      </c>
      <c r="G206" s="139">
        <f>'5 жастағы балалар Ә'!S73</f>
        <v>0</v>
      </c>
    </row>
    <row r="207" ht="15" customHeight="1" spans="2:7">
      <c r="B207" s="33"/>
      <c r="C207" s="139">
        <f>'5 жастағы балалар Ф'!T73</f>
        <v>0</v>
      </c>
      <c r="D207" s="139">
        <f>'5 жастағы балалар К'!T73</f>
        <v>0</v>
      </c>
      <c r="E207" s="139">
        <f>'5 жастағы балалар Т'!T73</f>
        <v>0</v>
      </c>
      <c r="F207" s="139">
        <f>'5 жастағы балалар Ш'!T73</f>
        <v>0</v>
      </c>
      <c r="G207" s="139">
        <f>'5 жастағы балалар Ә'!T73</f>
        <v>0</v>
      </c>
    </row>
    <row r="208" ht="15" customHeight="1" spans="2:7">
      <c r="B208" s="34"/>
      <c r="C208" s="139">
        <f>'5 жастағы балалар Ф'!U73</f>
        <v>0</v>
      </c>
      <c r="D208" s="139">
        <f>'5 жастағы балалар К'!U73</f>
        <v>0</v>
      </c>
      <c r="E208" s="139">
        <f>'5 жастағы балалар Т'!U73</f>
        <v>0</v>
      </c>
      <c r="F208" s="139">
        <f>'5 жастағы балалар Ш'!U73</f>
        <v>0</v>
      </c>
      <c r="G208" s="139">
        <f>'5 жастағы балалар Ә'!U73</f>
        <v>0</v>
      </c>
    </row>
    <row r="209" ht="15" customHeight="1" spans="2:7">
      <c r="B209" s="31">
        <v>7</v>
      </c>
      <c r="C209" s="139">
        <f>'5 жастағы балалар Ф'!V73</f>
        <v>0</v>
      </c>
      <c r="D209" s="139">
        <f>'5 жастағы балалар К'!V73</f>
        <v>0</v>
      </c>
      <c r="E209" s="139">
        <f>'5 жастағы балалар Т'!V73</f>
        <v>0</v>
      </c>
      <c r="F209" s="139">
        <f>'5 жастағы балалар Ш'!V73</f>
        <v>0</v>
      </c>
      <c r="G209" s="139">
        <f>'5 жастағы балалар Ә'!V73</f>
        <v>0</v>
      </c>
    </row>
    <row r="210" ht="15" customHeight="1" spans="2:7">
      <c r="B210" s="33"/>
      <c r="C210" s="139">
        <f>'5 жастағы балалар Ф'!W73</f>
        <v>0</v>
      </c>
      <c r="D210" s="139">
        <f>'5 жастағы балалар Ш'!W73</f>
        <v>0</v>
      </c>
      <c r="E210" s="139">
        <f>'5 жастағы балалар Т'!W73</f>
        <v>0</v>
      </c>
      <c r="F210" s="139">
        <f>'5 жастағы балалар Ш'!W73</f>
        <v>0</v>
      </c>
      <c r="G210" s="139">
        <f>'5 жастағы балалар Ә'!W73</f>
        <v>0</v>
      </c>
    </row>
    <row r="211" ht="15" customHeight="1" spans="2:7">
      <c r="B211" s="34"/>
      <c r="C211" s="139">
        <f>'5 жастағы балалар Ф'!X73</f>
        <v>0</v>
      </c>
      <c r="D211" s="139">
        <f>'5 жастағы балалар К'!X73</f>
        <v>0</v>
      </c>
      <c r="E211" s="139">
        <f>'5 жастағы балалар Т'!X73</f>
        <v>0</v>
      </c>
      <c r="F211" s="139">
        <f>'5 жастағы балалар Ш'!X73</f>
        <v>0</v>
      </c>
      <c r="G211" s="139">
        <f>'5 жастағы балалар Ә'!X73</f>
        <v>0</v>
      </c>
    </row>
    <row r="212" ht="15" customHeight="1" spans="2:7">
      <c r="B212" s="31">
        <v>8</v>
      </c>
      <c r="C212" s="41"/>
      <c r="D212" s="139">
        <f>'5 жастағы балалар К'!Y73</f>
        <v>0</v>
      </c>
      <c r="E212" s="42"/>
      <c r="F212" s="139">
        <f>'5 жастағы балалар Ш'!Y73</f>
        <v>0</v>
      </c>
      <c r="G212" s="42"/>
    </row>
    <row r="213" ht="15" customHeight="1" spans="2:7">
      <c r="B213" s="33"/>
      <c r="C213" s="43"/>
      <c r="D213" s="139">
        <f>'5 жастағы балалар К'!Z73</f>
        <v>0</v>
      </c>
      <c r="E213" s="44"/>
      <c r="F213" s="139">
        <f>'5 жастағы балалар Ш'!Z73</f>
        <v>0</v>
      </c>
      <c r="G213" s="44"/>
    </row>
    <row r="214" ht="15" customHeight="1" spans="2:7">
      <c r="B214" s="34"/>
      <c r="C214" s="43"/>
      <c r="D214" s="139">
        <f>'5 жастағы балалар К'!AA73</f>
        <v>0</v>
      </c>
      <c r="E214" s="44"/>
      <c r="F214" s="139">
        <f>'5 жастағы балалар Ш'!AA73</f>
        <v>0</v>
      </c>
      <c r="G214" s="44"/>
    </row>
    <row r="215" ht="15" customHeight="1" spans="2:7">
      <c r="B215" s="31">
        <v>9</v>
      </c>
      <c r="C215" s="43"/>
      <c r="D215" s="139">
        <f>'5 жастағы балалар К'!AB73</f>
        <v>0</v>
      </c>
      <c r="E215" s="44"/>
      <c r="F215" s="139">
        <f>'5 жастағы балалар Ш'!AB73</f>
        <v>0</v>
      </c>
      <c r="G215" s="44"/>
    </row>
    <row r="216" ht="15" customHeight="1" spans="2:7">
      <c r="B216" s="33"/>
      <c r="C216" s="43"/>
      <c r="D216" s="139">
        <f>'5 жастағы балалар К'!AC73</f>
        <v>0</v>
      </c>
      <c r="E216" s="44"/>
      <c r="F216" s="139">
        <f>'5 жастағы балалар Ш'!AC73</f>
        <v>0</v>
      </c>
      <c r="G216" s="44"/>
    </row>
    <row r="217" ht="15" customHeight="1" spans="2:7">
      <c r="B217" s="34"/>
      <c r="C217" s="43"/>
      <c r="D217" s="139">
        <f>'5 жастағы балалар К'!AD73</f>
        <v>0</v>
      </c>
      <c r="E217" s="44"/>
      <c r="F217" s="139">
        <f>'5 жастағы балалар Ш'!AD73</f>
        <v>0</v>
      </c>
      <c r="G217" s="44"/>
    </row>
    <row r="218" ht="15" customHeight="1" spans="2:7">
      <c r="B218" s="37">
        <v>10</v>
      </c>
      <c r="C218" s="43"/>
      <c r="D218" s="139">
        <f>'5 жастағы балалар К'!AE73</f>
        <v>0</v>
      </c>
      <c r="E218" s="44"/>
      <c r="F218" s="139">
        <f>'5 жастағы балалар Ш'!AE73</f>
        <v>0</v>
      </c>
      <c r="G218" s="44"/>
    </row>
    <row r="219" ht="15" customHeight="1" spans="2:7">
      <c r="B219" s="37"/>
      <c r="C219" s="43"/>
      <c r="D219" s="139">
        <f>'5 жастағы балалар К'!AF73</f>
        <v>0</v>
      </c>
      <c r="E219" s="44"/>
      <c r="F219" s="139">
        <f>'5 жастағы балалар Ш'!AF73</f>
        <v>0</v>
      </c>
      <c r="G219" s="44"/>
    </row>
    <row r="220" ht="15" customHeight="1" spans="2:7">
      <c r="B220" s="37"/>
      <c r="C220" s="43"/>
      <c r="D220" s="139">
        <f>'5 жастағы балалар К'!AG73</f>
        <v>0</v>
      </c>
      <c r="E220" s="44"/>
      <c r="F220" s="139">
        <f>'5 жастағы балалар Ш'!AG73</f>
        <v>0</v>
      </c>
      <c r="G220" s="44"/>
    </row>
    <row r="221" ht="15" customHeight="1" spans="2:7">
      <c r="B221" s="37">
        <v>11</v>
      </c>
      <c r="C221" s="43"/>
      <c r="D221" s="139">
        <f>'5 жастағы балалар К'!AH73</f>
        <v>0</v>
      </c>
      <c r="E221" s="44"/>
      <c r="F221" s="139">
        <f>'5 жастағы балалар Ш'!AH73</f>
        <v>0</v>
      </c>
      <c r="G221" s="44"/>
    </row>
    <row r="222" ht="15" customHeight="1" spans="2:7">
      <c r="B222" s="37"/>
      <c r="C222" s="43"/>
      <c r="D222" s="139">
        <f>'5 жастағы балалар К'!AI73</f>
        <v>0</v>
      </c>
      <c r="E222" s="44"/>
      <c r="F222" s="139">
        <f>'5 жастағы балалар Ш'!AI73</f>
        <v>0</v>
      </c>
      <c r="G222" s="44"/>
    </row>
    <row r="223" ht="15" customHeight="1" spans="2:7">
      <c r="B223" s="37"/>
      <c r="C223" s="43"/>
      <c r="D223" s="139">
        <f>'5 жастағы балалар К'!AJ73</f>
        <v>0</v>
      </c>
      <c r="E223" s="44"/>
      <c r="F223" s="139">
        <f>'5 жастағы балалар Ш'!AJ73</f>
        <v>0</v>
      </c>
      <c r="G223" s="44"/>
    </row>
    <row r="224" ht="15" customHeight="1" spans="2:7">
      <c r="B224" s="37">
        <v>12</v>
      </c>
      <c r="C224" s="43"/>
      <c r="D224" s="139">
        <f>'5 жастағы балалар К'!AK73</f>
        <v>0</v>
      </c>
      <c r="E224" s="44"/>
      <c r="F224" s="139">
        <f>'5 жастағы балалар Ш'!AK73</f>
        <v>0</v>
      </c>
      <c r="G224" s="44"/>
    </row>
    <row r="225" ht="15" customHeight="1" spans="2:7">
      <c r="B225" s="37"/>
      <c r="C225" s="43"/>
      <c r="D225" s="139">
        <f>'5 жастағы балалар К'!AL73</f>
        <v>0</v>
      </c>
      <c r="E225" s="44"/>
      <c r="F225" s="139">
        <f>'5 жастағы балалар Ш'!AL73</f>
        <v>0</v>
      </c>
      <c r="G225" s="44"/>
    </row>
    <row r="226" ht="15" customHeight="1" spans="2:7">
      <c r="B226" s="37"/>
      <c r="C226" s="43"/>
      <c r="D226" s="139">
        <f>'5 жастағы балалар К'!AM73</f>
        <v>0</v>
      </c>
      <c r="E226" s="44"/>
      <c r="F226" s="139">
        <f>'5 жастағы балалар Ш'!AM73</f>
        <v>0</v>
      </c>
      <c r="G226" s="44"/>
    </row>
    <row r="227" ht="15" customHeight="1" spans="2:7">
      <c r="B227" s="37">
        <v>13</v>
      </c>
      <c r="C227" s="43"/>
      <c r="D227" s="139">
        <f>'5 жастағы балалар К'!AN73</f>
        <v>0</v>
      </c>
      <c r="E227" s="44"/>
      <c r="F227" s="139">
        <f>'5 жастағы балалар Ш'!AN73</f>
        <v>0</v>
      </c>
      <c r="G227" s="44"/>
    </row>
    <row r="228" ht="15" customHeight="1" spans="2:7">
      <c r="B228" s="37"/>
      <c r="C228" s="43"/>
      <c r="D228" s="139">
        <f>'5 жастағы балалар К'!AO73</f>
        <v>0</v>
      </c>
      <c r="E228" s="44"/>
      <c r="F228" s="139">
        <f>'5 жастағы балалар Ш'!AO73</f>
        <v>0</v>
      </c>
      <c r="G228" s="44"/>
    </row>
    <row r="229" ht="15" customHeight="1" spans="2:7">
      <c r="B229" s="37"/>
      <c r="C229" s="43"/>
      <c r="D229" s="139">
        <f>'5 жастағы балалар К'!AP73</f>
        <v>0</v>
      </c>
      <c r="E229" s="44"/>
      <c r="F229" s="139">
        <f>'5 жастағы балалар Ш'!AP73</f>
        <v>0</v>
      </c>
      <c r="G229" s="44"/>
    </row>
    <row r="230" ht="15" customHeight="1" spans="2:7">
      <c r="B230" s="37">
        <v>14</v>
      </c>
      <c r="C230" s="43"/>
      <c r="D230" s="139">
        <f>'5 жастағы балалар К'!AQ73</f>
        <v>0</v>
      </c>
      <c r="E230" s="44"/>
      <c r="F230" s="139">
        <f>'5 жастағы балалар Ш'!AQ73</f>
        <v>0</v>
      </c>
      <c r="G230" s="44"/>
    </row>
    <row r="231" ht="15" customHeight="1" spans="2:7">
      <c r="B231" s="37"/>
      <c r="C231" s="43"/>
      <c r="D231" s="139">
        <f>'5 жастағы балалар К'!AR73</f>
        <v>0</v>
      </c>
      <c r="E231" s="44"/>
      <c r="F231" s="139">
        <f>'5 жастағы балалар Ш'!AR73</f>
        <v>0</v>
      </c>
      <c r="G231" s="44"/>
    </row>
    <row r="232" ht="15" customHeight="1" spans="2:7">
      <c r="B232" s="37"/>
      <c r="C232" s="43"/>
      <c r="D232" s="139">
        <f>'5 жастағы балалар К'!AS73</f>
        <v>0</v>
      </c>
      <c r="E232" s="44"/>
      <c r="F232" s="139">
        <f>'5 жастағы балалар Ш'!AS73</f>
        <v>0</v>
      </c>
      <c r="G232" s="44"/>
    </row>
    <row r="233" ht="15" customHeight="1" spans="2:7">
      <c r="B233" s="37">
        <v>15</v>
      </c>
      <c r="C233" s="43"/>
      <c r="D233" s="139">
        <f>'5 жастағы балалар К'!AT73</f>
        <v>0</v>
      </c>
      <c r="E233" s="44"/>
      <c r="F233" s="139">
        <f>'5 жастағы балалар Ш'!AT73</f>
        <v>0</v>
      </c>
      <c r="G233" s="44"/>
    </row>
    <row r="234" ht="15" customHeight="1" spans="2:7">
      <c r="B234" s="37"/>
      <c r="C234" s="43"/>
      <c r="D234" s="139">
        <f>'5 жастағы балалар К'!AU73</f>
        <v>0</v>
      </c>
      <c r="E234" s="44"/>
      <c r="F234" s="139">
        <f>'5 жастағы балалар Ш'!AU73</f>
        <v>0</v>
      </c>
      <c r="G234" s="44"/>
    </row>
    <row r="235" spans="2:7">
      <c r="B235" s="37"/>
      <c r="C235" s="43"/>
      <c r="D235" s="139">
        <f>'5 жастағы балалар К'!AV73</f>
        <v>0</v>
      </c>
      <c r="E235" s="44"/>
      <c r="F235" s="139">
        <f>'5 жастағы балалар Ш'!AV73</f>
        <v>0</v>
      </c>
      <c r="G235" s="44"/>
    </row>
    <row r="236" spans="2:7">
      <c r="B236" s="31">
        <v>16</v>
      </c>
      <c r="C236" s="43"/>
      <c r="D236" s="139">
        <f>'5 жастағы балалар К'!AW73</f>
        <v>0</v>
      </c>
      <c r="E236" s="44"/>
      <c r="F236" s="139">
        <f>'5 жастағы балалар Ш'!AW73</f>
        <v>0</v>
      </c>
      <c r="G236" s="44"/>
    </row>
    <row r="237" spans="2:7">
      <c r="B237" s="33"/>
      <c r="C237" s="43"/>
      <c r="D237" s="139">
        <f>'5 жастағы балалар К'!AX73</f>
        <v>0</v>
      </c>
      <c r="E237" s="44"/>
      <c r="F237" s="139">
        <f>'5 жастағы балалар Ш'!AX73</f>
        <v>0</v>
      </c>
      <c r="G237" s="44"/>
    </row>
    <row r="238" spans="2:7">
      <c r="B238" s="34"/>
      <c r="C238" s="43"/>
      <c r="D238" s="139">
        <f>'5 жастағы балалар К'!AY73</f>
        <v>0</v>
      </c>
      <c r="E238" s="44"/>
      <c r="F238" s="139">
        <f>'5 жастағы балалар Ш'!AY73</f>
        <v>0</v>
      </c>
      <c r="G238" s="44"/>
    </row>
    <row r="239" spans="2:7">
      <c r="B239" s="31">
        <v>17</v>
      </c>
      <c r="C239" s="43"/>
      <c r="D239" s="139">
        <f>'5 жастағы балалар К'!AZ73</f>
        <v>0</v>
      </c>
      <c r="E239" s="44"/>
      <c r="F239" s="139">
        <f>'5 жастағы балалар Ш'!AZ73</f>
        <v>0</v>
      </c>
      <c r="G239" s="44"/>
    </row>
    <row r="240" spans="2:7">
      <c r="B240" s="33"/>
      <c r="C240" s="43"/>
      <c r="D240" s="139">
        <f>'5 жастағы балалар К'!BA73</f>
        <v>0</v>
      </c>
      <c r="E240" s="44"/>
      <c r="F240" s="139">
        <f>'5 жастағы балалар Ш'!BA73</f>
        <v>0</v>
      </c>
      <c r="G240" s="44"/>
    </row>
    <row r="241" spans="2:7">
      <c r="B241" s="34"/>
      <c r="C241" s="43"/>
      <c r="D241" s="139">
        <f>'5 жастағы балалар К'!BB73</f>
        <v>0</v>
      </c>
      <c r="E241" s="44"/>
      <c r="F241" s="139">
        <f>'5 жастағы балалар Ш'!BB73</f>
        <v>0</v>
      </c>
      <c r="G241" s="44"/>
    </row>
    <row r="242" spans="2:7">
      <c r="B242" s="31">
        <v>18</v>
      </c>
      <c r="C242" s="43"/>
      <c r="D242" s="139">
        <f>'5 жастағы балалар К'!BC73</f>
        <v>0</v>
      </c>
      <c r="E242" s="44"/>
      <c r="F242" s="139">
        <f>'5 жастағы балалар Ш'!BC73</f>
        <v>0</v>
      </c>
      <c r="G242" s="44"/>
    </row>
    <row r="243" spans="2:7">
      <c r="B243" s="33"/>
      <c r="C243" s="43"/>
      <c r="D243" s="139">
        <f>'5 жастағы балалар К'!BD73</f>
        <v>0</v>
      </c>
      <c r="E243" s="44"/>
      <c r="F243" s="139">
        <f>'5 жастағы балалар Ш'!BD73</f>
        <v>0</v>
      </c>
      <c r="G243" s="44"/>
    </row>
    <row r="244" spans="2:7">
      <c r="B244" s="34"/>
      <c r="C244" s="43"/>
      <c r="D244" s="139">
        <f>'5 жастағы балалар К'!BE73</f>
        <v>0</v>
      </c>
      <c r="E244" s="44"/>
      <c r="F244" s="139">
        <f>'5 жастағы балалар Ш'!BE73</f>
        <v>0</v>
      </c>
      <c r="G244" s="44"/>
    </row>
    <row r="245" spans="2:7">
      <c r="B245" s="31">
        <v>19</v>
      </c>
      <c r="C245" s="43"/>
      <c r="D245" s="139">
        <f>'5 жастағы балалар К'!BF73</f>
        <v>0</v>
      </c>
      <c r="E245" s="44"/>
      <c r="F245" s="139">
        <f>'5 жастағы балалар Ш'!BF73</f>
        <v>0</v>
      </c>
      <c r="G245" s="44"/>
    </row>
    <row r="246" spans="2:7">
      <c r="B246" s="33"/>
      <c r="C246" s="43"/>
      <c r="D246" s="139">
        <f>'5 жастағы балалар К'!BG73</f>
        <v>0</v>
      </c>
      <c r="E246" s="44"/>
      <c r="F246" s="139">
        <f>'5 жастағы балалар Ш'!BG73</f>
        <v>0</v>
      </c>
      <c r="G246" s="44"/>
    </row>
    <row r="247" spans="2:7">
      <c r="B247" s="34"/>
      <c r="C247" s="43"/>
      <c r="D247" s="139">
        <f>'5 жастағы балалар К'!BH73</f>
        <v>0</v>
      </c>
      <c r="E247" s="44"/>
      <c r="F247" s="139">
        <f>'5 жастағы балалар Ш'!BH73</f>
        <v>0</v>
      </c>
      <c r="G247" s="44"/>
    </row>
    <row r="248" spans="2:7">
      <c r="B248" s="31">
        <v>20</v>
      </c>
      <c r="C248" s="43"/>
      <c r="D248" s="139">
        <f>'5 жастағы балалар К'!BI73</f>
        <v>0</v>
      </c>
      <c r="E248" s="44"/>
      <c r="F248" s="139">
        <f>'5 жастағы балалар Ш'!BI73</f>
        <v>0</v>
      </c>
      <c r="G248" s="44"/>
    </row>
    <row r="249" spans="2:7">
      <c r="B249" s="33"/>
      <c r="C249" s="43"/>
      <c r="D249" s="139">
        <f>'5 жастағы балалар К'!BJ73</f>
        <v>0</v>
      </c>
      <c r="E249" s="44"/>
      <c r="F249" s="139">
        <f>'5 жастағы балалар Ш'!BJ73</f>
        <v>0</v>
      </c>
      <c r="G249" s="44"/>
    </row>
    <row r="250" spans="2:7">
      <c r="B250" s="34"/>
      <c r="C250" s="43"/>
      <c r="D250" s="139">
        <f>'5 жастағы балалар К'!BK73</f>
        <v>0</v>
      </c>
      <c r="E250" s="44"/>
      <c r="F250" s="139">
        <f>'5 жастағы балалар Ш'!BK73</f>
        <v>0</v>
      </c>
      <c r="G250" s="44"/>
    </row>
    <row r="251" spans="2:7">
      <c r="B251" s="31">
        <v>21</v>
      </c>
      <c r="C251" s="43"/>
      <c r="D251" s="139">
        <f>'5 жастағы балалар К'!BL73</f>
        <v>0</v>
      </c>
      <c r="E251" s="44"/>
      <c r="F251" s="139">
        <f>'5 жастағы балалар Ш'!BL73</f>
        <v>0</v>
      </c>
      <c r="G251" s="44"/>
    </row>
    <row r="252" spans="2:7">
      <c r="B252" s="33"/>
      <c r="C252" s="43"/>
      <c r="D252" s="139">
        <f>'5 жастағы балалар К'!BM73</f>
        <v>0</v>
      </c>
      <c r="E252" s="44"/>
      <c r="F252" s="139">
        <f>'5 жастағы балалар Ш'!BM73</f>
        <v>0</v>
      </c>
      <c r="G252" s="44"/>
    </row>
    <row r="253" spans="2:7">
      <c r="B253" s="34"/>
      <c r="C253" s="43"/>
      <c r="D253" s="139">
        <f>'5 жастағы балалар К'!BN73</f>
        <v>0</v>
      </c>
      <c r="E253" s="44"/>
      <c r="F253" s="139">
        <f>'5 жастағы балалар Ш'!BN73</f>
        <v>0</v>
      </c>
      <c r="G253" s="44"/>
    </row>
    <row r="254" spans="2:7">
      <c r="B254" s="31">
        <v>22</v>
      </c>
      <c r="C254" s="43"/>
      <c r="D254" s="139">
        <f>'5 жастағы балалар К'!BO73</f>
        <v>0</v>
      </c>
      <c r="E254" s="44"/>
      <c r="F254" s="139">
        <f>'5 жастағы балалар Ш'!BO73</f>
        <v>0</v>
      </c>
      <c r="G254" s="44"/>
    </row>
    <row r="255" spans="2:7">
      <c r="B255" s="33"/>
      <c r="C255" s="43"/>
      <c r="D255" s="139">
        <f>'5 жастағы балалар К'!BP73</f>
        <v>0</v>
      </c>
      <c r="E255" s="44"/>
      <c r="F255" s="139">
        <f>'5 жастағы балалар Ш'!BP73</f>
        <v>0</v>
      </c>
      <c r="G255" s="44"/>
    </row>
    <row r="256" spans="2:7">
      <c r="B256" s="34"/>
      <c r="C256" s="43"/>
      <c r="D256" s="139">
        <f>'5 жастағы балалар К'!BQ73</f>
        <v>0</v>
      </c>
      <c r="E256" s="44"/>
      <c r="F256" s="139">
        <f>'5 жастағы балалар Ш'!BQ73</f>
        <v>0</v>
      </c>
      <c r="G256" s="44"/>
    </row>
    <row r="257" spans="2:7">
      <c r="B257" s="31">
        <v>23</v>
      </c>
      <c r="C257" s="43"/>
      <c r="D257" s="139">
        <f>'5 жастағы балалар К'!BR73</f>
        <v>0</v>
      </c>
      <c r="E257" s="44"/>
      <c r="F257" s="139">
        <f>'5 жастағы балалар Ш'!BR73</f>
        <v>0</v>
      </c>
      <c r="G257" s="44"/>
    </row>
    <row r="258" spans="2:7">
      <c r="B258" s="33"/>
      <c r="C258" s="43"/>
      <c r="D258" s="139">
        <f>'5 жастағы балалар К'!BS73</f>
        <v>0</v>
      </c>
      <c r="E258" s="44"/>
      <c r="F258" s="139">
        <f>'5 жастағы балалар Ш'!BS73</f>
        <v>0</v>
      </c>
      <c r="G258" s="44"/>
    </row>
    <row r="259" spans="2:7">
      <c r="B259" s="34"/>
      <c r="C259" s="43"/>
      <c r="D259" s="139">
        <f>'5 жастағы балалар К'!BT73</f>
        <v>0</v>
      </c>
      <c r="E259" s="44"/>
      <c r="F259" s="139">
        <f>'5 жастағы балалар Ш'!BT73</f>
        <v>0</v>
      </c>
      <c r="G259" s="44"/>
    </row>
    <row r="260" spans="2:7">
      <c r="B260" s="31">
        <v>24</v>
      </c>
      <c r="C260" s="43"/>
      <c r="D260" s="139">
        <f>'5 жастағы балалар К'!BU73</f>
        <v>0</v>
      </c>
      <c r="E260" s="44"/>
      <c r="F260" s="139">
        <f>'5 жастағы балалар Ш'!BU73</f>
        <v>0</v>
      </c>
      <c r="G260" s="44"/>
    </row>
    <row r="261" spans="2:7">
      <c r="B261" s="33"/>
      <c r="C261" s="43"/>
      <c r="D261" s="139">
        <f>'5 жастағы балалар К'!BV73</f>
        <v>0</v>
      </c>
      <c r="E261" s="44"/>
      <c r="F261" s="139">
        <f>'5 жастағы балалар Ш'!BV73</f>
        <v>0</v>
      </c>
      <c r="G261" s="44"/>
    </row>
    <row r="262" spans="2:7">
      <c r="B262" s="34"/>
      <c r="C262" s="43"/>
      <c r="D262" s="139">
        <f>'5 жастағы балалар К'!BW73</f>
        <v>0</v>
      </c>
      <c r="E262" s="44"/>
      <c r="F262" s="139">
        <f>'5 жастағы балалар Ш'!BW73</f>
        <v>0</v>
      </c>
      <c r="G262" s="44"/>
    </row>
    <row r="263" spans="2:7">
      <c r="B263" s="31">
        <v>25</v>
      </c>
      <c r="C263" s="43"/>
      <c r="D263" s="139">
        <f>'5 жастағы балалар К'!BX73</f>
        <v>0</v>
      </c>
      <c r="E263" s="44"/>
      <c r="F263" s="139">
        <f>'5 жастағы балалар Ш'!BX73</f>
        <v>0</v>
      </c>
      <c r="G263" s="44"/>
    </row>
    <row r="264" spans="2:7">
      <c r="B264" s="33"/>
      <c r="C264" s="43"/>
      <c r="D264" s="139">
        <f>'5 жастағы балалар К'!BY73</f>
        <v>0</v>
      </c>
      <c r="E264" s="44"/>
      <c r="F264" s="139">
        <f>'5 жастағы балалар Ш'!BY73</f>
        <v>0</v>
      </c>
      <c r="G264" s="44"/>
    </row>
    <row r="265" spans="2:7">
      <c r="B265" s="34"/>
      <c r="C265" s="43"/>
      <c r="D265" s="139">
        <f>'5 жастағы балалар К'!BZ73</f>
        <v>0</v>
      </c>
      <c r="E265" s="44"/>
      <c r="F265" s="139">
        <f>'5 жастағы балалар Ш'!BZ73</f>
        <v>0</v>
      </c>
      <c r="G265" s="44"/>
    </row>
    <row r="266" spans="2:7">
      <c r="B266" s="37">
        <v>26</v>
      </c>
      <c r="C266" s="43"/>
      <c r="D266" s="139">
        <f>'5 жастағы балалар К'!CA73</f>
        <v>0</v>
      </c>
      <c r="E266" s="44"/>
      <c r="F266" s="139">
        <f>'5 жастағы балалар Ш'!CA73</f>
        <v>0</v>
      </c>
      <c r="G266" s="44"/>
    </row>
    <row r="267" spans="2:7">
      <c r="B267" s="37"/>
      <c r="C267" s="43"/>
      <c r="D267" s="139">
        <f>'5 жастағы балалар К'!CB73</f>
        <v>0</v>
      </c>
      <c r="E267" s="44"/>
      <c r="F267" s="139">
        <f>'5 жастағы балалар Ш'!CB73</f>
        <v>0</v>
      </c>
      <c r="G267" s="44"/>
    </row>
    <row r="268" spans="2:7">
      <c r="B268" s="37"/>
      <c r="C268" s="43"/>
      <c r="D268" s="139">
        <f>'5 жастағы балалар К'!CC73</f>
        <v>0</v>
      </c>
      <c r="E268" s="44"/>
      <c r="F268" s="139">
        <f>'5 жастағы балалар Ш'!CC73</f>
        <v>0</v>
      </c>
      <c r="G268" s="44"/>
    </row>
    <row r="269" spans="2:7">
      <c r="B269" s="37">
        <v>27</v>
      </c>
      <c r="C269" s="43"/>
      <c r="D269" s="139">
        <f>'5 жастағы балалар К'!CD73</f>
        <v>0</v>
      </c>
      <c r="E269" s="44"/>
      <c r="F269" s="139">
        <f>'5 жастағы балалар Ш'!CD73</f>
        <v>0</v>
      </c>
      <c r="G269" s="44"/>
    </row>
    <row r="270" spans="2:7">
      <c r="B270" s="37"/>
      <c r="C270" s="43"/>
      <c r="D270" s="139">
        <f>'5 жастағы балалар К'!CE73</f>
        <v>0</v>
      </c>
      <c r="E270" s="44"/>
      <c r="F270" s="139">
        <f>'5 жастағы балалар Ш'!CE73</f>
        <v>0</v>
      </c>
      <c r="G270" s="44"/>
    </row>
    <row r="271" spans="2:7">
      <c r="B271" s="37"/>
      <c r="C271" s="43"/>
      <c r="D271" s="139">
        <f>'5 жастағы балалар К'!CF73</f>
        <v>0</v>
      </c>
      <c r="E271" s="44"/>
      <c r="F271" s="139">
        <f>'5 жастағы балалар Ш'!CF73</f>
        <v>0</v>
      </c>
      <c r="G271" s="44"/>
    </row>
    <row r="272" spans="2:7">
      <c r="B272" s="37">
        <v>28</v>
      </c>
      <c r="C272" s="43"/>
      <c r="D272" s="139">
        <f>'5 жастағы балалар К'!CG73</f>
        <v>0</v>
      </c>
      <c r="E272" s="44"/>
      <c r="F272" s="139">
        <f>'5 жастағы балалар Ш'!CG73</f>
        <v>0</v>
      </c>
      <c r="G272" s="44"/>
    </row>
    <row r="273" spans="2:7">
      <c r="B273" s="37"/>
      <c r="C273" s="43"/>
      <c r="D273" s="139">
        <f>'5 жастағы балалар К'!CH73</f>
        <v>0</v>
      </c>
      <c r="E273" s="44"/>
      <c r="F273" s="139">
        <f>'5 жастағы балалар Ш'!CH73</f>
        <v>0</v>
      </c>
      <c r="G273" s="44"/>
    </row>
    <row r="274" spans="2:7">
      <c r="B274" s="37"/>
      <c r="C274" s="43"/>
      <c r="D274" s="139">
        <f>'5 жастағы балалар К'!CI73</f>
        <v>0</v>
      </c>
      <c r="E274" s="44"/>
      <c r="F274" s="139">
        <f>'5 жастағы балалар Ш'!CI73</f>
        <v>0</v>
      </c>
      <c r="G274" s="44"/>
    </row>
    <row r="275" spans="2:7">
      <c r="B275" s="37">
        <v>29</v>
      </c>
      <c r="C275" s="43"/>
      <c r="D275" s="42"/>
      <c r="E275" s="44"/>
      <c r="F275" s="139">
        <f>'5 жастағы балалар Ш'!CJ73</f>
        <v>0</v>
      </c>
      <c r="G275" s="44"/>
    </row>
    <row r="276" spans="2:7">
      <c r="B276" s="37"/>
      <c r="C276" s="43"/>
      <c r="D276" s="44"/>
      <c r="E276" s="44"/>
      <c r="F276" s="139">
        <f>'5 жастағы балалар Ш'!CK73</f>
        <v>0</v>
      </c>
      <c r="G276" s="44"/>
    </row>
    <row r="277" spans="2:7">
      <c r="B277" s="37"/>
      <c r="C277" s="43"/>
      <c r="D277" s="44"/>
      <c r="E277" s="44"/>
      <c r="F277" s="139">
        <f>'5 жастағы балалар Ш'!CL73</f>
        <v>0</v>
      </c>
      <c r="G277" s="44"/>
    </row>
    <row r="278" spans="2:7">
      <c r="B278" s="37">
        <v>30</v>
      </c>
      <c r="C278" s="43"/>
      <c r="D278" s="44"/>
      <c r="E278" s="44"/>
      <c r="F278" s="139">
        <f>'5 жастағы балалар Ш'!CM73</f>
        <v>0</v>
      </c>
      <c r="G278" s="44"/>
    </row>
    <row r="279" spans="2:7">
      <c r="B279" s="37"/>
      <c r="C279" s="43"/>
      <c r="D279" s="44"/>
      <c r="E279" s="44"/>
      <c r="F279" s="139">
        <f>'5 жастағы балалар Ш'!CN73</f>
        <v>0</v>
      </c>
      <c r="G279" s="44"/>
    </row>
    <row r="280" spans="2:7">
      <c r="B280" s="37"/>
      <c r="C280" s="43"/>
      <c r="D280" s="44"/>
      <c r="E280" s="44"/>
      <c r="F280" s="139">
        <f>'5 жастағы балалар Ш'!CO73</f>
        <v>0</v>
      </c>
      <c r="G280" s="44"/>
    </row>
    <row r="281" spans="2:7">
      <c r="B281" s="37">
        <v>31</v>
      </c>
      <c r="C281" s="43"/>
      <c r="D281" s="44"/>
      <c r="E281" s="44"/>
      <c r="F281" s="139">
        <f>'5 жастағы балалар Ш'!CP73</f>
        <v>0</v>
      </c>
      <c r="G281" s="44"/>
    </row>
    <row r="282" spans="2:7">
      <c r="B282" s="37"/>
      <c r="C282" s="43"/>
      <c r="D282" s="44"/>
      <c r="E282" s="44"/>
      <c r="F282" s="139">
        <f>'5 жастағы балалар Ш'!CQ73</f>
        <v>0</v>
      </c>
      <c r="G282" s="44"/>
    </row>
    <row r="283" spans="2:7">
      <c r="B283" s="37"/>
      <c r="C283" s="43"/>
      <c r="D283" s="44"/>
      <c r="E283" s="44"/>
      <c r="F283" s="139">
        <f>'5 жастағы балалар Ш'!CR73</f>
        <v>0</v>
      </c>
      <c r="G283" s="44"/>
    </row>
    <row r="284" spans="2:7">
      <c r="B284" s="37">
        <v>32</v>
      </c>
      <c r="C284" s="43"/>
      <c r="D284" s="44"/>
      <c r="E284" s="44"/>
      <c r="F284" s="139">
        <f>'5 жастағы балалар Ш'!CS73</f>
        <v>0</v>
      </c>
      <c r="G284" s="44"/>
    </row>
    <row r="285" spans="2:7">
      <c r="B285" s="37"/>
      <c r="C285" s="43"/>
      <c r="D285" s="44"/>
      <c r="E285" s="44"/>
      <c r="F285" s="139">
        <f>'5 жастағы балалар Ш'!CT73</f>
        <v>0</v>
      </c>
      <c r="G285" s="44"/>
    </row>
    <row r="286" spans="2:7">
      <c r="B286" s="37"/>
      <c r="C286" s="43"/>
      <c r="D286" s="44"/>
      <c r="E286" s="44"/>
      <c r="F286" s="139">
        <f>'5 жастағы балалар Ш'!CU73</f>
        <v>0</v>
      </c>
      <c r="G286" s="44"/>
    </row>
    <row r="287" spans="2:7">
      <c r="B287" s="37">
        <v>33</v>
      </c>
      <c r="C287" s="43"/>
      <c r="D287" s="44"/>
      <c r="E287" s="44"/>
      <c r="F287" s="139">
        <f>'5 жастағы балалар Ш'!CV73</f>
        <v>0</v>
      </c>
      <c r="G287" s="44"/>
    </row>
    <row r="288" spans="2:7">
      <c r="B288" s="37"/>
      <c r="C288" s="43"/>
      <c r="D288" s="44"/>
      <c r="E288" s="44"/>
      <c r="F288" s="139">
        <f>'5 жастағы балалар Ш'!CW73</f>
        <v>0</v>
      </c>
      <c r="G288" s="44"/>
    </row>
    <row r="289" spans="2:7">
      <c r="B289" s="37"/>
      <c r="C289" s="43"/>
      <c r="D289" s="44"/>
      <c r="E289" s="44"/>
      <c r="F289" s="139">
        <f>'5 жастағы балалар Ш'!CX73</f>
        <v>0</v>
      </c>
      <c r="G289" s="44"/>
    </row>
    <row r="290" spans="2:7">
      <c r="B290" s="37">
        <v>34</v>
      </c>
      <c r="C290" s="43"/>
      <c r="D290" s="44"/>
      <c r="E290" s="44"/>
      <c r="F290" s="139">
        <f>'5 жастағы балалар Ш'!CY73</f>
        <v>0</v>
      </c>
      <c r="G290" s="44"/>
    </row>
    <row r="291" spans="2:7">
      <c r="B291" s="37"/>
      <c r="C291" s="43"/>
      <c r="D291" s="44"/>
      <c r="E291" s="44"/>
      <c r="F291" s="139">
        <f>'5 жастағы балалар Ш'!CZ73</f>
        <v>0</v>
      </c>
      <c r="G291" s="44"/>
    </row>
    <row r="292" spans="2:7">
      <c r="B292" s="37"/>
      <c r="C292" s="43"/>
      <c r="D292" s="44"/>
      <c r="E292" s="44"/>
      <c r="F292" s="139">
        <f>'5 жастағы балалар Ш'!DA73</f>
        <v>0</v>
      </c>
      <c r="G292" s="44"/>
    </row>
    <row r="293" spans="2:7">
      <c r="B293" s="37">
        <v>35</v>
      </c>
      <c r="C293" s="43"/>
      <c r="D293" s="44"/>
      <c r="E293" s="44"/>
      <c r="F293" s="139">
        <f>'5 жастағы балалар Ш'!DB73</f>
        <v>0</v>
      </c>
      <c r="G293" s="44"/>
    </row>
    <row r="294" spans="2:7">
      <c r="B294" s="37"/>
      <c r="C294" s="43"/>
      <c r="D294" s="44"/>
      <c r="E294" s="44"/>
      <c r="F294" s="139">
        <f>'5 жастағы балалар Ш'!DC73</f>
        <v>0</v>
      </c>
      <c r="G294" s="44"/>
    </row>
    <row r="295" spans="2:7">
      <c r="B295" s="37"/>
      <c r="C295" s="45"/>
      <c r="D295" s="46"/>
      <c r="E295" s="46"/>
      <c r="F295" s="139">
        <f>'5 жастағы балалар Ш'!DD73</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Ф'!D132</f>
        <v>0</v>
      </c>
      <c r="D300" s="137">
        <f>'5 жастағы балалар К'!D132</f>
        <v>0</v>
      </c>
      <c r="E300" s="137">
        <f>'5 жастағы балалар Т'!D132</f>
        <v>0</v>
      </c>
      <c r="F300" s="137">
        <f>'5 жастағы балалар Ш'!D132</f>
        <v>0</v>
      </c>
      <c r="G300" s="137">
        <f>'5 жастағы балалар Ә'!D132</f>
        <v>0</v>
      </c>
    </row>
    <row r="301" spans="2:7">
      <c r="B301" s="33"/>
      <c r="C301" s="137">
        <f>'5 жастағы балалар Ф'!E132</f>
        <v>0</v>
      </c>
      <c r="D301" s="137">
        <f>'5 жастағы балалар К'!E132</f>
        <v>0</v>
      </c>
      <c r="E301" s="137">
        <f>'5 жастағы балалар Т'!E132</f>
        <v>0</v>
      </c>
      <c r="F301" s="137">
        <f>'5 жастағы балалар Ш'!E132</f>
        <v>0</v>
      </c>
      <c r="G301" s="137">
        <f>'5 жастағы балалар Ә'!E132</f>
        <v>0</v>
      </c>
    </row>
    <row r="302" spans="2:7">
      <c r="B302" s="34"/>
      <c r="C302" s="137">
        <f>'5 жастағы балалар Ф'!F132</f>
        <v>0</v>
      </c>
      <c r="D302" s="137">
        <f>'5 жастағы балалар К'!F132</f>
        <v>0</v>
      </c>
      <c r="E302" s="137">
        <f>'5 жастағы балалар Т'!F132</f>
        <v>0</v>
      </c>
      <c r="F302" s="137">
        <f>'5 жастағы балалар Ш'!F132</f>
        <v>0</v>
      </c>
      <c r="G302" s="137">
        <f>'5 жастағы балалар Ә'!F132</f>
        <v>0</v>
      </c>
    </row>
    <row r="303" spans="2:7">
      <c r="B303" s="31">
        <v>2</v>
      </c>
      <c r="C303" s="137">
        <f>'5 жастағы балалар Ф'!G132</f>
        <v>0</v>
      </c>
      <c r="D303" s="137">
        <f>'5 жастағы балалар К'!G132</f>
        <v>0</v>
      </c>
      <c r="E303" s="137">
        <f>'5 жастағы балалар Т'!G132</f>
        <v>0</v>
      </c>
      <c r="F303" s="137">
        <f>'5 жастағы балалар Ш'!G132</f>
        <v>0</v>
      </c>
      <c r="G303" s="137">
        <f>'5 жастағы балалар Ә'!G132</f>
        <v>0</v>
      </c>
    </row>
    <row r="304" spans="2:7">
      <c r="B304" s="33"/>
      <c r="C304" s="137">
        <f>'5 жастағы балалар Ф'!H132</f>
        <v>0</v>
      </c>
      <c r="D304" s="137">
        <f>'5 жастағы балалар К'!H132</f>
        <v>0</v>
      </c>
      <c r="E304" s="137">
        <f>'5 жастағы балалар Т'!H132</f>
        <v>0</v>
      </c>
      <c r="F304" s="137">
        <f>'5 жастағы балалар Ш'!H132</f>
        <v>0</v>
      </c>
      <c r="G304" s="137">
        <f>'5 жастағы балалар Ә'!H132</f>
        <v>0</v>
      </c>
    </row>
    <row r="305" spans="2:7">
      <c r="B305" s="34"/>
      <c r="C305" s="137">
        <f>'5 жастағы балалар Ф'!I132</f>
        <v>0</v>
      </c>
      <c r="D305" s="137">
        <f>'5 жастағы балалар К'!I132</f>
        <v>0</v>
      </c>
      <c r="E305" s="137">
        <f>'5 жастағы балалар Т'!I132</f>
        <v>0</v>
      </c>
      <c r="F305" s="137">
        <f>'5 жастағы балалар Ш'!I132</f>
        <v>0</v>
      </c>
      <c r="G305" s="137">
        <f>'5 жастағы балалар Ә'!I132</f>
        <v>0</v>
      </c>
    </row>
    <row r="306" spans="2:7">
      <c r="B306" s="31">
        <v>3</v>
      </c>
      <c r="C306" s="137">
        <f>'5 жастағы балалар Ф'!J132</f>
        <v>0</v>
      </c>
      <c r="D306" s="137">
        <f>'5 жастағы балалар К'!J132</f>
        <v>0</v>
      </c>
      <c r="E306" s="137">
        <f>'5 жастағы балалар Т'!J132</f>
        <v>0</v>
      </c>
      <c r="F306" s="137">
        <f>'5 жастағы балалар Ш'!J132</f>
        <v>0</v>
      </c>
      <c r="G306" s="137">
        <f>'5 жастағы балалар Ә'!J132</f>
        <v>0</v>
      </c>
    </row>
    <row r="307" spans="2:7">
      <c r="B307" s="33"/>
      <c r="C307" s="137">
        <f>'5 жастағы балалар Ф'!K132</f>
        <v>0</v>
      </c>
      <c r="D307" s="137">
        <f>'5 жастағы балалар К'!K132</f>
        <v>0</v>
      </c>
      <c r="E307" s="137">
        <f>'5 жастағы балалар Т'!K132</f>
        <v>0</v>
      </c>
      <c r="F307" s="137">
        <f>'5 жастағы балалар Ш'!K132</f>
        <v>0</v>
      </c>
      <c r="G307" s="137">
        <f>'5 жастағы балалар Ә'!K132</f>
        <v>0</v>
      </c>
    </row>
    <row r="308" spans="2:7">
      <c r="B308" s="34"/>
      <c r="C308" s="137">
        <f>'5 жастағы балалар Ф'!L132</f>
        <v>0</v>
      </c>
      <c r="D308" s="137">
        <f>'5 жастағы балалар К'!L132</f>
        <v>0</v>
      </c>
      <c r="E308" s="137">
        <f>'5 жастағы балалар Т'!L132</f>
        <v>0</v>
      </c>
      <c r="F308" s="137">
        <f>'5 жастағы балалар Ш'!L132</f>
        <v>0</v>
      </c>
      <c r="G308" s="137">
        <f>'5 жастағы балалар Ә'!L132</f>
        <v>0</v>
      </c>
    </row>
    <row r="309" spans="2:7">
      <c r="B309" s="31">
        <v>4</v>
      </c>
      <c r="C309" s="137">
        <f>'5 жастағы балалар Ф'!M132</f>
        <v>0</v>
      </c>
      <c r="D309" s="137">
        <f>'5 жастағы балалар К'!M132</f>
        <v>0</v>
      </c>
      <c r="E309" s="137">
        <f>'5 жастағы балалар Т'!M132</f>
        <v>0</v>
      </c>
      <c r="F309" s="137">
        <f>'5 жастағы балалар Ш'!M132</f>
        <v>0</v>
      </c>
      <c r="G309" s="137">
        <f>'5 жастағы балалар Ә'!M132</f>
        <v>0</v>
      </c>
    </row>
    <row r="310" spans="2:7">
      <c r="B310" s="33"/>
      <c r="C310" s="137">
        <f>'5 жастағы балалар Ф'!N132</f>
        <v>0</v>
      </c>
      <c r="D310" s="137">
        <f>'5 жастағы балалар К'!N132</f>
        <v>0</v>
      </c>
      <c r="E310" s="137">
        <f>'5 жастағы балалар Т'!N132</f>
        <v>0</v>
      </c>
      <c r="F310" s="137">
        <f>'5 жастағы балалар Ш'!N132</f>
        <v>0</v>
      </c>
      <c r="G310" s="137">
        <f>'5 жастағы балалар Ә'!N132</f>
        <v>0</v>
      </c>
    </row>
    <row r="311" spans="2:7">
      <c r="B311" s="34"/>
      <c r="C311" s="137">
        <f>'5 жастағы балалар Ф'!O132</f>
        <v>0</v>
      </c>
      <c r="D311" s="137">
        <f>'5 жастағы балалар К'!O132</f>
        <v>0</v>
      </c>
      <c r="E311" s="137">
        <f>'5 жастағы балалар Т'!O132</f>
        <v>0</v>
      </c>
      <c r="F311" s="137">
        <f>'5 жастағы балалар Ш'!O132</f>
        <v>0</v>
      </c>
      <c r="G311" s="137">
        <f>'5 жастағы балалар Ә'!O132</f>
        <v>0</v>
      </c>
    </row>
    <row r="312" spans="2:7">
      <c r="B312" s="31">
        <v>5</v>
      </c>
      <c r="C312" s="137">
        <f>'5 жастағы балалар Ф'!P132</f>
        <v>0</v>
      </c>
      <c r="D312" s="137">
        <f>'5 жастағы балалар К'!P132</f>
        <v>0</v>
      </c>
      <c r="E312" s="137">
        <f>'5 жастағы балалар Т'!P132</f>
        <v>0</v>
      </c>
      <c r="F312" s="137">
        <f>'5 жастағы балалар Ш'!P132</f>
        <v>0</v>
      </c>
      <c r="G312" s="137">
        <f>'5 жастағы балалар Ә'!P132</f>
        <v>0</v>
      </c>
    </row>
    <row r="313" spans="2:7">
      <c r="B313" s="33"/>
      <c r="C313" s="137">
        <f>'5 жастағы балалар Ф'!Q132</f>
        <v>0</v>
      </c>
      <c r="D313" s="137">
        <f>'5 жастағы балалар К'!Q132</f>
        <v>0</v>
      </c>
      <c r="E313" s="137">
        <f>'5 жастағы балалар Т'!Q132</f>
        <v>0</v>
      </c>
      <c r="F313" s="137">
        <f>'5 жастағы балалар Ш'!Q132</f>
        <v>0</v>
      </c>
      <c r="G313" s="137">
        <f>'5 жастағы балалар Ә'!Q132</f>
        <v>0</v>
      </c>
    </row>
    <row r="314" spans="2:7">
      <c r="B314" s="34"/>
      <c r="C314" s="137">
        <f>'5 жастағы балалар Ф'!R132</f>
        <v>0</v>
      </c>
      <c r="D314" s="137">
        <f>'5 жастағы балалар К'!R132</f>
        <v>0</v>
      </c>
      <c r="E314" s="137">
        <f>'5 жастағы балалар Т'!R132</f>
        <v>0</v>
      </c>
      <c r="F314" s="137">
        <f>'5 жастағы балалар Ш'!R132</f>
        <v>0</v>
      </c>
      <c r="G314" s="137">
        <f>'5 жастағы балалар Ә'!R132</f>
        <v>0</v>
      </c>
    </row>
    <row r="315" spans="2:7">
      <c r="B315" s="31">
        <v>6</v>
      </c>
      <c r="C315" s="137">
        <f>'5 жастағы балалар Ф'!S132</f>
        <v>0</v>
      </c>
      <c r="D315" s="137">
        <f>'5 жастағы балалар К'!S132</f>
        <v>0</v>
      </c>
      <c r="E315" s="137">
        <f>'5 жастағы балалар Т'!S132</f>
        <v>0</v>
      </c>
      <c r="F315" s="137">
        <f>'5 жастағы балалар Ш'!S132</f>
        <v>0</v>
      </c>
      <c r="G315" s="137">
        <f>'5 жастағы балалар Ә'!S132</f>
        <v>0</v>
      </c>
    </row>
    <row r="316" spans="2:7">
      <c r="B316" s="33"/>
      <c r="C316" s="137">
        <f>'5 жастағы балалар Ф'!T132</f>
        <v>0</v>
      </c>
      <c r="D316" s="137">
        <f>'5 жастағы балалар К'!T132</f>
        <v>0</v>
      </c>
      <c r="E316" s="137">
        <f>'5 жастағы балалар Т'!T132</f>
        <v>0</v>
      </c>
      <c r="F316" s="137">
        <f>'5 жастағы балалар Ш'!T132</f>
        <v>0</v>
      </c>
      <c r="G316" s="137">
        <f>'5 жастағы балалар Ә'!T132</f>
        <v>0</v>
      </c>
    </row>
    <row r="317" spans="2:7">
      <c r="B317" s="34"/>
      <c r="C317" s="137">
        <f>'5 жастағы балалар Ф'!U132</f>
        <v>0</v>
      </c>
      <c r="D317" s="137">
        <f>'5 жастағы балалар К'!U132</f>
        <v>0</v>
      </c>
      <c r="E317" s="137">
        <f>'5 жастағы балалар Т'!U132</f>
        <v>0</v>
      </c>
      <c r="F317" s="137">
        <f>'5 жастағы балалар Ш'!U132</f>
        <v>0</v>
      </c>
      <c r="G317" s="137">
        <f>'5 жастағы балалар Ә'!U132</f>
        <v>0</v>
      </c>
    </row>
    <row r="318" spans="2:7">
      <c r="B318" s="31">
        <v>7</v>
      </c>
      <c r="C318" s="137">
        <f>'5 жастағы балалар Ф'!V132</f>
        <v>0</v>
      </c>
      <c r="D318" s="137">
        <f>'5 жастағы балалар К'!V132</f>
        <v>0</v>
      </c>
      <c r="E318" s="137">
        <f>'5 жастағы балалар Т'!V132</f>
        <v>0</v>
      </c>
      <c r="F318" s="137">
        <f>'5 жастағы балалар Ш'!V132</f>
        <v>0</v>
      </c>
      <c r="G318" s="137">
        <f>'5 жастағы балалар Ә'!V132</f>
        <v>0</v>
      </c>
    </row>
    <row r="319" spans="2:7">
      <c r="B319" s="33"/>
      <c r="C319" s="137">
        <f>'5 жастағы балалар Ф'!W132</f>
        <v>0</v>
      </c>
      <c r="D319" s="137">
        <f>'5 жастағы балалар Ш'!W132</f>
        <v>0</v>
      </c>
      <c r="E319" s="137">
        <f>'5 жастағы балалар Т'!W132</f>
        <v>0</v>
      </c>
      <c r="F319" s="137">
        <f>'5 жастағы балалар Ш'!W132</f>
        <v>0</v>
      </c>
      <c r="G319" s="137">
        <f>'5 жастағы балалар Ә'!W132</f>
        <v>0</v>
      </c>
    </row>
    <row r="320" spans="2:7">
      <c r="B320" s="34"/>
      <c r="C320" s="137">
        <f>'5 жастағы балалар Ф'!X132</f>
        <v>0</v>
      </c>
      <c r="D320" s="137">
        <f>'5 жастағы балалар К'!X132</f>
        <v>0</v>
      </c>
      <c r="E320" s="137">
        <f>'5 жастағы балалар Т'!X132</f>
        <v>0</v>
      </c>
      <c r="F320" s="137">
        <f>'5 жастағы балалар Ш'!X132</f>
        <v>0</v>
      </c>
      <c r="G320" s="137">
        <f>'5 жастағы балалар Ә'!X132</f>
        <v>0</v>
      </c>
    </row>
    <row r="321" spans="2:7">
      <c r="B321" s="31">
        <v>8</v>
      </c>
      <c r="C321" s="41"/>
      <c r="D321" s="137">
        <f>'5 жастағы балалар К'!Y132</f>
        <v>0</v>
      </c>
      <c r="E321" s="42"/>
      <c r="F321" s="137">
        <f>'5 жастағы балалар Ш'!Y132</f>
        <v>0</v>
      </c>
      <c r="G321" s="42"/>
    </row>
    <row r="322" spans="2:7">
      <c r="B322" s="33"/>
      <c r="C322" s="43"/>
      <c r="D322" s="137">
        <f>'5 жастағы балалар К'!Z132</f>
        <v>0</v>
      </c>
      <c r="E322" s="44"/>
      <c r="F322" s="137">
        <f>'5 жастағы балалар Ш'!Z132</f>
        <v>0</v>
      </c>
      <c r="G322" s="44"/>
    </row>
    <row r="323" spans="2:7">
      <c r="B323" s="34"/>
      <c r="C323" s="43"/>
      <c r="D323" s="137">
        <f>'5 жастағы балалар К'!AA132</f>
        <v>0</v>
      </c>
      <c r="E323" s="44"/>
      <c r="F323" s="137">
        <f>'5 жастағы балалар Ш'!AA132</f>
        <v>0</v>
      </c>
      <c r="G323" s="44"/>
    </row>
    <row r="324" spans="2:7">
      <c r="B324" s="31">
        <v>9</v>
      </c>
      <c r="C324" s="43"/>
      <c r="D324" s="137">
        <f>'5 жастағы балалар К'!AB132</f>
        <v>0</v>
      </c>
      <c r="E324" s="44"/>
      <c r="F324" s="137">
        <f>'5 жастағы балалар Ш'!AB132</f>
        <v>0</v>
      </c>
      <c r="G324" s="44"/>
    </row>
    <row r="325" spans="2:7">
      <c r="B325" s="33"/>
      <c r="C325" s="43"/>
      <c r="D325" s="137">
        <f>'5 жастағы балалар К'!AC132</f>
        <v>0</v>
      </c>
      <c r="E325" s="44"/>
      <c r="F325" s="137">
        <f>'5 жастағы балалар Ш'!AC132</f>
        <v>0</v>
      </c>
      <c r="G325" s="44"/>
    </row>
    <row r="326" spans="2:7">
      <c r="B326" s="34"/>
      <c r="C326" s="43"/>
      <c r="D326" s="137">
        <f>'5 жастағы балалар К'!AD132</f>
        <v>0</v>
      </c>
      <c r="E326" s="44"/>
      <c r="F326" s="137">
        <f>'5 жастағы балалар Ш'!AD132</f>
        <v>0</v>
      </c>
      <c r="G326" s="44"/>
    </row>
    <row r="327" spans="2:7">
      <c r="B327" s="37">
        <v>10</v>
      </c>
      <c r="C327" s="43"/>
      <c r="D327" s="137">
        <f>'5 жастағы балалар К'!AE132</f>
        <v>0</v>
      </c>
      <c r="E327" s="44"/>
      <c r="F327" s="137">
        <f>'5 жастағы балалар Ш'!AE132</f>
        <v>0</v>
      </c>
      <c r="G327" s="44"/>
    </row>
    <row r="328" spans="2:7">
      <c r="B328" s="37"/>
      <c r="C328" s="43"/>
      <c r="D328" s="137">
        <f>'5 жастағы балалар К'!AF132</f>
        <v>0</v>
      </c>
      <c r="E328" s="44"/>
      <c r="F328" s="137">
        <f>'5 жастағы балалар Ш'!AF132</f>
        <v>0</v>
      </c>
      <c r="G328" s="44"/>
    </row>
    <row r="329" spans="2:7">
      <c r="B329" s="37"/>
      <c r="C329" s="43"/>
      <c r="D329" s="137">
        <f>'5 жастағы балалар К'!AG132</f>
        <v>0</v>
      </c>
      <c r="E329" s="44"/>
      <c r="F329" s="137">
        <f>'5 жастағы балалар Ш'!AG132</f>
        <v>0</v>
      </c>
      <c r="G329" s="44"/>
    </row>
    <row r="330" spans="2:7">
      <c r="B330" s="37">
        <v>11</v>
      </c>
      <c r="C330" s="43"/>
      <c r="D330" s="137">
        <f>'5 жастағы балалар К'!AH132</f>
        <v>0</v>
      </c>
      <c r="E330" s="44"/>
      <c r="F330" s="137">
        <f>'5 жастағы балалар Ш'!AH132</f>
        <v>0</v>
      </c>
      <c r="G330" s="44"/>
    </row>
    <row r="331" spans="2:7">
      <c r="B331" s="37"/>
      <c r="C331" s="43"/>
      <c r="D331" s="137">
        <f>'5 жастағы балалар К'!AI132</f>
        <v>0</v>
      </c>
      <c r="E331" s="44"/>
      <c r="F331" s="137">
        <f>'5 жастағы балалар Ш'!AI132</f>
        <v>0</v>
      </c>
      <c r="G331" s="44"/>
    </row>
    <row r="332" spans="2:7">
      <c r="B332" s="37"/>
      <c r="C332" s="43"/>
      <c r="D332" s="137">
        <f>'5 жастағы балалар К'!AJ132</f>
        <v>0</v>
      </c>
      <c r="E332" s="44"/>
      <c r="F332" s="137">
        <f>'5 жастағы балалар Ш'!AJ132</f>
        <v>0</v>
      </c>
      <c r="G332" s="44"/>
    </row>
    <row r="333" spans="2:7">
      <c r="B333" s="37">
        <v>12</v>
      </c>
      <c r="C333" s="43"/>
      <c r="D333" s="137">
        <f>'5 жастағы балалар К'!AK132</f>
        <v>0</v>
      </c>
      <c r="E333" s="44"/>
      <c r="F333" s="137">
        <f>'5 жастағы балалар Ш'!AK132</f>
        <v>0</v>
      </c>
      <c r="G333" s="44"/>
    </row>
    <row r="334" spans="2:7">
      <c r="B334" s="37"/>
      <c r="C334" s="43"/>
      <c r="D334" s="137">
        <f>'5 жастағы балалар К'!AL132</f>
        <v>0</v>
      </c>
      <c r="E334" s="44"/>
      <c r="F334" s="137">
        <f>'5 жастағы балалар Ш'!AL132</f>
        <v>0</v>
      </c>
      <c r="G334" s="44"/>
    </row>
    <row r="335" spans="2:7">
      <c r="B335" s="37"/>
      <c r="C335" s="43"/>
      <c r="D335" s="137">
        <f>'5 жастағы балалар К'!AM132</f>
        <v>0</v>
      </c>
      <c r="E335" s="44"/>
      <c r="F335" s="137">
        <f>'5 жастағы балалар Ш'!AM132</f>
        <v>0</v>
      </c>
      <c r="G335" s="44"/>
    </row>
    <row r="336" spans="2:7">
      <c r="B336" s="37">
        <v>13</v>
      </c>
      <c r="C336" s="43"/>
      <c r="D336" s="137">
        <f>'5 жастағы балалар К'!AN132</f>
        <v>0</v>
      </c>
      <c r="E336" s="44"/>
      <c r="F336" s="137">
        <f>'5 жастағы балалар Ш'!AN132</f>
        <v>0</v>
      </c>
      <c r="G336" s="44"/>
    </row>
    <row r="337" spans="2:7">
      <c r="B337" s="37"/>
      <c r="C337" s="43"/>
      <c r="D337" s="137">
        <f>'5 жастағы балалар К'!AO132</f>
        <v>0</v>
      </c>
      <c r="E337" s="44"/>
      <c r="F337" s="137">
        <f>'5 жастағы балалар Ш'!AO132</f>
        <v>0</v>
      </c>
      <c r="G337" s="44"/>
    </row>
    <row r="338" spans="2:7">
      <c r="B338" s="37"/>
      <c r="C338" s="43"/>
      <c r="D338" s="137">
        <f>'5 жастағы балалар К'!AP132</f>
        <v>0</v>
      </c>
      <c r="E338" s="44"/>
      <c r="F338" s="137">
        <f>'5 жастағы балалар Ш'!AP132</f>
        <v>0</v>
      </c>
      <c r="G338" s="44"/>
    </row>
    <row r="339" spans="2:7">
      <c r="B339" s="37">
        <v>14</v>
      </c>
      <c r="C339" s="43"/>
      <c r="D339" s="137">
        <f>'5 жастағы балалар К'!AQ132</f>
        <v>0</v>
      </c>
      <c r="E339" s="44"/>
      <c r="F339" s="137">
        <f>'5 жастағы балалар Ш'!AQ132</f>
        <v>0</v>
      </c>
      <c r="G339" s="44"/>
    </row>
    <row r="340" spans="2:7">
      <c r="B340" s="37"/>
      <c r="C340" s="43"/>
      <c r="D340" s="137">
        <f>'5 жастағы балалар К'!AR132</f>
        <v>0</v>
      </c>
      <c r="E340" s="44"/>
      <c r="F340" s="137">
        <f>'5 жастағы балалар Ш'!AR132</f>
        <v>0</v>
      </c>
      <c r="G340" s="44"/>
    </row>
    <row r="341" spans="2:7">
      <c r="B341" s="37"/>
      <c r="C341" s="43"/>
      <c r="D341" s="137">
        <f>'5 жастағы балалар К'!AS132</f>
        <v>0</v>
      </c>
      <c r="E341" s="44"/>
      <c r="F341" s="137">
        <f>'5 жастағы балалар Ш'!AS132</f>
        <v>0</v>
      </c>
      <c r="G341" s="44"/>
    </row>
    <row r="342" spans="2:7">
      <c r="B342" s="37">
        <v>15</v>
      </c>
      <c r="C342" s="43"/>
      <c r="D342" s="137">
        <f>'5 жастағы балалар К'!AT132</f>
        <v>0</v>
      </c>
      <c r="E342" s="44"/>
      <c r="F342" s="137">
        <f>'5 жастағы балалар Ш'!AT132</f>
        <v>0</v>
      </c>
      <c r="G342" s="44"/>
    </row>
    <row r="343" spans="2:7">
      <c r="B343" s="37"/>
      <c r="C343" s="43"/>
      <c r="D343" s="137">
        <f>'5 жастағы балалар К'!AU132</f>
        <v>0</v>
      </c>
      <c r="E343" s="44"/>
      <c r="F343" s="137">
        <f>'5 жастағы балалар Ш'!AU132</f>
        <v>0</v>
      </c>
      <c r="G343" s="44"/>
    </row>
    <row r="344" spans="2:7">
      <c r="B344" s="37"/>
      <c r="C344" s="43"/>
      <c r="D344" s="137">
        <f>'5 жастағы балалар К'!AV132</f>
        <v>0</v>
      </c>
      <c r="E344" s="44"/>
      <c r="F344" s="137">
        <f>'5 жастағы балалар Ш'!AV132</f>
        <v>0</v>
      </c>
      <c r="G344" s="44"/>
    </row>
    <row r="345" spans="2:7">
      <c r="B345" s="31">
        <v>16</v>
      </c>
      <c r="C345" s="43"/>
      <c r="D345" s="137">
        <f>'5 жастағы балалар К'!AW132</f>
        <v>0</v>
      </c>
      <c r="E345" s="44"/>
      <c r="F345" s="137">
        <f>'5 жастағы балалар Ш'!AW132</f>
        <v>0</v>
      </c>
      <c r="G345" s="44"/>
    </row>
    <row r="346" spans="2:7">
      <c r="B346" s="33"/>
      <c r="C346" s="43"/>
      <c r="D346" s="137">
        <f>'5 жастағы балалар К'!AX132</f>
        <v>0</v>
      </c>
      <c r="E346" s="44"/>
      <c r="F346" s="137">
        <f>'5 жастағы балалар Ш'!AX132</f>
        <v>0</v>
      </c>
      <c r="G346" s="44"/>
    </row>
    <row r="347" spans="2:7">
      <c r="B347" s="34"/>
      <c r="C347" s="43"/>
      <c r="D347" s="137">
        <f>'5 жастағы балалар К'!AY132</f>
        <v>0</v>
      </c>
      <c r="E347" s="44"/>
      <c r="F347" s="137">
        <f>'5 жастағы балалар Ш'!AY132</f>
        <v>0</v>
      </c>
      <c r="G347" s="44"/>
    </row>
    <row r="348" spans="2:7">
      <c r="B348" s="31">
        <v>17</v>
      </c>
      <c r="C348" s="43"/>
      <c r="D348" s="137">
        <f>'5 жастағы балалар К'!AZ132</f>
        <v>0</v>
      </c>
      <c r="E348" s="44"/>
      <c r="F348" s="137">
        <f>'5 жастағы балалар Ш'!AZ132</f>
        <v>0</v>
      </c>
      <c r="G348" s="44"/>
    </row>
    <row r="349" spans="2:7">
      <c r="B349" s="33"/>
      <c r="C349" s="43"/>
      <c r="D349" s="137">
        <f>'5 жастағы балалар К'!BA132</f>
        <v>0</v>
      </c>
      <c r="E349" s="44"/>
      <c r="F349" s="137">
        <f>'5 жастағы балалар Ш'!BA132</f>
        <v>0</v>
      </c>
      <c r="G349" s="44"/>
    </row>
    <row r="350" spans="2:7">
      <c r="B350" s="34"/>
      <c r="C350" s="43"/>
      <c r="D350" s="137">
        <f>'5 жастағы балалар К'!BB132</f>
        <v>0</v>
      </c>
      <c r="E350" s="44"/>
      <c r="F350" s="137">
        <f>'5 жастағы балалар Ш'!BB132</f>
        <v>0</v>
      </c>
      <c r="G350" s="44"/>
    </row>
    <row r="351" spans="2:7">
      <c r="B351" s="31">
        <v>18</v>
      </c>
      <c r="C351" s="43"/>
      <c r="D351" s="137">
        <f>'5 жастағы балалар К'!BC132</f>
        <v>0</v>
      </c>
      <c r="E351" s="44"/>
      <c r="F351" s="137">
        <f>'5 жастағы балалар Ш'!BC132</f>
        <v>0</v>
      </c>
      <c r="G351" s="44"/>
    </row>
    <row r="352" spans="2:7">
      <c r="B352" s="33"/>
      <c r="C352" s="43"/>
      <c r="D352" s="137">
        <f>'5 жастағы балалар К'!BD132</f>
        <v>0</v>
      </c>
      <c r="E352" s="44"/>
      <c r="F352" s="137">
        <f>'5 жастағы балалар Ш'!BD132</f>
        <v>0</v>
      </c>
      <c r="G352" s="44"/>
    </row>
    <row r="353" spans="2:7">
      <c r="B353" s="34"/>
      <c r="C353" s="43"/>
      <c r="D353" s="137">
        <f>'5 жастағы балалар К'!BE132</f>
        <v>0</v>
      </c>
      <c r="E353" s="44"/>
      <c r="F353" s="137">
        <f>'5 жастағы балалар Ш'!BE132</f>
        <v>0</v>
      </c>
      <c r="G353" s="44"/>
    </row>
    <row r="354" spans="2:7">
      <c r="B354" s="31">
        <v>19</v>
      </c>
      <c r="C354" s="43"/>
      <c r="D354" s="137">
        <f>'5 жастағы балалар К'!BF132</f>
        <v>0</v>
      </c>
      <c r="E354" s="44"/>
      <c r="F354" s="137">
        <f>'5 жастағы балалар Ш'!BF132</f>
        <v>0</v>
      </c>
      <c r="G354" s="44"/>
    </row>
    <row r="355" spans="2:7">
      <c r="B355" s="33"/>
      <c r="C355" s="43"/>
      <c r="D355" s="137">
        <f>'5 жастағы балалар К'!BG132</f>
        <v>0</v>
      </c>
      <c r="E355" s="44"/>
      <c r="F355" s="137">
        <f>'5 жастағы балалар Ш'!BG132</f>
        <v>0</v>
      </c>
      <c r="G355" s="44"/>
    </row>
    <row r="356" spans="2:7">
      <c r="B356" s="34"/>
      <c r="C356" s="43"/>
      <c r="D356" s="137">
        <f>'5 жастағы балалар К'!BH132</f>
        <v>0</v>
      </c>
      <c r="E356" s="44"/>
      <c r="F356" s="137">
        <f>'5 жастағы балалар Ш'!BH132</f>
        <v>0</v>
      </c>
      <c r="G356" s="44"/>
    </row>
    <row r="357" spans="2:7">
      <c r="B357" s="31">
        <v>20</v>
      </c>
      <c r="C357" s="43"/>
      <c r="D357" s="137">
        <f>'5 жастағы балалар К'!BI132</f>
        <v>0</v>
      </c>
      <c r="E357" s="44"/>
      <c r="F357" s="137">
        <f>'5 жастағы балалар Ш'!BI132</f>
        <v>0</v>
      </c>
      <c r="G357" s="44"/>
    </row>
    <row r="358" spans="2:7">
      <c r="B358" s="33"/>
      <c r="C358" s="43"/>
      <c r="D358" s="137">
        <f>'5 жастағы балалар К'!BJ132</f>
        <v>0</v>
      </c>
      <c r="E358" s="44"/>
      <c r="F358" s="137">
        <f>'5 жастағы балалар Ш'!BJ132</f>
        <v>0</v>
      </c>
      <c r="G358" s="44"/>
    </row>
    <row r="359" spans="2:7">
      <c r="B359" s="34"/>
      <c r="C359" s="43"/>
      <c r="D359" s="137">
        <f>'5 жастағы балалар К'!BK132</f>
        <v>0</v>
      </c>
      <c r="E359" s="44"/>
      <c r="F359" s="137">
        <f>'5 жастағы балалар Ш'!BK132</f>
        <v>0</v>
      </c>
      <c r="G359" s="44"/>
    </row>
    <row r="360" spans="2:7">
      <c r="B360" s="31">
        <v>21</v>
      </c>
      <c r="C360" s="43"/>
      <c r="D360" s="137">
        <f>'5 жастағы балалар К'!BL132</f>
        <v>0</v>
      </c>
      <c r="E360" s="44"/>
      <c r="F360" s="137">
        <f>'5 жастағы балалар Ш'!BL132</f>
        <v>0</v>
      </c>
      <c r="G360" s="44"/>
    </row>
    <row r="361" spans="2:7">
      <c r="B361" s="33"/>
      <c r="C361" s="43"/>
      <c r="D361" s="137">
        <f>'5 жастағы балалар К'!BM132</f>
        <v>0</v>
      </c>
      <c r="E361" s="44"/>
      <c r="F361" s="137">
        <f>'5 жастағы балалар Ш'!BM132</f>
        <v>0</v>
      </c>
      <c r="G361" s="44"/>
    </row>
    <row r="362" spans="2:7">
      <c r="B362" s="34"/>
      <c r="C362" s="43"/>
      <c r="D362" s="137">
        <f>'5 жастағы балалар К'!BN132</f>
        <v>0</v>
      </c>
      <c r="E362" s="44"/>
      <c r="F362" s="137">
        <f>'5 жастағы балалар Ш'!BN132</f>
        <v>0</v>
      </c>
      <c r="G362" s="44"/>
    </row>
    <row r="363" spans="2:7">
      <c r="B363" s="31">
        <v>22</v>
      </c>
      <c r="C363" s="43"/>
      <c r="D363" s="137">
        <f>'5 жастағы балалар К'!BO132</f>
        <v>0</v>
      </c>
      <c r="E363" s="44"/>
      <c r="F363" s="137">
        <f>'5 жастағы балалар Ш'!BO132</f>
        <v>0</v>
      </c>
      <c r="G363" s="44"/>
    </row>
    <row r="364" spans="2:7">
      <c r="B364" s="33"/>
      <c r="C364" s="43"/>
      <c r="D364" s="137">
        <f>'5 жастағы балалар К'!BP132</f>
        <v>0</v>
      </c>
      <c r="E364" s="44"/>
      <c r="F364" s="137">
        <f>'5 жастағы балалар Ш'!BP132</f>
        <v>0</v>
      </c>
      <c r="G364" s="44"/>
    </row>
    <row r="365" spans="2:7">
      <c r="B365" s="34"/>
      <c r="C365" s="43"/>
      <c r="D365" s="137">
        <f>'5 жастағы балалар К'!BQ132</f>
        <v>0</v>
      </c>
      <c r="E365" s="44"/>
      <c r="F365" s="137">
        <f>'5 жастағы балалар Ш'!BQ132</f>
        <v>0</v>
      </c>
      <c r="G365" s="44"/>
    </row>
    <row r="366" spans="2:7">
      <c r="B366" s="31">
        <v>23</v>
      </c>
      <c r="C366" s="43"/>
      <c r="D366" s="137">
        <f>'5 жастағы балалар К'!BR132</f>
        <v>0</v>
      </c>
      <c r="E366" s="44"/>
      <c r="F366" s="137">
        <f>'5 жастағы балалар Ш'!BR132</f>
        <v>0</v>
      </c>
      <c r="G366" s="44"/>
    </row>
    <row r="367" spans="2:7">
      <c r="B367" s="33"/>
      <c r="C367" s="43"/>
      <c r="D367" s="137">
        <f>'5 жастағы балалар К'!BS132</f>
        <v>0</v>
      </c>
      <c r="E367" s="44"/>
      <c r="F367" s="137">
        <f>'5 жастағы балалар Ш'!BS132</f>
        <v>0</v>
      </c>
      <c r="G367" s="44"/>
    </row>
    <row r="368" spans="2:7">
      <c r="B368" s="34"/>
      <c r="C368" s="43"/>
      <c r="D368" s="137">
        <f>'5 жастағы балалар К'!BT132</f>
        <v>0</v>
      </c>
      <c r="E368" s="44"/>
      <c r="F368" s="137">
        <f>'5 жастағы балалар Ш'!BT132</f>
        <v>0</v>
      </c>
      <c r="G368" s="44"/>
    </row>
    <row r="369" spans="2:7">
      <c r="B369" s="31">
        <v>24</v>
      </c>
      <c r="C369" s="43"/>
      <c r="D369" s="137">
        <f>'5 жастағы балалар К'!BU132</f>
        <v>0</v>
      </c>
      <c r="E369" s="44"/>
      <c r="F369" s="137">
        <f>'5 жастағы балалар Ш'!BU132</f>
        <v>0</v>
      </c>
      <c r="G369" s="44"/>
    </row>
    <row r="370" spans="2:7">
      <c r="B370" s="33"/>
      <c r="C370" s="43"/>
      <c r="D370" s="137">
        <f>'5 жастағы балалар К'!BV132</f>
        <v>0</v>
      </c>
      <c r="E370" s="44"/>
      <c r="F370" s="137">
        <f>'5 жастағы балалар Ш'!BV132</f>
        <v>0</v>
      </c>
      <c r="G370" s="44"/>
    </row>
    <row r="371" spans="2:7">
      <c r="B371" s="34"/>
      <c r="C371" s="43"/>
      <c r="D371" s="137">
        <f>'5 жастағы балалар К'!BW132</f>
        <v>0</v>
      </c>
      <c r="E371" s="44"/>
      <c r="F371" s="137">
        <f>'5 жастағы балалар Ш'!BW132</f>
        <v>0</v>
      </c>
      <c r="G371" s="44"/>
    </row>
    <row r="372" spans="2:7">
      <c r="B372" s="31">
        <v>25</v>
      </c>
      <c r="C372" s="43"/>
      <c r="D372" s="137">
        <f>'5 жастағы балалар К'!BX132</f>
        <v>0</v>
      </c>
      <c r="E372" s="44"/>
      <c r="F372" s="137">
        <f>'5 жастағы балалар Ш'!BX132</f>
        <v>0</v>
      </c>
      <c r="G372" s="44"/>
    </row>
    <row r="373" spans="2:7">
      <c r="B373" s="33"/>
      <c r="C373" s="43"/>
      <c r="D373" s="137">
        <f>'5 жастағы балалар К'!BY132</f>
        <v>0</v>
      </c>
      <c r="E373" s="44"/>
      <c r="F373" s="137">
        <f>'5 жастағы балалар Ш'!BY132</f>
        <v>0</v>
      </c>
      <c r="G373" s="44"/>
    </row>
    <row r="374" spans="2:7">
      <c r="B374" s="34"/>
      <c r="C374" s="43"/>
      <c r="D374" s="137">
        <f>'5 жастағы балалар К'!BZ132</f>
        <v>0</v>
      </c>
      <c r="E374" s="44"/>
      <c r="F374" s="137">
        <f>'5 жастағы балалар Ш'!BZ132</f>
        <v>0</v>
      </c>
      <c r="G374" s="44"/>
    </row>
    <row r="375" spans="2:7">
      <c r="B375" s="37">
        <v>26</v>
      </c>
      <c r="C375" s="43"/>
      <c r="D375" s="137">
        <f>'5 жастағы балалар К'!CA132</f>
        <v>0</v>
      </c>
      <c r="E375" s="44"/>
      <c r="F375" s="137">
        <f>'5 жастағы балалар Ш'!CA132</f>
        <v>0</v>
      </c>
      <c r="G375" s="44"/>
    </row>
    <row r="376" spans="2:7">
      <c r="B376" s="37"/>
      <c r="C376" s="43"/>
      <c r="D376" s="137">
        <f>'5 жастағы балалар К'!CB132</f>
        <v>0</v>
      </c>
      <c r="E376" s="44"/>
      <c r="F376" s="137">
        <f>'5 жастағы балалар Ш'!CB132</f>
        <v>0</v>
      </c>
      <c r="G376" s="44"/>
    </row>
    <row r="377" spans="2:7">
      <c r="B377" s="37"/>
      <c r="C377" s="43"/>
      <c r="D377" s="137">
        <f>'5 жастағы балалар К'!CC132</f>
        <v>0</v>
      </c>
      <c r="E377" s="44"/>
      <c r="F377" s="137">
        <f>'5 жастағы балалар Ш'!CC132</f>
        <v>0</v>
      </c>
      <c r="G377" s="44"/>
    </row>
    <row r="378" spans="2:7">
      <c r="B378" s="37">
        <v>27</v>
      </c>
      <c r="C378" s="43"/>
      <c r="D378" s="137">
        <f>'5 жастағы балалар К'!CD132</f>
        <v>0</v>
      </c>
      <c r="E378" s="44"/>
      <c r="F378" s="137">
        <f>'5 жастағы балалар Ш'!CD132</f>
        <v>0</v>
      </c>
      <c r="G378" s="44"/>
    </row>
    <row r="379" spans="2:7">
      <c r="B379" s="37"/>
      <c r="C379" s="43"/>
      <c r="D379" s="137">
        <f>'5 жастағы балалар К'!CE132</f>
        <v>0</v>
      </c>
      <c r="E379" s="44"/>
      <c r="F379" s="137">
        <f>'5 жастағы балалар Ш'!CE132</f>
        <v>0</v>
      </c>
      <c r="G379" s="44"/>
    </row>
    <row r="380" spans="2:7">
      <c r="B380" s="37"/>
      <c r="C380" s="43"/>
      <c r="D380" s="137">
        <f>'5 жастағы балалар К'!CF132</f>
        <v>0</v>
      </c>
      <c r="E380" s="44"/>
      <c r="F380" s="137">
        <f>'5 жастағы балалар Ш'!CF132</f>
        <v>0</v>
      </c>
      <c r="G380" s="44"/>
    </row>
    <row r="381" spans="2:7">
      <c r="B381" s="37">
        <v>28</v>
      </c>
      <c r="C381" s="43"/>
      <c r="D381" s="137">
        <f>'5 жастағы балалар К'!CG132</f>
        <v>0</v>
      </c>
      <c r="E381" s="44"/>
      <c r="F381" s="137">
        <f>'5 жастағы балалар Ш'!CG132</f>
        <v>0</v>
      </c>
      <c r="G381" s="44"/>
    </row>
    <row r="382" spans="2:7">
      <c r="B382" s="37"/>
      <c r="C382" s="43"/>
      <c r="D382" s="137">
        <f>'5 жастағы балалар К'!CH132</f>
        <v>0</v>
      </c>
      <c r="E382" s="44"/>
      <c r="F382" s="137">
        <f>'5 жастағы балалар Ш'!CH132</f>
        <v>0</v>
      </c>
      <c r="G382" s="44"/>
    </row>
    <row r="383" spans="2:7">
      <c r="B383" s="37"/>
      <c r="C383" s="43"/>
      <c r="D383" s="137">
        <f>'5 жастағы балалар К'!CI132</f>
        <v>0</v>
      </c>
      <c r="E383" s="44"/>
      <c r="F383" s="137">
        <f>'5 жастағы балалар Ш'!CI132</f>
        <v>0</v>
      </c>
      <c r="G383" s="44"/>
    </row>
    <row r="384" spans="2:7">
      <c r="B384" s="37">
        <v>29</v>
      </c>
      <c r="C384" s="43"/>
      <c r="D384" s="42"/>
      <c r="E384" s="44"/>
      <c r="F384" s="137">
        <f>'5 жастағы балалар Ш'!CJ132</f>
        <v>0</v>
      </c>
      <c r="G384" s="44"/>
    </row>
    <row r="385" spans="2:7">
      <c r="B385" s="37"/>
      <c r="C385" s="43"/>
      <c r="D385" s="44"/>
      <c r="E385" s="44"/>
      <c r="F385" s="137">
        <f>'5 жастағы балалар Ш'!CK132</f>
        <v>0</v>
      </c>
      <c r="G385" s="44"/>
    </row>
    <row r="386" spans="2:7">
      <c r="B386" s="37"/>
      <c r="C386" s="43"/>
      <c r="D386" s="44"/>
      <c r="E386" s="44"/>
      <c r="F386" s="137">
        <f>'5 жастағы балалар Ш'!CL132</f>
        <v>0</v>
      </c>
      <c r="G386" s="44"/>
    </row>
    <row r="387" spans="2:7">
      <c r="B387" s="37">
        <v>30</v>
      </c>
      <c r="C387" s="43"/>
      <c r="D387" s="44"/>
      <c r="E387" s="44"/>
      <c r="F387" s="137">
        <f>'5 жастағы балалар Ш'!CM132</f>
        <v>0</v>
      </c>
      <c r="G387" s="44"/>
    </row>
    <row r="388" spans="2:7">
      <c r="B388" s="37"/>
      <c r="C388" s="43"/>
      <c r="D388" s="44"/>
      <c r="E388" s="44"/>
      <c r="F388" s="137">
        <f>'5 жастағы балалар Ш'!CN132</f>
        <v>0</v>
      </c>
      <c r="G388" s="44"/>
    </row>
    <row r="389" spans="2:7">
      <c r="B389" s="37"/>
      <c r="C389" s="43"/>
      <c r="D389" s="44"/>
      <c r="E389" s="44"/>
      <c r="F389" s="137">
        <f>'5 жастағы балалар Ш'!CO132</f>
        <v>0</v>
      </c>
      <c r="G389" s="44"/>
    </row>
    <row r="390" spans="2:7">
      <c r="B390" s="37">
        <v>31</v>
      </c>
      <c r="C390" s="43"/>
      <c r="D390" s="44"/>
      <c r="E390" s="44"/>
      <c r="F390" s="137">
        <f>'5 жастағы балалар Ш'!CP132</f>
        <v>0</v>
      </c>
      <c r="G390" s="44"/>
    </row>
    <row r="391" spans="2:7">
      <c r="B391" s="37"/>
      <c r="C391" s="43"/>
      <c r="D391" s="44"/>
      <c r="E391" s="44"/>
      <c r="F391" s="137">
        <f>'5 жастағы балалар Ш'!CQ132</f>
        <v>0</v>
      </c>
      <c r="G391" s="44"/>
    </row>
    <row r="392" spans="2:7">
      <c r="B392" s="37"/>
      <c r="C392" s="43"/>
      <c r="D392" s="44"/>
      <c r="E392" s="44"/>
      <c r="F392" s="137">
        <f>'5 жастағы балалар Ш'!CR132</f>
        <v>0</v>
      </c>
      <c r="G392" s="44"/>
    </row>
    <row r="393" spans="2:7">
      <c r="B393" s="37">
        <v>32</v>
      </c>
      <c r="C393" s="43"/>
      <c r="D393" s="44"/>
      <c r="E393" s="44"/>
      <c r="F393" s="137">
        <f>'5 жастағы балалар Ш'!CS132</f>
        <v>0</v>
      </c>
      <c r="G393" s="44"/>
    </row>
    <row r="394" spans="2:7">
      <c r="B394" s="37"/>
      <c r="C394" s="43"/>
      <c r="D394" s="44"/>
      <c r="E394" s="44"/>
      <c r="F394" s="137">
        <f>'5 жастағы балалар Ш'!CT132</f>
        <v>0</v>
      </c>
      <c r="G394" s="44"/>
    </row>
    <row r="395" spans="2:7">
      <c r="B395" s="37"/>
      <c r="C395" s="43"/>
      <c r="D395" s="44"/>
      <c r="E395" s="44"/>
      <c r="F395" s="137">
        <f>'5 жастағы балалар Ш'!CU132</f>
        <v>0</v>
      </c>
      <c r="G395" s="44"/>
    </row>
    <row r="396" spans="2:7">
      <c r="B396" s="37">
        <v>33</v>
      </c>
      <c r="C396" s="43"/>
      <c r="D396" s="44"/>
      <c r="E396" s="44"/>
      <c r="F396" s="137">
        <f>'5 жастағы балалар Ш'!CV132</f>
        <v>0</v>
      </c>
      <c r="G396" s="44"/>
    </row>
    <row r="397" spans="2:7">
      <c r="B397" s="37"/>
      <c r="C397" s="43"/>
      <c r="D397" s="44"/>
      <c r="E397" s="44"/>
      <c r="F397" s="137">
        <f>'5 жастағы балалар Ш'!CW132</f>
        <v>0</v>
      </c>
      <c r="G397" s="44"/>
    </row>
    <row r="398" spans="2:7">
      <c r="B398" s="37"/>
      <c r="C398" s="43"/>
      <c r="D398" s="44"/>
      <c r="E398" s="44"/>
      <c r="F398" s="137">
        <f>'5 жастағы балалар Ш'!CX132</f>
        <v>0</v>
      </c>
      <c r="G398" s="44"/>
    </row>
    <row r="399" spans="2:7">
      <c r="B399" s="37">
        <v>34</v>
      </c>
      <c r="C399" s="43"/>
      <c r="D399" s="44"/>
      <c r="E399" s="44"/>
      <c r="F399" s="137">
        <f>'5 жастағы балалар Ш'!CY132</f>
        <v>0</v>
      </c>
      <c r="G399" s="44"/>
    </row>
    <row r="400" spans="2:7">
      <c r="B400" s="37"/>
      <c r="C400" s="43"/>
      <c r="D400" s="44"/>
      <c r="E400" s="44"/>
      <c r="F400" s="137">
        <f>'5 жастағы балалар Ш'!CZ132</f>
        <v>0</v>
      </c>
      <c r="G400" s="44"/>
    </row>
    <row r="401" spans="2:7">
      <c r="B401" s="37"/>
      <c r="C401" s="43"/>
      <c r="D401" s="44"/>
      <c r="E401" s="44"/>
      <c r="F401" s="137">
        <f>'5 жастағы балалар Ш'!DA132</f>
        <v>0</v>
      </c>
      <c r="G401" s="44"/>
    </row>
    <row r="402" spans="2:7">
      <c r="B402" s="37">
        <v>35</v>
      </c>
      <c r="C402" s="43"/>
      <c r="D402" s="44"/>
      <c r="E402" s="44"/>
      <c r="F402" s="137">
        <f>'5 жастағы балалар Ш'!DB132</f>
        <v>0</v>
      </c>
      <c r="G402" s="44"/>
    </row>
    <row r="403" spans="2:7">
      <c r="B403" s="37"/>
      <c r="C403" s="43"/>
      <c r="D403" s="44"/>
      <c r="E403" s="44"/>
      <c r="F403" s="137">
        <f>'5 жастағы балалар Ш'!DC132</f>
        <v>0</v>
      </c>
      <c r="G403" s="44"/>
    </row>
    <row r="404" spans="2:7">
      <c r="B404" s="37"/>
      <c r="C404" s="45"/>
      <c r="D404" s="46"/>
      <c r="E404" s="46"/>
      <c r="F404" s="137">
        <f>'5 жастағы балалар Ш'!DD132</f>
        <v>0</v>
      </c>
      <c r="G404" s="46"/>
    </row>
    <row r="405" spans="2:2">
      <c r="B405" s="47">
        <f>СВОД3!V27</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8"/>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f>'5 жастағы балалар Ф'!C28</f>
        <v>0</v>
      </c>
      <c r="E4" s="5"/>
      <c r="F4" s="5"/>
      <c r="G4" s="1"/>
      <c r="H4" s="1"/>
    </row>
    <row r="5" ht="18" spans="2:8">
      <c r="B5" s="6" t="s">
        <v>2</v>
      </c>
      <c r="C5" s="6"/>
      <c r="D5" s="7">
        <f>'5 жастағы балалар Ф'!A28</f>
        <v>0</v>
      </c>
      <c r="E5" s="7"/>
      <c r="F5" s="7"/>
      <c r="G5" s="1"/>
      <c r="H5" s="1"/>
    </row>
    <row r="6" ht="84"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1.25" customHeight="1" spans="2:7">
      <c r="B97" s="28"/>
      <c r="C97" s="29" t="s">
        <v>5</v>
      </c>
      <c r="D97" s="29" t="s">
        <v>112</v>
      </c>
      <c r="E97" s="29" t="s">
        <v>338</v>
      </c>
      <c r="F97" s="29" t="s">
        <v>405</v>
      </c>
      <c r="G97" s="30" t="s">
        <v>726</v>
      </c>
    </row>
    <row r="98" ht="15" customHeight="1" spans="2:7">
      <c r="B98" s="31">
        <v>1</v>
      </c>
      <c r="C98" s="137">
        <f>'5 жастағы балалар Ф'!D28</f>
        <v>0</v>
      </c>
      <c r="D98" s="137">
        <f>'5 жастағы балалар К'!D28</f>
        <v>0</v>
      </c>
      <c r="E98" s="137">
        <f>'5 жастағы балалар Т'!D28</f>
        <v>0</v>
      </c>
      <c r="F98" s="137">
        <f>'5 жастағы балалар Ш'!D28</f>
        <v>0</v>
      </c>
      <c r="G98" s="137">
        <f>'5 жастағы балалар Ә'!D28</f>
        <v>0</v>
      </c>
    </row>
    <row r="99" ht="15" customHeight="1" spans="2:7">
      <c r="B99" s="33"/>
      <c r="C99" s="137">
        <f>'5 жастағы балалар Ф'!E28</f>
        <v>0</v>
      </c>
      <c r="D99" s="137">
        <f>'5 жастағы балалар К'!E28</f>
        <v>0</v>
      </c>
      <c r="E99" s="137">
        <f>'5 жастағы балалар Т'!E28</f>
        <v>0</v>
      </c>
      <c r="F99" s="137">
        <f>'5 жастағы балалар Ш'!E28</f>
        <v>0</v>
      </c>
      <c r="G99" s="137">
        <f>'5 жастағы балалар Ә'!E28</f>
        <v>0</v>
      </c>
    </row>
    <row r="100" ht="15" customHeight="1" spans="2:7">
      <c r="B100" s="34"/>
      <c r="C100" s="137">
        <f>'5 жастағы балалар Ф'!F28</f>
        <v>0</v>
      </c>
      <c r="D100" s="137">
        <f>'5 жастағы балалар К'!F28</f>
        <v>0</v>
      </c>
      <c r="E100" s="137">
        <f>'5 жастағы балалар Т'!F28</f>
        <v>0</v>
      </c>
      <c r="F100" s="137">
        <f>'5 жастағы балалар Ш'!F28</f>
        <v>0</v>
      </c>
      <c r="G100" s="137">
        <f>'5 жастағы балалар Ә'!F28</f>
        <v>0</v>
      </c>
    </row>
    <row r="101" ht="15" customHeight="1" spans="2:7">
      <c r="B101" s="31">
        <v>2</v>
      </c>
      <c r="C101" s="137">
        <f>'5 жастағы балалар Ф'!G28</f>
        <v>0</v>
      </c>
      <c r="D101" s="137">
        <f>'5 жастағы балалар К'!G28</f>
        <v>0</v>
      </c>
      <c r="E101" s="137">
        <f>'5 жастағы балалар Т'!G28</f>
        <v>0</v>
      </c>
      <c r="F101" s="137">
        <f>'5 жастағы балалар Ш'!G28</f>
        <v>0</v>
      </c>
      <c r="G101" s="137">
        <f>'5 жастағы балалар Ә'!G28</f>
        <v>0</v>
      </c>
    </row>
    <row r="102" ht="15" customHeight="1" spans="2:7">
      <c r="B102" s="33"/>
      <c r="C102" s="137">
        <f>'5 жастағы балалар Ф'!H28</f>
        <v>0</v>
      </c>
      <c r="D102" s="137">
        <f>'5 жастағы балалар К'!H28</f>
        <v>0</v>
      </c>
      <c r="E102" s="137">
        <f>'5 жастағы балалар Т'!H28</f>
        <v>0</v>
      </c>
      <c r="F102" s="137">
        <f>'5 жастағы балалар Ш'!H28</f>
        <v>0</v>
      </c>
      <c r="G102" s="137">
        <f>'5 жастағы балалар Ә'!H28</f>
        <v>0</v>
      </c>
    </row>
    <row r="103" ht="15" customHeight="1" spans="2:7">
      <c r="B103" s="34"/>
      <c r="C103" s="137">
        <f>'5 жастағы балалар Ф'!I28</f>
        <v>0</v>
      </c>
      <c r="D103" s="137">
        <f>'5 жастағы балалар К'!I28</f>
        <v>0</v>
      </c>
      <c r="E103" s="137">
        <f>'5 жастағы балалар Т'!I28</f>
        <v>0</v>
      </c>
      <c r="F103" s="137">
        <f>'5 жастағы балалар Ш'!I28</f>
        <v>0</v>
      </c>
      <c r="G103" s="137">
        <f>'5 жастағы балалар Ә'!I28</f>
        <v>0</v>
      </c>
    </row>
    <row r="104" ht="15" customHeight="1" spans="2:7">
      <c r="B104" s="31">
        <v>3</v>
      </c>
      <c r="C104" s="137">
        <f>'5 жастағы балалар Ф'!J28</f>
        <v>0</v>
      </c>
      <c r="D104" s="137">
        <f>'5 жастағы балалар К'!J28</f>
        <v>0</v>
      </c>
      <c r="E104" s="137">
        <f>'5 жастағы балалар Т'!J28</f>
        <v>0</v>
      </c>
      <c r="F104" s="137">
        <f>'5 жастағы балалар Ш'!J28</f>
        <v>0</v>
      </c>
      <c r="G104" s="137">
        <f>'5 жастағы балалар Ә'!J28</f>
        <v>0</v>
      </c>
    </row>
    <row r="105" ht="15" customHeight="1" spans="2:7">
      <c r="B105" s="33"/>
      <c r="C105" s="137">
        <f>'5 жастағы балалар Ф'!K28</f>
        <v>0</v>
      </c>
      <c r="D105" s="137">
        <f>'5 жастағы балалар К'!K28</f>
        <v>0</v>
      </c>
      <c r="E105" s="137">
        <f>'5 жастағы балалар Т'!K28</f>
        <v>0</v>
      </c>
      <c r="F105" s="137">
        <f>'5 жастағы балалар Ш'!K28</f>
        <v>0</v>
      </c>
      <c r="G105" s="137">
        <f>'5 жастағы балалар Ә'!K28</f>
        <v>0</v>
      </c>
    </row>
    <row r="106" ht="15" customHeight="1" spans="2:7">
      <c r="B106" s="34"/>
      <c r="C106" s="137">
        <f>'5 жастағы балалар Ф'!L28</f>
        <v>0</v>
      </c>
      <c r="D106" s="137">
        <f>'5 жастағы балалар К'!L28</f>
        <v>0</v>
      </c>
      <c r="E106" s="137">
        <f>'5 жастағы балалар Т'!L28</f>
        <v>0</v>
      </c>
      <c r="F106" s="137">
        <f>'5 жастағы балалар Ш'!L28</f>
        <v>0</v>
      </c>
      <c r="G106" s="137">
        <f>'5 жастағы балалар Ә'!L28</f>
        <v>0</v>
      </c>
    </row>
    <row r="107" ht="15" customHeight="1" spans="2:7">
      <c r="B107" s="31">
        <v>4</v>
      </c>
      <c r="C107" s="137">
        <f>'5 жастағы балалар Ф'!M28</f>
        <v>0</v>
      </c>
      <c r="D107" s="137">
        <f>'5 жастағы балалар К'!M28</f>
        <v>0</v>
      </c>
      <c r="E107" s="137">
        <f>'5 жастағы балалар Т'!M28</f>
        <v>0</v>
      </c>
      <c r="F107" s="137">
        <f>'5 жастағы балалар Ш'!M28</f>
        <v>0</v>
      </c>
      <c r="G107" s="137">
        <f>'5 жастағы балалар Ә'!M28</f>
        <v>0</v>
      </c>
    </row>
    <row r="108" ht="15" customHeight="1" spans="2:7">
      <c r="B108" s="33"/>
      <c r="C108" s="137">
        <f>'5 жастағы балалар Ф'!N28</f>
        <v>0</v>
      </c>
      <c r="D108" s="137">
        <f>'5 жастағы балалар К'!N28</f>
        <v>0</v>
      </c>
      <c r="E108" s="137">
        <f>'5 жастағы балалар Т'!N28</f>
        <v>0</v>
      </c>
      <c r="F108" s="137">
        <f>'5 жастағы балалар Ш'!N28</f>
        <v>0</v>
      </c>
      <c r="G108" s="137">
        <f>'5 жастағы балалар Ә'!N28</f>
        <v>0</v>
      </c>
    </row>
    <row r="109" ht="15" customHeight="1" spans="2:7">
      <c r="B109" s="34"/>
      <c r="C109" s="137">
        <f>'5 жастағы балалар Ф'!O28</f>
        <v>0</v>
      </c>
      <c r="D109" s="137">
        <f>'5 жастағы балалар К'!O28</f>
        <v>0</v>
      </c>
      <c r="E109" s="137">
        <f>'5 жастағы балалар Т'!O28</f>
        <v>0</v>
      </c>
      <c r="F109" s="137">
        <f>'5 жастағы балалар Ш'!O28</f>
        <v>0</v>
      </c>
      <c r="G109" s="137">
        <f>'5 жастағы балалар Ә'!O28</f>
        <v>0</v>
      </c>
    </row>
    <row r="110" ht="15" customHeight="1" spans="2:7">
      <c r="B110" s="31">
        <v>5</v>
      </c>
      <c r="C110" s="137">
        <f>'5 жастағы балалар Ф'!P28</f>
        <v>0</v>
      </c>
      <c r="D110" s="137">
        <f>'5 жастағы балалар К'!P28</f>
        <v>0</v>
      </c>
      <c r="E110" s="137">
        <f>'5 жастағы балалар Т'!P28</f>
        <v>0</v>
      </c>
      <c r="F110" s="137">
        <f>'5 жастағы балалар Ш'!P28</f>
        <v>0</v>
      </c>
      <c r="G110" s="137">
        <f>'5 жастағы балалар Ә'!P28</f>
        <v>0</v>
      </c>
    </row>
    <row r="111" ht="15" customHeight="1" spans="2:7">
      <c r="B111" s="33"/>
      <c r="C111" s="137">
        <f>'5 жастағы балалар Ф'!Q28</f>
        <v>0</v>
      </c>
      <c r="D111" s="137">
        <f>'5 жастағы балалар К'!Q28</f>
        <v>0</v>
      </c>
      <c r="E111" s="137">
        <f>'5 жастағы балалар Т'!Q28</f>
        <v>0</v>
      </c>
      <c r="F111" s="137">
        <f>'5 жастағы балалар Ш'!Q28</f>
        <v>0</v>
      </c>
      <c r="G111" s="137">
        <f>'5 жастағы балалар Ә'!Q28</f>
        <v>0</v>
      </c>
    </row>
    <row r="112" ht="15" customHeight="1" spans="2:7">
      <c r="B112" s="34"/>
      <c r="C112" s="137">
        <f>'5 жастағы балалар Ф'!R28</f>
        <v>0</v>
      </c>
      <c r="D112" s="137">
        <f>'5 жастағы балалар К'!R28</f>
        <v>0</v>
      </c>
      <c r="E112" s="137">
        <f>'5 жастағы балалар Т'!R28</f>
        <v>0</v>
      </c>
      <c r="F112" s="137">
        <f>'5 жастағы балалар Ш'!R28</f>
        <v>0</v>
      </c>
      <c r="G112" s="137">
        <f>'5 жастағы балалар Ә'!R28</f>
        <v>0</v>
      </c>
    </row>
    <row r="113" ht="15" customHeight="1" spans="2:7">
      <c r="B113" s="31">
        <v>6</v>
      </c>
      <c r="C113" s="137">
        <f>'5 жастағы балалар Ф'!S28</f>
        <v>0</v>
      </c>
      <c r="D113" s="137">
        <f>'5 жастағы балалар К'!S28</f>
        <v>0</v>
      </c>
      <c r="E113" s="137">
        <f>'5 жастағы балалар Т'!S28</f>
        <v>0</v>
      </c>
      <c r="F113" s="137">
        <f>'5 жастағы балалар Ш'!S28</f>
        <v>0</v>
      </c>
      <c r="G113" s="137">
        <f>'5 жастағы балалар Ә'!S28</f>
        <v>0</v>
      </c>
    </row>
    <row r="114" ht="15" customHeight="1" spans="2:7">
      <c r="B114" s="33"/>
      <c r="C114" s="137">
        <f>'5 жастағы балалар Ф'!T28</f>
        <v>0</v>
      </c>
      <c r="D114" s="137">
        <f>'5 жастағы балалар К'!T28</f>
        <v>0</v>
      </c>
      <c r="E114" s="137">
        <f>'5 жастағы балалар Т'!T28</f>
        <v>0</v>
      </c>
      <c r="F114" s="137">
        <f>'5 жастағы балалар Ш'!T28</f>
        <v>0</v>
      </c>
      <c r="G114" s="137">
        <f>'5 жастағы балалар Ә'!T28</f>
        <v>0</v>
      </c>
    </row>
    <row r="115" ht="15" customHeight="1" spans="2:7">
      <c r="B115" s="34"/>
      <c r="C115" s="137">
        <f>'5 жастағы балалар Ф'!U28</f>
        <v>0</v>
      </c>
      <c r="D115" s="137">
        <f>'5 жастағы балалар К'!U28</f>
        <v>0</v>
      </c>
      <c r="E115" s="137">
        <f>'5 жастағы балалар Т'!U28</f>
        <v>0</v>
      </c>
      <c r="F115" s="137">
        <f>'5 жастағы балалар Ш'!U28</f>
        <v>0</v>
      </c>
      <c r="G115" s="137">
        <f>'5 жастағы балалар Ә'!U28</f>
        <v>0</v>
      </c>
    </row>
    <row r="116" ht="15" customHeight="1" spans="2:7">
      <c r="B116" s="31">
        <v>7</v>
      </c>
      <c r="C116" s="35"/>
      <c r="D116" s="137">
        <f>'5 жастағы балалар К'!V28</f>
        <v>0</v>
      </c>
      <c r="E116" s="35"/>
      <c r="F116" s="137">
        <f>'5 жастағы балалар Ш'!V28</f>
        <v>0</v>
      </c>
      <c r="G116" s="35"/>
    </row>
    <row r="117" ht="15" customHeight="1" spans="2:7">
      <c r="B117" s="33"/>
      <c r="C117" s="36"/>
      <c r="D117" s="137">
        <f>'5 жастағы балалар Ш'!W28</f>
        <v>0</v>
      </c>
      <c r="E117" s="36"/>
      <c r="F117" s="137">
        <f>'5 жастағы балалар Ш'!W28</f>
        <v>0</v>
      </c>
      <c r="G117" s="36"/>
    </row>
    <row r="118" ht="15" customHeight="1" spans="2:7">
      <c r="B118" s="34"/>
      <c r="C118" s="36"/>
      <c r="D118" s="137">
        <f>'5 жастағы балалар К'!X28</f>
        <v>0</v>
      </c>
      <c r="E118" s="36"/>
      <c r="F118" s="137">
        <f>'5 жастағы балалар Ш'!X28</f>
        <v>0</v>
      </c>
      <c r="G118" s="36"/>
    </row>
    <row r="119" ht="15" customHeight="1" spans="2:7">
      <c r="B119" s="31">
        <v>8</v>
      </c>
      <c r="C119" s="36"/>
      <c r="D119" s="137">
        <f>'5 жастағы балалар К'!Y28</f>
        <v>0</v>
      </c>
      <c r="E119" s="36"/>
      <c r="F119" s="137">
        <f>'5 жастағы балалар Ш'!Y28</f>
        <v>0</v>
      </c>
      <c r="G119" s="36"/>
    </row>
    <row r="120" ht="15" customHeight="1" spans="2:7">
      <c r="B120" s="33"/>
      <c r="C120" s="36"/>
      <c r="D120" s="137">
        <f>'5 жастағы балалар К'!Z28</f>
        <v>0</v>
      </c>
      <c r="E120" s="36"/>
      <c r="F120" s="137">
        <f>'5 жастағы балалар Ш'!Z28</f>
        <v>0</v>
      </c>
      <c r="G120" s="36"/>
    </row>
    <row r="121" ht="15" customHeight="1" spans="2:7">
      <c r="B121" s="34"/>
      <c r="C121" s="36"/>
      <c r="D121" s="137">
        <f>'5 жастағы балалар К'!AA28</f>
        <v>0</v>
      </c>
      <c r="E121" s="36"/>
      <c r="F121" s="137">
        <f>'5 жастағы балалар Ш'!AA28</f>
        <v>0</v>
      </c>
      <c r="G121" s="36"/>
    </row>
    <row r="122" ht="15" customHeight="1" spans="2:7">
      <c r="B122" s="31">
        <v>9</v>
      </c>
      <c r="C122" s="36"/>
      <c r="D122" s="137">
        <f>'5 жастағы балалар К'!AB28</f>
        <v>0</v>
      </c>
      <c r="E122" s="36"/>
      <c r="F122" s="137">
        <f>'5 жастағы балалар Ш'!AB28</f>
        <v>0</v>
      </c>
      <c r="G122" s="36"/>
    </row>
    <row r="123" ht="15" customHeight="1" spans="2:7">
      <c r="B123" s="33"/>
      <c r="C123" s="36"/>
      <c r="D123" s="137">
        <f>'5 жастағы балалар К'!AC28</f>
        <v>0</v>
      </c>
      <c r="E123" s="36"/>
      <c r="F123" s="137">
        <f>'5 жастағы балалар Ш'!AC28</f>
        <v>0</v>
      </c>
      <c r="G123" s="36"/>
    </row>
    <row r="124" ht="15" customHeight="1" spans="2:7">
      <c r="B124" s="34"/>
      <c r="C124" s="36"/>
      <c r="D124" s="137">
        <f>'5 жастағы балалар К'!AD28</f>
        <v>0</v>
      </c>
      <c r="E124" s="36"/>
      <c r="F124" s="137">
        <f>'5 жастағы балалар Ш'!AD28</f>
        <v>0</v>
      </c>
      <c r="G124" s="36"/>
    </row>
    <row r="125" ht="15" customHeight="1" spans="2:7">
      <c r="B125" s="37">
        <v>10</v>
      </c>
      <c r="C125" s="36"/>
      <c r="D125" s="137">
        <f>'5 жастағы балалар К'!AE28</f>
        <v>0</v>
      </c>
      <c r="E125" s="36"/>
      <c r="F125" s="137">
        <f>'5 жастағы балалар Ш'!AE28</f>
        <v>0</v>
      </c>
      <c r="G125" s="36"/>
    </row>
    <row r="126" ht="15" customHeight="1" spans="2:7">
      <c r="B126" s="37"/>
      <c r="C126" s="36"/>
      <c r="D126" s="137">
        <f>'5 жастағы балалар К'!AF28</f>
        <v>0</v>
      </c>
      <c r="E126" s="36"/>
      <c r="F126" s="137">
        <f>'5 жастағы балалар Ш'!AF28</f>
        <v>0</v>
      </c>
      <c r="G126" s="36"/>
    </row>
    <row r="127" ht="15" customHeight="1" spans="2:7">
      <c r="B127" s="37"/>
      <c r="C127" s="36"/>
      <c r="D127" s="137">
        <f>'5 жастағы балалар К'!AG28</f>
        <v>0</v>
      </c>
      <c r="E127" s="36"/>
      <c r="F127" s="137">
        <f>'5 жастағы балалар Ш'!AG28</f>
        <v>0</v>
      </c>
      <c r="G127" s="36"/>
    </row>
    <row r="128" ht="15" customHeight="1" spans="2:7">
      <c r="B128" s="37">
        <v>11</v>
      </c>
      <c r="C128" s="36"/>
      <c r="D128" s="137">
        <f>'5 жастағы балалар К'!AH28</f>
        <v>0</v>
      </c>
      <c r="E128" s="36"/>
      <c r="F128" s="137">
        <f>'5 жастағы балалар Ш'!AH28</f>
        <v>0</v>
      </c>
      <c r="G128" s="36"/>
    </row>
    <row r="129" ht="15" customHeight="1" spans="2:7">
      <c r="B129" s="37"/>
      <c r="C129" s="36"/>
      <c r="D129" s="137">
        <f>'5 жастағы балалар К'!AI28</f>
        <v>0</v>
      </c>
      <c r="E129" s="36"/>
      <c r="F129" s="137">
        <f>'5 жастағы балалар Ш'!AI28</f>
        <v>0</v>
      </c>
      <c r="G129" s="36"/>
    </row>
    <row r="130" spans="2:7">
      <c r="B130" s="37"/>
      <c r="C130" s="36"/>
      <c r="D130" s="137">
        <f>'5 жастағы балалар К'!AJ28</f>
        <v>0</v>
      </c>
      <c r="E130" s="36"/>
      <c r="F130" s="137">
        <f>'5 жастағы балалар Ш'!AJ28</f>
        <v>0</v>
      </c>
      <c r="G130" s="36"/>
    </row>
    <row r="131" spans="2:7">
      <c r="B131" s="37">
        <v>12</v>
      </c>
      <c r="C131" s="36"/>
      <c r="D131" s="137">
        <f>'5 жастағы балалар К'!AK28</f>
        <v>0</v>
      </c>
      <c r="E131" s="36"/>
      <c r="F131" s="137">
        <f>'5 жастағы балалар Ш'!AK28</f>
        <v>0</v>
      </c>
      <c r="G131" s="36"/>
    </row>
    <row r="132" spans="2:7">
      <c r="B132" s="37"/>
      <c r="C132" s="36"/>
      <c r="D132" s="137">
        <f>'5 жастағы балалар К'!AL28</f>
        <v>0</v>
      </c>
      <c r="E132" s="36"/>
      <c r="F132" s="137">
        <f>'5 жастағы балалар Ш'!AL28</f>
        <v>0</v>
      </c>
      <c r="G132" s="36"/>
    </row>
    <row r="133" spans="2:7">
      <c r="B133" s="37"/>
      <c r="C133" s="36"/>
      <c r="D133" s="137">
        <f>'5 жастағы балалар К'!AM28</f>
        <v>0</v>
      </c>
      <c r="E133" s="36"/>
      <c r="F133" s="137">
        <f>'5 жастағы балалар Ш'!AM28</f>
        <v>0</v>
      </c>
      <c r="G133" s="36"/>
    </row>
    <row r="134" spans="2:7">
      <c r="B134" s="37">
        <v>13</v>
      </c>
      <c r="C134" s="36"/>
      <c r="D134" s="137">
        <f>'5 жастағы балалар К'!AN28</f>
        <v>0</v>
      </c>
      <c r="E134" s="36"/>
      <c r="F134" s="137">
        <f>'5 жастағы балалар Ш'!AN28</f>
        <v>0</v>
      </c>
      <c r="G134" s="36"/>
    </row>
    <row r="135" spans="2:7">
      <c r="B135" s="37"/>
      <c r="C135" s="36"/>
      <c r="D135" s="137">
        <f>'5 жастағы балалар К'!AO28</f>
        <v>0</v>
      </c>
      <c r="E135" s="36"/>
      <c r="F135" s="137">
        <f>'5 жастағы балалар Ш'!AO28</f>
        <v>0</v>
      </c>
      <c r="G135" s="36"/>
    </row>
    <row r="136" spans="2:7">
      <c r="B136" s="37"/>
      <c r="C136" s="36"/>
      <c r="D136" s="137">
        <f>'5 жастағы балалар К'!AP28</f>
        <v>0</v>
      </c>
      <c r="E136" s="36"/>
      <c r="F136" s="137">
        <f>'5 жастағы балалар Ш'!AP28</f>
        <v>0</v>
      </c>
      <c r="G136" s="36"/>
    </row>
    <row r="137" spans="2:7">
      <c r="B137" s="37">
        <v>14</v>
      </c>
      <c r="C137" s="36"/>
      <c r="D137" s="137">
        <f>'5 жастағы балалар К'!AQ28</f>
        <v>0</v>
      </c>
      <c r="E137" s="36"/>
      <c r="F137" s="137">
        <f>'5 жастағы балалар Ш'!AQ28</f>
        <v>0</v>
      </c>
      <c r="G137" s="36"/>
    </row>
    <row r="138" spans="2:7">
      <c r="B138" s="37"/>
      <c r="C138" s="36"/>
      <c r="D138" s="137">
        <f>'5 жастағы балалар К'!AR28</f>
        <v>0</v>
      </c>
      <c r="E138" s="36"/>
      <c r="F138" s="137">
        <f>'5 жастағы балалар Ш'!AR28</f>
        <v>0</v>
      </c>
      <c r="G138" s="36"/>
    </row>
    <row r="139" spans="2:7">
      <c r="B139" s="37"/>
      <c r="C139" s="36"/>
      <c r="D139" s="137">
        <f>'5 жастағы балалар К'!AS28</f>
        <v>0</v>
      </c>
      <c r="E139" s="36"/>
      <c r="F139" s="137">
        <f>'5 жастағы балалар Ш'!AS28</f>
        <v>0</v>
      </c>
      <c r="G139" s="36"/>
    </row>
    <row r="140" spans="2:7">
      <c r="B140" s="37">
        <v>15</v>
      </c>
      <c r="C140" s="36"/>
      <c r="D140" s="137">
        <f>'5 жастағы балалар К'!AT28</f>
        <v>0</v>
      </c>
      <c r="E140" s="36"/>
      <c r="F140" s="137">
        <f>'5 жастағы балалар Ш'!AT28</f>
        <v>0</v>
      </c>
      <c r="G140" s="36"/>
    </row>
    <row r="141" spans="2:7">
      <c r="B141" s="37"/>
      <c r="C141" s="36"/>
      <c r="D141" s="137">
        <f>'5 жастағы балалар К'!AU28</f>
        <v>0</v>
      </c>
      <c r="E141" s="36"/>
      <c r="F141" s="137">
        <f>'5 жастағы балалар Ш'!AU28</f>
        <v>0</v>
      </c>
      <c r="G141" s="36"/>
    </row>
    <row r="142" spans="2:7">
      <c r="B142" s="37"/>
      <c r="C142" s="36"/>
      <c r="D142" s="137">
        <f>'5 жастағы балалар К'!AV28</f>
        <v>0</v>
      </c>
      <c r="E142" s="36"/>
      <c r="F142" s="137">
        <f>'5 жастағы балалар Ш'!AV28</f>
        <v>0</v>
      </c>
      <c r="G142" s="36"/>
    </row>
    <row r="143" spans="2:7">
      <c r="B143" s="37">
        <v>16</v>
      </c>
      <c r="C143" s="36"/>
      <c r="D143" s="137">
        <f>'5 жастағы балалар К'!AW28</f>
        <v>0</v>
      </c>
      <c r="E143" s="36"/>
      <c r="F143" s="137">
        <f>'5 жастағы балалар Ш'!AW28</f>
        <v>0</v>
      </c>
      <c r="G143" s="36"/>
    </row>
    <row r="144" spans="2:7">
      <c r="B144" s="37"/>
      <c r="C144" s="36"/>
      <c r="D144" s="137">
        <f>'5 жастағы балалар К'!AX28</f>
        <v>0</v>
      </c>
      <c r="E144" s="36"/>
      <c r="F144" s="137">
        <f>'5 жастағы балалар Ш'!AX28</f>
        <v>0</v>
      </c>
      <c r="G144" s="36"/>
    </row>
    <row r="145" spans="2:7">
      <c r="B145" s="37"/>
      <c r="C145" s="36"/>
      <c r="D145" s="137">
        <f>'5 жастағы балалар К'!AY28</f>
        <v>0</v>
      </c>
      <c r="E145" s="36"/>
      <c r="F145" s="137">
        <f>'5 жастағы балалар Ш'!AY28</f>
        <v>0</v>
      </c>
      <c r="G145" s="36"/>
    </row>
    <row r="146" spans="2:7">
      <c r="B146" s="37">
        <v>17</v>
      </c>
      <c r="C146" s="36"/>
      <c r="D146" s="137">
        <f>'5 жастағы балалар К'!AZ28</f>
        <v>0</v>
      </c>
      <c r="E146" s="36"/>
      <c r="F146" s="137">
        <f>'5 жастағы балалар Ш'!AZ28</f>
        <v>0</v>
      </c>
      <c r="G146" s="36"/>
    </row>
    <row r="147" spans="2:7">
      <c r="B147" s="37"/>
      <c r="C147" s="36"/>
      <c r="D147" s="137">
        <f>'5 жастағы балалар К'!BA28</f>
        <v>0</v>
      </c>
      <c r="E147" s="36"/>
      <c r="F147" s="137">
        <f>'5 жастағы балалар Ш'!BA28</f>
        <v>0</v>
      </c>
      <c r="G147" s="36"/>
    </row>
    <row r="148" spans="2:7">
      <c r="B148" s="37"/>
      <c r="C148" s="36"/>
      <c r="D148" s="137">
        <f>'5 жастағы балалар К'!BB28</f>
        <v>0</v>
      </c>
      <c r="E148" s="36"/>
      <c r="F148" s="137">
        <f>'5 жастағы балалар Ш'!BB28</f>
        <v>0</v>
      </c>
      <c r="G148" s="36"/>
    </row>
    <row r="149" spans="2:7">
      <c r="B149" s="37">
        <v>18</v>
      </c>
      <c r="C149" s="36"/>
      <c r="D149" s="137">
        <f>'5 жастағы балалар К'!BC28</f>
        <v>0</v>
      </c>
      <c r="E149" s="36"/>
      <c r="F149" s="137">
        <f>'5 жастағы балалар Ш'!BC28</f>
        <v>0</v>
      </c>
      <c r="G149" s="36"/>
    </row>
    <row r="150" spans="2:7">
      <c r="B150" s="37"/>
      <c r="C150" s="36"/>
      <c r="D150" s="137">
        <f>'5 жастағы балалар К'!BD28</f>
        <v>0</v>
      </c>
      <c r="E150" s="36"/>
      <c r="F150" s="137">
        <f>'5 жастағы балалар Ш'!BD28</f>
        <v>0</v>
      </c>
      <c r="G150" s="36"/>
    </row>
    <row r="151" spans="2:7">
      <c r="B151" s="37"/>
      <c r="C151" s="36"/>
      <c r="D151" s="137">
        <f>'5 жастағы балалар К'!BE28</f>
        <v>0</v>
      </c>
      <c r="E151" s="36"/>
      <c r="F151" s="137">
        <f>'5 жастағы балалар Ш'!BE28</f>
        <v>0</v>
      </c>
      <c r="G151" s="36"/>
    </row>
    <row r="152" spans="2:7">
      <c r="B152" s="37">
        <v>19</v>
      </c>
      <c r="C152" s="36"/>
      <c r="D152" s="35"/>
      <c r="E152" s="36"/>
      <c r="F152" s="137">
        <f>'5 жастағы балалар Ш'!BF28</f>
        <v>0</v>
      </c>
      <c r="G152" s="36"/>
    </row>
    <row r="153" spans="2:7">
      <c r="B153" s="37"/>
      <c r="C153" s="36"/>
      <c r="D153" s="36"/>
      <c r="E153" s="36"/>
      <c r="F153" s="137">
        <f>'5 жастағы балалар Ш'!BG28</f>
        <v>0</v>
      </c>
      <c r="G153" s="36"/>
    </row>
    <row r="154" spans="2:7">
      <c r="B154" s="37"/>
      <c r="C154" s="36"/>
      <c r="D154" s="36"/>
      <c r="E154" s="36"/>
      <c r="F154" s="137">
        <f>'5 жастағы балалар Ш'!BH28</f>
        <v>0</v>
      </c>
      <c r="G154" s="36"/>
    </row>
    <row r="155" spans="2:7">
      <c r="B155" s="37">
        <v>20</v>
      </c>
      <c r="C155" s="36"/>
      <c r="D155" s="36"/>
      <c r="E155" s="36"/>
      <c r="F155" s="137">
        <f>'5 жастағы балалар Ш'!BI28</f>
        <v>0</v>
      </c>
      <c r="G155" s="36"/>
    </row>
    <row r="156" spans="2:7">
      <c r="B156" s="37"/>
      <c r="C156" s="36"/>
      <c r="D156" s="36"/>
      <c r="E156" s="36"/>
      <c r="F156" s="137">
        <f>'5 жастағы балалар Ш'!BJ28</f>
        <v>0</v>
      </c>
      <c r="G156" s="36"/>
    </row>
    <row r="157" spans="2:7">
      <c r="B157" s="37"/>
      <c r="C157" s="36"/>
      <c r="D157" s="36"/>
      <c r="E157" s="36"/>
      <c r="F157" s="137">
        <f>'5 жастағы балалар Ш'!BK28</f>
        <v>0</v>
      </c>
      <c r="G157" s="36"/>
    </row>
    <row r="158" spans="2:7">
      <c r="B158" s="31">
        <v>21</v>
      </c>
      <c r="C158" s="36"/>
      <c r="D158" s="36"/>
      <c r="E158" s="36"/>
      <c r="F158" s="137">
        <f>'5 жастағы балалар Ш'!BL28</f>
        <v>0</v>
      </c>
      <c r="G158" s="36"/>
    </row>
    <row r="159" ht="15" customHeight="1" spans="2:7">
      <c r="B159" s="33"/>
      <c r="C159" s="36"/>
      <c r="D159" s="36"/>
      <c r="E159" s="36"/>
      <c r="F159" s="137">
        <f>'5 жастағы балалар Ш'!BM28</f>
        <v>0</v>
      </c>
      <c r="G159" s="36"/>
    </row>
    <row r="160" spans="2:7">
      <c r="B160" s="34"/>
      <c r="C160" s="36"/>
      <c r="D160" s="36"/>
      <c r="E160" s="36"/>
      <c r="F160" s="137">
        <f>'5 жастағы балалар Ш'!BN28</f>
        <v>0</v>
      </c>
      <c r="G160" s="36"/>
    </row>
    <row r="161" spans="2:7">
      <c r="B161" s="31">
        <v>22</v>
      </c>
      <c r="C161" s="36"/>
      <c r="D161" s="36"/>
      <c r="E161" s="36"/>
      <c r="F161" s="137">
        <f>'5 жастағы балалар Ш'!BO28</f>
        <v>0</v>
      </c>
      <c r="G161" s="36"/>
    </row>
    <row r="162" spans="2:7">
      <c r="B162" s="33"/>
      <c r="C162" s="36"/>
      <c r="D162" s="36"/>
      <c r="E162" s="36"/>
      <c r="F162" s="137">
        <f>'5 жастағы балалар Ш'!BP28</f>
        <v>0</v>
      </c>
      <c r="G162" s="36"/>
    </row>
    <row r="163" spans="2:7">
      <c r="B163" s="34"/>
      <c r="C163" s="36"/>
      <c r="D163" s="36"/>
      <c r="E163" s="36"/>
      <c r="F163" s="137">
        <f>'5 жастағы балалар Ш'!BQ28</f>
        <v>0</v>
      </c>
      <c r="G163" s="36"/>
    </row>
    <row r="164" spans="2:7">
      <c r="B164" s="31">
        <v>23</v>
      </c>
      <c r="C164" s="36"/>
      <c r="D164" s="36"/>
      <c r="E164" s="36"/>
      <c r="F164" s="137">
        <f>'5 жастағы балалар Ш'!BR28</f>
        <v>0</v>
      </c>
      <c r="G164" s="36"/>
    </row>
    <row r="165" spans="2:7">
      <c r="B165" s="33"/>
      <c r="C165" s="36"/>
      <c r="D165" s="36"/>
      <c r="E165" s="36"/>
      <c r="F165" s="137">
        <f>'5 жастағы балалар Ш'!BS28</f>
        <v>0</v>
      </c>
      <c r="G165" s="36"/>
    </row>
    <row r="166" ht="15" customHeight="1" spans="2:7">
      <c r="B166" s="34"/>
      <c r="C166" s="36"/>
      <c r="D166" s="36"/>
      <c r="E166" s="36"/>
      <c r="F166" s="137">
        <f>'5 жастағы балалар Ш'!BT28</f>
        <v>0</v>
      </c>
      <c r="G166" s="36"/>
    </row>
    <row r="167" ht="15" customHeight="1" spans="2:7">
      <c r="B167" s="31">
        <v>24</v>
      </c>
      <c r="C167" s="36"/>
      <c r="D167" s="36"/>
      <c r="E167" s="36"/>
      <c r="F167" s="137">
        <f>'5 жастағы балалар Ш'!BU28</f>
        <v>0</v>
      </c>
      <c r="G167" s="36"/>
    </row>
    <row r="168" ht="15" customHeight="1" spans="2:7">
      <c r="B168" s="33"/>
      <c r="C168" s="36"/>
      <c r="D168" s="36"/>
      <c r="E168" s="36"/>
      <c r="F168" s="137">
        <f>'5 жастағы балалар Ш'!BV28</f>
        <v>0</v>
      </c>
      <c r="G168" s="36"/>
    </row>
    <row r="169" ht="15" customHeight="1" spans="2:7">
      <c r="B169" s="34"/>
      <c r="C169" s="36"/>
      <c r="D169" s="36"/>
      <c r="E169" s="36"/>
      <c r="F169" s="137">
        <f>'5 жастағы балалар Ш'!BW28</f>
        <v>0</v>
      </c>
      <c r="G169" s="36"/>
    </row>
    <row r="170" ht="15" customHeight="1" spans="2:7">
      <c r="B170" s="31">
        <v>25</v>
      </c>
      <c r="C170" s="36"/>
      <c r="D170" s="36"/>
      <c r="E170" s="36"/>
      <c r="F170" s="137">
        <f>'5 жастағы балалар Ш'!BX28</f>
        <v>0</v>
      </c>
      <c r="G170" s="36"/>
    </row>
    <row r="171" ht="15" customHeight="1" spans="2:7">
      <c r="B171" s="33"/>
      <c r="C171" s="36"/>
      <c r="D171" s="36"/>
      <c r="E171" s="36"/>
      <c r="F171" s="137">
        <f>'5 жастағы балалар Ш'!BY28</f>
        <v>0</v>
      </c>
      <c r="G171" s="36"/>
    </row>
    <row r="172" ht="15" customHeight="1" spans="2:7">
      <c r="B172" s="34"/>
      <c r="C172" s="36"/>
      <c r="D172" s="36"/>
      <c r="E172" s="36"/>
      <c r="F172" s="137">
        <f>'5 жастағы балалар Ш'!BZ28</f>
        <v>0</v>
      </c>
      <c r="G172" s="36"/>
    </row>
    <row r="173" ht="15" customHeight="1" spans="2:7">
      <c r="B173" s="31">
        <v>26</v>
      </c>
      <c r="C173" s="36"/>
      <c r="D173" s="36"/>
      <c r="E173" s="36"/>
      <c r="F173" s="137">
        <f>'5 жастағы балалар Ш'!CA28</f>
        <v>0</v>
      </c>
      <c r="G173" s="36"/>
    </row>
    <row r="174" ht="15" customHeight="1" spans="2:7">
      <c r="B174" s="33"/>
      <c r="C174" s="36"/>
      <c r="D174" s="36"/>
      <c r="E174" s="36"/>
      <c r="F174" s="137">
        <f>'5 жастағы балалар Ш'!CB28</f>
        <v>0</v>
      </c>
      <c r="G174" s="36"/>
    </row>
    <row r="175" ht="15" customHeight="1" spans="2:7">
      <c r="B175" s="34"/>
      <c r="C175" s="36"/>
      <c r="D175" s="36"/>
      <c r="E175" s="36"/>
      <c r="F175" s="137">
        <f>'5 жастағы балалар Ш'!CC28</f>
        <v>0</v>
      </c>
      <c r="G175" s="36"/>
    </row>
    <row r="176" ht="15" customHeight="1" spans="2:7">
      <c r="B176" s="31">
        <v>27</v>
      </c>
      <c r="C176" s="36"/>
      <c r="D176" s="36"/>
      <c r="E176" s="36"/>
      <c r="F176" s="137">
        <f>'5 жастағы балалар Ш'!CD28</f>
        <v>0</v>
      </c>
      <c r="G176" s="36"/>
    </row>
    <row r="177" ht="15" customHeight="1" spans="2:7">
      <c r="B177" s="33"/>
      <c r="C177" s="36"/>
      <c r="D177" s="36"/>
      <c r="E177" s="36"/>
      <c r="F177" s="137">
        <f>'5 жастағы балалар Ш'!CE28</f>
        <v>0</v>
      </c>
      <c r="G177" s="36"/>
    </row>
    <row r="178" ht="15" customHeight="1" spans="2:7">
      <c r="B178" s="34"/>
      <c r="C178" s="36"/>
      <c r="D178" s="36"/>
      <c r="E178" s="36"/>
      <c r="F178" s="137">
        <f>'5 жастағы балалар Ш'!CF28</f>
        <v>0</v>
      </c>
      <c r="G178" s="36"/>
    </row>
    <row r="179" ht="15" customHeight="1" spans="2:7">
      <c r="B179" s="31">
        <v>28</v>
      </c>
      <c r="C179" s="36"/>
      <c r="D179" s="36"/>
      <c r="E179" s="36"/>
      <c r="F179" s="137">
        <f>'5 жастағы балалар Ш'!CG28</f>
        <v>0</v>
      </c>
      <c r="G179" s="36"/>
    </row>
    <row r="180" ht="15" customHeight="1" spans="2:7">
      <c r="B180" s="33"/>
      <c r="C180" s="36"/>
      <c r="D180" s="36"/>
      <c r="E180" s="36"/>
      <c r="F180" s="137">
        <f>'5 жастағы балалар Ш'!CH28</f>
        <v>0</v>
      </c>
      <c r="G180" s="36"/>
    </row>
    <row r="181" ht="15" customHeight="1" spans="2:7">
      <c r="B181" s="34"/>
      <c r="C181" s="36"/>
      <c r="D181" s="36"/>
      <c r="E181" s="36"/>
      <c r="F181" s="137">
        <f>'5 жастағы балалар Ш'!CI28</f>
        <v>0</v>
      </c>
      <c r="G181" s="36"/>
    </row>
    <row r="182" ht="15" customHeight="1" spans="2:7">
      <c r="B182" s="31">
        <v>29</v>
      </c>
      <c r="C182" s="36"/>
      <c r="D182" s="36"/>
      <c r="E182" s="36"/>
      <c r="F182" s="137">
        <f>'5 жастағы балалар Ш'!CJ28</f>
        <v>0</v>
      </c>
      <c r="G182" s="36"/>
    </row>
    <row r="183" ht="15" customHeight="1" spans="2:7">
      <c r="B183" s="33"/>
      <c r="C183" s="36"/>
      <c r="D183" s="36"/>
      <c r="E183" s="36"/>
      <c r="F183" s="137">
        <f>'5 жастағы балалар Ш'!CK28</f>
        <v>0</v>
      </c>
      <c r="G183" s="36"/>
    </row>
    <row r="184" ht="15" customHeight="1" spans="2:7">
      <c r="B184" s="34"/>
      <c r="C184" s="36"/>
      <c r="D184" s="36"/>
      <c r="E184" s="36"/>
      <c r="F184" s="137">
        <f>'5 жастағы балалар Ш'!CL28</f>
        <v>0</v>
      </c>
      <c r="G184" s="36"/>
    </row>
    <row r="185" ht="15" customHeight="1" spans="2:7">
      <c r="B185" s="31">
        <v>30</v>
      </c>
      <c r="C185" s="36"/>
      <c r="D185" s="36"/>
      <c r="E185" s="36"/>
      <c r="F185" s="137">
        <f>'5 жастағы балалар Ш'!CM28</f>
        <v>0</v>
      </c>
      <c r="G185" s="36"/>
    </row>
    <row r="186" ht="15" customHeight="1" spans="2:7">
      <c r="B186" s="33"/>
      <c r="C186" s="36"/>
      <c r="D186" s="36"/>
      <c r="E186" s="36"/>
      <c r="F186" s="137">
        <f>'5 жастағы балалар Ш'!CN28</f>
        <v>0</v>
      </c>
      <c r="G186" s="36"/>
    </row>
    <row r="187" ht="15" customHeight="1" spans="2:7">
      <c r="B187" s="34"/>
      <c r="C187" s="38"/>
      <c r="D187" s="38"/>
      <c r="E187" s="38"/>
      <c r="F187" s="137">
        <f>'5 жастағы балалар Ш'!CO28</f>
        <v>0</v>
      </c>
      <c r="G187" s="38"/>
    </row>
    <row r="188" ht="15" customHeight="1"/>
    <row r="189" ht="15" customHeight="1" spans="2:7">
      <c r="B189" s="25" t="s">
        <v>839</v>
      </c>
      <c r="C189" s="26"/>
      <c r="D189" s="26"/>
      <c r="E189" s="26"/>
      <c r="F189" s="26"/>
      <c r="G189" s="27"/>
    </row>
    <row r="190" ht="36" customHeight="1" spans="2:7">
      <c r="B190" s="28"/>
      <c r="C190" s="29" t="s">
        <v>5</v>
      </c>
      <c r="D190" s="29" t="s">
        <v>112</v>
      </c>
      <c r="E190" s="29" t="s">
        <v>338</v>
      </c>
      <c r="F190" s="29" t="s">
        <v>405</v>
      </c>
      <c r="G190" s="30" t="s">
        <v>726</v>
      </c>
    </row>
    <row r="191" ht="15" customHeight="1" spans="2:7">
      <c r="B191" s="31">
        <v>1</v>
      </c>
      <c r="C191" s="139">
        <f>'5 жастағы балалар Ф'!D74</f>
        <v>0</v>
      </c>
      <c r="D191" s="139">
        <f>'5 жастағы балалар К'!D74</f>
        <v>0</v>
      </c>
      <c r="E191" s="139">
        <f>'5 жастағы балалар Т'!D74</f>
        <v>0</v>
      </c>
      <c r="F191" s="139">
        <f>'5 жастағы балалар Ш'!D74</f>
        <v>0</v>
      </c>
      <c r="G191" s="139">
        <f>'5 жастағы балалар Ә'!D74</f>
        <v>0</v>
      </c>
    </row>
    <row r="192" ht="15" customHeight="1" spans="2:7">
      <c r="B192" s="33"/>
      <c r="C192" s="139">
        <f>'5 жастағы балалар Ф'!E74</f>
        <v>0</v>
      </c>
      <c r="D192" s="139">
        <f>'5 жастағы балалар К'!E74</f>
        <v>0</v>
      </c>
      <c r="E192" s="139">
        <f>'5 жастағы балалар Т'!E74</f>
        <v>0</v>
      </c>
      <c r="F192" s="139">
        <f>'5 жастағы балалар Ш'!E74</f>
        <v>0</v>
      </c>
      <c r="G192" s="139">
        <f>'5 жастағы балалар Ә'!E74</f>
        <v>0</v>
      </c>
    </row>
    <row r="193" ht="15" customHeight="1" spans="2:7">
      <c r="B193" s="34"/>
      <c r="C193" s="139">
        <f>'5 жастағы балалар Ф'!F74</f>
        <v>0</v>
      </c>
      <c r="D193" s="139">
        <f>'5 жастағы балалар К'!F74</f>
        <v>0</v>
      </c>
      <c r="E193" s="139">
        <f>'5 жастағы балалар Т'!F74</f>
        <v>0</v>
      </c>
      <c r="F193" s="139">
        <f>'5 жастағы балалар Ш'!F74</f>
        <v>0</v>
      </c>
      <c r="G193" s="139">
        <f>'5 жастағы балалар Ә'!F74</f>
        <v>0</v>
      </c>
    </row>
    <row r="194" ht="15" customHeight="1" spans="2:99">
      <c r="B194" s="31">
        <v>2</v>
      </c>
      <c r="C194" s="139">
        <f>'5 жастағы балалар Ф'!G74</f>
        <v>0</v>
      </c>
      <c r="D194" s="139">
        <f>'5 жастағы балалар К'!G74</f>
        <v>0</v>
      </c>
      <c r="E194" s="139">
        <f>'5 жастағы балалар Т'!G74</f>
        <v>0</v>
      </c>
      <c r="F194" s="139">
        <f>'5 жастағы балалар Ш'!G74</f>
        <v>0</v>
      </c>
      <c r="G194" s="139">
        <f>'5 жастағы балалар Ә'!G74</f>
        <v>0</v>
      </c>
      <c r="CO194" s="140"/>
      <c r="CQ194" s="140"/>
      <c r="CS194" s="140"/>
      <c r="CU194" s="140"/>
    </row>
    <row r="195" ht="15" customHeight="1" spans="2:99">
      <c r="B195" s="33"/>
      <c r="C195" s="139">
        <f>'5 жастағы балалар Ф'!H74</f>
        <v>0</v>
      </c>
      <c r="D195" s="139">
        <f>'5 жастағы балалар К'!H74</f>
        <v>0</v>
      </c>
      <c r="E195" s="139">
        <f>'5 жастағы балалар Т'!H74</f>
        <v>0</v>
      </c>
      <c r="F195" s="139">
        <f>'5 жастағы балалар Ш'!H74</f>
        <v>0</v>
      </c>
      <c r="G195" s="139">
        <f>'5 жастағы балалар Ә'!H74</f>
        <v>0</v>
      </c>
      <c r="CO195" s="141"/>
      <c r="CQ195" s="141"/>
      <c r="CS195" s="141"/>
      <c r="CU195" s="141"/>
    </row>
    <row r="196" ht="15" customHeight="1" spans="2:99">
      <c r="B196" s="34"/>
      <c r="C196" s="139">
        <f>'5 жастағы балалар Ф'!I74</f>
        <v>0</v>
      </c>
      <c r="D196" s="139">
        <f>'5 жастағы балалар К'!I74</f>
        <v>0</v>
      </c>
      <c r="E196" s="139">
        <f>'5 жастағы балалар Т'!I74</f>
        <v>0</v>
      </c>
      <c r="F196" s="139">
        <f>'5 жастағы балалар Ш'!I74</f>
        <v>0</v>
      </c>
      <c r="G196" s="139">
        <f>'5 жастағы балалар Ә'!I74</f>
        <v>0</v>
      </c>
      <c r="CO196" s="141"/>
      <c r="CQ196" s="141"/>
      <c r="CS196" s="141"/>
      <c r="CU196" s="141"/>
    </row>
    <row r="197" ht="15" customHeight="1" spans="2:7">
      <c r="B197" s="31">
        <v>3</v>
      </c>
      <c r="C197" s="139">
        <f>'5 жастағы балалар Ф'!J74</f>
        <v>0</v>
      </c>
      <c r="D197" s="139">
        <f>'5 жастағы балалар К'!J74</f>
        <v>0</v>
      </c>
      <c r="E197" s="139">
        <f>'5 жастағы балалар Т'!J74</f>
        <v>0</v>
      </c>
      <c r="F197" s="139">
        <f>'5 жастағы балалар Ш'!J74</f>
        <v>0</v>
      </c>
      <c r="G197" s="139">
        <f>'5 жастағы балалар Ә'!J74</f>
        <v>0</v>
      </c>
    </row>
    <row r="198" ht="15" customHeight="1" spans="2:7">
      <c r="B198" s="33"/>
      <c r="C198" s="139">
        <f>'5 жастағы балалар Ф'!K74</f>
        <v>0</v>
      </c>
      <c r="D198" s="139">
        <f>'5 жастағы балалар К'!K74</f>
        <v>0</v>
      </c>
      <c r="E198" s="139">
        <f>'5 жастағы балалар Т'!K74</f>
        <v>0</v>
      </c>
      <c r="F198" s="139">
        <f>'5 жастағы балалар Ш'!K74</f>
        <v>0</v>
      </c>
      <c r="G198" s="139">
        <f>'5 жастағы балалар Ә'!K74</f>
        <v>0</v>
      </c>
    </row>
    <row r="199" ht="15" customHeight="1" spans="2:7">
      <c r="B199" s="34"/>
      <c r="C199" s="139">
        <f>'5 жастағы балалар Ф'!L74</f>
        <v>0</v>
      </c>
      <c r="D199" s="139">
        <f>'5 жастағы балалар К'!L74</f>
        <v>0</v>
      </c>
      <c r="E199" s="139">
        <f>'5 жастағы балалар Т'!L74</f>
        <v>0</v>
      </c>
      <c r="F199" s="139">
        <f>'5 жастағы балалар Ш'!L74</f>
        <v>0</v>
      </c>
      <c r="G199" s="139">
        <f>'5 жастағы балалар Ә'!L74</f>
        <v>0</v>
      </c>
    </row>
    <row r="200" ht="15" customHeight="1" spans="2:7">
      <c r="B200" s="31">
        <v>4</v>
      </c>
      <c r="C200" s="139">
        <f>'5 жастағы балалар Ф'!M74</f>
        <v>0</v>
      </c>
      <c r="D200" s="139">
        <f>'5 жастағы балалар К'!M74</f>
        <v>0</v>
      </c>
      <c r="E200" s="139">
        <f>'5 жастағы балалар Т'!M74</f>
        <v>0</v>
      </c>
      <c r="F200" s="139">
        <f>'5 жастағы балалар Ш'!M74</f>
        <v>0</v>
      </c>
      <c r="G200" s="139">
        <f>'5 жастағы балалар Ә'!M74</f>
        <v>0</v>
      </c>
    </row>
    <row r="201" ht="15" customHeight="1" spans="2:7">
      <c r="B201" s="33"/>
      <c r="C201" s="139">
        <f>'5 жастағы балалар Ф'!N74</f>
        <v>0</v>
      </c>
      <c r="D201" s="139">
        <f>'5 жастағы балалар К'!N74</f>
        <v>0</v>
      </c>
      <c r="E201" s="139">
        <f>'5 жастағы балалар Т'!N74</f>
        <v>0</v>
      </c>
      <c r="F201" s="139">
        <f>'5 жастағы балалар Ш'!N74</f>
        <v>0</v>
      </c>
      <c r="G201" s="139">
        <f>'5 жастағы балалар Ә'!N74</f>
        <v>0</v>
      </c>
    </row>
    <row r="202" ht="15" customHeight="1" spans="2:7">
      <c r="B202" s="34"/>
      <c r="C202" s="139">
        <f>'5 жастағы балалар Ф'!O74</f>
        <v>0</v>
      </c>
      <c r="D202" s="139">
        <f>'5 жастағы балалар К'!O74</f>
        <v>0</v>
      </c>
      <c r="E202" s="139">
        <f>'5 жастағы балалар Т'!O74</f>
        <v>0</v>
      </c>
      <c r="F202" s="139">
        <f>'5 жастағы балалар Ш'!O74</f>
        <v>0</v>
      </c>
      <c r="G202" s="139">
        <f>'5 жастағы балалар Ә'!O74</f>
        <v>0</v>
      </c>
    </row>
    <row r="203" ht="15" customHeight="1" spans="2:7">
      <c r="B203" s="31">
        <v>5</v>
      </c>
      <c r="C203" s="139">
        <f>'5 жастағы балалар Ф'!P74</f>
        <v>0</v>
      </c>
      <c r="D203" s="139">
        <f>'5 жастағы балалар К'!P74</f>
        <v>0</v>
      </c>
      <c r="E203" s="139">
        <f>'5 жастағы балалар Т'!P74</f>
        <v>0</v>
      </c>
      <c r="F203" s="139">
        <f>'5 жастағы балалар Ш'!P74</f>
        <v>0</v>
      </c>
      <c r="G203" s="139">
        <f>'5 жастағы балалар Ә'!P74</f>
        <v>0</v>
      </c>
    </row>
    <row r="204" ht="15" customHeight="1" spans="2:7">
      <c r="B204" s="33"/>
      <c r="C204" s="139">
        <f>'5 жастағы балалар Ф'!Q74</f>
        <v>0</v>
      </c>
      <c r="D204" s="139">
        <f>'5 жастағы балалар К'!Q74</f>
        <v>0</v>
      </c>
      <c r="E204" s="139">
        <f>'5 жастағы балалар Т'!Q74</f>
        <v>0</v>
      </c>
      <c r="F204" s="139">
        <f>'5 жастағы балалар Ш'!Q74</f>
        <v>0</v>
      </c>
      <c r="G204" s="139">
        <f>'5 жастағы балалар Ә'!Q74</f>
        <v>0</v>
      </c>
    </row>
    <row r="205" ht="15" customHeight="1" spans="2:7">
      <c r="B205" s="34"/>
      <c r="C205" s="139">
        <f>'5 жастағы балалар Ф'!R74</f>
        <v>0</v>
      </c>
      <c r="D205" s="139">
        <f>'5 жастағы балалар К'!R74</f>
        <v>0</v>
      </c>
      <c r="E205" s="139">
        <f>'5 жастағы балалар Т'!R74</f>
        <v>0</v>
      </c>
      <c r="F205" s="139">
        <f>'5 жастағы балалар Ш'!R74</f>
        <v>0</v>
      </c>
      <c r="G205" s="139">
        <f>'5 жастағы балалар Ә'!R74</f>
        <v>0</v>
      </c>
    </row>
    <row r="206" ht="15" customHeight="1" spans="2:7">
      <c r="B206" s="31">
        <v>6</v>
      </c>
      <c r="C206" s="139">
        <f>'5 жастағы балалар Ф'!S74</f>
        <v>0</v>
      </c>
      <c r="D206" s="139">
        <f>'5 жастағы балалар К'!S74</f>
        <v>0</v>
      </c>
      <c r="E206" s="139">
        <f>'5 жастағы балалар Т'!S74</f>
        <v>0</v>
      </c>
      <c r="F206" s="139">
        <f>'5 жастағы балалар Ш'!S74</f>
        <v>0</v>
      </c>
      <c r="G206" s="139">
        <f>'5 жастағы балалар Ә'!S74</f>
        <v>0</v>
      </c>
    </row>
    <row r="207" ht="15" customHeight="1" spans="2:7">
      <c r="B207" s="33"/>
      <c r="C207" s="139">
        <f>'5 жастағы балалар Ф'!T74</f>
        <v>0</v>
      </c>
      <c r="D207" s="139">
        <f>'5 жастағы балалар К'!T74</f>
        <v>0</v>
      </c>
      <c r="E207" s="139">
        <f>'5 жастағы балалар Т'!T74</f>
        <v>0</v>
      </c>
      <c r="F207" s="139">
        <f>'5 жастағы балалар Ш'!T74</f>
        <v>0</v>
      </c>
      <c r="G207" s="139">
        <f>'5 жастағы балалар Ә'!T74</f>
        <v>0</v>
      </c>
    </row>
    <row r="208" ht="15" customHeight="1" spans="2:7">
      <c r="B208" s="34"/>
      <c r="C208" s="139">
        <f>'5 жастағы балалар Ф'!U74</f>
        <v>0</v>
      </c>
      <c r="D208" s="139">
        <f>'5 жастағы балалар К'!U74</f>
        <v>0</v>
      </c>
      <c r="E208" s="139">
        <f>'5 жастағы балалар Т'!U74</f>
        <v>0</v>
      </c>
      <c r="F208" s="139">
        <f>'5 жастағы балалар Ш'!U74</f>
        <v>0</v>
      </c>
      <c r="G208" s="139">
        <f>'5 жастағы балалар Ә'!U74</f>
        <v>0</v>
      </c>
    </row>
    <row r="209" ht="15" customHeight="1" spans="2:7">
      <c r="B209" s="31">
        <v>7</v>
      </c>
      <c r="C209" s="139">
        <f>'5 жастағы балалар Ф'!V74</f>
        <v>0</v>
      </c>
      <c r="D209" s="139">
        <f>'5 жастағы балалар К'!V74</f>
        <v>0</v>
      </c>
      <c r="E209" s="139">
        <f>'5 жастағы балалар Т'!V74</f>
        <v>0</v>
      </c>
      <c r="F209" s="139">
        <f>'5 жастағы балалар Ш'!V74</f>
        <v>0</v>
      </c>
      <c r="G209" s="139">
        <f>'5 жастағы балалар Ә'!V74</f>
        <v>0</v>
      </c>
    </row>
    <row r="210" ht="15" customHeight="1" spans="2:7">
      <c r="B210" s="33"/>
      <c r="C210" s="139">
        <f>'5 жастағы балалар Ф'!W74</f>
        <v>0</v>
      </c>
      <c r="D210" s="139">
        <f>'5 жастағы балалар Ш'!W74</f>
        <v>0</v>
      </c>
      <c r="E210" s="139">
        <f>'5 жастағы балалар Т'!W74</f>
        <v>0</v>
      </c>
      <c r="F210" s="139">
        <f>'5 жастағы балалар Ш'!W74</f>
        <v>0</v>
      </c>
      <c r="G210" s="139">
        <f>'5 жастағы балалар Ә'!W74</f>
        <v>0</v>
      </c>
    </row>
    <row r="211" ht="15" customHeight="1" spans="2:7">
      <c r="B211" s="34"/>
      <c r="C211" s="139">
        <f>'5 жастағы балалар Ф'!X74</f>
        <v>0</v>
      </c>
      <c r="D211" s="139">
        <f>'5 жастағы балалар К'!X74</f>
        <v>0</v>
      </c>
      <c r="E211" s="139">
        <f>'5 жастағы балалар Т'!X74</f>
        <v>0</v>
      </c>
      <c r="F211" s="139">
        <f>'5 жастағы балалар Ш'!X74</f>
        <v>0</v>
      </c>
      <c r="G211" s="139">
        <f>'5 жастағы балалар Ә'!X74</f>
        <v>0</v>
      </c>
    </row>
    <row r="212" ht="15" customHeight="1" spans="2:7">
      <c r="B212" s="31">
        <v>8</v>
      </c>
      <c r="C212" s="41"/>
      <c r="D212" s="139">
        <f>'5 жастағы балалар К'!Y74</f>
        <v>0</v>
      </c>
      <c r="E212" s="42"/>
      <c r="F212" s="139">
        <f>'5 жастағы балалар Ш'!Y74</f>
        <v>0</v>
      </c>
      <c r="G212" s="42"/>
    </row>
    <row r="213" ht="15" customHeight="1" spans="2:7">
      <c r="B213" s="33"/>
      <c r="C213" s="43"/>
      <c r="D213" s="139">
        <f>'5 жастағы балалар К'!Z74</f>
        <v>0</v>
      </c>
      <c r="E213" s="44"/>
      <c r="F213" s="139">
        <f>'5 жастағы балалар Ш'!Z74</f>
        <v>0</v>
      </c>
      <c r="G213" s="44"/>
    </row>
    <row r="214" ht="15" customHeight="1" spans="2:7">
      <c r="B214" s="34"/>
      <c r="C214" s="43"/>
      <c r="D214" s="139">
        <f>'5 жастағы балалар К'!AA74</f>
        <v>0</v>
      </c>
      <c r="E214" s="44"/>
      <c r="F214" s="139">
        <f>'5 жастағы балалар Ш'!AA74</f>
        <v>0</v>
      </c>
      <c r="G214" s="44"/>
    </row>
    <row r="215" ht="15" customHeight="1" spans="2:7">
      <c r="B215" s="31">
        <v>9</v>
      </c>
      <c r="C215" s="43"/>
      <c r="D215" s="139">
        <f>'5 жастағы балалар К'!AB74</f>
        <v>0</v>
      </c>
      <c r="E215" s="44"/>
      <c r="F215" s="139">
        <f>'5 жастағы балалар Ш'!AB74</f>
        <v>0</v>
      </c>
      <c r="G215" s="44"/>
    </row>
    <row r="216" ht="15" customHeight="1" spans="2:7">
      <c r="B216" s="33"/>
      <c r="C216" s="43"/>
      <c r="D216" s="139">
        <f>'5 жастағы балалар К'!AC74</f>
        <v>0</v>
      </c>
      <c r="E216" s="44"/>
      <c r="F216" s="139">
        <f>'5 жастағы балалар Ш'!AC74</f>
        <v>0</v>
      </c>
      <c r="G216" s="44"/>
    </row>
    <row r="217" ht="15" customHeight="1" spans="2:7">
      <c r="B217" s="34"/>
      <c r="C217" s="43"/>
      <c r="D217" s="139">
        <f>'5 жастағы балалар К'!AD74</f>
        <v>0</v>
      </c>
      <c r="E217" s="44"/>
      <c r="F217" s="139">
        <f>'5 жастағы балалар Ш'!AD74</f>
        <v>0</v>
      </c>
      <c r="G217" s="44"/>
    </row>
    <row r="218" ht="15" customHeight="1" spans="2:7">
      <c r="B218" s="37">
        <v>10</v>
      </c>
      <c r="C218" s="43"/>
      <c r="D218" s="139">
        <f>'5 жастағы балалар К'!AE74</f>
        <v>0</v>
      </c>
      <c r="E218" s="44"/>
      <c r="F218" s="139">
        <f>'5 жастағы балалар Ш'!AE74</f>
        <v>0</v>
      </c>
      <c r="G218" s="44"/>
    </row>
    <row r="219" ht="15" customHeight="1" spans="2:7">
      <c r="B219" s="37"/>
      <c r="C219" s="43"/>
      <c r="D219" s="139">
        <f>'5 жастағы балалар К'!AF74</f>
        <v>0</v>
      </c>
      <c r="E219" s="44"/>
      <c r="F219" s="139">
        <f>'5 жастағы балалар Ш'!AF74</f>
        <v>0</v>
      </c>
      <c r="G219" s="44"/>
    </row>
    <row r="220" ht="15" customHeight="1" spans="2:7">
      <c r="B220" s="37"/>
      <c r="C220" s="43"/>
      <c r="D220" s="139">
        <f>'5 жастағы балалар К'!AG74</f>
        <v>0</v>
      </c>
      <c r="E220" s="44"/>
      <c r="F220" s="139">
        <f>'5 жастағы балалар Ш'!AG74</f>
        <v>0</v>
      </c>
      <c r="G220" s="44"/>
    </row>
    <row r="221" ht="15" customHeight="1" spans="2:7">
      <c r="B221" s="37">
        <v>11</v>
      </c>
      <c r="C221" s="43"/>
      <c r="D221" s="139">
        <f>'5 жастағы балалар К'!AH74</f>
        <v>0</v>
      </c>
      <c r="E221" s="44"/>
      <c r="F221" s="139">
        <f>'5 жастағы балалар Ш'!AH74</f>
        <v>0</v>
      </c>
      <c r="G221" s="44"/>
    </row>
    <row r="222" ht="15" customHeight="1" spans="2:7">
      <c r="B222" s="37"/>
      <c r="C222" s="43"/>
      <c r="D222" s="139">
        <f>'5 жастағы балалар К'!AI74</f>
        <v>0</v>
      </c>
      <c r="E222" s="44"/>
      <c r="F222" s="139">
        <f>'5 жастағы балалар Ш'!AI74</f>
        <v>0</v>
      </c>
      <c r="G222" s="44"/>
    </row>
    <row r="223" ht="15" customHeight="1" spans="2:7">
      <c r="B223" s="37"/>
      <c r="C223" s="43"/>
      <c r="D223" s="139">
        <f>'5 жастағы балалар К'!AJ74</f>
        <v>0</v>
      </c>
      <c r="E223" s="44"/>
      <c r="F223" s="139">
        <f>'5 жастағы балалар Ш'!AJ74</f>
        <v>0</v>
      </c>
      <c r="G223" s="44"/>
    </row>
    <row r="224" ht="15" customHeight="1" spans="2:7">
      <c r="B224" s="37">
        <v>12</v>
      </c>
      <c r="C224" s="43"/>
      <c r="D224" s="139">
        <f>'5 жастағы балалар К'!AK74</f>
        <v>0</v>
      </c>
      <c r="E224" s="44"/>
      <c r="F224" s="139">
        <f>'5 жастағы балалар Ш'!AK74</f>
        <v>0</v>
      </c>
      <c r="G224" s="44"/>
    </row>
    <row r="225" ht="15" customHeight="1" spans="2:7">
      <c r="B225" s="37"/>
      <c r="C225" s="43"/>
      <c r="D225" s="139">
        <f>'5 жастағы балалар К'!AL74</f>
        <v>0</v>
      </c>
      <c r="E225" s="44"/>
      <c r="F225" s="139">
        <f>'5 жастағы балалар Ш'!AL74</f>
        <v>0</v>
      </c>
      <c r="G225" s="44"/>
    </row>
    <row r="226" ht="15" customHeight="1" spans="2:7">
      <c r="B226" s="37"/>
      <c r="C226" s="43"/>
      <c r="D226" s="139">
        <f>'5 жастағы балалар К'!AM74</f>
        <v>0</v>
      </c>
      <c r="E226" s="44"/>
      <c r="F226" s="139">
        <f>'5 жастағы балалар Ш'!AM74</f>
        <v>0</v>
      </c>
      <c r="G226" s="44"/>
    </row>
    <row r="227" ht="15" customHeight="1" spans="2:7">
      <c r="B227" s="37">
        <v>13</v>
      </c>
      <c r="C227" s="43"/>
      <c r="D227" s="139">
        <f>'5 жастағы балалар К'!AN74</f>
        <v>0</v>
      </c>
      <c r="E227" s="44"/>
      <c r="F227" s="139">
        <f>'5 жастағы балалар Ш'!AN74</f>
        <v>0</v>
      </c>
      <c r="G227" s="44"/>
    </row>
    <row r="228" ht="15" customHeight="1" spans="2:7">
      <c r="B228" s="37"/>
      <c r="C228" s="43"/>
      <c r="D228" s="139">
        <f>'5 жастағы балалар К'!AO74</f>
        <v>0</v>
      </c>
      <c r="E228" s="44"/>
      <c r="F228" s="139">
        <f>'5 жастағы балалар Ш'!AO74</f>
        <v>0</v>
      </c>
      <c r="G228" s="44"/>
    </row>
    <row r="229" ht="15" customHeight="1" spans="2:7">
      <c r="B229" s="37"/>
      <c r="C229" s="43"/>
      <c r="D229" s="139">
        <f>'5 жастағы балалар К'!AP74</f>
        <v>0</v>
      </c>
      <c r="E229" s="44"/>
      <c r="F229" s="139">
        <f>'5 жастағы балалар Ш'!AP74</f>
        <v>0</v>
      </c>
      <c r="G229" s="44"/>
    </row>
    <row r="230" ht="15" customHeight="1" spans="2:7">
      <c r="B230" s="37">
        <v>14</v>
      </c>
      <c r="C230" s="43"/>
      <c r="D230" s="139">
        <f>'5 жастағы балалар К'!AQ74</f>
        <v>0</v>
      </c>
      <c r="E230" s="44"/>
      <c r="F230" s="139">
        <f>'5 жастағы балалар Ш'!AQ74</f>
        <v>0</v>
      </c>
      <c r="G230" s="44"/>
    </row>
    <row r="231" ht="15" customHeight="1" spans="2:7">
      <c r="B231" s="37"/>
      <c r="C231" s="43"/>
      <c r="D231" s="139">
        <f>'5 жастағы балалар К'!AR74</f>
        <v>0</v>
      </c>
      <c r="E231" s="44"/>
      <c r="F231" s="139">
        <f>'5 жастағы балалар Ш'!AR74</f>
        <v>0</v>
      </c>
      <c r="G231" s="44"/>
    </row>
    <row r="232" ht="15" customHeight="1" spans="2:7">
      <c r="B232" s="37"/>
      <c r="C232" s="43"/>
      <c r="D232" s="139">
        <f>'5 жастағы балалар К'!AS74</f>
        <v>0</v>
      </c>
      <c r="E232" s="44"/>
      <c r="F232" s="139">
        <f>'5 жастағы балалар Ш'!AS74</f>
        <v>0</v>
      </c>
      <c r="G232" s="44"/>
    </row>
    <row r="233" ht="15" customHeight="1" spans="2:7">
      <c r="B233" s="37">
        <v>15</v>
      </c>
      <c r="C233" s="43"/>
      <c r="D233" s="139">
        <f>'5 жастағы балалар К'!AT74</f>
        <v>0</v>
      </c>
      <c r="E233" s="44"/>
      <c r="F233" s="139">
        <f>'5 жастағы балалар Ш'!AT74</f>
        <v>0</v>
      </c>
      <c r="G233" s="44"/>
    </row>
    <row r="234" ht="15" customHeight="1" spans="2:7">
      <c r="B234" s="37"/>
      <c r="C234" s="43"/>
      <c r="D234" s="139">
        <f>'5 жастағы балалар К'!AU74</f>
        <v>0</v>
      </c>
      <c r="E234" s="44"/>
      <c r="F234" s="139">
        <f>'5 жастағы балалар Ш'!AU74</f>
        <v>0</v>
      </c>
      <c r="G234" s="44"/>
    </row>
    <row r="235" spans="2:7">
      <c r="B235" s="37"/>
      <c r="C235" s="43"/>
      <c r="D235" s="139">
        <f>'5 жастағы балалар К'!AV74</f>
        <v>0</v>
      </c>
      <c r="E235" s="44"/>
      <c r="F235" s="139">
        <f>'5 жастағы балалар Ш'!AV74</f>
        <v>0</v>
      </c>
      <c r="G235" s="44"/>
    </row>
    <row r="236" spans="2:7">
      <c r="B236" s="31">
        <v>16</v>
      </c>
      <c r="C236" s="43"/>
      <c r="D236" s="139">
        <f>'5 жастағы балалар К'!AW74</f>
        <v>0</v>
      </c>
      <c r="E236" s="44"/>
      <c r="F236" s="139">
        <f>'5 жастағы балалар Ш'!AW74</f>
        <v>0</v>
      </c>
      <c r="G236" s="44"/>
    </row>
    <row r="237" spans="2:7">
      <c r="B237" s="33"/>
      <c r="C237" s="43"/>
      <c r="D237" s="139">
        <f>'5 жастағы балалар К'!AX74</f>
        <v>0</v>
      </c>
      <c r="E237" s="44"/>
      <c r="F237" s="139">
        <f>'5 жастағы балалар Ш'!AX74</f>
        <v>0</v>
      </c>
      <c r="G237" s="44"/>
    </row>
    <row r="238" spans="2:7">
      <c r="B238" s="34"/>
      <c r="C238" s="43"/>
      <c r="D238" s="139">
        <f>'5 жастағы балалар К'!AY74</f>
        <v>0</v>
      </c>
      <c r="E238" s="44"/>
      <c r="F238" s="139">
        <f>'5 жастағы балалар Ш'!AY74</f>
        <v>0</v>
      </c>
      <c r="G238" s="44"/>
    </row>
    <row r="239" spans="2:7">
      <c r="B239" s="31">
        <v>17</v>
      </c>
      <c r="C239" s="43"/>
      <c r="D239" s="139">
        <f>'5 жастағы балалар К'!AZ74</f>
        <v>0</v>
      </c>
      <c r="E239" s="44"/>
      <c r="F239" s="139">
        <f>'5 жастағы балалар Ш'!AZ74</f>
        <v>0</v>
      </c>
      <c r="G239" s="44"/>
    </row>
    <row r="240" spans="2:7">
      <c r="B240" s="33"/>
      <c r="C240" s="43"/>
      <c r="D240" s="139">
        <f>'5 жастағы балалар К'!BA74</f>
        <v>0</v>
      </c>
      <c r="E240" s="44"/>
      <c r="F240" s="139">
        <f>'5 жастағы балалар Ш'!BA74</f>
        <v>0</v>
      </c>
      <c r="G240" s="44"/>
    </row>
    <row r="241" spans="2:7">
      <c r="B241" s="34"/>
      <c r="C241" s="43"/>
      <c r="D241" s="139">
        <f>'5 жастағы балалар К'!BB74</f>
        <v>0</v>
      </c>
      <c r="E241" s="44"/>
      <c r="F241" s="139">
        <f>'5 жастағы балалар Ш'!BB74</f>
        <v>0</v>
      </c>
      <c r="G241" s="44"/>
    </row>
    <row r="242" spans="2:7">
      <c r="B242" s="31">
        <v>18</v>
      </c>
      <c r="C242" s="43"/>
      <c r="D242" s="139">
        <f>'5 жастағы балалар К'!BC74</f>
        <v>0</v>
      </c>
      <c r="E242" s="44"/>
      <c r="F242" s="139">
        <f>'5 жастағы балалар Ш'!BC74</f>
        <v>0</v>
      </c>
      <c r="G242" s="44"/>
    </row>
    <row r="243" spans="2:7">
      <c r="B243" s="33"/>
      <c r="C243" s="43"/>
      <c r="D243" s="139">
        <f>'5 жастағы балалар К'!BD74</f>
        <v>0</v>
      </c>
      <c r="E243" s="44"/>
      <c r="F243" s="139">
        <f>'5 жастағы балалар Ш'!BD74</f>
        <v>0</v>
      </c>
      <c r="G243" s="44"/>
    </row>
    <row r="244" spans="2:7">
      <c r="B244" s="34"/>
      <c r="C244" s="43"/>
      <c r="D244" s="139">
        <f>'5 жастағы балалар К'!BE74</f>
        <v>0</v>
      </c>
      <c r="E244" s="44"/>
      <c r="F244" s="139">
        <f>'5 жастағы балалар Ш'!BE74</f>
        <v>0</v>
      </c>
      <c r="G244" s="44"/>
    </row>
    <row r="245" spans="2:7">
      <c r="B245" s="31">
        <v>19</v>
      </c>
      <c r="C245" s="43"/>
      <c r="D245" s="139">
        <f>'5 жастағы балалар К'!BF74</f>
        <v>0</v>
      </c>
      <c r="E245" s="44"/>
      <c r="F245" s="139">
        <f>'5 жастағы балалар Ш'!BF74</f>
        <v>0</v>
      </c>
      <c r="G245" s="44"/>
    </row>
    <row r="246" spans="2:7">
      <c r="B246" s="33"/>
      <c r="C246" s="43"/>
      <c r="D246" s="139">
        <f>'5 жастағы балалар К'!BG74</f>
        <v>0</v>
      </c>
      <c r="E246" s="44"/>
      <c r="F246" s="139">
        <f>'5 жастағы балалар Ш'!BG74</f>
        <v>0</v>
      </c>
      <c r="G246" s="44"/>
    </row>
    <row r="247" spans="2:7">
      <c r="B247" s="34"/>
      <c r="C247" s="43"/>
      <c r="D247" s="139">
        <f>'5 жастағы балалар К'!BH74</f>
        <v>0</v>
      </c>
      <c r="E247" s="44"/>
      <c r="F247" s="139">
        <f>'5 жастағы балалар Ш'!BH74</f>
        <v>0</v>
      </c>
      <c r="G247" s="44"/>
    </row>
    <row r="248" spans="2:7">
      <c r="B248" s="31">
        <v>20</v>
      </c>
      <c r="C248" s="43"/>
      <c r="D248" s="139">
        <f>'5 жастағы балалар К'!BI74</f>
        <v>0</v>
      </c>
      <c r="E248" s="44"/>
      <c r="F248" s="139">
        <f>'5 жастағы балалар Ш'!BI74</f>
        <v>0</v>
      </c>
      <c r="G248" s="44"/>
    </row>
    <row r="249" spans="2:7">
      <c r="B249" s="33"/>
      <c r="C249" s="43"/>
      <c r="D249" s="139">
        <f>'5 жастағы балалар К'!BJ74</f>
        <v>0</v>
      </c>
      <c r="E249" s="44"/>
      <c r="F249" s="139">
        <f>'5 жастағы балалар Ш'!BJ74</f>
        <v>0</v>
      </c>
      <c r="G249" s="44"/>
    </row>
    <row r="250" spans="2:7">
      <c r="B250" s="34"/>
      <c r="C250" s="43"/>
      <c r="D250" s="139">
        <f>'5 жастағы балалар К'!BK74</f>
        <v>0</v>
      </c>
      <c r="E250" s="44"/>
      <c r="F250" s="139">
        <f>'5 жастағы балалар Ш'!BK74</f>
        <v>0</v>
      </c>
      <c r="G250" s="44"/>
    </row>
    <row r="251" spans="2:7">
      <c r="B251" s="31">
        <v>21</v>
      </c>
      <c r="C251" s="43"/>
      <c r="D251" s="139">
        <f>'5 жастағы балалар К'!BL74</f>
        <v>0</v>
      </c>
      <c r="E251" s="44"/>
      <c r="F251" s="139">
        <f>'5 жастағы балалар Ш'!BL74</f>
        <v>0</v>
      </c>
      <c r="G251" s="44"/>
    </row>
    <row r="252" spans="2:7">
      <c r="B252" s="33"/>
      <c r="C252" s="43"/>
      <c r="D252" s="139">
        <f>'5 жастағы балалар К'!BM74</f>
        <v>0</v>
      </c>
      <c r="E252" s="44"/>
      <c r="F252" s="139">
        <f>'5 жастағы балалар Ш'!BM74</f>
        <v>0</v>
      </c>
      <c r="G252" s="44"/>
    </row>
    <row r="253" spans="2:7">
      <c r="B253" s="34"/>
      <c r="C253" s="43"/>
      <c r="D253" s="139">
        <f>'5 жастағы балалар К'!BN74</f>
        <v>0</v>
      </c>
      <c r="E253" s="44"/>
      <c r="F253" s="139">
        <f>'5 жастағы балалар Ш'!BN74</f>
        <v>0</v>
      </c>
      <c r="G253" s="44"/>
    </row>
    <row r="254" spans="2:7">
      <c r="B254" s="31">
        <v>22</v>
      </c>
      <c r="C254" s="43"/>
      <c r="D254" s="139">
        <f>'5 жастағы балалар К'!BO74</f>
        <v>0</v>
      </c>
      <c r="E254" s="44"/>
      <c r="F254" s="139">
        <f>'5 жастағы балалар Ш'!BO74</f>
        <v>0</v>
      </c>
      <c r="G254" s="44"/>
    </row>
    <row r="255" spans="2:7">
      <c r="B255" s="33"/>
      <c r="C255" s="43"/>
      <c r="D255" s="139">
        <f>'5 жастағы балалар К'!BP74</f>
        <v>0</v>
      </c>
      <c r="E255" s="44"/>
      <c r="F255" s="139">
        <f>'5 жастағы балалар Ш'!BP74</f>
        <v>0</v>
      </c>
      <c r="G255" s="44"/>
    </row>
    <row r="256" spans="2:7">
      <c r="B256" s="34"/>
      <c r="C256" s="43"/>
      <c r="D256" s="139">
        <f>'5 жастағы балалар К'!BQ74</f>
        <v>0</v>
      </c>
      <c r="E256" s="44"/>
      <c r="F256" s="139">
        <f>'5 жастағы балалар Ш'!BQ74</f>
        <v>0</v>
      </c>
      <c r="G256" s="44"/>
    </row>
    <row r="257" spans="2:7">
      <c r="B257" s="31">
        <v>23</v>
      </c>
      <c r="C257" s="43"/>
      <c r="D257" s="139">
        <f>'5 жастағы балалар К'!BR74</f>
        <v>0</v>
      </c>
      <c r="E257" s="44"/>
      <c r="F257" s="139">
        <f>'5 жастағы балалар Ш'!BR74</f>
        <v>0</v>
      </c>
      <c r="G257" s="44"/>
    </row>
    <row r="258" spans="2:7">
      <c r="B258" s="33"/>
      <c r="C258" s="43"/>
      <c r="D258" s="139">
        <f>'5 жастағы балалар К'!BS74</f>
        <v>0</v>
      </c>
      <c r="E258" s="44"/>
      <c r="F258" s="139">
        <f>'5 жастағы балалар Ш'!BS74</f>
        <v>0</v>
      </c>
      <c r="G258" s="44"/>
    </row>
    <row r="259" spans="2:7">
      <c r="B259" s="34"/>
      <c r="C259" s="43"/>
      <c r="D259" s="139">
        <f>'5 жастағы балалар К'!BT74</f>
        <v>0</v>
      </c>
      <c r="E259" s="44"/>
      <c r="F259" s="139">
        <f>'5 жастағы балалар Ш'!BT74</f>
        <v>0</v>
      </c>
      <c r="G259" s="44"/>
    </row>
    <row r="260" spans="2:7">
      <c r="B260" s="31">
        <v>24</v>
      </c>
      <c r="C260" s="43"/>
      <c r="D260" s="139">
        <f>'5 жастағы балалар К'!BU74</f>
        <v>0</v>
      </c>
      <c r="E260" s="44"/>
      <c r="F260" s="139">
        <f>'5 жастағы балалар Ш'!BU74</f>
        <v>0</v>
      </c>
      <c r="G260" s="44"/>
    </row>
    <row r="261" spans="2:7">
      <c r="B261" s="33"/>
      <c r="C261" s="43"/>
      <c r="D261" s="139">
        <f>'5 жастағы балалар К'!BV74</f>
        <v>0</v>
      </c>
      <c r="E261" s="44"/>
      <c r="F261" s="139">
        <f>'5 жастағы балалар Ш'!BV74</f>
        <v>0</v>
      </c>
      <c r="G261" s="44"/>
    </row>
    <row r="262" spans="2:7">
      <c r="B262" s="34"/>
      <c r="C262" s="43"/>
      <c r="D262" s="139">
        <f>'5 жастағы балалар К'!BW74</f>
        <v>0</v>
      </c>
      <c r="E262" s="44"/>
      <c r="F262" s="139">
        <f>'5 жастағы балалар Ш'!BW74</f>
        <v>0</v>
      </c>
      <c r="G262" s="44"/>
    </row>
    <row r="263" spans="2:7">
      <c r="B263" s="31">
        <v>25</v>
      </c>
      <c r="C263" s="43"/>
      <c r="D263" s="139">
        <f>'5 жастағы балалар К'!BX74</f>
        <v>0</v>
      </c>
      <c r="E263" s="44"/>
      <c r="F263" s="139">
        <f>'5 жастағы балалар Ш'!BX74</f>
        <v>0</v>
      </c>
      <c r="G263" s="44"/>
    </row>
    <row r="264" spans="2:7">
      <c r="B264" s="33"/>
      <c r="C264" s="43"/>
      <c r="D264" s="139">
        <f>'5 жастағы балалар К'!BY74</f>
        <v>0</v>
      </c>
      <c r="E264" s="44"/>
      <c r="F264" s="139">
        <f>'5 жастағы балалар Ш'!BY74</f>
        <v>0</v>
      </c>
      <c r="G264" s="44"/>
    </row>
    <row r="265" spans="2:7">
      <c r="B265" s="34"/>
      <c r="C265" s="43"/>
      <c r="D265" s="139">
        <f>'5 жастағы балалар К'!BZ74</f>
        <v>0</v>
      </c>
      <c r="E265" s="44"/>
      <c r="F265" s="139">
        <f>'5 жастағы балалар Ш'!BZ74</f>
        <v>0</v>
      </c>
      <c r="G265" s="44"/>
    </row>
    <row r="266" spans="2:7">
      <c r="B266" s="37">
        <v>26</v>
      </c>
      <c r="C266" s="43"/>
      <c r="D266" s="139">
        <f>'5 жастағы балалар К'!CA74</f>
        <v>0</v>
      </c>
      <c r="E266" s="44"/>
      <c r="F266" s="139">
        <f>'5 жастағы балалар Ш'!CA74</f>
        <v>0</v>
      </c>
      <c r="G266" s="44"/>
    </row>
    <row r="267" spans="2:7">
      <c r="B267" s="37"/>
      <c r="C267" s="43"/>
      <c r="D267" s="139">
        <f>'5 жастағы балалар К'!CB74</f>
        <v>0</v>
      </c>
      <c r="E267" s="44"/>
      <c r="F267" s="139">
        <f>'5 жастағы балалар Ш'!CB74</f>
        <v>0</v>
      </c>
      <c r="G267" s="44"/>
    </row>
    <row r="268" spans="2:7">
      <c r="B268" s="37"/>
      <c r="C268" s="43"/>
      <c r="D268" s="139">
        <f>'5 жастағы балалар К'!CC74</f>
        <v>0</v>
      </c>
      <c r="E268" s="44"/>
      <c r="F268" s="139">
        <f>'5 жастағы балалар Ш'!CC74</f>
        <v>0</v>
      </c>
      <c r="G268" s="44"/>
    </row>
    <row r="269" spans="2:7">
      <c r="B269" s="37">
        <v>27</v>
      </c>
      <c r="C269" s="43"/>
      <c r="D269" s="139">
        <f>'5 жастағы балалар К'!CD74</f>
        <v>0</v>
      </c>
      <c r="E269" s="44"/>
      <c r="F269" s="139">
        <f>'5 жастағы балалар Ш'!CD74</f>
        <v>0</v>
      </c>
      <c r="G269" s="44"/>
    </row>
    <row r="270" spans="2:7">
      <c r="B270" s="37"/>
      <c r="C270" s="43"/>
      <c r="D270" s="139">
        <f>'5 жастағы балалар К'!CE74</f>
        <v>0</v>
      </c>
      <c r="E270" s="44"/>
      <c r="F270" s="139">
        <f>'5 жастағы балалар Ш'!CE74</f>
        <v>0</v>
      </c>
      <c r="G270" s="44"/>
    </row>
    <row r="271" spans="2:7">
      <c r="B271" s="37"/>
      <c r="C271" s="43"/>
      <c r="D271" s="139">
        <f>'5 жастағы балалар К'!CF74</f>
        <v>0</v>
      </c>
      <c r="E271" s="44"/>
      <c r="F271" s="139">
        <f>'5 жастағы балалар Ш'!CF74</f>
        <v>0</v>
      </c>
      <c r="G271" s="44"/>
    </row>
    <row r="272" spans="2:7">
      <c r="B272" s="37">
        <v>28</v>
      </c>
      <c r="C272" s="43"/>
      <c r="D272" s="139">
        <f>'5 жастағы балалар К'!CG74</f>
        <v>0</v>
      </c>
      <c r="E272" s="44"/>
      <c r="F272" s="139">
        <f>'5 жастағы балалар Ш'!CG74</f>
        <v>0</v>
      </c>
      <c r="G272" s="44"/>
    </row>
    <row r="273" spans="2:7">
      <c r="B273" s="37"/>
      <c r="C273" s="43"/>
      <c r="D273" s="139">
        <f>'5 жастағы балалар К'!CH74</f>
        <v>0</v>
      </c>
      <c r="E273" s="44"/>
      <c r="F273" s="139">
        <f>'5 жастағы балалар Ш'!CH74</f>
        <v>0</v>
      </c>
      <c r="G273" s="44"/>
    </row>
    <row r="274" spans="2:7">
      <c r="B274" s="37"/>
      <c r="C274" s="43"/>
      <c r="D274" s="139">
        <f>'5 жастағы балалар К'!CI74</f>
        <v>0</v>
      </c>
      <c r="E274" s="44"/>
      <c r="F274" s="139">
        <f>'5 жастағы балалар Ш'!CI74</f>
        <v>0</v>
      </c>
      <c r="G274" s="44"/>
    </row>
    <row r="275" spans="2:7">
      <c r="B275" s="37">
        <v>29</v>
      </c>
      <c r="C275" s="43"/>
      <c r="D275" s="42"/>
      <c r="E275" s="44"/>
      <c r="F275" s="139">
        <f>'5 жастағы балалар Ш'!CJ74</f>
        <v>0</v>
      </c>
      <c r="G275" s="44"/>
    </row>
    <row r="276" spans="2:7">
      <c r="B276" s="37"/>
      <c r="C276" s="43"/>
      <c r="D276" s="44"/>
      <c r="E276" s="44"/>
      <c r="F276" s="139">
        <f>'5 жастағы балалар Ш'!CK74</f>
        <v>0</v>
      </c>
      <c r="G276" s="44"/>
    </row>
    <row r="277" spans="2:7">
      <c r="B277" s="37"/>
      <c r="C277" s="43"/>
      <c r="D277" s="44"/>
      <c r="E277" s="44"/>
      <c r="F277" s="139">
        <f>'5 жастағы балалар Ш'!CL74</f>
        <v>0</v>
      </c>
      <c r="G277" s="44"/>
    </row>
    <row r="278" spans="2:7">
      <c r="B278" s="37">
        <v>30</v>
      </c>
      <c r="C278" s="43"/>
      <c r="D278" s="44"/>
      <c r="E278" s="44"/>
      <c r="F278" s="139">
        <f>'5 жастағы балалар Ш'!CM74</f>
        <v>0</v>
      </c>
      <c r="G278" s="44"/>
    </row>
    <row r="279" spans="2:7">
      <c r="B279" s="37"/>
      <c r="C279" s="43"/>
      <c r="D279" s="44"/>
      <c r="E279" s="44"/>
      <c r="F279" s="139">
        <f>'5 жастағы балалар Ш'!CN74</f>
        <v>0</v>
      </c>
      <c r="G279" s="44"/>
    </row>
    <row r="280" spans="2:7">
      <c r="B280" s="37"/>
      <c r="C280" s="43"/>
      <c r="D280" s="44"/>
      <c r="E280" s="44"/>
      <c r="F280" s="139">
        <f>'5 жастағы балалар Ш'!CO74</f>
        <v>0</v>
      </c>
      <c r="G280" s="44"/>
    </row>
    <row r="281" spans="2:7">
      <c r="B281" s="37">
        <v>31</v>
      </c>
      <c r="C281" s="43"/>
      <c r="D281" s="44"/>
      <c r="E281" s="44"/>
      <c r="F281" s="139">
        <f>'5 жастағы балалар Ш'!CP74</f>
        <v>0</v>
      </c>
      <c r="G281" s="44"/>
    </row>
    <row r="282" spans="2:7">
      <c r="B282" s="37"/>
      <c r="C282" s="43"/>
      <c r="D282" s="44"/>
      <c r="E282" s="44"/>
      <c r="F282" s="139">
        <f>'5 жастағы балалар Ш'!CQ74</f>
        <v>0</v>
      </c>
      <c r="G282" s="44"/>
    </row>
    <row r="283" spans="2:7">
      <c r="B283" s="37"/>
      <c r="C283" s="43"/>
      <c r="D283" s="44"/>
      <c r="E283" s="44"/>
      <c r="F283" s="139">
        <f>'5 жастағы балалар Ш'!CR74</f>
        <v>0</v>
      </c>
      <c r="G283" s="44"/>
    </row>
    <row r="284" spans="2:7">
      <c r="B284" s="37">
        <v>32</v>
      </c>
      <c r="C284" s="43"/>
      <c r="D284" s="44"/>
      <c r="E284" s="44"/>
      <c r="F284" s="139">
        <f>'5 жастағы балалар Ш'!CS74</f>
        <v>0</v>
      </c>
      <c r="G284" s="44"/>
    </row>
    <row r="285" spans="2:7">
      <c r="B285" s="37"/>
      <c r="C285" s="43"/>
      <c r="D285" s="44"/>
      <c r="E285" s="44"/>
      <c r="F285" s="139">
        <f>'5 жастағы балалар Ш'!CT74</f>
        <v>0</v>
      </c>
      <c r="G285" s="44"/>
    </row>
    <row r="286" spans="2:7">
      <c r="B286" s="37"/>
      <c r="C286" s="43"/>
      <c r="D286" s="44"/>
      <c r="E286" s="44"/>
      <c r="F286" s="139">
        <f>'5 жастағы балалар Ш'!CU74</f>
        <v>0</v>
      </c>
      <c r="G286" s="44"/>
    </row>
    <row r="287" spans="2:7">
      <c r="B287" s="37">
        <v>33</v>
      </c>
      <c r="C287" s="43"/>
      <c r="D287" s="44"/>
      <c r="E287" s="44"/>
      <c r="F287" s="139">
        <f>'5 жастағы балалар Ш'!CV74</f>
        <v>0</v>
      </c>
      <c r="G287" s="44"/>
    </row>
    <row r="288" spans="2:7">
      <c r="B288" s="37"/>
      <c r="C288" s="43"/>
      <c r="D288" s="44"/>
      <c r="E288" s="44"/>
      <c r="F288" s="139">
        <f>'5 жастағы балалар Ш'!CW74</f>
        <v>0</v>
      </c>
      <c r="G288" s="44"/>
    </row>
    <row r="289" spans="2:7">
      <c r="B289" s="37"/>
      <c r="C289" s="43"/>
      <c r="D289" s="44"/>
      <c r="E289" s="44"/>
      <c r="F289" s="139">
        <f>'5 жастағы балалар Ш'!CX74</f>
        <v>0</v>
      </c>
      <c r="G289" s="44"/>
    </row>
    <row r="290" spans="2:7">
      <c r="B290" s="37">
        <v>34</v>
      </c>
      <c r="C290" s="43"/>
      <c r="D290" s="44"/>
      <c r="E290" s="44"/>
      <c r="F290" s="139">
        <f>'5 жастағы балалар Ш'!CY74</f>
        <v>0</v>
      </c>
      <c r="G290" s="44"/>
    </row>
    <row r="291" spans="2:7">
      <c r="B291" s="37"/>
      <c r="C291" s="43"/>
      <c r="D291" s="44"/>
      <c r="E291" s="44"/>
      <c r="F291" s="139">
        <f>'5 жастағы балалар Ш'!CZ74</f>
        <v>0</v>
      </c>
      <c r="G291" s="44"/>
    </row>
    <row r="292" spans="2:7">
      <c r="B292" s="37"/>
      <c r="C292" s="43"/>
      <c r="D292" s="44"/>
      <c r="E292" s="44"/>
      <c r="F292" s="139">
        <f>'5 жастағы балалар Ш'!DA74</f>
        <v>0</v>
      </c>
      <c r="G292" s="44"/>
    </row>
    <row r="293" spans="2:7">
      <c r="B293" s="37">
        <v>35</v>
      </c>
      <c r="C293" s="43"/>
      <c r="D293" s="44"/>
      <c r="E293" s="44"/>
      <c r="F293" s="139">
        <f>'5 жастағы балалар Ш'!DB74</f>
        <v>0</v>
      </c>
      <c r="G293" s="44"/>
    </row>
    <row r="294" spans="2:7">
      <c r="B294" s="37"/>
      <c r="C294" s="43"/>
      <c r="D294" s="44"/>
      <c r="E294" s="44"/>
      <c r="F294" s="139">
        <f>'5 жастағы балалар Ш'!DC74</f>
        <v>0</v>
      </c>
      <c r="G294" s="44"/>
    </row>
    <row r="295" spans="2:7">
      <c r="B295" s="37"/>
      <c r="C295" s="45"/>
      <c r="D295" s="46"/>
      <c r="E295" s="46"/>
      <c r="F295" s="139">
        <f>'5 жастағы балалар Ш'!DD74</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Ф'!D133</f>
        <v>0</v>
      </c>
      <c r="D300" s="137">
        <f>'5 жастағы балалар К'!D133</f>
        <v>0</v>
      </c>
      <c r="E300" s="137">
        <f>'5 жастағы балалар Т'!D133</f>
        <v>0</v>
      </c>
      <c r="F300" s="137">
        <f>'5 жастағы балалар Ш'!D133</f>
        <v>0</v>
      </c>
      <c r="G300" s="137">
        <f>'5 жастағы балалар Ә'!D133</f>
        <v>0</v>
      </c>
    </row>
    <row r="301" spans="2:7">
      <c r="B301" s="33"/>
      <c r="C301" s="137">
        <f>'5 жастағы балалар Ф'!E133</f>
        <v>0</v>
      </c>
      <c r="D301" s="137">
        <f>'5 жастағы балалар К'!E133</f>
        <v>0</v>
      </c>
      <c r="E301" s="137">
        <f>'5 жастағы балалар Т'!E133</f>
        <v>0</v>
      </c>
      <c r="F301" s="137">
        <f>'5 жастағы балалар Ш'!E133</f>
        <v>0</v>
      </c>
      <c r="G301" s="137">
        <f>'5 жастағы балалар Ә'!E133</f>
        <v>0</v>
      </c>
    </row>
    <row r="302" spans="2:7">
      <c r="B302" s="34"/>
      <c r="C302" s="137">
        <f>'5 жастағы балалар Ф'!F133</f>
        <v>0</v>
      </c>
      <c r="D302" s="137">
        <f>'5 жастағы балалар К'!F133</f>
        <v>0</v>
      </c>
      <c r="E302" s="137">
        <f>'5 жастағы балалар Т'!F133</f>
        <v>0</v>
      </c>
      <c r="F302" s="137">
        <f>'5 жастағы балалар Ш'!F133</f>
        <v>0</v>
      </c>
      <c r="G302" s="137">
        <f>'5 жастағы балалар Ә'!F133</f>
        <v>0</v>
      </c>
    </row>
    <row r="303" spans="2:7">
      <c r="B303" s="31">
        <v>2</v>
      </c>
      <c r="C303" s="137">
        <f>'5 жастағы балалар Ф'!G133</f>
        <v>0</v>
      </c>
      <c r="D303" s="137">
        <f>'5 жастағы балалар К'!G133</f>
        <v>0</v>
      </c>
      <c r="E303" s="137">
        <f>'5 жастағы балалар Т'!G133</f>
        <v>0</v>
      </c>
      <c r="F303" s="137">
        <f>'5 жастағы балалар Ш'!G133</f>
        <v>0</v>
      </c>
      <c r="G303" s="137">
        <f>'5 жастағы балалар Ә'!G133</f>
        <v>0</v>
      </c>
    </row>
    <row r="304" spans="2:7">
      <c r="B304" s="33"/>
      <c r="C304" s="137">
        <f>'5 жастағы балалар Ф'!H133</f>
        <v>0</v>
      </c>
      <c r="D304" s="137">
        <f>'5 жастағы балалар К'!H133</f>
        <v>0</v>
      </c>
      <c r="E304" s="137">
        <f>'5 жастағы балалар Т'!H133</f>
        <v>0</v>
      </c>
      <c r="F304" s="137">
        <f>'5 жастағы балалар Ш'!H133</f>
        <v>0</v>
      </c>
      <c r="G304" s="137">
        <f>'5 жастағы балалар Ә'!H133</f>
        <v>0</v>
      </c>
    </row>
    <row r="305" spans="2:7">
      <c r="B305" s="34"/>
      <c r="C305" s="137">
        <f>'5 жастағы балалар Ф'!I133</f>
        <v>0</v>
      </c>
      <c r="D305" s="137">
        <f>'5 жастағы балалар К'!I133</f>
        <v>0</v>
      </c>
      <c r="E305" s="137">
        <f>'5 жастағы балалар Т'!I133</f>
        <v>0</v>
      </c>
      <c r="F305" s="137">
        <f>'5 жастағы балалар Ш'!I133</f>
        <v>0</v>
      </c>
      <c r="G305" s="137">
        <f>'5 жастағы балалар Ә'!I133</f>
        <v>0</v>
      </c>
    </row>
    <row r="306" spans="2:7">
      <c r="B306" s="31">
        <v>3</v>
      </c>
      <c r="C306" s="137">
        <f>'5 жастағы балалар Ф'!J133</f>
        <v>0</v>
      </c>
      <c r="D306" s="137">
        <f>'5 жастағы балалар К'!J133</f>
        <v>0</v>
      </c>
      <c r="E306" s="137">
        <f>'5 жастағы балалар Т'!J133</f>
        <v>0</v>
      </c>
      <c r="F306" s="137">
        <f>'5 жастағы балалар Ш'!J133</f>
        <v>0</v>
      </c>
      <c r="G306" s="137">
        <f>'5 жастағы балалар Ә'!J133</f>
        <v>0</v>
      </c>
    </row>
    <row r="307" spans="2:7">
      <c r="B307" s="33"/>
      <c r="C307" s="137">
        <f>'5 жастағы балалар Ф'!K133</f>
        <v>0</v>
      </c>
      <c r="D307" s="137">
        <f>'5 жастағы балалар К'!K133</f>
        <v>0</v>
      </c>
      <c r="E307" s="137">
        <f>'5 жастағы балалар Т'!K133</f>
        <v>0</v>
      </c>
      <c r="F307" s="137">
        <f>'5 жастағы балалар Ш'!K133</f>
        <v>0</v>
      </c>
      <c r="G307" s="137">
        <f>'5 жастағы балалар Ә'!K133</f>
        <v>0</v>
      </c>
    </row>
    <row r="308" spans="2:7">
      <c r="B308" s="34"/>
      <c r="C308" s="137">
        <f>'5 жастағы балалар Ф'!L133</f>
        <v>0</v>
      </c>
      <c r="D308" s="137">
        <f>'5 жастағы балалар К'!L133</f>
        <v>0</v>
      </c>
      <c r="E308" s="137">
        <f>'5 жастағы балалар Т'!L133</f>
        <v>0</v>
      </c>
      <c r="F308" s="137">
        <f>'5 жастағы балалар Ш'!L133</f>
        <v>0</v>
      </c>
      <c r="G308" s="137">
        <f>'5 жастағы балалар Ә'!L133</f>
        <v>0</v>
      </c>
    </row>
    <row r="309" spans="2:7">
      <c r="B309" s="31">
        <v>4</v>
      </c>
      <c r="C309" s="137">
        <f>'5 жастағы балалар Ф'!M133</f>
        <v>0</v>
      </c>
      <c r="D309" s="137">
        <f>'5 жастағы балалар К'!M133</f>
        <v>0</v>
      </c>
      <c r="E309" s="137">
        <f>'5 жастағы балалар Т'!M133</f>
        <v>0</v>
      </c>
      <c r="F309" s="137">
        <f>'5 жастағы балалар Ш'!M133</f>
        <v>0</v>
      </c>
      <c r="G309" s="137">
        <f>'5 жастағы балалар Ә'!M133</f>
        <v>0</v>
      </c>
    </row>
    <row r="310" spans="2:7">
      <c r="B310" s="33"/>
      <c r="C310" s="137">
        <f>'5 жастағы балалар Ф'!N133</f>
        <v>0</v>
      </c>
      <c r="D310" s="137">
        <f>'5 жастағы балалар К'!N133</f>
        <v>0</v>
      </c>
      <c r="E310" s="137">
        <f>'5 жастағы балалар Т'!N133</f>
        <v>0</v>
      </c>
      <c r="F310" s="137">
        <f>'5 жастағы балалар Ш'!N133</f>
        <v>0</v>
      </c>
      <c r="G310" s="137">
        <f>'5 жастағы балалар Ә'!N133</f>
        <v>0</v>
      </c>
    </row>
    <row r="311" spans="2:7">
      <c r="B311" s="34"/>
      <c r="C311" s="137">
        <f>'5 жастағы балалар Ф'!O133</f>
        <v>0</v>
      </c>
      <c r="D311" s="137">
        <f>'5 жастағы балалар К'!O133</f>
        <v>0</v>
      </c>
      <c r="E311" s="137">
        <f>'5 жастағы балалар Т'!O133</f>
        <v>0</v>
      </c>
      <c r="F311" s="137">
        <f>'5 жастағы балалар Ш'!O133</f>
        <v>0</v>
      </c>
      <c r="G311" s="137">
        <f>'5 жастағы балалар Ә'!O133</f>
        <v>0</v>
      </c>
    </row>
    <row r="312" spans="2:7">
      <c r="B312" s="31">
        <v>5</v>
      </c>
      <c r="C312" s="137">
        <f>'5 жастағы балалар Ф'!P133</f>
        <v>0</v>
      </c>
      <c r="D312" s="137">
        <f>'5 жастағы балалар К'!P133</f>
        <v>0</v>
      </c>
      <c r="E312" s="137">
        <f>'5 жастағы балалар Т'!P133</f>
        <v>0</v>
      </c>
      <c r="F312" s="137">
        <f>'5 жастағы балалар Ш'!P133</f>
        <v>0</v>
      </c>
      <c r="G312" s="137">
        <f>'5 жастағы балалар Ә'!P133</f>
        <v>0</v>
      </c>
    </row>
    <row r="313" spans="2:7">
      <c r="B313" s="33"/>
      <c r="C313" s="137">
        <f>'5 жастағы балалар Ф'!Q133</f>
        <v>0</v>
      </c>
      <c r="D313" s="137">
        <f>'5 жастағы балалар К'!Q133</f>
        <v>0</v>
      </c>
      <c r="E313" s="137">
        <f>'5 жастағы балалар Т'!Q133</f>
        <v>0</v>
      </c>
      <c r="F313" s="137">
        <f>'5 жастағы балалар Ш'!Q133</f>
        <v>0</v>
      </c>
      <c r="G313" s="137">
        <f>'5 жастағы балалар Ә'!Q133</f>
        <v>0</v>
      </c>
    </row>
    <row r="314" spans="2:7">
      <c r="B314" s="34"/>
      <c r="C314" s="137">
        <f>'5 жастағы балалар Ф'!R133</f>
        <v>0</v>
      </c>
      <c r="D314" s="137">
        <f>'5 жастағы балалар К'!R133</f>
        <v>0</v>
      </c>
      <c r="E314" s="137">
        <f>'5 жастағы балалар Т'!R133</f>
        <v>0</v>
      </c>
      <c r="F314" s="137">
        <f>'5 жастағы балалар Ш'!R133</f>
        <v>0</v>
      </c>
      <c r="G314" s="137">
        <f>'5 жастағы балалар Ә'!R133</f>
        <v>0</v>
      </c>
    </row>
    <row r="315" spans="2:7">
      <c r="B315" s="31">
        <v>6</v>
      </c>
      <c r="C315" s="137">
        <f>'5 жастағы балалар Ф'!S133</f>
        <v>0</v>
      </c>
      <c r="D315" s="137">
        <f>'5 жастағы балалар К'!S133</f>
        <v>0</v>
      </c>
      <c r="E315" s="137">
        <f>'5 жастағы балалар Т'!S133</f>
        <v>0</v>
      </c>
      <c r="F315" s="137">
        <f>'5 жастағы балалар Ш'!S133</f>
        <v>0</v>
      </c>
      <c r="G315" s="137">
        <f>'5 жастағы балалар Ә'!S133</f>
        <v>0</v>
      </c>
    </row>
    <row r="316" spans="2:7">
      <c r="B316" s="33"/>
      <c r="C316" s="137">
        <f>'5 жастағы балалар Ф'!T133</f>
        <v>0</v>
      </c>
      <c r="D316" s="137">
        <f>'5 жастағы балалар К'!T133</f>
        <v>0</v>
      </c>
      <c r="E316" s="137">
        <f>'5 жастағы балалар Т'!T133</f>
        <v>0</v>
      </c>
      <c r="F316" s="137">
        <f>'5 жастағы балалар Ш'!T133</f>
        <v>0</v>
      </c>
      <c r="G316" s="137">
        <f>'5 жастағы балалар Ә'!T133</f>
        <v>0</v>
      </c>
    </row>
    <row r="317" spans="2:7">
      <c r="B317" s="34"/>
      <c r="C317" s="137">
        <f>'5 жастағы балалар Ф'!U133</f>
        <v>0</v>
      </c>
      <c r="D317" s="137">
        <f>'5 жастағы балалар К'!U133</f>
        <v>0</v>
      </c>
      <c r="E317" s="137">
        <f>'5 жастағы балалар Т'!U133</f>
        <v>0</v>
      </c>
      <c r="F317" s="137">
        <f>'5 жастағы балалар Ш'!U133</f>
        <v>0</v>
      </c>
      <c r="G317" s="137">
        <f>'5 жастағы балалар Ә'!U133</f>
        <v>0</v>
      </c>
    </row>
    <row r="318" spans="2:7">
      <c r="B318" s="31">
        <v>7</v>
      </c>
      <c r="C318" s="137">
        <f>'5 жастағы балалар Ф'!V133</f>
        <v>0</v>
      </c>
      <c r="D318" s="137">
        <f>'5 жастағы балалар К'!V133</f>
        <v>0</v>
      </c>
      <c r="E318" s="137">
        <f>'5 жастағы балалар Т'!V133</f>
        <v>0</v>
      </c>
      <c r="F318" s="137">
        <f>'5 жастағы балалар Ш'!V133</f>
        <v>0</v>
      </c>
      <c r="G318" s="137">
        <f>'5 жастағы балалар Ә'!V133</f>
        <v>0</v>
      </c>
    </row>
    <row r="319" spans="2:7">
      <c r="B319" s="33"/>
      <c r="C319" s="137">
        <f>'5 жастағы балалар Ф'!W133</f>
        <v>0</v>
      </c>
      <c r="D319" s="137">
        <f>'5 жастағы балалар Ш'!W133</f>
        <v>0</v>
      </c>
      <c r="E319" s="137">
        <f>'5 жастағы балалар Т'!W133</f>
        <v>0</v>
      </c>
      <c r="F319" s="137">
        <f>'5 жастағы балалар Ш'!W133</f>
        <v>0</v>
      </c>
      <c r="G319" s="137">
        <f>'5 жастағы балалар Ә'!W133</f>
        <v>0</v>
      </c>
    </row>
    <row r="320" spans="2:7">
      <c r="B320" s="34"/>
      <c r="C320" s="137">
        <f>'5 жастағы балалар Ф'!X133</f>
        <v>0</v>
      </c>
      <c r="D320" s="137">
        <f>'5 жастағы балалар К'!X133</f>
        <v>0</v>
      </c>
      <c r="E320" s="137">
        <f>'5 жастағы балалар Т'!X133</f>
        <v>0</v>
      </c>
      <c r="F320" s="137">
        <f>'5 жастағы балалар Ш'!X133</f>
        <v>0</v>
      </c>
      <c r="G320" s="137">
        <f>'5 жастағы балалар Ә'!X133</f>
        <v>0</v>
      </c>
    </row>
    <row r="321" spans="2:7">
      <c r="B321" s="31">
        <v>8</v>
      </c>
      <c r="C321" s="41"/>
      <c r="D321" s="137">
        <f>'5 жастағы балалар К'!Y133</f>
        <v>0</v>
      </c>
      <c r="E321" s="42"/>
      <c r="F321" s="137">
        <f>'5 жастағы балалар Ш'!Y133</f>
        <v>0</v>
      </c>
      <c r="G321" s="42"/>
    </row>
    <row r="322" spans="2:7">
      <c r="B322" s="33"/>
      <c r="C322" s="43"/>
      <c r="D322" s="137">
        <f>'5 жастағы балалар К'!Z133</f>
        <v>0</v>
      </c>
      <c r="E322" s="44"/>
      <c r="F322" s="137">
        <f>'5 жастағы балалар Ш'!Z133</f>
        <v>0</v>
      </c>
      <c r="G322" s="44"/>
    </row>
    <row r="323" spans="2:7">
      <c r="B323" s="34"/>
      <c r="C323" s="43"/>
      <c r="D323" s="137">
        <f>'5 жастағы балалар К'!AA133</f>
        <v>0</v>
      </c>
      <c r="E323" s="44"/>
      <c r="F323" s="137">
        <f>'5 жастағы балалар Ш'!AA133</f>
        <v>0</v>
      </c>
      <c r="G323" s="44"/>
    </row>
    <row r="324" spans="2:7">
      <c r="B324" s="31">
        <v>9</v>
      </c>
      <c r="C324" s="43"/>
      <c r="D324" s="137">
        <f>'5 жастағы балалар К'!AB133</f>
        <v>0</v>
      </c>
      <c r="E324" s="44"/>
      <c r="F324" s="137">
        <f>'5 жастағы балалар Ш'!AB133</f>
        <v>0</v>
      </c>
      <c r="G324" s="44"/>
    </row>
    <row r="325" spans="2:7">
      <c r="B325" s="33"/>
      <c r="C325" s="43"/>
      <c r="D325" s="137">
        <f>'5 жастағы балалар К'!AC133</f>
        <v>0</v>
      </c>
      <c r="E325" s="44"/>
      <c r="F325" s="137">
        <f>'5 жастағы балалар Ш'!AC133</f>
        <v>0</v>
      </c>
      <c r="G325" s="44"/>
    </row>
    <row r="326" spans="2:7">
      <c r="B326" s="34"/>
      <c r="C326" s="43"/>
      <c r="D326" s="137">
        <f>'5 жастағы балалар К'!AD133</f>
        <v>0</v>
      </c>
      <c r="E326" s="44"/>
      <c r="F326" s="137">
        <f>'5 жастағы балалар Ш'!AD133</f>
        <v>0</v>
      </c>
      <c r="G326" s="44"/>
    </row>
    <row r="327" spans="2:7">
      <c r="B327" s="37">
        <v>10</v>
      </c>
      <c r="C327" s="43"/>
      <c r="D327" s="137">
        <f>'5 жастағы балалар К'!AE133</f>
        <v>0</v>
      </c>
      <c r="E327" s="44"/>
      <c r="F327" s="137">
        <f>'5 жастағы балалар Ш'!AE133</f>
        <v>0</v>
      </c>
      <c r="G327" s="44"/>
    </row>
    <row r="328" spans="2:7">
      <c r="B328" s="37"/>
      <c r="C328" s="43"/>
      <c r="D328" s="137">
        <f>'5 жастағы балалар К'!AF133</f>
        <v>0</v>
      </c>
      <c r="E328" s="44"/>
      <c r="F328" s="137">
        <f>'5 жастағы балалар Ш'!AF133</f>
        <v>0</v>
      </c>
      <c r="G328" s="44"/>
    </row>
    <row r="329" spans="2:7">
      <c r="B329" s="37"/>
      <c r="C329" s="43"/>
      <c r="D329" s="137">
        <f>'5 жастағы балалар К'!AG133</f>
        <v>0</v>
      </c>
      <c r="E329" s="44"/>
      <c r="F329" s="137">
        <f>'5 жастағы балалар Ш'!AG133</f>
        <v>0</v>
      </c>
      <c r="G329" s="44"/>
    </row>
    <row r="330" spans="2:7">
      <c r="B330" s="37">
        <v>11</v>
      </c>
      <c r="C330" s="43"/>
      <c r="D330" s="137">
        <f>'5 жастағы балалар К'!AH133</f>
        <v>0</v>
      </c>
      <c r="E330" s="44"/>
      <c r="F330" s="137">
        <f>'5 жастағы балалар Ш'!AH133</f>
        <v>0</v>
      </c>
      <c r="G330" s="44"/>
    </row>
    <row r="331" spans="2:7">
      <c r="B331" s="37"/>
      <c r="C331" s="43"/>
      <c r="D331" s="137">
        <f>'5 жастағы балалар К'!AI133</f>
        <v>0</v>
      </c>
      <c r="E331" s="44"/>
      <c r="F331" s="137">
        <f>'5 жастағы балалар Ш'!AI133</f>
        <v>0</v>
      </c>
      <c r="G331" s="44"/>
    </row>
    <row r="332" spans="2:7">
      <c r="B332" s="37"/>
      <c r="C332" s="43"/>
      <c r="D332" s="137">
        <f>'5 жастағы балалар К'!AJ133</f>
        <v>0</v>
      </c>
      <c r="E332" s="44"/>
      <c r="F332" s="137">
        <f>'5 жастағы балалар Ш'!AJ133</f>
        <v>0</v>
      </c>
      <c r="G332" s="44"/>
    </row>
    <row r="333" spans="2:7">
      <c r="B333" s="37">
        <v>12</v>
      </c>
      <c r="C333" s="43"/>
      <c r="D333" s="137">
        <f>'5 жастағы балалар К'!AK133</f>
        <v>0</v>
      </c>
      <c r="E333" s="44"/>
      <c r="F333" s="137">
        <f>'5 жастағы балалар Ш'!AK133</f>
        <v>0</v>
      </c>
      <c r="G333" s="44"/>
    </row>
    <row r="334" spans="2:7">
      <c r="B334" s="37"/>
      <c r="C334" s="43"/>
      <c r="D334" s="137">
        <f>'5 жастағы балалар К'!AL133</f>
        <v>0</v>
      </c>
      <c r="E334" s="44"/>
      <c r="F334" s="137">
        <f>'5 жастағы балалар Ш'!AL133</f>
        <v>0</v>
      </c>
      <c r="G334" s="44"/>
    </row>
    <row r="335" spans="2:7">
      <c r="B335" s="37"/>
      <c r="C335" s="43"/>
      <c r="D335" s="137">
        <f>'5 жастағы балалар К'!AM133</f>
        <v>0</v>
      </c>
      <c r="E335" s="44"/>
      <c r="F335" s="137">
        <f>'5 жастағы балалар Ш'!AM133</f>
        <v>0</v>
      </c>
      <c r="G335" s="44"/>
    </row>
    <row r="336" spans="2:7">
      <c r="B336" s="37">
        <v>13</v>
      </c>
      <c r="C336" s="43"/>
      <c r="D336" s="137">
        <f>'5 жастағы балалар К'!AN133</f>
        <v>0</v>
      </c>
      <c r="E336" s="44"/>
      <c r="F336" s="137">
        <f>'5 жастағы балалар Ш'!AN133</f>
        <v>0</v>
      </c>
      <c r="G336" s="44"/>
    </row>
    <row r="337" spans="2:7">
      <c r="B337" s="37"/>
      <c r="C337" s="43"/>
      <c r="D337" s="137">
        <f>'5 жастағы балалар К'!AO133</f>
        <v>0</v>
      </c>
      <c r="E337" s="44"/>
      <c r="F337" s="137">
        <f>'5 жастағы балалар Ш'!AO133</f>
        <v>0</v>
      </c>
      <c r="G337" s="44"/>
    </row>
    <row r="338" spans="2:7">
      <c r="B338" s="37"/>
      <c r="C338" s="43"/>
      <c r="D338" s="137">
        <f>'5 жастағы балалар К'!AP133</f>
        <v>0</v>
      </c>
      <c r="E338" s="44"/>
      <c r="F338" s="137">
        <f>'5 жастағы балалар Ш'!AP133</f>
        <v>0</v>
      </c>
      <c r="G338" s="44"/>
    </row>
    <row r="339" spans="2:7">
      <c r="B339" s="37">
        <v>14</v>
      </c>
      <c r="C339" s="43"/>
      <c r="D339" s="137">
        <f>'5 жастағы балалар К'!AQ133</f>
        <v>0</v>
      </c>
      <c r="E339" s="44"/>
      <c r="F339" s="137">
        <f>'5 жастағы балалар Ш'!AQ133</f>
        <v>0</v>
      </c>
      <c r="G339" s="44"/>
    </row>
    <row r="340" spans="2:7">
      <c r="B340" s="37"/>
      <c r="C340" s="43"/>
      <c r="D340" s="137">
        <f>'5 жастағы балалар К'!AR133</f>
        <v>0</v>
      </c>
      <c r="E340" s="44"/>
      <c r="F340" s="137">
        <f>'5 жастағы балалар Ш'!AR133</f>
        <v>0</v>
      </c>
      <c r="G340" s="44"/>
    </row>
    <row r="341" spans="2:7">
      <c r="B341" s="37"/>
      <c r="C341" s="43"/>
      <c r="D341" s="137">
        <f>'5 жастағы балалар К'!AS133</f>
        <v>0</v>
      </c>
      <c r="E341" s="44"/>
      <c r="F341" s="137">
        <f>'5 жастағы балалар Ш'!AS133</f>
        <v>0</v>
      </c>
      <c r="G341" s="44"/>
    </row>
    <row r="342" spans="2:7">
      <c r="B342" s="37">
        <v>15</v>
      </c>
      <c r="C342" s="43"/>
      <c r="D342" s="137">
        <f>'5 жастағы балалар К'!AT133</f>
        <v>0</v>
      </c>
      <c r="E342" s="44"/>
      <c r="F342" s="137">
        <f>'5 жастағы балалар Ш'!AT133</f>
        <v>0</v>
      </c>
      <c r="G342" s="44"/>
    </row>
    <row r="343" spans="2:7">
      <c r="B343" s="37"/>
      <c r="C343" s="43"/>
      <c r="D343" s="137">
        <f>'5 жастағы балалар К'!AU133</f>
        <v>0</v>
      </c>
      <c r="E343" s="44"/>
      <c r="F343" s="137">
        <f>'5 жастағы балалар Ш'!AU133</f>
        <v>0</v>
      </c>
      <c r="G343" s="44"/>
    </row>
    <row r="344" spans="2:7">
      <c r="B344" s="37"/>
      <c r="C344" s="43"/>
      <c r="D344" s="137">
        <f>'5 жастағы балалар К'!AV133</f>
        <v>0</v>
      </c>
      <c r="E344" s="44"/>
      <c r="F344" s="137">
        <f>'5 жастағы балалар Ш'!AV133</f>
        <v>0</v>
      </c>
      <c r="G344" s="44"/>
    </row>
    <row r="345" spans="2:7">
      <c r="B345" s="31">
        <v>16</v>
      </c>
      <c r="C345" s="43"/>
      <c r="D345" s="137">
        <f>'5 жастағы балалар К'!AW133</f>
        <v>0</v>
      </c>
      <c r="E345" s="44"/>
      <c r="F345" s="137">
        <f>'5 жастағы балалар Ш'!AW133</f>
        <v>0</v>
      </c>
      <c r="G345" s="44"/>
    </row>
    <row r="346" spans="2:7">
      <c r="B346" s="33"/>
      <c r="C346" s="43"/>
      <c r="D346" s="137">
        <f>'5 жастағы балалар К'!AX133</f>
        <v>0</v>
      </c>
      <c r="E346" s="44"/>
      <c r="F346" s="137">
        <f>'5 жастағы балалар Ш'!AX133</f>
        <v>0</v>
      </c>
      <c r="G346" s="44"/>
    </row>
    <row r="347" spans="2:7">
      <c r="B347" s="34"/>
      <c r="C347" s="43"/>
      <c r="D347" s="137">
        <f>'5 жастағы балалар К'!AY133</f>
        <v>0</v>
      </c>
      <c r="E347" s="44"/>
      <c r="F347" s="137">
        <f>'5 жастағы балалар Ш'!AY133</f>
        <v>0</v>
      </c>
      <c r="G347" s="44"/>
    </row>
    <row r="348" spans="2:7">
      <c r="B348" s="31">
        <v>17</v>
      </c>
      <c r="C348" s="43"/>
      <c r="D348" s="137">
        <f>'5 жастағы балалар К'!AZ133</f>
        <v>0</v>
      </c>
      <c r="E348" s="44"/>
      <c r="F348" s="137">
        <f>'5 жастағы балалар Ш'!AZ133</f>
        <v>0</v>
      </c>
      <c r="G348" s="44"/>
    </row>
    <row r="349" spans="2:7">
      <c r="B349" s="33"/>
      <c r="C349" s="43"/>
      <c r="D349" s="137">
        <f>'5 жастағы балалар К'!BA133</f>
        <v>0</v>
      </c>
      <c r="E349" s="44"/>
      <c r="F349" s="137">
        <f>'5 жастағы балалар Ш'!BA133</f>
        <v>0</v>
      </c>
      <c r="G349" s="44"/>
    </row>
    <row r="350" spans="2:7">
      <c r="B350" s="34"/>
      <c r="C350" s="43"/>
      <c r="D350" s="137">
        <f>'5 жастағы балалар К'!BB133</f>
        <v>0</v>
      </c>
      <c r="E350" s="44"/>
      <c r="F350" s="137">
        <f>'5 жастағы балалар Ш'!BB133</f>
        <v>0</v>
      </c>
      <c r="G350" s="44"/>
    </row>
    <row r="351" spans="2:7">
      <c r="B351" s="31">
        <v>18</v>
      </c>
      <c r="C351" s="43"/>
      <c r="D351" s="137">
        <f>'5 жастағы балалар К'!BC133</f>
        <v>0</v>
      </c>
      <c r="E351" s="44"/>
      <c r="F351" s="137">
        <f>'5 жастағы балалар Ш'!BC133</f>
        <v>0</v>
      </c>
      <c r="G351" s="44"/>
    </row>
    <row r="352" spans="2:7">
      <c r="B352" s="33"/>
      <c r="C352" s="43"/>
      <c r="D352" s="137">
        <f>'5 жастағы балалар К'!BD133</f>
        <v>0</v>
      </c>
      <c r="E352" s="44"/>
      <c r="F352" s="137">
        <f>'5 жастағы балалар Ш'!BD133</f>
        <v>0</v>
      </c>
      <c r="G352" s="44"/>
    </row>
    <row r="353" spans="2:7">
      <c r="B353" s="34"/>
      <c r="C353" s="43"/>
      <c r="D353" s="137">
        <f>'5 жастағы балалар К'!BE133</f>
        <v>0</v>
      </c>
      <c r="E353" s="44"/>
      <c r="F353" s="137">
        <f>'5 жастағы балалар Ш'!BE133</f>
        <v>0</v>
      </c>
      <c r="G353" s="44"/>
    </row>
    <row r="354" spans="2:7">
      <c r="B354" s="31">
        <v>19</v>
      </c>
      <c r="C354" s="43"/>
      <c r="D354" s="137">
        <f>'5 жастағы балалар К'!BF133</f>
        <v>0</v>
      </c>
      <c r="E354" s="44"/>
      <c r="F354" s="137">
        <f>'5 жастағы балалар Ш'!BF133</f>
        <v>0</v>
      </c>
      <c r="G354" s="44"/>
    </row>
    <row r="355" spans="2:7">
      <c r="B355" s="33"/>
      <c r="C355" s="43"/>
      <c r="D355" s="137">
        <f>'5 жастағы балалар К'!BG133</f>
        <v>0</v>
      </c>
      <c r="E355" s="44"/>
      <c r="F355" s="137">
        <f>'5 жастағы балалар Ш'!BG133</f>
        <v>0</v>
      </c>
      <c r="G355" s="44"/>
    </row>
    <row r="356" spans="2:7">
      <c r="B356" s="34"/>
      <c r="C356" s="43"/>
      <c r="D356" s="137">
        <f>'5 жастағы балалар К'!BH133</f>
        <v>0</v>
      </c>
      <c r="E356" s="44"/>
      <c r="F356" s="137">
        <f>'5 жастағы балалар Ш'!BH133</f>
        <v>0</v>
      </c>
      <c r="G356" s="44"/>
    </row>
    <row r="357" spans="2:7">
      <c r="B357" s="31">
        <v>20</v>
      </c>
      <c r="C357" s="43"/>
      <c r="D357" s="137">
        <f>'5 жастағы балалар К'!BI133</f>
        <v>0</v>
      </c>
      <c r="E357" s="44"/>
      <c r="F357" s="137">
        <f>'5 жастағы балалар Ш'!BI133</f>
        <v>0</v>
      </c>
      <c r="G357" s="44"/>
    </row>
    <row r="358" spans="2:7">
      <c r="B358" s="33"/>
      <c r="C358" s="43"/>
      <c r="D358" s="137">
        <f>'5 жастағы балалар К'!BJ133</f>
        <v>0</v>
      </c>
      <c r="E358" s="44"/>
      <c r="F358" s="137">
        <f>'5 жастағы балалар Ш'!BJ133</f>
        <v>0</v>
      </c>
      <c r="G358" s="44"/>
    </row>
    <row r="359" spans="2:7">
      <c r="B359" s="34"/>
      <c r="C359" s="43"/>
      <c r="D359" s="137">
        <f>'5 жастағы балалар К'!BK133</f>
        <v>0</v>
      </c>
      <c r="E359" s="44"/>
      <c r="F359" s="137">
        <f>'5 жастағы балалар Ш'!BK133</f>
        <v>0</v>
      </c>
      <c r="G359" s="44"/>
    </row>
    <row r="360" spans="2:7">
      <c r="B360" s="31">
        <v>21</v>
      </c>
      <c r="C360" s="43"/>
      <c r="D360" s="137">
        <f>'5 жастағы балалар К'!BL133</f>
        <v>0</v>
      </c>
      <c r="E360" s="44"/>
      <c r="F360" s="137">
        <f>'5 жастағы балалар Ш'!BL133</f>
        <v>0</v>
      </c>
      <c r="G360" s="44"/>
    </row>
    <row r="361" spans="2:7">
      <c r="B361" s="33"/>
      <c r="C361" s="43"/>
      <c r="D361" s="137">
        <f>'5 жастағы балалар К'!BM133</f>
        <v>0</v>
      </c>
      <c r="E361" s="44"/>
      <c r="F361" s="137">
        <f>'5 жастағы балалар Ш'!BM133</f>
        <v>0</v>
      </c>
      <c r="G361" s="44"/>
    </row>
    <row r="362" spans="2:7">
      <c r="B362" s="34"/>
      <c r="C362" s="43"/>
      <c r="D362" s="137">
        <f>'5 жастағы балалар К'!BN133</f>
        <v>0</v>
      </c>
      <c r="E362" s="44"/>
      <c r="F362" s="137">
        <f>'5 жастағы балалар Ш'!BN133</f>
        <v>0</v>
      </c>
      <c r="G362" s="44"/>
    </row>
    <row r="363" spans="2:7">
      <c r="B363" s="31">
        <v>22</v>
      </c>
      <c r="C363" s="43"/>
      <c r="D363" s="137">
        <f>'5 жастағы балалар К'!BO133</f>
        <v>0</v>
      </c>
      <c r="E363" s="44"/>
      <c r="F363" s="137">
        <f>'5 жастағы балалар Ш'!BO133</f>
        <v>0</v>
      </c>
      <c r="G363" s="44"/>
    </row>
    <row r="364" spans="2:7">
      <c r="B364" s="33"/>
      <c r="C364" s="43"/>
      <c r="D364" s="137">
        <f>'5 жастағы балалар К'!BP133</f>
        <v>0</v>
      </c>
      <c r="E364" s="44"/>
      <c r="F364" s="137">
        <f>'5 жастағы балалар Ш'!BP133</f>
        <v>0</v>
      </c>
      <c r="G364" s="44"/>
    </row>
    <row r="365" spans="2:7">
      <c r="B365" s="34"/>
      <c r="C365" s="43"/>
      <c r="D365" s="137">
        <f>'5 жастағы балалар К'!BQ133</f>
        <v>0</v>
      </c>
      <c r="E365" s="44"/>
      <c r="F365" s="137">
        <f>'5 жастағы балалар Ш'!BQ133</f>
        <v>0</v>
      </c>
      <c r="G365" s="44"/>
    </row>
    <row r="366" spans="2:7">
      <c r="B366" s="31">
        <v>23</v>
      </c>
      <c r="C366" s="43"/>
      <c r="D366" s="137">
        <f>'5 жастағы балалар К'!BR133</f>
        <v>0</v>
      </c>
      <c r="E366" s="44"/>
      <c r="F366" s="137">
        <f>'5 жастағы балалар Ш'!BR133</f>
        <v>0</v>
      </c>
      <c r="G366" s="44"/>
    </row>
    <row r="367" spans="2:7">
      <c r="B367" s="33"/>
      <c r="C367" s="43"/>
      <c r="D367" s="137">
        <f>'5 жастағы балалар К'!BS133</f>
        <v>0</v>
      </c>
      <c r="E367" s="44"/>
      <c r="F367" s="137">
        <f>'5 жастағы балалар Ш'!BS133</f>
        <v>0</v>
      </c>
      <c r="G367" s="44"/>
    </row>
    <row r="368" spans="2:7">
      <c r="B368" s="34"/>
      <c r="C368" s="43"/>
      <c r="D368" s="137">
        <f>'5 жастағы балалар К'!BT133</f>
        <v>0</v>
      </c>
      <c r="E368" s="44"/>
      <c r="F368" s="137">
        <f>'5 жастағы балалар Ш'!BT133</f>
        <v>0</v>
      </c>
      <c r="G368" s="44"/>
    </row>
    <row r="369" spans="2:7">
      <c r="B369" s="31">
        <v>24</v>
      </c>
      <c r="C369" s="43"/>
      <c r="D369" s="137">
        <f>'5 жастағы балалар К'!BU133</f>
        <v>0</v>
      </c>
      <c r="E369" s="44"/>
      <c r="F369" s="137">
        <f>'5 жастағы балалар Ш'!BU133</f>
        <v>0</v>
      </c>
      <c r="G369" s="44"/>
    </row>
    <row r="370" spans="2:7">
      <c r="B370" s="33"/>
      <c r="C370" s="43"/>
      <c r="D370" s="137">
        <f>'5 жастағы балалар К'!BV133</f>
        <v>0</v>
      </c>
      <c r="E370" s="44"/>
      <c r="F370" s="137">
        <f>'5 жастағы балалар Ш'!BV133</f>
        <v>0</v>
      </c>
      <c r="G370" s="44"/>
    </row>
    <row r="371" spans="2:7">
      <c r="B371" s="34"/>
      <c r="C371" s="43"/>
      <c r="D371" s="137">
        <f>'5 жастағы балалар К'!BW133</f>
        <v>0</v>
      </c>
      <c r="E371" s="44"/>
      <c r="F371" s="137">
        <f>'5 жастағы балалар Ш'!BW133</f>
        <v>0</v>
      </c>
      <c r="G371" s="44"/>
    </row>
    <row r="372" spans="2:7">
      <c r="B372" s="31">
        <v>25</v>
      </c>
      <c r="C372" s="43"/>
      <c r="D372" s="137">
        <f>'5 жастағы балалар К'!BX133</f>
        <v>0</v>
      </c>
      <c r="E372" s="44"/>
      <c r="F372" s="137">
        <f>'5 жастағы балалар Ш'!BX133</f>
        <v>0</v>
      </c>
      <c r="G372" s="44"/>
    </row>
    <row r="373" spans="2:7">
      <c r="B373" s="33"/>
      <c r="C373" s="43"/>
      <c r="D373" s="137">
        <f>'5 жастағы балалар К'!BY133</f>
        <v>0</v>
      </c>
      <c r="E373" s="44"/>
      <c r="F373" s="137">
        <f>'5 жастағы балалар Ш'!BY133</f>
        <v>0</v>
      </c>
      <c r="G373" s="44"/>
    </row>
    <row r="374" spans="2:7">
      <c r="B374" s="34"/>
      <c r="C374" s="43"/>
      <c r="D374" s="137">
        <f>'5 жастағы балалар К'!BZ133</f>
        <v>0</v>
      </c>
      <c r="E374" s="44"/>
      <c r="F374" s="137">
        <f>'5 жастағы балалар Ш'!BZ133</f>
        <v>0</v>
      </c>
      <c r="G374" s="44"/>
    </row>
    <row r="375" spans="2:7">
      <c r="B375" s="37">
        <v>26</v>
      </c>
      <c r="C375" s="43"/>
      <c r="D375" s="137">
        <f>'5 жастағы балалар К'!CA133</f>
        <v>0</v>
      </c>
      <c r="E375" s="44"/>
      <c r="F375" s="137">
        <f>'5 жастағы балалар Ш'!CA133</f>
        <v>0</v>
      </c>
      <c r="G375" s="44"/>
    </row>
    <row r="376" spans="2:7">
      <c r="B376" s="37"/>
      <c r="C376" s="43"/>
      <c r="D376" s="137">
        <f>'5 жастағы балалар К'!CB133</f>
        <v>0</v>
      </c>
      <c r="E376" s="44"/>
      <c r="F376" s="137">
        <f>'5 жастағы балалар Ш'!CB133</f>
        <v>0</v>
      </c>
      <c r="G376" s="44"/>
    </row>
    <row r="377" spans="2:7">
      <c r="B377" s="37"/>
      <c r="C377" s="43"/>
      <c r="D377" s="137">
        <f>'5 жастағы балалар К'!CC133</f>
        <v>0</v>
      </c>
      <c r="E377" s="44"/>
      <c r="F377" s="137">
        <f>'5 жастағы балалар Ш'!CC133</f>
        <v>0</v>
      </c>
      <c r="G377" s="44"/>
    </row>
    <row r="378" spans="2:7">
      <c r="B378" s="37">
        <v>27</v>
      </c>
      <c r="C378" s="43"/>
      <c r="D378" s="137">
        <f>'5 жастағы балалар К'!CD133</f>
        <v>0</v>
      </c>
      <c r="E378" s="44"/>
      <c r="F378" s="137">
        <f>'5 жастағы балалар Ш'!CD133</f>
        <v>0</v>
      </c>
      <c r="G378" s="44"/>
    </row>
    <row r="379" spans="2:7">
      <c r="B379" s="37"/>
      <c r="C379" s="43"/>
      <c r="D379" s="137">
        <f>'5 жастағы балалар К'!CE133</f>
        <v>0</v>
      </c>
      <c r="E379" s="44"/>
      <c r="F379" s="137">
        <f>'5 жастағы балалар Ш'!CE133</f>
        <v>0</v>
      </c>
      <c r="G379" s="44"/>
    </row>
    <row r="380" spans="2:7">
      <c r="B380" s="37"/>
      <c r="C380" s="43"/>
      <c r="D380" s="137">
        <f>'5 жастағы балалар К'!CF133</f>
        <v>0</v>
      </c>
      <c r="E380" s="44"/>
      <c r="F380" s="137">
        <f>'5 жастағы балалар Ш'!CF133</f>
        <v>0</v>
      </c>
      <c r="G380" s="44"/>
    </row>
    <row r="381" spans="2:7">
      <c r="B381" s="37">
        <v>28</v>
      </c>
      <c r="C381" s="43"/>
      <c r="D381" s="137">
        <f>'5 жастағы балалар К'!CG133</f>
        <v>0</v>
      </c>
      <c r="E381" s="44"/>
      <c r="F381" s="137">
        <f>'5 жастағы балалар Ш'!CG133</f>
        <v>0</v>
      </c>
      <c r="G381" s="44"/>
    </row>
    <row r="382" spans="2:7">
      <c r="B382" s="37"/>
      <c r="C382" s="43"/>
      <c r="D382" s="137">
        <f>'5 жастағы балалар К'!CH133</f>
        <v>0</v>
      </c>
      <c r="E382" s="44"/>
      <c r="F382" s="137">
        <f>'5 жастағы балалар Ш'!CH133</f>
        <v>0</v>
      </c>
      <c r="G382" s="44"/>
    </row>
    <row r="383" spans="2:7">
      <c r="B383" s="37"/>
      <c r="C383" s="43"/>
      <c r="D383" s="137">
        <f>'5 жастағы балалар К'!CI133</f>
        <v>0</v>
      </c>
      <c r="E383" s="44"/>
      <c r="F383" s="137">
        <f>'5 жастағы балалар Ш'!CI133</f>
        <v>0</v>
      </c>
      <c r="G383" s="44"/>
    </row>
    <row r="384" spans="2:7">
      <c r="B384" s="37">
        <v>29</v>
      </c>
      <c r="C384" s="43"/>
      <c r="D384" s="42"/>
      <c r="E384" s="44"/>
      <c r="F384" s="137">
        <f>'5 жастағы балалар Ш'!CJ133</f>
        <v>0</v>
      </c>
      <c r="G384" s="44"/>
    </row>
    <row r="385" spans="2:7">
      <c r="B385" s="37"/>
      <c r="C385" s="43"/>
      <c r="D385" s="44"/>
      <c r="E385" s="44"/>
      <c r="F385" s="137">
        <f>'5 жастағы балалар Ш'!CK133</f>
        <v>0</v>
      </c>
      <c r="G385" s="44"/>
    </row>
    <row r="386" spans="2:7">
      <c r="B386" s="37"/>
      <c r="C386" s="43"/>
      <c r="D386" s="44"/>
      <c r="E386" s="44"/>
      <c r="F386" s="137">
        <f>'5 жастағы балалар Ш'!CL133</f>
        <v>0</v>
      </c>
      <c r="G386" s="44"/>
    </row>
    <row r="387" spans="2:7">
      <c r="B387" s="37">
        <v>30</v>
      </c>
      <c r="C387" s="43"/>
      <c r="D387" s="44"/>
      <c r="E387" s="44"/>
      <c r="F387" s="137">
        <f>'5 жастағы балалар Ш'!CM133</f>
        <v>0</v>
      </c>
      <c r="G387" s="44"/>
    </row>
    <row r="388" spans="2:7">
      <c r="B388" s="37"/>
      <c r="C388" s="43"/>
      <c r="D388" s="44"/>
      <c r="E388" s="44"/>
      <c r="F388" s="137">
        <f>'5 жастағы балалар Ш'!CN133</f>
        <v>0</v>
      </c>
      <c r="G388" s="44"/>
    </row>
    <row r="389" spans="2:7">
      <c r="B389" s="37"/>
      <c r="C389" s="43"/>
      <c r="D389" s="44"/>
      <c r="E389" s="44"/>
      <c r="F389" s="137">
        <f>'5 жастағы балалар Ш'!CO133</f>
        <v>0</v>
      </c>
      <c r="G389" s="44"/>
    </row>
    <row r="390" spans="2:7">
      <c r="B390" s="37">
        <v>31</v>
      </c>
      <c r="C390" s="43"/>
      <c r="D390" s="44"/>
      <c r="E390" s="44"/>
      <c r="F390" s="137">
        <f>'5 жастағы балалар Ш'!CP133</f>
        <v>0</v>
      </c>
      <c r="G390" s="44"/>
    </row>
    <row r="391" spans="2:7">
      <c r="B391" s="37"/>
      <c r="C391" s="43"/>
      <c r="D391" s="44"/>
      <c r="E391" s="44"/>
      <c r="F391" s="137">
        <f>'5 жастағы балалар Ш'!CQ133</f>
        <v>0</v>
      </c>
      <c r="G391" s="44"/>
    </row>
    <row r="392" spans="2:7">
      <c r="B392" s="37"/>
      <c r="C392" s="43"/>
      <c r="D392" s="44"/>
      <c r="E392" s="44"/>
      <c r="F392" s="137">
        <f>'5 жастағы балалар Ш'!CR133</f>
        <v>0</v>
      </c>
      <c r="G392" s="44"/>
    </row>
    <row r="393" spans="2:7">
      <c r="B393" s="37">
        <v>32</v>
      </c>
      <c r="C393" s="43"/>
      <c r="D393" s="44"/>
      <c r="E393" s="44"/>
      <c r="F393" s="137">
        <f>'5 жастағы балалар Ш'!CS133</f>
        <v>0</v>
      </c>
      <c r="G393" s="44"/>
    </row>
    <row r="394" spans="2:7">
      <c r="B394" s="37"/>
      <c r="C394" s="43"/>
      <c r="D394" s="44"/>
      <c r="E394" s="44"/>
      <c r="F394" s="137">
        <f>'5 жастағы балалар Ш'!CT133</f>
        <v>0</v>
      </c>
      <c r="G394" s="44"/>
    </row>
    <row r="395" spans="2:7">
      <c r="B395" s="37"/>
      <c r="C395" s="43"/>
      <c r="D395" s="44"/>
      <c r="E395" s="44"/>
      <c r="F395" s="137">
        <f>'5 жастағы балалар Ш'!CU133</f>
        <v>0</v>
      </c>
      <c r="G395" s="44"/>
    </row>
    <row r="396" spans="2:7">
      <c r="B396" s="37">
        <v>33</v>
      </c>
      <c r="C396" s="43"/>
      <c r="D396" s="44"/>
      <c r="E396" s="44"/>
      <c r="F396" s="137">
        <f>'5 жастағы балалар Ш'!CV133</f>
        <v>0</v>
      </c>
      <c r="G396" s="44"/>
    </row>
    <row r="397" spans="2:7">
      <c r="B397" s="37"/>
      <c r="C397" s="43"/>
      <c r="D397" s="44"/>
      <c r="E397" s="44"/>
      <c r="F397" s="137">
        <f>'5 жастағы балалар Ш'!CW133</f>
        <v>0</v>
      </c>
      <c r="G397" s="44"/>
    </row>
    <row r="398" spans="2:7">
      <c r="B398" s="37"/>
      <c r="C398" s="43"/>
      <c r="D398" s="44"/>
      <c r="E398" s="44"/>
      <c r="F398" s="137">
        <f>'5 жастағы балалар Ш'!CX133</f>
        <v>0</v>
      </c>
      <c r="G398" s="44"/>
    </row>
    <row r="399" spans="2:7">
      <c r="B399" s="37">
        <v>34</v>
      </c>
      <c r="C399" s="43"/>
      <c r="D399" s="44"/>
      <c r="E399" s="44"/>
      <c r="F399" s="137">
        <f>'5 жастағы балалар Ш'!CY133</f>
        <v>0</v>
      </c>
      <c r="G399" s="44"/>
    </row>
    <row r="400" spans="2:7">
      <c r="B400" s="37"/>
      <c r="C400" s="43"/>
      <c r="D400" s="44"/>
      <c r="E400" s="44"/>
      <c r="F400" s="137">
        <f>'5 жастағы балалар Ш'!CZ133</f>
        <v>0</v>
      </c>
      <c r="G400" s="44"/>
    </row>
    <row r="401" spans="2:7">
      <c r="B401" s="37"/>
      <c r="C401" s="43"/>
      <c r="D401" s="44"/>
      <c r="E401" s="44"/>
      <c r="F401" s="137">
        <f>'5 жастағы балалар Ш'!DA133</f>
        <v>0</v>
      </c>
      <c r="G401" s="44"/>
    </row>
    <row r="402" spans="2:7">
      <c r="B402" s="37">
        <v>35</v>
      </c>
      <c r="C402" s="43"/>
      <c r="D402" s="44"/>
      <c r="E402" s="44"/>
      <c r="F402" s="137">
        <f>'5 жастағы балалар Ш'!DB133</f>
        <v>0</v>
      </c>
      <c r="G402" s="44"/>
    </row>
    <row r="403" spans="2:7">
      <c r="B403" s="37"/>
      <c r="C403" s="43"/>
      <c r="D403" s="44"/>
      <c r="E403" s="44"/>
      <c r="F403" s="137">
        <f>'5 жастағы балалар Ш'!DC133</f>
        <v>0</v>
      </c>
      <c r="G403" s="44"/>
    </row>
    <row r="404" spans="2:7">
      <c r="B404" s="37"/>
      <c r="C404" s="45"/>
      <c r="D404" s="46"/>
      <c r="E404" s="46"/>
      <c r="F404" s="137">
        <f>'5 жастағы балалар Ш'!DD133</f>
        <v>0</v>
      </c>
      <c r="G404" s="46"/>
    </row>
    <row r="405" spans="2:2">
      <c r="B405" s="47">
        <f>СВОД3!V28</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8"/>
  <sheetViews>
    <sheetView zoomScale="60" zoomScaleNormal="60" topLeftCell="A2" workbookViewId="0">
      <selection activeCell="D2" sqref="D2"/>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163"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f>'5 жастағы балалар Ф'!C29</f>
        <v>0</v>
      </c>
      <c r="E4" s="5"/>
      <c r="F4" s="5"/>
      <c r="G4" s="1"/>
      <c r="H4" s="1"/>
    </row>
    <row r="5" ht="18" spans="2:8">
      <c r="B5" s="6" t="s">
        <v>2</v>
      </c>
      <c r="C5" s="6"/>
      <c r="D5" s="7">
        <f>'5 жастағы балалар Ф'!A29</f>
        <v>0</v>
      </c>
      <c r="E5" s="7"/>
      <c r="F5" s="7"/>
      <c r="G5" s="1"/>
      <c r="H5" s="1"/>
    </row>
    <row r="6" ht="81.7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3.75" customHeight="1" spans="2:7">
      <c r="B97" s="28"/>
      <c r="C97" s="29" t="s">
        <v>5</v>
      </c>
      <c r="D97" s="29" t="s">
        <v>112</v>
      </c>
      <c r="E97" s="29" t="s">
        <v>338</v>
      </c>
      <c r="F97" s="29" t="s">
        <v>405</v>
      </c>
      <c r="G97" s="30" t="s">
        <v>726</v>
      </c>
    </row>
    <row r="98" ht="15" customHeight="1" spans="2:7">
      <c r="B98" s="31">
        <v>1</v>
      </c>
      <c r="C98" s="137">
        <f>'5 жастағы балалар Ф'!D29</f>
        <v>0</v>
      </c>
      <c r="D98" s="137">
        <f>'5 жастағы балалар К'!D29</f>
        <v>0</v>
      </c>
      <c r="E98" s="137">
        <f>'5 жастағы балалар Т'!D29</f>
        <v>0</v>
      </c>
      <c r="F98" s="137">
        <f>'5 жастағы балалар Ш'!D29</f>
        <v>0</v>
      </c>
      <c r="G98" s="137">
        <f>'5 жастағы балалар Ә'!D29</f>
        <v>0</v>
      </c>
    </row>
    <row r="99" ht="15" customHeight="1" spans="2:7">
      <c r="B99" s="33"/>
      <c r="C99" s="137">
        <f>'5 жастағы балалар Ф'!E29</f>
        <v>0</v>
      </c>
      <c r="D99" s="137">
        <f>'5 жастағы балалар К'!E29</f>
        <v>0</v>
      </c>
      <c r="E99" s="137">
        <f>'5 жастағы балалар Т'!E29</f>
        <v>0</v>
      </c>
      <c r="F99" s="137">
        <f>'5 жастағы балалар Ш'!E29</f>
        <v>0</v>
      </c>
      <c r="G99" s="137">
        <f>'5 жастағы балалар Ә'!E29</f>
        <v>0</v>
      </c>
    </row>
    <row r="100" ht="15" customHeight="1" spans="2:7">
      <c r="B100" s="34"/>
      <c r="C100" s="137">
        <f>'5 жастағы балалар Ф'!F29</f>
        <v>0</v>
      </c>
      <c r="D100" s="137">
        <f>'5 жастағы балалар К'!F29</f>
        <v>0</v>
      </c>
      <c r="E100" s="137">
        <f>'5 жастағы балалар Т'!F29</f>
        <v>0</v>
      </c>
      <c r="F100" s="137">
        <f>'5 жастағы балалар Ш'!F29</f>
        <v>0</v>
      </c>
      <c r="G100" s="137">
        <f>'5 жастағы балалар Ә'!F29</f>
        <v>0</v>
      </c>
    </row>
    <row r="101" ht="15" customHeight="1" spans="2:7">
      <c r="B101" s="31">
        <v>2</v>
      </c>
      <c r="C101" s="137">
        <f>'5 жастағы балалар Ф'!G29</f>
        <v>0</v>
      </c>
      <c r="D101" s="137">
        <f>'5 жастағы балалар К'!G29</f>
        <v>0</v>
      </c>
      <c r="E101" s="137">
        <f>'5 жастағы балалар Т'!G29</f>
        <v>0</v>
      </c>
      <c r="F101" s="137">
        <f>'5 жастағы балалар Ш'!G29</f>
        <v>0</v>
      </c>
      <c r="G101" s="137">
        <f>'5 жастағы балалар Ә'!G29</f>
        <v>0</v>
      </c>
    </row>
    <row r="102" ht="15" customHeight="1" spans="2:7">
      <c r="B102" s="33"/>
      <c r="C102" s="137">
        <f>'5 жастағы балалар Ф'!H29</f>
        <v>0</v>
      </c>
      <c r="D102" s="137">
        <f>'5 жастағы балалар К'!H29</f>
        <v>0</v>
      </c>
      <c r="E102" s="137">
        <f>'5 жастағы балалар Т'!H29</f>
        <v>0</v>
      </c>
      <c r="F102" s="137">
        <f>'5 жастағы балалар Ш'!H29</f>
        <v>0</v>
      </c>
      <c r="G102" s="137">
        <f>'5 жастағы балалар Ә'!H29</f>
        <v>0</v>
      </c>
    </row>
    <row r="103" ht="15" customHeight="1" spans="2:7">
      <c r="B103" s="34"/>
      <c r="C103" s="137">
        <f>'5 жастағы балалар Ф'!I29</f>
        <v>0</v>
      </c>
      <c r="D103" s="137">
        <f>'5 жастағы балалар К'!I29</f>
        <v>0</v>
      </c>
      <c r="E103" s="137">
        <f>'5 жастағы балалар Т'!I29</f>
        <v>0</v>
      </c>
      <c r="F103" s="137">
        <f>'5 жастағы балалар Ш'!I29</f>
        <v>0</v>
      </c>
      <c r="G103" s="137">
        <f>'5 жастағы балалар Ә'!I29</f>
        <v>0</v>
      </c>
    </row>
    <row r="104" ht="15" customHeight="1" spans="2:7">
      <c r="B104" s="31">
        <v>3</v>
      </c>
      <c r="C104" s="137">
        <f>'5 жастағы балалар Ф'!J29</f>
        <v>0</v>
      </c>
      <c r="D104" s="137">
        <f>'5 жастағы балалар К'!J29</f>
        <v>0</v>
      </c>
      <c r="E104" s="137">
        <f>'5 жастағы балалар Т'!J29</f>
        <v>0</v>
      </c>
      <c r="F104" s="137">
        <f>'5 жастағы балалар Ш'!J29</f>
        <v>0</v>
      </c>
      <c r="G104" s="137">
        <f>'5 жастағы балалар Ә'!J29</f>
        <v>0</v>
      </c>
    </row>
    <row r="105" ht="15" customHeight="1" spans="2:7">
      <c r="B105" s="33"/>
      <c r="C105" s="137">
        <f>'5 жастағы балалар Ф'!K29</f>
        <v>0</v>
      </c>
      <c r="D105" s="137">
        <f>'5 жастағы балалар К'!K29</f>
        <v>0</v>
      </c>
      <c r="E105" s="137">
        <f>'5 жастағы балалар Т'!K29</f>
        <v>0</v>
      </c>
      <c r="F105" s="137">
        <f>'5 жастағы балалар Ш'!K29</f>
        <v>0</v>
      </c>
      <c r="G105" s="137">
        <f>'5 жастағы балалар Ә'!K29</f>
        <v>0</v>
      </c>
    </row>
    <row r="106" ht="15" customHeight="1" spans="2:7">
      <c r="B106" s="34"/>
      <c r="C106" s="137">
        <f>'5 жастағы балалар Ф'!L29</f>
        <v>0</v>
      </c>
      <c r="D106" s="137">
        <f>'5 жастағы балалар К'!L29</f>
        <v>0</v>
      </c>
      <c r="E106" s="137">
        <f>'5 жастағы балалар Т'!L29</f>
        <v>0</v>
      </c>
      <c r="F106" s="137">
        <f>'5 жастағы балалар Ш'!L29</f>
        <v>0</v>
      </c>
      <c r="G106" s="137">
        <f>'5 жастағы балалар Ә'!L29</f>
        <v>0</v>
      </c>
    </row>
    <row r="107" ht="15" customHeight="1" spans="2:7">
      <c r="B107" s="31">
        <v>4</v>
      </c>
      <c r="C107" s="137">
        <f>'5 жастағы балалар Ф'!M29</f>
        <v>0</v>
      </c>
      <c r="D107" s="137">
        <f>'5 жастағы балалар К'!M29</f>
        <v>0</v>
      </c>
      <c r="E107" s="137">
        <f>'5 жастағы балалар Т'!M29</f>
        <v>0</v>
      </c>
      <c r="F107" s="137">
        <f>'5 жастағы балалар Ш'!M29</f>
        <v>0</v>
      </c>
      <c r="G107" s="137">
        <f>'5 жастағы балалар Ә'!M29</f>
        <v>0</v>
      </c>
    </row>
    <row r="108" ht="15" customHeight="1" spans="2:7">
      <c r="B108" s="33"/>
      <c r="C108" s="137">
        <f>'5 жастағы балалар Ф'!N29</f>
        <v>0</v>
      </c>
      <c r="D108" s="137">
        <f>'5 жастағы балалар К'!N29</f>
        <v>0</v>
      </c>
      <c r="E108" s="137">
        <f>'5 жастағы балалар Т'!N29</f>
        <v>0</v>
      </c>
      <c r="F108" s="137">
        <f>'5 жастағы балалар Ш'!N29</f>
        <v>0</v>
      </c>
      <c r="G108" s="137">
        <f>'5 жастағы балалар Ә'!N29</f>
        <v>0</v>
      </c>
    </row>
    <row r="109" ht="15" customHeight="1" spans="2:7">
      <c r="B109" s="34"/>
      <c r="C109" s="137">
        <f>'5 жастағы балалар Ф'!O29</f>
        <v>0</v>
      </c>
      <c r="D109" s="137">
        <f>'5 жастағы балалар К'!O29</f>
        <v>0</v>
      </c>
      <c r="E109" s="137">
        <f>'5 жастағы балалар Т'!O29</f>
        <v>0</v>
      </c>
      <c r="F109" s="137">
        <f>'5 жастағы балалар Ш'!O29</f>
        <v>0</v>
      </c>
      <c r="G109" s="137">
        <f>'5 жастағы балалар Ә'!O29</f>
        <v>0</v>
      </c>
    </row>
    <row r="110" ht="15" customHeight="1" spans="2:7">
      <c r="B110" s="31">
        <v>5</v>
      </c>
      <c r="C110" s="137">
        <f>'5 жастағы балалар Ф'!P29</f>
        <v>0</v>
      </c>
      <c r="D110" s="137">
        <f>'5 жастағы балалар К'!P29</f>
        <v>0</v>
      </c>
      <c r="E110" s="137">
        <f>'5 жастағы балалар Т'!P29</f>
        <v>0</v>
      </c>
      <c r="F110" s="137">
        <f>'5 жастағы балалар Ш'!P29</f>
        <v>0</v>
      </c>
      <c r="G110" s="137">
        <f>'5 жастағы балалар Ә'!P29</f>
        <v>0</v>
      </c>
    </row>
    <row r="111" ht="15" customHeight="1" spans="2:7">
      <c r="B111" s="33"/>
      <c r="C111" s="137">
        <f>'5 жастағы балалар Ф'!Q29</f>
        <v>0</v>
      </c>
      <c r="D111" s="137">
        <f>'5 жастағы балалар К'!Q29</f>
        <v>0</v>
      </c>
      <c r="E111" s="137">
        <f>'5 жастағы балалар Т'!Q29</f>
        <v>0</v>
      </c>
      <c r="F111" s="137">
        <f>'5 жастағы балалар Ш'!Q29</f>
        <v>0</v>
      </c>
      <c r="G111" s="137">
        <f>'5 жастағы балалар Ә'!Q29</f>
        <v>0</v>
      </c>
    </row>
    <row r="112" ht="15" customHeight="1" spans="2:7">
      <c r="B112" s="34"/>
      <c r="C112" s="137">
        <f>'5 жастағы балалар Ф'!R29</f>
        <v>0</v>
      </c>
      <c r="D112" s="137">
        <f>'5 жастағы балалар К'!R29</f>
        <v>0</v>
      </c>
      <c r="E112" s="137">
        <f>'5 жастағы балалар Т'!R29</f>
        <v>0</v>
      </c>
      <c r="F112" s="137">
        <f>'5 жастағы балалар Ш'!R29</f>
        <v>0</v>
      </c>
      <c r="G112" s="137">
        <f>'5 жастағы балалар Ә'!R29</f>
        <v>0</v>
      </c>
    </row>
    <row r="113" ht="15" customHeight="1" spans="2:7">
      <c r="B113" s="31">
        <v>6</v>
      </c>
      <c r="C113" s="137">
        <f>'5 жастағы балалар Ф'!S29</f>
        <v>0</v>
      </c>
      <c r="D113" s="137">
        <f>'5 жастағы балалар К'!S29</f>
        <v>0</v>
      </c>
      <c r="E113" s="137">
        <f>'5 жастағы балалар Т'!S29</f>
        <v>0</v>
      </c>
      <c r="F113" s="137">
        <f>'5 жастағы балалар Ш'!S29</f>
        <v>0</v>
      </c>
      <c r="G113" s="137">
        <f>'5 жастағы балалар Ә'!S29</f>
        <v>0</v>
      </c>
    </row>
    <row r="114" ht="15" customHeight="1" spans="2:7">
      <c r="B114" s="33"/>
      <c r="C114" s="137">
        <f>'5 жастағы балалар Ф'!T29</f>
        <v>0</v>
      </c>
      <c r="D114" s="137">
        <f>'5 жастағы балалар К'!T29</f>
        <v>0</v>
      </c>
      <c r="E114" s="137">
        <f>'5 жастағы балалар Т'!T29</f>
        <v>0</v>
      </c>
      <c r="F114" s="137">
        <f>'5 жастағы балалар Ш'!T29</f>
        <v>0</v>
      </c>
      <c r="G114" s="137">
        <f>'5 жастағы балалар Ә'!T29</f>
        <v>0</v>
      </c>
    </row>
    <row r="115" ht="15" customHeight="1" spans="2:7">
      <c r="B115" s="34"/>
      <c r="C115" s="137">
        <f>'5 жастағы балалар Ф'!U29</f>
        <v>0</v>
      </c>
      <c r="D115" s="137">
        <f>'5 жастағы балалар К'!U29</f>
        <v>0</v>
      </c>
      <c r="E115" s="137">
        <f>'5 жастағы балалар Т'!U29</f>
        <v>0</v>
      </c>
      <c r="F115" s="137">
        <f>'5 жастағы балалар Ш'!U29</f>
        <v>0</v>
      </c>
      <c r="G115" s="137">
        <f>'5 жастағы балалар Ә'!U29</f>
        <v>0</v>
      </c>
    </row>
    <row r="116" ht="15" customHeight="1" spans="2:7">
      <c r="B116" s="31">
        <v>7</v>
      </c>
      <c r="C116" s="35"/>
      <c r="D116" s="137">
        <f>'5 жастағы балалар К'!V29</f>
        <v>0</v>
      </c>
      <c r="E116" s="35"/>
      <c r="F116" s="137">
        <f>'5 жастағы балалар Ш'!V29</f>
        <v>0</v>
      </c>
      <c r="G116" s="35"/>
    </row>
    <row r="117" ht="15" customHeight="1" spans="2:7">
      <c r="B117" s="33"/>
      <c r="C117" s="36"/>
      <c r="D117" s="137">
        <f>'5 жастағы балалар Ш'!W29</f>
        <v>0</v>
      </c>
      <c r="E117" s="36"/>
      <c r="F117" s="137">
        <f>'5 жастағы балалар Ш'!W29</f>
        <v>0</v>
      </c>
      <c r="G117" s="36"/>
    </row>
    <row r="118" ht="15" customHeight="1" spans="2:7">
      <c r="B118" s="34"/>
      <c r="C118" s="36"/>
      <c r="D118" s="137">
        <f>'5 жастағы балалар К'!X29</f>
        <v>0</v>
      </c>
      <c r="E118" s="36"/>
      <c r="F118" s="137">
        <f>'5 жастағы балалар Ш'!X29</f>
        <v>0</v>
      </c>
      <c r="G118" s="36"/>
    </row>
    <row r="119" ht="15" customHeight="1" spans="2:7">
      <c r="B119" s="31">
        <v>8</v>
      </c>
      <c r="C119" s="36"/>
      <c r="D119" s="137">
        <f>'5 жастағы балалар К'!Y29</f>
        <v>0</v>
      </c>
      <c r="E119" s="36"/>
      <c r="F119" s="137">
        <f>'5 жастағы балалар Ш'!Y29</f>
        <v>0</v>
      </c>
      <c r="G119" s="36"/>
    </row>
    <row r="120" ht="15" customHeight="1" spans="2:7">
      <c r="B120" s="33"/>
      <c r="C120" s="36"/>
      <c r="D120" s="137">
        <f>'5 жастағы балалар К'!Z29</f>
        <v>0</v>
      </c>
      <c r="E120" s="36"/>
      <c r="F120" s="137">
        <f>'5 жастағы балалар Ш'!Z29</f>
        <v>0</v>
      </c>
      <c r="G120" s="36"/>
    </row>
    <row r="121" ht="15" customHeight="1" spans="2:7">
      <c r="B121" s="34"/>
      <c r="C121" s="36"/>
      <c r="D121" s="137">
        <f>'5 жастағы балалар К'!AA29</f>
        <v>0</v>
      </c>
      <c r="E121" s="36"/>
      <c r="F121" s="137">
        <f>'5 жастағы балалар Ш'!AA29</f>
        <v>0</v>
      </c>
      <c r="G121" s="36"/>
    </row>
    <row r="122" ht="15" customHeight="1" spans="2:7">
      <c r="B122" s="31">
        <v>9</v>
      </c>
      <c r="C122" s="36"/>
      <c r="D122" s="137">
        <f>'5 жастағы балалар К'!AB29</f>
        <v>0</v>
      </c>
      <c r="E122" s="36"/>
      <c r="F122" s="137">
        <f>'5 жастағы балалар Ш'!AB29</f>
        <v>0</v>
      </c>
      <c r="G122" s="36"/>
    </row>
    <row r="123" ht="15" customHeight="1" spans="2:7">
      <c r="B123" s="33"/>
      <c r="C123" s="36"/>
      <c r="D123" s="137">
        <f>'5 жастағы балалар К'!AC29</f>
        <v>0</v>
      </c>
      <c r="E123" s="36"/>
      <c r="F123" s="137">
        <f>'5 жастағы балалар Ш'!AC29</f>
        <v>0</v>
      </c>
      <c r="G123" s="36"/>
    </row>
    <row r="124" ht="15" customHeight="1" spans="2:7">
      <c r="B124" s="34"/>
      <c r="C124" s="36"/>
      <c r="D124" s="137">
        <f>'5 жастағы балалар К'!AD29</f>
        <v>0</v>
      </c>
      <c r="E124" s="36"/>
      <c r="F124" s="137">
        <f>'5 жастағы балалар Ш'!AD29</f>
        <v>0</v>
      </c>
      <c r="G124" s="36"/>
    </row>
    <row r="125" ht="15" customHeight="1" spans="2:7">
      <c r="B125" s="37">
        <v>10</v>
      </c>
      <c r="C125" s="36"/>
      <c r="D125" s="137">
        <f>'5 жастағы балалар К'!AE29</f>
        <v>0</v>
      </c>
      <c r="E125" s="36"/>
      <c r="F125" s="137">
        <f>'5 жастағы балалар Ш'!AE29</f>
        <v>0</v>
      </c>
      <c r="G125" s="36"/>
    </row>
    <row r="126" ht="15" customHeight="1" spans="2:7">
      <c r="B126" s="37"/>
      <c r="C126" s="36"/>
      <c r="D126" s="137">
        <f>'5 жастағы балалар К'!AF29</f>
        <v>0</v>
      </c>
      <c r="E126" s="36"/>
      <c r="F126" s="137">
        <f>'5 жастағы балалар Ш'!AF29</f>
        <v>0</v>
      </c>
      <c r="G126" s="36"/>
    </row>
    <row r="127" ht="15" customHeight="1" spans="2:7">
      <c r="B127" s="37"/>
      <c r="C127" s="36"/>
      <c r="D127" s="137">
        <f>'5 жастағы балалар К'!AG29</f>
        <v>0</v>
      </c>
      <c r="E127" s="36"/>
      <c r="F127" s="137">
        <f>'5 жастағы балалар Ш'!AG29</f>
        <v>0</v>
      </c>
      <c r="G127" s="36"/>
    </row>
    <row r="128" ht="15" customHeight="1" spans="2:7">
      <c r="B128" s="37">
        <v>11</v>
      </c>
      <c r="C128" s="36"/>
      <c r="D128" s="137">
        <f>'5 жастағы балалар К'!AH29</f>
        <v>0</v>
      </c>
      <c r="E128" s="36"/>
      <c r="F128" s="137">
        <f>'5 жастағы балалар Ш'!AH29</f>
        <v>0</v>
      </c>
      <c r="G128" s="36"/>
    </row>
    <row r="129" ht="15" customHeight="1" spans="2:7">
      <c r="B129" s="37"/>
      <c r="C129" s="36"/>
      <c r="D129" s="137">
        <f>'5 жастағы балалар К'!AI29</f>
        <v>0</v>
      </c>
      <c r="E129" s="36"/>
      <c r="F129" s="137">
        <f>'5 жастағы балалар Ш'!AI29</f>
        <v>0</v>
      </c>
      <c r="G129" s="36"/>
    </row>
    <row r="130" spans="2:7">
      <c r="B130" s="37"/>
      <c r="C130" s="36"/>
      <c r="D130" s="137">
        <f>'5 жастағы балалар К'!AJ29</f>
        <v>0</v>
      </c>
      <c r="E130" s="36"/>
      <c r="F130" s="137">
        <f>'5 жастағы балалар Ш'!AJ29</f>
        <v>0</v>
      </c>
      <c r="G130" s="36"/>
    </row>
    <row r="131" spans="2:7">
      <c r="B131" s="37">
        <v>12</v>
      </c>
      <c r="C131" s="36"/>
      <c r="D131" s="137">
        <f>'5 жастағы балалар К'!AK29</f>
        <v>0</v>
      </c>
      <c r="E131" s="36"/>
      <c r="F131" s="137">
        <f>'5 жастағы балалар Ш'!AK29</f>
        <v>0</v>
      </c>
      <c r="G131" s="36"/>
    </row>
    <row r="132" spans="2:7">
      <c r="B132" s="37"/>
      <c r="C132" s="36"/>
      <c r="D132" s="137">
        <f>'5 жастағы балалар К'!AL29</f>
        <v>0</v>
      </c>
      <c r="E132" s="36"/>
      <c r="F132" s="137">
        <f>'5 жастағы балалар Ш'!AL29</f>
        <v>0</v>
      </c>
      <c r="G132" s="36"/>
    </row>
    <row r="133" spans="2:7">
      <c r="B133" s="37"/>
      <c r="C133" s="36"/>
      <c r="D133" s="137">
        <f>'5 жастағы балалар К'!AM29</f>
        <v>0</v>
      </c>
      <c r="E133" s="36"/>
      <c r="F133" s="137">
        <f>'5 жастағы балалар Ш'!AM29</f>
        <v>0</v>
      </c>
      <c r="G133" s="36"/>
    </row>
    <row r="134" spans="2:7">
      <c r="B134" s="37">
        <v>13</v>
      </c>
      <c r="C134" s="36"/>
      <c r="D134" s="137">
        <f>'5 жастағы балалар К'!AN29</f>
        <v>0</v>
      </c>
      <c r="E134" s="36"/>
      <c r="F134" s="137">
        <f>'5 жастағы балалар Ш'!AN29</f>
        <v>0</v>
      </c>
      <c r="G134" s="36"/>
    </row>
    <row r="135" spans="2:7">
      <c r="B135" s="37"/>
      <c r="C135" s="36"/>
      <c r="D135" s="137">
        <f>'5 жастағы балалар К'!AO29</f>
        <v>0</v>
      </c>
      <c r="E135" s="36"/>
      <c r="F135" s="137">
        <f>'5 жастағы балалар Ш'!AO29</f>
        <v>0</v>
      </c>
      <c r="G135" s="36"/>
    </row>
    <row r="136" spans="2:7">
      <c r="B136" s="37"/>
      <c r="C136" s="36"/>
      <c r="D136" s="137">
        <f>'5 жастағы балалар К'!AP29</f>
        <v>0</v>
      </c>
      <c r="E136" s="36"/>
      <c r="F136" s="137">
        <f>'5 жастағы балалар Ш'!AP29</f>
        <v>0</v>
      </c>
      <c r="G136" s="36"/>
    </row>
    <row r="137" spans="2:7">
      <c r="B137" s="37">
        <v>14</v>
      </c>
      <c r="C137" s="36"/>
      <c r="D137" s="137">
        <f>'5 жастағы балалар К'!AQ29</f>
        <v>0</v>
      </c>
      <c r="E137" s="36"/>
      <c r="F137" s="137">
        <f>'5 жастағы балалар Ш'!AQ29</f>
        <v>0</v>
      </c>
      <c r="G137" s="36"/>
    </row>
    <row r="138" spans="2:7">
      <c r="B138" s="37"/>
      <c r="C138" s="36"/>
      <c r="D138" s="137">
        <f>'5 жастағы балалар К'!AR29</f>
        <v>0</v>
      </c>
      <c r="E138" s="36"/>
      <c r="F138" s="137">
        <f>'5 жастағы балалар Ш'!AR29</f>
        <v>0</v>
      </c>
      <c r="G138" s="36"/>
    </row>
    <row r="139" spans="2:7">
      <c r="B139" s="37"/>
      <c r="C139" s="36"/>
      <c r="D139" s="137">
        <f>'5 жастағы балалар К'!AS29</f>
        <v>0</v>
      </c>
      <c r="E139" s="36"/>
      <c r="F139" s="137">
        <f>'5 жастағы балалар Ш'!AS29</f>
        <v>0</v>
      </c>
      <c r="G139" s="36"/>
    </row>
    <row r="140" spans="2:7">
      <c r="B140" s="37">
        <v>15</v>
      </c>
      <c r="C140" s="36"/>
      <c r="D140" s="137">
        <f>'5 жастағы балалар К'!AT29</f>
        <v>0</v>
      </c>
      <c r="E140" s="36"/>
      <c r="F140" s="137">
        <f>'5 жастағы балалар Ш'!AT29</f>
        <v>0</v>
      </c>
      <c r="G140" s="36"/>
    </row>
    <row r="141" spans="2:7">
      <c r="B141" s="37"/>
      <c r="C141" s="36"/>
      <c r="D141" s="137">
        <f>'5 жастағы балалар К'!AU29</f>
        <v>0</v>
      </c>
      <c r="E141" s="36"/>
      <c r="F141" s="137">
        <f>'5 жастағы балалар Ш'!AU29</f>
        <v>0</v>
      </c>
      <c r="G141" s="36"/>
    </row>
    <row r="142" spans="2:7">
      <c r="B142" s="37"/>
      <c r="C142" s="36"/>
      <c r="D142" s="137">
        <f>'5 жастағы балалар К'!AV29</f>
        <v>0</v>
      </c>
      <c r="E142" s="36"/>
      <c r="F142" s="137">
        <f>'5 жастағы балалар Ш'!AV29</f>
        <v>0</v>
      </c>
      <c r="G142" s="36"/>
    </row>
    <row r="143" spans="2:7">
      <c r="B143" s="37">
        <v>16</v>
      </c>
      <c r="C143" s="36"/>
      <c r="D143" s="137">
        <f>'5 жастағы балалар К'!AW29</f>
        <v>0</v>
      </c>
      <c r="E143" s="36"/>
      <c r="F143" s="137">
        <f>'5 жастағы балалар Ш'!AW29</f>
        <v>0</v>
      </c>
      <c r="G143" s="36"/>
    </row>
    <row r="144" spans="2:7">
      <c r="B144" s="37"/>
      <c r="C144" s="36"/>
      <c r="D144" s="137">
        <f>'5 жастағы балалар К'!AX29</f>
        <v>0</v>
      </c>
      <c r="E144" s="36"/>
      <c r="F144" s="137">
        <f>'5 жастағы балалар Ш'!AX29</f>
        <v>0</v>
      </c>
      <c r="G144" s="36"/>
    </row>
    <row r="145" spans="2:7">
      <c r="B145" s="37"/>
      <c r="C145" s="36"/>
      <c r="D145" s="137">
        <f>'5 жастағы балалар К'!AY29</f>
        <v>0</v>
      </c>
      <c r="E145" s="36"/>
      <c r="F145" s="137">
        <f>'5 жастағы балалар Ш'!AY29</f>
        <v>0</v>
      </c>
      <c r="G145" s="36"/>
    </row>
    <row r="146" spans="2:7">
      <c r="B146" s="37">
        <v>17</v>
      </c>
      <c r="C146" s="36"/>
      <c r="D146" s="137">
        <f>'5 жастағы балалар К'!AZ29</f>
        <v>0</v>
      </c>
      <c r="E146" s="36"/>
      <c r="F146" s="137">
        <f>'5 жастағы балалар Ш'!AZ29</f>
        <v>0</v>
      </c>
      <c r="G146" s="36"/>
    </row>
    <row r="147" spans="2:7">
      <c r="B147" s="37"/>
      <c r="C147" s="36"/>
      <c r="D147" s="137">
        <f>'5 жастағы балалар К'!BA29</f>
        <v>0</v>
      </c>
      <c r="E147" s="36"/>
      <c r="F147" s="137">
        <f>'5 жастағы балалар Ш'!BA29</f>
        <v>0</v>
      </c>
      <c r="G147" s="36"/>
    </row>
    <row r="148" spans="2:7">
      <c r="B148" s="37"/>
      <c r="C148" s="36"/>
      <c r="D148" s="137">
        <f>'5 жастағы балалар К'!BB29</f>
        <v>0</v>
      </c>
      <c r="E148" s="36"/>
      <c r="F148" s="137">
        <f>'5 жастағы балалар Ш'!BB29</f>
        <v>0</v>
      </c>
      <c r="G148" s="36"/>
    </row>
    <row r="149" spans="2:7">
      <c r="B149" s="37">
        <v>18</v>
      </c>
      <c r="C149" s="36"/>
      <c r="D149" s="137">
        <f>'5 жастағы балалар К'!BC29</f>
        <v>0</v>
      </c>
      <c r="E149" s="36"/>
      <c r="F149" s="137">
        <f>'5 жастағы балалар Ш'!BC29</f>
        <v>0</v>
      </c>
      <c r="G149" s="36"/>
    </row>
    <row r="150" spans="2:7">
      <c r="B150" s="37"/>
      <c r="C150" s="36"/>
      <c r="D150" s="137">
        <f>'5 жастағы балалар К'!BD29</f>
        <v>0</v>
      </c>
      <c r="E150" s="36"/>
      <c r="F150" s="137">
        <f>'5 жастағы балалар Ш'!BD29</f>
        <v>0</v>
      </c>
      <c r="G150" s="36"/>
    </row>
    <row r="151" spans="2:7">
      <c r="B151" s="37"/>
      <c r="C151" s="36"/>
      <c r="D151" s="137">
        <f>'5 жастағы балалар К'!BE29</f>
        <v>0</v>
      </c>
      <c r="E151" s="36"/>
      <c r="F151" s="137">
        <f>'5 жастағы балалар Ш'!BE29</f>
        <v>0</v>
      </c>
      <c r="G151" s="36"/>
    </row>
    <row r="152" spans="2:7">
      <c r="B152" s="37">
        <v>19</v>
      </c>
      <c r="C152" s="36"/>
      <c r="D152" s="35"/>
      <c r="E152" s="36"/>
      <c r="F152" s="137">
        <f>'5 жастағы балалар Ш'!BF29</f>
        <v>0</v>
      </c>
      <c r="G152" s="36"/>
    </row>
    <row r="153" spans="2:7">
      <c r="B153" s="37"/>
      <c r="C153" s="36"/>
      <c r="D153" s="36"/>
      <c r="E153" s="36"/>
      <c r="F153" s="137">
        <f>'5 жастағы балалар Ш'!BG29</f>
        <v>0</v>
      </c>
      <c r="G153" s="36"/>
    </row>
    <row r="154" spans="2:7">
      <c r="B154" s="37"/>
      <c r="C154" s="36"/>
      <c r="D154" s="36"/>
      <c r="E154" s="36"/>
      <c r="F154" s="137">
        <f>'5 жастағы балалар Ш'!BH29</f>
        <v>0</v>
      </c>
      <c r="G154" s="36"/>
    </row>
    <row r="155" spans="2:7">
      <c r="B155" s="37">
        <v>20</v>
      </c>
      <c r="C155" s="36"/>
      <c r="D155" s="36"/>
      <c r="E155" s="36"/>
      <c r="F155" s="137">
        <f>'5 жастағы балалар Ш'!BI29</f>
        <v>0</v>
      </c>
      <c r="G155" s="36"/>
    </row>
    <row r="156" spans="2:7">
      <c r="B156" s="37"/>
      <c r="C156" s="36"/>
      <c r="D156" s="36"/>
      <c r="E156" s="36"/>
      <c r="F156" s="137">
        <f>'5 жастағы балалар Ш'!BJ29</f>
        <v>0</v>
      </c>
      <c r="G156" s="36"/>
    </row>
    <row r="157" spans="2:7">
      <c r="B157" s="37"/>
      <c r="C157" s="36"/>
      <c r="D157" s="36"/>
      <c r="E157" s="36"/>
      <c r="F157" s="137">
        <f>'5 жастағы балалар Ш'!BK29</f>
        <v>0</v>
      </c>
      <c r="G157" s="36"/>
    </row>
    <row r="158" spans="2:7">
      <c r="B158" s="31">
        <v>21</v>
      </c>
      <c r="C158" s="36"/>
      <c r="D158" s="36"/>
      <c r="E158" s="36"/>
      <c r="F158" s="137">
        <f>'5 жастағы балалар Ш'!BL29</f>
        <v>0</v>
      </c>
      <c r="G158" s="36"/>
    </row>
    <row r="159" ht="15" customHeight="1" spans="2:7">
      <c r="B159" s="33"/>
      <c r="C159" s="36"/>
      <c r="D159" s="36"/>
      <c r="E159" s="36"/>
      <c r="F159" s="137">
        <f>'5 жастағы балалар Ш'!BM29</f>
        <v>0</v>
      </c>
      <c r="G159" s="36"/>
    </row>
    <row r="160" spans="2:7">
      <c r="B160" s="34"/>
      <c r="C160" s="36"/>
      <c r="D160" s="36"/>
      <c r="E160" s="36"/>
      <c r="F160" s="137">
        <f>'5 жастағы балалар Ш'!BN29</f>
        <v>0</v>
      </c>
      <c r="G160" s="36"/>
    </row>
    <row r="161" spans="2:7">
      <c r="B161" s="31">
        <v>22</v>
      </c>
      <c r="C161" s="36"/>
      <c r="D161" s="36"/>
      <c r="E161" s="36"/>
      <c r="F161" s="137">
        <f>'5 жастағы балалар Ш'!BO29</f>
        <v>0</v>
      </c>
      <c r="G161" s="36"/>
    </row>
    <row r="162" spans="2:7">
      <c r="B162" s="33"/>
      <c r="C162" s="36"/>
      <c r="D162" s="36"/>
      <c r="E162" s="36"/>
      <c r="F162" s="137">
        <f>'5 жастағы балалар Ш'!BP29</f>
        <v>0</v>
      </c>
      <c r="G162" s="36"/>
    </row>
    <row r="163" spans="2:7">
      <c r="B163" s="34"/>
      <c r="C163" s="36"/>
      <c r="D163" s="36"/>
      <c r="E163" s="36"/>
      <c r="F163" s="137">
        <f>'5 жастағы балалар Ш'!BQ29</f>
        <v>0</v>
      </c>
      <c r="G163" s="36"/>
    </row>
    <row r="164" spans="2:7">
      <c r="B164" s="31">
        <v>23</v>
      </c>
      <c r="C164" s="36"/>
      <c r="D164" s="36"/>
      <c r="E164" s="36"/>
      <c r="F164" s="137">
        <f>'5 жастағы балалар Ш'!BR29</f>
        <v>0</v>
      </c>
      <c r="G164" s="36"/>
    </row>
    <row r="165" spans="2:7">
      <c r="B165" s="33"/>
      <c r="C165" s="36"/>
      <c r="D165" s="36"/>
      <c r="E165" s="36"/>
      <c r="F165" s="137">
        <f>'5 жастағы балалар Ш'!BS29</f>
        <v>0</v>
      </c>
      <c r="G165" s="36"/>
    </row>
    <row r="166" ht="15" customHeight="1" spans="2:7">
      <c r="B166" s="34"/>
      <c r="C166" s="36"/>
      <c r="D166" s="36"/>
      <c r="E166" s="36"/>
      <c r="F166" s="137">
        <f>'5 жастағы балалар Ш'!BT29</f>
        <v>0</v>
      </c>
      <c r="G166" s="36"/>
    </row>
    <row r="167" ht="15" customHeight="1" spans="2:7">
      <c r="B167" s="31">
        <v>24</v>
      </c>
      <c r="C167" s="36"/>
      <c r="D167" s="36"/>
      <c r="E167" s="36"/>
      <c r="F167" s="137">
        <f>'5 жастағы балалар Ш'!BU29</f>
        <v>0</v>
      </c>
      <c r="G167" s="36"/>
    </row>
    <row r="168" ht="15" customHeight="1" spans="2:7">
      <c r="B168" s="33"/>
      <c r="C168" s="36"/>
      <c r="D168" s="36"/>
      <c r="E168" s="36"/>
      <c r="F168" s="137">
        <f>'5 жастағы балалар Ш'!BV29</f>
        <v>0</v>
      </c>
      <c r="G168" s="36"/>
    </row>
    <row r="169" ht="15" customHeight="1" spans="2:7">
      <c r="B169" s="34"/>
      <c r="C169" s="36"/>
      <c r="D169" s="36"/>
      <c r="E169" s="36"/>
      <c r="F169" s="137">
        <f>'5 жастағы балалар Ш'!BW29</f>
        <v>0</v>
      </c>
      <c r="G169" s="36"/>
    </row>
    <row r="170" ht="15" customHeight="1" spans="2:7">
      <c r="B170" s="31">
        <v>25</v>
      </c>
      <c r="C170" s="36"/>
      <c r="D170" s="36"/>
      <c r="E170" s="36"/>
      <c r="F170" s="137">
        <f>'5 жастағы балалар Ш'!BX29</f>
        <v>0</v>
      </c>
      <c r="G170" s="36"/>
    </row>
    <row r="171" ht="15" customHeight="1" spans="2:7">
      <c r="B171" s="33"/>
      <c r="C171" s="36"/>
      <c r="D171" s="36"/>
      <c r="E171" s="36"/>
      <c r="F171" s="137">
        <f>'5 жастағы балалар Ш'!BY29</f>
        <v>0</v>
      </c>
      <c r="G171" s="36"/>
    </row>
    <row r="172" ht="15" customHeight="1" spans="2:7">
      <c r="B172" s="34"/>
      <c r="C172" s="36"/>
      <c r="D172" s="36"/>
      <c r="E172" s="36"/>
      <c r="F172" s="137">
        <f>'5 жастағы балалар Ш'!BZ29</f>
        <v>0</v>
      </c>
      <c r="G172" s="36"/>
    </row>
    <row r="173" ht="15" customHeight="1" spans="2:7">
      <c r="B173" s="31">
        <v>26</v>
      </c>
      <c r="C173" s="36"/>
      <c r="D173" s="36"/>
      <c r="E173" s="36"/>
      <c r="F173" s="137">
        <f>'5 жастағы балалар Ш'!CA29</f>
        <v>0</v>
      </c>
      <c r="G173" s="36"/>
    </row>
    <row r="174" ht="15" customHeight="1" spans="2:7">
      <c r="B174" s="33"/>
      <c r="C174" s="36"/>
      <c r="D174" s="36"/>
      <c r="E174" s="36"/>
      <c r="F174" s="137">
        <f>'5 жастағы балалар Ш'!CB29</f>
        <v>0</v>
      </c>
      <c r="G174" s="36"/>
    </row>
    <row r="175" ht="15" customHeight="1" spans="2:7">
      <c r="B175" s="34"/>
      <c r="C175" s="36"/>
      <c r="D175" s="36"/>
      <c r="E175" s="36"/>
      <c r="F175" s="137">
        <f>'5 жастағы балалар Ш'!CC29</f>
        <v>0</v>
      </c>
      <c r="G175" s="36"/>
    </row>
    <row r="176" ht="15" customHeight="1" spans="2:7">
      <c r="B176" s="31">
        <v>27</v>
      </c>
      <c r="C176" s="36"/>
      <c r="D176" s="36"/>
      <c r="E176" s="36"/>
      <c r="F176" s="137">
        <f>'5 жастағы балалар Ш'!CD29</f>
        <v>0</v>
      </c>
      <c r="G176" s="36"/>
    </row>
    <row r="177" ht="15" customHeight="1" spans="2:7">
      <c r="B177" s="33"/>
      <c r="C177" s="36"/>
      <c r="D177" s="36"/>
      <c r="E177" s="36"/>
      <c r="F177" s="137">
        <f>'5 жастағы балалар Ш'!CE29</f>
        <v>0</v>
      </c>
      <c r="G177" s="36"/>
    </row>
    <row r="178" ht="15" customHeight="1" spans="2:7">
      <c r="B178" s="34"/>
      <c r="C178" s="36"/>
      <c r="D178" s="36"/>
      <c r="E178" s="36"/>
      <c r="F178" s="137">
        <f>'5 жастағы балалар Ш'!CF29</f>
        <v>0</v>
      </c>
      <c r="G178" s="36"/>
    </row>
    <row r="179" ht="15" customHeight="1" spans="2:7">
      <c r="B179" s="31">
        <v>28</v>
      </c>
      <c r="C179" s="36"/>
      <c r="D179" s="36"/>
      <c r="E179" s="36"/>
      <c r="F179" s="137">
        <f>'5 жастағы балалар Ш'!CG29</f>
        <v>0</v>
      </c>
      <c r="G179" s="36"/>
    </row>
    <row r="180" ht="15" customHeight="1" spans="2:7">
      <c r="B180" s="33"/>
      <c r="C180" s="36"/>
      <c r="D180" s="36"/>
      <c r="E180" s="36"/>
      <c r="F180" s="137">
        <f>'5 жастағы балалар Ш'!CH29</f>
        <v>0</v>
      </c>
      <c r="G180" s="36"/>
    </row>
    <row r="181" ht="15" customHeight="1" spans="2:7">
      <c r="B181" s="34"/>
      <c r="C181" s="36"/>
      <c r="D181" s="36"/>
      <c r="E181" s="36"/>
      <c r="F181" s="137">
        <f>'5 жастағы балалар Ш'!CI29</f>
        <v>0</v>
      </c>
      <c r="G181" s="36"/>
    </row>
    <row r="182" ht="15" customHeight="1" spans="2:7">
      <c r="B182" s="31">
        <v>29</v>
      </c>
      <c r="C182" s="36"/>
      <c r="D182" s="36"/>
      <c r="E182" s="36"/>
      <c r="F182" s="137">
        <f>'5 жастағы балалар Ш'!CJ29</f>
        <v>0</v>
      </c>
      <c r="G182" s="36"/>
    </row>
    <row r="183" ht="15" customHeight="1" spans="2:7">
      <c r="B183" s="33"/>
      <c r="C183" s="36"/>
      <c r="D183" s="36"/>
      <c r="E183" s="36"/>
      <c r="F183" s="137">
        <f>'5 жастағы балалар Ш'!CK29</f>
        <v>0</v>
      </c>
      <c r="G183" s="36"/>
    </row>
    <row r="184" ht="15" customHeight="1" spans="2:7">
      <c r="B184" s="34"/>
      <c r="C184" s="36"/>
      <c r="D184" s="36"/>
      <c r="E184" s="36"/>
      <c r="F184" s="137">
        <f>'5 жастағы балалар Ш'!CL29</f>
        <v>0</v>
      </c>
      <c r="G184" s="36"/>
    </row>
    <row r="185" ht="15" customHeight="1" spans="2:7">
      <c r="B185" s="31">
        <v>30</v>
      </c>
      <c r="C185" s="36"/>
      <c r="D185" s="36"/>
      <c r="E185" s="36"/>
      <c r="F185" s="137">
        <f>'5 жастағы балалар Ш'!CM29</f>
        <v>0</v>
      </c>
      <c r="G185" s="36"/>
    </row>
    <row r="186" ht="15" customHeight="1" spans="2:7">
      <c r="B186" s="33"/>
      <c r="C186" s="36"/>
      <c r="D186" s="36"/>
      <c r="E186" s="36"/>
      <c r="F186" s="137">
        <f>'5 жастағы балалар Ш'!CN29</f>
        <v>0</v>
      </c>
      <c r="G186" s="36"/>
    </row>
    <row r="187" ht="15" customHeight="1" spans="2:7">
      <c r="B187" s="34"/>
      <c r="C187" s="38"/>
      <c r="D187" s="38"/>
      <c r="E187" s="38"/>
      <c r="F187" s="137">
        <f>'5 жастағы балалар Ш'!CO29</f>
        <v>0</v>
      </c>
      <c r="G187" s="38"/>
    </row>
    <row r="188" ht="15" customHeight="1"/>
    <row r="189" ht="15" customHeight="1" spans="2:7">
      <c r="B189" s="25" t="s">
        <v>839</v>
      </c>
      <c r="C189" s="26"/>
      <c r="D189" s="26"/>
      <c r="E189" s="26"/>
      <c r="F189" s="26"/>
      <c r="G189" s="27"/>
    </row>
    <row r="190" ht="39" customHeight="1" spans="2:7">
      <c r="B190" s="28"/>
      <c r="C190" s="29" t="s">
        <v>5</v>
      </c>
      <c r="D190" s="29" t="s">
        <v>112</v>
      </c>
      <c r="E190" s="29" t="s">
        <v>338</v>
      </c>
      <c r="F190" s="29" t="s">
        <v>405</v>
      </c>
      <c r="G190" s="30" t="s">
        <v>726</v>
      </c>
    </row>
    <row r="191" ht="15" customHeight="1" spans="2:7">
      <c r="B191" s="31">
        <v>1</v>
      </c>
      <c r="C191" s="139">
        <f>'5 жастағы балалар Ф'!D75</f>
        <v>0</v>
      </c>
      <c r="D191" s="139">
        <f>'5 жастағы балалар К'!D75</f>
        <v>0</v>
      </c>
      <c r="E191" s="139">
        <f>'5 жастағы балалар Т'!D75</f>
        <v>0</v>
      </c>
      <c r="F191" s="139">
        <f>'5 жастағы балалар Ш'!D75</f>
        <v>0</v>
      </c>
      <c r="G191" s="139">
        <f>'5 жастағы балалар Ә'!D75</f>
        <v>0</v>
      </c>
    </row>
    <row r="192" ht="15" customHeight="1" spans="2:7">
      <c r="B192" s="33"/>
      <c r="C192" s="139">
        <f>'5 жастағы балалар Ф'!E75</f>
        <v>0</v>
      </c>
      <c r="D192" s="139">
        <f>'5 жастағы балалар К'!E75</f>
        <v>0</v>
      </c>
      <c r="E192" s="139">
        <f>'5 жастағы балалар Т'!E75</f>
        <v>0</v>
      </c>
      <c r="F192" s="139">
        <f>'5 жастағы балалар Ш'!E75</f>
        <v>0</v>
      </c>
      <c r="G192" s="139">
        <f>'5 жастағы балалар Ә'!E75</f>
        <v>0</v>
      </c>
    </row>
    <row r="193" ht="15" customHeight="1" spans="2:7">
      <c r="B193" s="34"/>
      <c r="C193" s="139">
        <f>'5 жастағы балалар Ф'!F75</f>
        <v>0</v>
      </c>
      <c r="D193" s="139">
        <f>'5 жастағы балалар К'!F75</f>
        <v>0</v>
      </c>
      <c r="E193" s="139">
        <f>'5 жастағы балалар Т'!F75</f>
        <v>0</v>
      </c>
      <c r="F193" s="139">
        <f>'5 жастағы балалар Ш'!F75</f>
        <v>0</v>
      </c>
      <c r="G193" s="139">
        <f>'5 жастағы балалар Ә'!F75</f>
        <v>0</v>
      </c>
    </row>
    <row r="194" ht="15" customHeight="1" spans="2:99">
      <c r="B194" s="31">
        <v>2</v>
      </c>
      <c r="C194" s="139">
        <f>'5 жастағы балалар Ф'!G75</f>
        <v>0</v>
      </c>
      <c r="D194" s="139">
        <f>'5 жастағы балалар К'!G75</f>
        <v>0</v>
      </c>
      <c r="E194" s="139">
        <f>'5 жастағы балалар Т'!G75</f>
        <v>0</v>
      </c>
      <c r="F194" s="139">
        <f>'5 жастағы балалар Ш'!G75</f>
        <v>0</v>
      </c>
      <c r="G194" s="139">
        <f>'5 жастағы балалар Ә'!G75</f>
        <v>0</v>
      </c>
      <c r="CO194" s="140"/>
      <c r="CQ194" s="140"/>
      <c r="CS194" s="140"/>
      <c r="CU194" s="140"/>
    </row>
    <row r="195" ht="15" customHeight="1" spans="2:99">
      <c r="B195" s="33"/>
      <c r="C195" s="139">
        <f>'5 жастағы балалар Ф'!H75</f>
        <v>0</v>
      </c>
      <c r="D195" s="139">
        <f>'5 жастағы балалар К'!H75</f>
        <v>0</v>
      </c>
      <c r="E195" s="139">
        <f>'5 жастағы балалар Т'!H75</f>
        <v>0</v>
      </c>
      <c r="F195" s="139">
        <f>'5 жастағы балалар Ш'!H75</f>
        <v>0</v>
      </c>
      <c r="G195" s="139">
        <f>'5 жастағы балалар Ә'!H75</f>
        <v>0</v>
      </c>
      <c r="CO195" s="141"/>
      <c r="CQ195" s="141"/>
      <c r="CS195" s="141"/>
      <c r="CU195" s="141"/>
    </row>
    <row r="196" ht="15" customHeight="1" spans="2:99">
      <c r="B196" s="34"/>
      <c r="C196" s="139">
        <f>'5 жастағы балалар Ф'!I75</f>
        <v>0</v>
      </c>
      <c r="D196" s="139">
        <f>'5 жастағы балалар К'!I75</f>
        <v>0</v>
      </c>
      <c r="E196" s="139">
        <f>'5 жастағы балалар Т'!I75</f>
        <v>0</v>
      </c>
      <c r="F196" s="139">
        <f>'5 жастағы балалар Ш'!I75</f>
        <v>0</v>
      </c>
      <c r="G196" s="139">
        <f>'5 жастағы балалар Ә'!I75</f>
        <v>0</v>
      </c>
      <c r="CO196" s="141"/>
      <c r="CQ196" s="141"/>
      <c r="CS196" s="141"/>
      <c r="CU196" s="141"/>
    </row>
    <row r="197" ht="15" customHeight="1" spans="2:7">
      <c r="B197" s="31">
        <v>3</v>
      </c>
      <c r="C197" s="139">
        <f>'5 жастағы балалар Ф'!J75</f>
        <v>0</v>
      </c>
      <c r="D197" s="139">
        <f>'5 жастағы балалар К'!J75</f>
        <v>0</v>
      </c>
      <c r="E197" s="139">
        <f>'5 жастағы балалар Т'!J75</f>
        <v>0</v>
      </c>
      <c r="F197" s="139">
        <f>'5 жастағы балалар Ш'!J75</f>
        <v>0</v>
      </c>
      <c r="G197" s="139">
        <f>'5 жастағы балалар Ә'!J75</f>
        <v>0</v>
      </c>
    </row>
    <row r="198" ht="15" customHeight="1" spans="2:7">
      <c r="B198" s="33"/>
      <c r="C198" s="139">
        <f>'5 жастағы балалар Ф'!K75</f>
        <v>0</v>
      </c>
      <c r="D198" s="139">
        <f>'5 жастағы балалар К'!K75</f>
        <v>0</v>
      </c>
      <c r="E198" s="139">
        <f>'5 жастағы балалар Т'!K75</f>
        <v>0</v>
      </c>
      <c r="F198" s="139">
        <f>'5 жастағы балалар Ш'!K75</f>
        <v>0</v>
      </c>
      <c r="G198" s="139">
        <f>'5 жастағы балалар Ә'!K75</f>
        <v>0</v>
      </c>
    </row>
    <row r="199" ht="15" customHeight="1" spans="2:7">
      <c r="B199" s="34"/>
      <c r="C199" s="139">
        <f>'5 жастағы балалар Ф'!L75</f>
        <v>0</v>
      </c>
      <c r="D199" s="139">
        <f>'5 жастағы балалар К'!L75</f>
        <v>0</v>
      </c>
      <c r="E199" s="139">
        <f>'5 жастағы балалар Т'!L75</f>
        <v>0</v>
      </c>
      <c r="F199" s="139">
        <f>'5 жастағы балалар Ш'!L75</f>
        <v>0</v>
      </c>
      <c r="G199" s="139">
        <f>'5 жастағы балалар Ә'!L75</f>
        <v>0</v>
      </c>
    </row>
    <row r="200" ht="15" customHeight="1" spans="2:7">
      <c r="B200" s="31">
        <v>4</v>
      </c>
      <c r="C200" s="139">
        <f>'5 жастағы балалар Ф'!M75</f>
        <v>0</v>
      </c>
      <c r="D200" s="139">
        <f>'5 жастағы балалар К'!M75</f>
        <v>0</v>
      </c>
      <c r="E200" s="139">
        <f>'5 жастағы балалар Т'!M75</f>
        <v>0</v>
      </c>
      <c r="F200" s="139">
        <f>'5 жастағы балалар Ш'!M75</f>
        <v>0</v>
      </c>
      <c r="G200" s="139">
        <f>'5 жастағы балалар Ә'!M75</f>
        <v>0</v>
      </c>
    </row>
    <row r="201" ht="15" customHeight="1" spans="2:7">
      <c r="B201" s="33"/>
      <c r="C201" s="139">
        <f>'5 жастағы балалар Ф'!N75</f>
        <v>0</v>
      </c>
      <c r="D201" s="139">
        <f>'5 жастағы балалар К'!N75</f>
        <v>0</v>
      </c>
      <c r="E201" s="139">
        <f>'5 жастағы балалар Т'!N75</f>
        <v>0</v>
      </c>
      <c r="F201" s="139">
        <f>'5 жастағы балалар Ш'!N75</f>
        <v>0</v>
      </c>
      <c r="G201" s="139">
        <f>'5 жастағы балалар Ә'!N75</f>
        <v>0</v>
      </c>
    </row>
    <row r="202" ht="15" customHeight="1" spans="2:7">
      <c r="B202" s="34"/>
      <c r="C202" s="139">
        <f>'5 жастағы балалар Ф'!O75</f>
        <v>0</v>
      </c>
      <c r="D202" s="139">
        <f>'5 жастағы балалар К'!O75</f>
        <v>0</v>
      </c>
      <c r="E202" s="139">
        <f>'5 жастағы балалар Т'!O75</f>
        <v>0</v>
      </c>
      <c r="F202" s="139">
        <f>'5 жастағы балалар Ш'!O75</f>
        <v>0</v>
      </c>
      <c r="G202" s="139">
        <f>'5 жастағы балалар Ә'!O75</f>
        <v>0</v>
      </c>
    </row>
    <row r="203" ht="15" customHeight="1" spans="2:7">
      <c r="B203" s="31">
        <v>5</v>
      </c>
      <c r="C203" s="139">
        <f>'5 жастағы балалар Ф'!P75</f>
        <v>0</v>
      </c>
      <c r="D203" s="139">
        <f>'5 жастағы балалар К'!P75</f>
        <v>0</v>
      </c>
      <c r="E203" s="139">
        <f>'5 жастағы балалар Т'!P75</f>
        <v>0</v>
      </c>
      <c r="F203" s="139">
        <f>'5 жастағы балалар Ш'!P75</f>
        <v>0</v>
      </c>
      <c r="G203" s="139">
        <f>'5 жастағы балалар Ә'!P75</f>
        <v>0</v>
      </c>
    </row>
    <row r="204" ht="15" customHeight="1" spans="2:7">
      <c r="B204" s="33"/>
      <c r="C204" s="139">
        <f>'5 жастағы балалар Ф'!Q75</f>
        <v>0</v>
      </c>
      <c r="D204" s="139">
        <f>'5 жастағы балалар К'!Q75</f>
        <v>0</v>
      </c>
      <c r="E204" s="139">
        <f>'5 жастағы балалар Т'!Q75</f>
        <v>0</v>
      </c>
      <c r="F204" s="139">
        <f>'5 жастағы балалар Ш'!Q75</f>
        <v>0</v>
      </c>
      <c r="G204" s="139">
        <f>'5 жастағы балалар Ә'!Q75</f>
        <v>0</v>
      </c>
    </row>
    <row r="205" ht="15" customHeight="1" spans="2:7">
      <c r="B205" s="34"/>
      <c r="C205" s="139">
        <f>'5 жастағы балалар Ф'!R75</f>
        <v>0</v>
      </c>
      <c r="D205" s="139">
        <f>'5 жастағы балалар К'!R75</f>
        <v>0</v>
      </c>
      <c r="E205" s="139">
        <f>'5 жастағы балалар Т'!R75</f>
        <v>0</v>
      </c>
      <c r="F205" s="139">
        <f>'5 жастағы балалар Ш'!R75</f>
        <v>0</v>
      </c>
      <c r="G205" s="139">
        <f>'5 жастағы балалар Ә'!R75</f>
        <v>0</v>
      </c>
    </row>
    <row r="206" ht="15" customHeight="1" spans="2:7">
      <c r="B206" s="31">
        <v>6</v>
      </c>
      <c r="C206" s="139">
        <f>'5 жастағы балалар Ф'!S75</f>
        <v>0</v>
      </c>
      <c r="D206" s="139">
        <f>'5 жастағы балалар К'!S75</f>
        <v>0</v>
      </c>
      <c r="E206" s="139">
        <f>'5 жастағы балалар Т'!S75</f>
        <v>0</v>
      </c>
      <c r="F206" s="139">
        <f>'5 жастағы балалар Ш'!S75</f>
        <v>0</v>
      </c>
      <c r="G206" s="139">
        <f>'5 жастағы балалар Ә'!S75</f>
        <v>0</v>
      </c>
    </row>
    <row r="207" ht="15" customHeight="1" spans="2:7">
      <c r="B207" s="33"/>
      <c r="C207" s="139">
        <f>'5 жастағы балалар Ф'!T75</f>
        <v>0</v>
      </c>
      <c r="D207" s="139">
        <f>'5 жастағы балалар К'!T75</f>
        <v>0</v>
      </c>
      <c r="E207" s="139">
        <f>'5 жастағы балалар Т'!T75</f>
        <v>0</v>
      </c>
      <c r="F207" s="139">
        <f>'5 жастағы балалар Ш'!T75</f>
        <v>0</v>
      </c>
      <c r="G207" s="139">
        <f>'5 жастағы балалар Ә'!T75</f>
        <v>0</v>
      </c>
    </row>
    <row r="208" ht="15" customHeight="1" spans="2:7">
      <c r="B208" s="34"/>
      <c r="C208" s="139">
        <f>'5 жастағы балалар Ф'!U75</f>
        <v>0</v>
      </c>
      <c r="D208" s="139">
        <f>'5 жастағы балалар К'!U75</f>
        <v>0</v>
      </c>
      <c r="E208" s="139">
        <f>'5 жастағы балалар Т'!U75</f>
        <v>0</v>
      </c>
      <c r="F208" s="139">
        <f>'5 жастағы балалар Ш'!U75</f>
        <v>0</v>
      </c>
      <c r="G208" s="139">
        <f>'5 жастағы балалар Ә'!U75</f>
        <v>0</v>
      </c>
    </row>
    <row r="209" ht="15" customHeight="1" spans="2:7">
      <c r="B209" s="31">
        <v>7</v>
      </c>
      <c r="C209" s="139">
        <f>'5 жастағы балалар Ф'!V75</f>
        <v>0</v>
      </c>
      <c r="D209" s="139">
        <f>'5 жастағы балалар К'!V75</f>
        <v>0</v>
      </c>
      <c r="E209" s="139">
        <f>'5 жастағы балалар Т'!V75</f>
        <v>0</v>
      </c>
      <c r="F209" s="139">
        <f>'5 жастағы балалар Ш'!V75</f>
        <v>0</v>
      </c>
      <c r="G209" s="139">
        <f>'5 жастағы балалар Ә'!V75</f>
        <v>0</v>
      </c>
    </row>
    <row r="210" ht="15" customHeight="1" spans="2:7">
      <c r="B210" s="33"/>
      <c r="C210" s="139">
        <f>'5 жастағы балалар Ф'!W75</f>
        <v>0</v>
      </c>
      <c r="D210" s="139">
        <f>'5 жастағы балалар Ш'!W75</f>
        <v>0</v>
      </c>
      <c r="E210" s="139">
        <f>'5 жастағы балалар Т'!W75</f>
        <v>0</v>
      </c>
      <c r="F210" s="139">
        <f>'5 жастағы балалар Ш'!W75</f>
        <v>0</v>
      </c>
      <c r="G210" s="139">
        <f>'5 жастағы балалар Ә'!W75</f>
        <v>0</v>
      </c>
    </row>
    <row r="211" ht="15" customHeight="1" spans="2:7">
      <c r="B211" s="34"/>
      <c r="C211" s="139">
        <f>'5 жастағы балалар Ф'!X75</f>
        <v>0</v>
      </c>
      <c r="D211" s="139">
        <f>'5 жастағы балалар К'!X75</f>
        <v>0</v>
      </c>
      <c r="E211" s="139">
        <f>'5 жастағы балалар Т'!X75</f>
        <v>0</v>
      </c>
      <c r="F211" s="139">
        <f>'5 жастағы балалар Ш'!X75</f>
        <v>0</v>
      </c>
      <c r="G211" s="139">
        <f>'5 жастағы балалар Ә'!X75</f>
        <v>0</v>
      </c>
    </row>
    <row r="212" ht="15" customHeight="1" spans="2:7">
      <c r="B212" s="31">
        <v>8</v>
      </c>
      <c r="C212" s="41"/>
      <c r="D212" s="139">
        <f>'5 жастағы балалар К'!Y75</f>
        <v>0</v>
      </c>
      <c r="E212" s="42"/>
      <c r="F212" s="139">
        <f>'5 жастағы балалар Ш'!Y75</f>
        <v>0</v>
      </c>
      <c r="G212" s="42"/>
    </row>
    <row r="213" ht="15" customHeight="1" spans="2:7">
      <c r="B213" s="33"/>
      <c r="C213" s="43"/>
      <c r="D213" s="139">
        <f>'5 жастағы балалар К'!Z75</f>
        <v>0</v>
      </c>
      <c r="E213" s="44"/>
      <c r="F213" s="139">
        <f>'5 жастағы балалар Ш'!Z75</f>
        <v>0</v>
      </c>
      <c r="G213" s="44"/>
    </row>
    <row r="214" ht="15" customHeight="1" spans="2:7">
      <c r="B214" s="34"/>
      <c r="C214" s="43"/>
      <c r="D214" s="139">
        <f>'5 жастағы балалар К'!AA75</f>
        <v>0</v>
      </c>
      <c r="E214" s="44"/>
      <c r="F214" s="139">
        <f>'5 жастағы балалар Ш'!AA75</f>
        <v>0</v>
      </c>
      <c r="G214" s="44"/>
    </row>
    <row r="215" ht="15" customHeight="1" spans="2:7">
      <c r="B215" s="31">
        <v>9</v>
      </c>
      <c r="C215" s="43"/>
      <c r="D215" s="139">
        <f>'5 жастағы балалар К'!AB75</f>
        <v>0</v>
      </c>
      <c r="E215" s="44"/>
      <c r="F215" s="139">
        <f>'5 жастағы балалар Ш'!AB75</f>
        <v>0</v>
      </c>
      <c r="G215" s="44"/>
    </row>
    <row r="216" ht="15" customHeight="1" spans="2:7">
      <c r="B216" s="33"/>
      <c r="C216" s="43"/>
      <c r="D216" s="139">
        <f>'5 жастағы балалар К'!AC75</f>
        <v>0</v>
      </c>
      <c r="E216" s="44"/>
      <c r="F216" s="139">
        <f>'5 жастағы балалар Ш'!AC75</f>
        <v>0</v>
      </c>
      <c r="G216" s="44"/>
    </row>
    <row r="217" ht="15" customHeight="1" spans="2:7">
      <c r="B217" s="34"/>
      <c r="C217" s="43"/>
      <c r="D217" s="139">
        <f>'5 жастағы балалар К'!AD75</f>
        <v>0</v>
      </c>
      <c r="E217" s="44"/>
      <c r="F217" s="139">
        <f>'5 жастағы балалар Ш'!AD75</f>
        <v>0</v>
      </c>
      <c r="G217" s="44"/>
    </row>
    <row r="218" ht="15" customHeight="1" spans="2:7">
      <c r="B218" s="37">
        <v>10</v>
      </c>
      <c r="C218" s="43"/>
      <c r="D218" s="139">
        <f>'5 жастағы балалар К'!AE75</f>
        <v>0</v>
      </c>
      <c r="E218" s="44"/>
      <c r="F218" s="139">
        <f>'5 жастағы балалар Ш'!AE75</f>
        <v>0</v>
      </c>
      <c r="G218" s="44"/>
    </row>
    <row r="219" ht="15" customHeight="1" spans="2:7">
      <c r="B219" s="37"/>
      <c r="C219" s="43"/>
      <c r="D219" s="139">
        <f>'5 жастағы балалар К'!AF75</f>
        <v>0</v>
      </c>
      <c r="E219" s="44"/>
      <c r="F219" s="139">
        <f>'5 жастағы балалар Ш'!AF75</f>
        <v>0</v>
      </c>
      <c r="G219" s="44"/>
    </row>
    <row r="220" ht="15" customHeight="1" spans="2:7">
      <c r="B220" s="37"/>
      <c r="C220" s="43"/>
      <c r="D220" s="139">
        <f>'5 жастағы балалар К'!AG75</f>
        <v>0</v>
      </c>
      <c r="E220" s="44"/>
      <c r="F220" s="139">
        <f>'5 жастағы балалар Ш'!AG75</f>
        <v>0</v>
      </c>
      <c r="G220" s="44"/>
    </row>
    <row r="221" ht="15" customHeight="1" spans="2:7">
      <c r="B221" s="37">
        <v>11</v>
      </c>
      <c r="C221" s="43"/>
      <c r="D221" s="139">
        <f>'5 жастағы балалар К'!AH75</f>
        <v>0</v>
      </c>
      <c r="E221" s="44"/>
      <c r="F221" s="139">
        <f>'5 жастағы балалар Ш'!AH75</f>
        <v>0</v>
      </c>
      <c r="G221" s="44"/>
    </row>
    <row r="222" ht="15" customHeight="1" spans="2:7">
      <c r="B222" s="37"/>
      <c r="C222" s="43"/>
      <c r="D222" s="139">
        <f>'5 жастағы балалар К'!AI75</f>
        <v>0</v>
      </c>
      <c r="E222" s="44"/>
      <c r="F222" s="139">
        <f>'5 жастағы балалар Ш'!AI75</f>
        <v>0</v>
      </c>
      <c r="G222" s="44"/>
    </row>
    <row r="223" ht="15" customHeight="1" spans="2:7">
      <c r="B223" s="37"/>
      <c r="C223" s="43"/>
      <c r="D223" s="139">
        <f>'5 жастағы балалар К'!AJ75</f>
        <v>0</v>
      </c>
      <c r="E223" s="44"/>
      <c r="F223" s="139">
        <f>'5 жастағы балалар Ш'!AJ75</f>
        <v>0</v>
      </c>
      <c r="G223" s="44"/>
    </row>
    <row r="224" ht="15" customHeight="1" spans="2:7">
      <c r="B224" s="37">
        <v>12</v>
      </c>
      <c r="C224" s="43"/>
      <c r="D224" s="139">
        <f>'5 жастағы балалар К'!AK75</f>
        <v>0</v>
      </c>
      <c r="E224" s="44"/>
      <c r="F224" s="139">
        <f>'5 жастағы балалар Ш'!AK75</f>
        <v>0</v>
      </c>
      <c r="G224" s="44"/>
    </row>
    <row r="225" ht="15" customHeight="1" spans="2:7">
      <c r="B225" s="37"/>
      <c r="C225" s="43"/>
      <c r="D225" s="139">
        <f>'5 жастағы балалар К'!AL75</f>
        <v>0</v>
      </c>
      <c r="E225" s="44"/>
      <c r="F225" s="139">
        <f>'5 жастағы балалар Ш'!AL75</f>
        <v>0</v>
      </c>
      <c r="G225" s="44"/>
    </row>
    <row r="226" ht="15" customHeight="1" spans="2:7">
      <c r="B226" s="37"/>
      <c r="C226" s="43"/>
      <c r="D226" s="139">
        <f>'5 жастағы балалар К'!AM75</f>
        <v>0</v>
      </c>
      <c r="E226" s="44"/>
      <c r="F226" s="139">
        <f>'5 жастағы балалар Ш'!AM75</f>
        <v>0</v>
      </c>
      <c r="G226" s="44"/>
    </row>
    <row r="227" ht="15" customHeight="1" spans="2:7">
      <c r="B227" s="37">
        <v>13</v>
      </c>
      <c r="C227" s="43"/>
      <c r="D227" s="139">
        <f>'5 жастағы балалар К'!AN75</f>
        <v>0</v>
      </c>
      <c r="E227" s="44"/>
      <c r="F227" s="139">
        <f>'5 жастағы балалар Ш'!AN75</f>
        <v>0</v>
      </c>
      <c r="G227" s="44"/>
    </row>
    <row r="228" ht="15" customHeight="1" spans="2:7">
      <c r="B228" s="37"/>
      <c r="C228" s="43"/>
      <c r="D228" s="139">
        <f>'5 жастағы балалар К'!AO75</f>
        <v>0</v>
      </c>
      <c r="E228" s="44"/>
      <c r="F228" s="139">
        <f>'5 жастағы балалар Ш'!AO75</f>
        <v>0</v>
      </c>
      <c r="G228" s="44"/>
    </row>
    <row r="229" ht="15" customHeight="1" spans="2:7">
      <c r="B229" s="37"/>
      <c r="C229" s="43"/>
      <c r="D229" s="139">
        <f>'5 жастағы балалар К'!AP75</f>
        <v>0</v>
      </c>
      <c r="E229" s="44"/>
      <c r="F229" s="139">
        <f>'5 жастағы балалар Ш'!AP75</f>
        <v>0</v>
      </c>
      <c r="G229" s="44"/>
    </row>
    <row r="230" ht="15" customHeight="1" spans="2:7">
      <c r="B230" s="37">
        <v>14</v>
      </c>
      <c r="C230" s="43"/>
      <c r="D230" s="139">
        <f>'5 жастағы балалар К'!AQ75</f>
        <v>0</v>
      </c>
      <c r="E230" s="44"/>
      <c r="F230" s="139">
        <f>'5 жастағы балалар Ш'!AQ75</f>
        <v>0</v>
      </c>
      <c r="G230" s="44"/>
    </row>
    <row r="231" ht="15" customHeight="1" spans="2:7">
      <c r="B231" s="37"/>
      <c r="C231" s="43"/>
      <c r="D231" s="139">
        <f>'5 жастағы балалар К'!AR75</f>
        <v>0</v>
      </c>
      <c r="E231" s="44"/>
      <c r="F231" s="139">
        <f>'5 жастағы балалар Ш'!AR75</f>
        <v>0</v>
      </c>
      <c r="G231" s="44"/>
    </row>
    <row r="232" ht="15" customHeight="1" spans="2:7">
      <c r="B232" s="37"/>
      <c r="C232" s="43"/>
      <c r="D232" s="139">
        <f>'5 жастағы балалар К'!AS75</f>
        <v>0</v>
      </c>
      <c r="E232" s="44"/>
      <c r="F232" s="139">
        <f>'5 жастағы балалар Ш'!AS75</f>
        <v>0</v>
      </c>
      <c r="G232" s="44"/>
    </row>
    <row r="233" ht="15" customHeight="1" spans="2:7">
      <c r="B233" s="37">
        <v>15</v>
      </c>
      <c r="C233" s="43"/>
      <c r="D233" s="139">
        <f>'5 жастағы балалар К'!AT75</f>
        <v>0</v>
      </c>
      <c r="E233" s="44"/>
      <c r="F233" s="139">
        <f>'5 жастағы балалар Ш'!AT75</f>
        <v>0</v>
      </c>
      <c r="G233" s="44"/>
    </row>
    <row r="234" ht="15" customHeight="1" spans="2:7">
      <c r="B234" s="37"/>
      <c r="C234" s="43"/>
      <c r="D234" s="139">
        <f>'5 жастағы балалар К'!AU75</f>
        <v>0</v>
      </c>
      <c r="E234" s="44"/>
      <c r="F234" s="139">
        <f>'5 жастағы балалар Ш'!AU75</f>
        <v>0</v>
      </c>
      <c r="G234" s="44"/>
    </row>
    <row r="235" spans="2:7">
      <c r="B235" s="37"/>
      <c r="C235" s="43"/>
      <c r="D235" s="139">
        <f>'5 жастағы балалар К'!AV75</f>
        <v>0</v>
      </c>
      <c r="E235" s="44"/>
      <c r="F235" s="139">
        <f>'5 жастағы балалар Ш'!AV75</f>
        <v>0</v>
      </c>
      <c r="G235" s="44"/>
    </row>
    <row r="236" spans="2:7">
      <c r="B236" s="31">
        <v>16</v>
      </c>
      <c r="C236" s="43"/>
      <c r="D236" s="139">
        <f>'5 жастағы балалар К'!AW75</f>
        <v>0</v>
      </c>
      <c r="E236" s="44"/>
      <c r="F236" s="139">
        <f>'5 жастағы балалар Ш'!AW75</f>
        <v>0</v>
      </c>
      <c r="G236" s="44"/>
    </row>
    <row r="237" spans="2:7">
      <c r="B237" s="33"/>
      <c r="C237" s="43"/>
      <c r="D237" s="139">
        <f>'5 жастағы балалар К'!AX75</f>
        <v>0</v>
      </c>
      <c r="E237" s="44"/>
      <c r="F237" s="139">
        <f>'5 жастағы балалар Ш'!AX75</f>
        <v>0</v>
      </c>
      <c r="G237" s="44"/>
    </row>
    <row r="238" spans="2:7">
      <c r="B238" s="34"/>
      <c r="C238" s="43"/>
      <c r="D238" s="139">
        <f>'5 жастағы балалар К'!AY75</f>
        <v>0</v>
      </c>
      <c r="E238" s="44"/>
      <c r="F238" s="139">
        <f>'5 жастағы балалар Ш'!AY75</f>
        <v>0</v>
      </c>
      <c r="G238" s="44"/>
    </row>
    <row r="239" spans="2:7">
      <c r="B239" s="31">
        <v>17</v>
      </c>
      <c r="C239" s="43"/>
      <c r="D239" s="139">
        <f>'5 жастағы балалар К'!AZ75</f>
        <v>0</v>
      </c>
      <c r="E239" s="44"/>
      <c r="F239" s="139">
        <f>'5 жастағы балалар Ш'!AZ75</f>
        <v>0</v>
      </c>
      <c r="G239" s="44"/>
    </row>
    <row r="240" spans="2:7">
      <c r="B240" s="33"/>
      <c r="C240" s="43"/>
      <c r="D240" s="139">
        <f>'5 жастағы балалар К'!BA75</f>
        <v>0</v>
      </c>
      <c r="E240" s="44"/>
      <c r="F240" s="139">
        <f>'5 жастағы балалар Ш'!BA75</f>
        <v>0</v>
      </c>
      <c r="G240" s="44"/>
    </row>
    <row r="241" spans="2:7">
      <c r="B241" s="34"/>
      <c r="C241" s="43"/>
      <c r="D241" s="139">
        <f>'5 жастағы балалар К'!BB75</f>
        <v>0</v>
      </c>
      <c r="E241" s="44"/>
      <c r="F241" s="139">
        <f>'5 жастағы балалар Ш'!BB75</f>
        <v>0</v>
      </c>
      <c r="G241" s="44"/>
    </row>
    <row r="242" spans="2:7">
      <c r="B242" s="31">
        <v>18</v>
      </c>
      <c r="C242" s="43"/>
      <c r="D242" s="139">
        <f>'5 жастағы балалар К'!BC75</f>
        <v>0</v>
      </c>
      <c r="E242" s="44"/>
      <c r="F242" s="139">
        <f>'5 жастағы балалар Ш'!BC75</f>
        <v>0</v>
      </c>
      <c r="G242" s="44"/>
    </row>
    <row r="243" spans="2:7">
      <c r="B243" s="33"/>
      <c r="C243" s="43"/>
      <c r="D243" s="139">
        <f>'5 жастағы балалар К'!BD75</f>
        <v>0</v>
      </c>
      <c r="E243" s="44"/>
      <c r="F243" s="139">
        <f>'5 жастағы балалар Ш'!BD75</f>
        <v>0</v>
      </c>
      <c r="G243" s="44"/>
    </row>
    <row r="244" spans="2:7">
      <c r="B244" s="34"/>
      <c r="C244" s="43"/>
      <c r="D244" s="139">
        <f>'5 жастағы балалар К'!BE75</f>
        <v>0</v>
      </c>
      <c r="E244" s="44"/>
      <c r="F244" s="139">
        <f>'5 жастағы балалар Ш'!BE75</f>
        <v>0</v>
      </c>
      <c r="G244" s="44"/>
    </row>
    <row r="245" spans="2:7">
      <c r="B245" s="31">
        <v>19</v>
      </c>
      <c r="C245" s="43"/>
      <c r="D245" s="139">
        <f>'5 жастағы балалар К'!BF75</f>
        <v>0</v>
      </c>
      <c r="E245" s="44"/>
      <c r="F245" s="139">
        <f>'5 жастағы балалар Ш'!BF75</f>
        <v>0</v>
      </c>
      <c r="G245" s="44"/>
    </row>
    <row r="246" spans="2:7">
      <c r="B246" s="33"/>
      <c r="C246" s="43"/>
      <c r="D246" s="139">
        <f>'5 жастағы балалар К'!BG75</f>
        <v>0</v>
      </c>
      <c r="E246" s="44"/>
      <c r="F246" s="139">
        <f>'5 жастағы балалар Ш'!BG75</f>
        <v>0</v>
      </c>
      <c r="G246" s="44"/>
    </row>
    <row r="247" spans="2:7">
      <c r="B247" s="34"/>
      <c r="C247" s="43"/>
      <c r="D247" s="139">
        <f>'5 жастағы балалар К'!BH75</f>
        <v>0</v>
      </c>
      <c r="E247" s="44"/>
      <c r="F247" s="139">
        <f>'5 жастағы балалар Ш'!BH75</f>
        <v>0</v>
      </c>
      <c r="G247" s="44"/>
    </row>
    <row r="248" spans="2:7">
      <c r="B248" s="31">
        <v>20</v>
      </c>
      <c r="C248" s="43"/>
      <c r="D248" s="139">
        <f>'5 жастағы балалар К'!BI75</f>
        <v>0</v>
      </c>
      <c r="E248" s="44"/>
      <c r="F248" s="139">
        <f>'5 жастағы балалар Ш'!BI75</f>
        <v>0</v>
      </c>
      <c r="G248" s="44"/>
    </row>
    <row r="249" spans="2:7">
      <c r="B249" s="33"/>
      <c r="C249" s="43"/>
      <c r="D249" s="139">
        <f>'5 жастағы балалар К'!BJ75</f>
        <v>0</v>
      </c>
      <c r="E249" s="44"/>
      <c r="F249" s="139">
        <f>'5 жастағы балалар Ш'!BJ75</f>
        <v>0</v>
      </c>
      <c r="G249" s="44"/>
    </row>
    <row r="250" spans="2:7">
      <c r="B250" s="34"/>
      <c r="C250" s="43"/>
      <c r="D250" s="139">
        <f>'5 жастағы балалар К'!BK75</f>
        <v>0</v>
      </c>
      <c r="E250" s="44"/>
      <c r="F250" s="139">
        <f>'5 жастағы балалар Ш'!BK75</f>
        <v>0</v>
      </c>
      <c r="G250" s="44"/>
    </row>
    <row r="251" spans="2:7">
      <c r="B251" s="31">
        <v>21</v>
      </c>
      <c r="C251" s="43"/>
      <c r="D251" s="139">
        <f>'5 жастағы балалар К'!BL75</f>
        <v>0</v>
      </c>
      <c r="E251" s="44"/>
      <c r="F251" s="139">
        <f>'5 жастағы балалар Ш'!BL75</f>
        <v>0</v>
      </c>
      <c r="G251" s="44"/>
    </row>
    <row r="252" spans="2:7">
      <c r="B252" s="33"/>
      <c r="C252" s="43"/>
      <c r="D252" s="139">
        <f>'5 жастағы балалар К'!BM75</f>
        <v>0</v>
      </c>
      <c r="E252" s="44"/>
      <c r="F252" s="139">
        <f>'5 жастағы балалар Ш'!BM75</f>
        <v>0</v>
      </c>
      <c r="G252" s="44"/>
    </row>
    <row r="253" spans="2:7">
      <c r="B253" s="34"/>
      <c r="C253" s="43"/>
      <c r="D253" s="139">
        <f>'5 жастағы балалар К'!BN75</f>
        <v>0</v>
      </c>
      <c r="E253" s="44"/>
      <c r="F253" s="139">
        <f>'5 жастағы балалар Ш'!BN75</f>
        <v>0</v>
      </c>
      <c r="G253" s="44"/>
    </row>
    <row r="254" spans="2:7">
      <c r="B254" s="31">
        <v>22</v>
      </c>
      <c r="C254" s="43"/>
      <c r="D254" s="139">
        <f>'5 жастағы балалар К'!BO75</f>
        <v>0</v>
      </c>
      <c r="E254" s="44"/>
      <c r="F254" s="139">
        <f>'5 жастағы балалар Ш'!BO75</f>
        <v>0</v>
      </c>
      <c r="G254" s="44"/>
    </row>
    <row r="255" spans="2:7">
      <c r="B255" s="33"/>
      <c r="C255" s="43"/>
      <c r="D255" s="139">
        <f>'5 жастағы балалар К'!BP75</f>
        <v>0</v>
      </c>
      <c r="E255" s="44"/>
      <c r="F255" s="139">
        <f>'5 жастағы балалар Ш'!BP75</f>
        <v>0</v>
      </c>
      <c r="G255" s="44"/>
    </row>
    <row r="256" spans="2:7">
      <c r="B256" s="34"/>
      <c r="C256" s="43"/>
      <c r="D256" s="139">
        <f>'5 жастағы балалар К'!BQ75</f>
        <v>0</v>
      </c>
      <c r="E256" s="44"/>
      <c r="F256" s="139">
        <f>'5 жастағы балалар Ш'!BQ75</f>
        <v>0</v>
      </c>
      <c r="G256" s="44"/>
    </row>
    <row r="257" spans="2:7">
      <c r="B257" s="31">
        <v>23</v>
      </c>
      <c r="C257" s="43"/>
      <c r="D257" s="139">
        <f>'5 жастағы балалар К'!BR75</f>
        <v>0</v>
      </c>
      <c r="E257" s="44"/>
      <c r="F257" s="139">
        <f>'5 жастағы балалар Ш'!BR75</f>
        <v>0</v>
      </c>
      <c r="G257" s="44"/>
    </row>
    <row r="258" spans="2:7">
      <c r="B258" s="33"/>
      <c r="C258" s="43"/>
      <c r="D258" s="139">
        <f>'5 жастағы балалар К'!BS75</f>
        <v>0</v>
      </c>
      <c r="E258" s="44"/>
      <c r="F258" s="139">
        <f>'5 жастағы балалар Ш'!BS75</f>
        <v>0</v>
      </c>
      <c r="G258" s="44"/>
    </row>
    <row r="259" spans="2:7">
      <c r="B259" s="34"/>
      <c r="C259" s="43"/>
      <c r="D259" s="139">
        <f>'5 жастағы балалар К'!BT75</f>
        <v>0</v>
      </c>
      <c r="E259" s="44"/>
      <c r="F259" s="139">
        <f>'5 жастағы балалар Ш'!BT75</f>
        <v>0</v>
      </c>
      <c r="G259" s="44"/>
    </row>
    <row r="260" spans="2:7">
      <c r="B260" s="31">
        <v>24</v>
      </c>
      <c r="C260" s="43"/>
      <c r="D260" s="139">
        <f>'5 жастағы балалар К'!BU75</f>
        <v>0</v>
      </c>
      <c r="E260" s="44"/>
      <c r="F260" s="139">
        <f>'5 жастағы балалар Ш'!BU75</f>
        <v>0</v>
      </c>
      <c r="G260" s="44"/>
    </row>
    <row r="261" spans="2:7">
      <c r="B261" s="33"/>
      <c r="C261" s="43"/>
      <c r="D261" s="139">
        <f>'5 жастағы балалар К'!BV75</f>
        <v>0</v>
      </c>
      <c r="E261" s="44"/>
      <c r="F261" s="139">
        <f>'5 жастағы балалар Ш'!BV75</f>
        <v>0</v>
      </c>
      <c r="G261" s="44"/>
    </row>
    <row r="262" spans="2:7">
      <c r="B262" s="34"/>
      <c r="C262" s="43"/>
      <c r="D262" s="139">
        <f>'5 жастағы балалар К'!BW75</f>
        <v>0</v>
      </c>
      <c r="E262" s="44"/>
      <c r="F262" s="139">
        <f>'5 жастағы балалар Ш'!BW75</f>
        <v>0</v>
      </c>
      <c r="G262" s="44"/>
    </row>
    <row r="263" spans="2:7">
      <c r="B263" s="31">
        <v>25</v>
      </c>
      <c r="C263" s="43"/>
      <c r="D263" s="139">
        <f>'5 жастағы балалар К'!BX75</f>
        <v>0</v>
      </c>
      <c r="E263" s="44"/>
      <c r="F263" s="139">
        <f>'5 жастағы балалар Ш'!BX75</f>
        <v>0</v>
      </c>
      <c r="G263" s="44"/>
    </row>
    <row r="264" spans="2:7">
      <c r="B264" s="33"/>
      <c r="C264" s="43"/>
      <c r="D264" s="139">
        <f>'5 жастағы балалар К'!BY75</f>
        <v>0</v>
      </c>
      <c r="E264" s="44"/>
      <c r="F264" s="139">
        <f>'5 жастағы балалар Ш'!BY75</f>
        <v>0</v>
      </c>
      <c r="G264" s="44"/>
    </row>
    <row r="265" spans="2:7">
      <c r="B265" s="34"/>
      <c r="C265" s="43"/>
      <c r="D265" s="139">
        <f>'5 жастағы балалар К'!BZ75</f>
        <v>0</v>
      </c>
      <c r="E265" s="44"/>
      <c r="F265" s="139">
        <f>'5 жастағы балалар Ш'!BZ75</f>
        <v>0</v>
      </c>
      <c r="G265" s="44"/>
    </row>
    <row r="266" spans="2:7">
      <c r="B266" s="37">
        <v>26</v>
      </c>
      <c r="C266" s="43"/>
      <c r="D266" s="139">
        <f>'5 жастағы балалар К'!CA75</f>
        <v>0</v>
      </c>
      <c r="E266" s="44"/>
      <c r="F266" s="139">
        <f>'5 жастағы балалар Ш'!CA75</f>
        <v>0</v>
      </c>
      <c r="G266" s="44"/>
    </row>
    <row r="267" spans="2:7">
      <c r="B267" s="37"/>
      <c r="C267" s="43"/>
      <c r="D267" s="139">
        <f>'5 жастағы балалар К'!CB75</f>
        <v>0</v>
      </c>
      <c r="E267" s="44"/>
      <c r="F267" s="139">
        <f>'5 жастағы балалар Ш'!CB75</f>
        <v>0</v>
      </c>
      <c r="G267" s="44"/>
    </row>
    <row r="268" spans="2:7">
      <c r="B268" s="37"/>
      <c r="C268" s="43"/>
      <c r="D268" s="139">
        <f>'5 жастағы балалар К'!CC75</f>
        <v>0</v>
      </c>
      <c r="E268" s="44"/>
      <c r="F268" s="139">
        <f>'5 жастағы балалар Ш'!CC75</f>
        <v>0</v>
      </c>
      <c r="G268" s="44"/>
    </row>
    <row r="269" spans="2:7">
      <c r="B269" s="37">
        <v>27</v>
      </c>
      <c r="C269" s="43"/>
      <c r="D269" s="139">
        <f>'5 жастағы балалар К'!CD75</f>
        <v>0</v>
      </c>
      <c r="E269" s="44"/>
      <c r="F269" s="139">
        <f>'5 жастағы балалар Ш'!CD75</f>
        <v>0</v>
      </c>
      <c r="G269" s="44"/>
    </row>
    <row r="270" spans="2:7">
      <c r="B270" s="37"/>
      <c r="C270" s="43"/>
      <c r="D270" s="139">
        <f>'5 жастағы балалар К'!CE75</f>
        <v>0</v>
      </c>
      <c r="E270" s="44"/>
      <c r="F270" s="139">
        <f>'5 жастағы балалар Ш'!CE75</f>
        <v>0</v>
      </c>
      <c r="G270" s="44"/>
    </row>
    <row r="271" spans="2:7">
      <c r="B271" s="37"/>
      <c r="C271" s="43"/>
      <c r="D271" s="139">
        <f>'5 жастағы балалар К'!CF75</f>
        <v>0</v>
      </c>
      <c r="E271" s="44"/>
      <c r="F271" s="139">
        <f>'5 жастағы балалар Ш'!CF75</f>
        <v>0</v>
      </c>
      <c r="G271" s="44"/>
    </row>
    <row r="272" spans="2:7">
      <c r="B272" s="37">
        <v>28</v>
      </c>
      <c r="C272" s="43"/>
      <c r="D272" s="139">
        <f>'5 жастағы балалар К'!CG75</f>
        <v>0</v>
      </c>
      <c r="E272" s="44"/>
      <c r="F272" s="139">
        <f>'5 жастағы балалар Ш'!CG75</f>
        <v>0</v>
      </c>
      <c r="G272" s="44"/>
    </row>
    <row r="273" spans="2:7">
      <c r="B273" s="37"/>
      <c r="C273" s="43"/>
      <c r="D273" s="139">
        <f>'5 жастағы балалар К'!CH75</f>
        <v>0</v>
      </c>
      <c r="E273" s="44"/>
      <c r="F273" s="139">
        <f>'5 жастағы балалар Ш'!CH75</f>
        <v>0</v>
      </c>
      <c r="G273" s="44"/>
    </row>
    <row r="274" spans="2:7">
      <c r="B274" s="37"/>
      <c r="C274" s="43"/>
      <c r="D274" s="139">
        <f>'5 жастағы балалар К'!CI75</f>
        <v>0</v>
      </c>
      <c r="E274" s="44"/>
      <c r="F274" s="139">
        <f>'5 жастағы балалар Ш'!CI75</f>
        <v>0</v>
      </c>
      <c r="G274" s="44"/>
    </row>
    <row r="275" spans="2:7">
      <c r="B275" s="37">
        <v>29</v>
      </c>
      <c r="C275" s="43"/>
      <c r="D275" s="42"/>
      <c r="E275" s="44"/>
      <c r="F275" s="139">
        <f>'5 жастағы балалар Ш'!CJ75</f>
        <v>0</v>
      </c>
      <c r="G275" s="44"/>
    </row>
    <row r="276" spans="2:7">
      <c r="B276" s="37"/>
      <c r="C276" s="43"/>
      <c r="D276" s="44"/>
      <c r="E276" s="44"/>
      <c r="F276" s="139">
        <f>'5 жастағы балалар Ш'!CK75</f>
        <v>0</v>
      </c>
      <c r="G276" s="44"/>
    </row>
    <row r="277" spans="2:7">
      <c r="B277" s="37"/>
      <c r="C277" s="43"/>
      <c r="D277" s="44"/>
      <c r="E277" s="44"/>
      <c r="F277" s="139">
        <f>'5 жастағы балалар Ш'!CL75</f>
        <v>0</v>
      </c>
      <c r="G277" s="44"/>
    </row>
    <row r="278" spans="2:7">
      <c r="B278" s="37">
        <v>30</v>
      </c>
      <c r="C278" s="43"/>
      <c r="D278" s="44"/>
      <c r="E278" s="44"/>
      <c r="F278" s="139">
        <f>'5 жастағы балалар Ш'!CM75</f>
        <v>0</v>
      </c>
      <c r="G278" s="44"/>
    </row>
    <row r="279" spans="2:7">
      <c r="B279" s="37"/>
      <c r="C279" s="43"/>
      <c r="D279" s="44"/>
      <c r="E279" s="44"/>
      <c r="F279" s="139">
        <f>'5 жастағы балалар Ш'!CN75</f>
        <v>0</v>
      </c>
      <c r="G279" s="44"/>
    </row>
    <row r="280" spans="2:7">
      <c r="B280" s="37"/>
      <c r="C280" s="43"/>
      <c r="D280" s="44"/>
      <c r="E280" s="44"/>
      <c r="F280" s="139">
        <f>'5 жастағы балалар Ш'!CO75</f>
        <v>0</v>
      </c>
      <c r="G280" s="44"/>
    </row>
    <row r="281" spans="2:7">
      <c r="B281" s="37">
        <v>31</v>
      </c>
      <c r="C281" s="43"/>
      <c r="D281" s="44"/>
      <c r="E281" s="44"/>
      <c r="F281" s="139">
        <f>'5 жастағы балалар Ш'!CP75</f>
        <v>0</v>
      </c>
      <c r="G281" s="44"/>
    </row>
    <row r="282" spans="2:7">
      <c r="B282" s="37"/>
      <c r="C282" s="43"/>
      <c r="D282" s="44"/>
      <c r="E282" s="44"/>
      <c r="F282" s="139">
        <f>'5 жастағы балалар Ш'!CQ75</f>
        <v>0</v>
      </c>
      <c r="G282" s="44"/>
    </row>
    <row r="283" spans="2:7">
      <c r="B283" s="37"/>
      <c r="C283" s="43"/>
      <c r="D283" s="44"/>
      <c r="E283" s="44"/>
      <c r="F283" s="139">
        <f>'5 жастағы балалар Ш'!CR75</f>
        <v>0</v>
      </c>
      <c r="G283" s="44"/>
    </row>
    <row r="284" spans="2:7">
      <c r="B284" s="37">
        <v>32</v>
      </c>
      <c r="C284" s="43"/>
      <c r="D284" s="44"/>
      <c r="E284" s="44"/>
      <c r="F284" s="139">
        <f>'5 жастағы балалар Ш'!CS75</f>
        <v>0</v>
      </c>
      <c r="G284" s="44"/>
    </row>
    <row r="285" spans="2:7">
      <c r="B285" s="37"/>
      <c r="C285" s="43"/>
      <c r="D285" s="44"/>
      <c r="E285" s="44"/>
      <c r="F285" s="139">
        <f>'5 жастағы балалар Ш'!CT75</f>
        <v>0</v>
      </c>
      <c r="G285" s="44"/>
    </row>
    <row r="286" spans="2:7">
      <c r="B286" s="37"/>
      <c r="C286" s="43"/>
      <c r="D286" s="44"/>
      <c r="E286" s="44"/>
      <c r="F286" s="139">
        <f>'5 жастағы балалар Ш'!CU75</f>
        <v>0</v>
      </c>
      <c r="G286" s="44"/>
    </row>
    <row r="287" spans="2:7">
      <c r="B287" s="37">
        <v>33</v>
      </c>
      <c r="C287" s="43"/>
      <c r="D287" s="44"/>
      <c r="E287" s="44"/>
      <c r="F287" s="139">
        <f>'5 жастағы балалар Ш'!CV75</f>
        <v>0</v>
      </c>
      <c r="G287" s="44"/>
    </row>
    <row r="288" spans="2:7">
      <c r="B288" s="37"/>
      <c r="C288" s="43"/>
      <c r="D288" s="44"/>
      <c r="E288" s="44"/>
      <c r="F288" s="139">
        <f>'5 жастағы балалар Ш'!CW75</f>
        <v>0</v>
      </c>
      <c r="G288" s="44"/>
    </row>
    <row r="289" spans="2:7">
      <c r="B289" s="37"/>
      <c r="C289" s="43"/>
      <c r="D289" s="44"/>
      <c r="E289" s="44"/>
      <c r="F289" s="139">
        <f>'5 жастағы балалар Ш'!CX75</f>
        <v>0</v>
      </c>
      <c r="G289" s="44"/>
    </row>
    <row r="290" spans="2:7">
      <c r="B290" s="37">
        <v>34</v>
      </c>
      <c r="C290" s="43"/>
      <c r="D290" s="44"/>
      <c r="E290" s="44"/>
      <c r="F290" s="139">
        <f>'5 жастағы балалар Ш'!CY75</f>
        <v>0</v>
      </c>
      <c r="G290" s="44"/>
    </row>
    <row r="291" spans="2:7">
      <c r="B291" s="37"/>
      <c r="C291" s="43"/>
      <c r="D291" s="44"/>
      <c r="E291" s="44"/>
      <c r="F291" s="139">
        <f>'5 жастағы балалар Ш'!CZ75</f>
        <v>0</v>
      </c>
      <c r="G291" s="44"/>
    </row>
    <row r="292" spans="2:7">
      <c r="B292" s="37"/>
      <c r="C292" s="43"/>
      <c r="D292" s="44"/>
      <c r="E292" s="44"/>
      <c r="F292" s="139">
        <f>'5 жастағы балалар Ш'!DA75</f>
        <v>0</v>
      </c>
      <c r="G292" s="44"/>
    </row>
    <row r="293" spans="2:7">
      <c r="B293" s="37">
        <v>35</v>
      </c>
      <c r="C293" s="43"/>
      <c r="D293" s="44"/>
      <c r="E293" s="44"/>
      <c r="F293" s="139">
        <f>'5 жастағы балалар Ш'!DB75</f>
        <v>0</v>
      </c>
      <c r="G293" s="44"/>
    </row>
    <row r="294" spans="2:7">
      <c r="B294" s="37"/>
      <c r="C294" s="43"/>
      <c r="D294" s="44"/>
      <c r="E294" s="44"/>
      <c r="F294" s="139">
        <f>'5 жастағы балалар Ш'!DC75</f>
        <v>0</v>
      </c>
      <c r="G294" s="44"/>
    </row>
    <row r="295" spans="2:7">
      <c r="B295" s="37"/>
      <c r="C295" s="45"/>
      <c r="D295" s="46"/>
      <c r="E295" s="46"/>
      <c r="F295" s="139">
        <f>'5 жастағы балалар Ш'!DD75</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Ф'!D134</f>
        <v>0</v>
      </c>
      <c r="D300" s="137">
        <f>'5 жастағы балалар К'!D134</f>
        <v>0</v>
      </c>
      <c r="E300" s="137">
        <f>'5 жастағы балалар Т'!D134</f>
        <v>0</v>
      </c>
      <c r="F300" s="137">
        <f>'5 жастағы балалар Ш'!D134</f>
        <v>0</v>
      </c>
      <c r="G300" s="137">
        <f>'5 жастағы балалар Ә'!D134</f>
        <v>0</v>
      </c>
    </row>
    <row r="301" spans="2:7">
      <c r="B301" s="33"/>
      <c r="C301" s="137">
        <f>'5 жастағы балалар Ф'!E134</f>
        <v>0</v>
      </c>
      <c r="D301" s="137">
        <f>'5 жастағы балалар К'!E134</f>
        <v>0</v>
      </c>
      <c r="E301" s="137">
        <f>'5 жастағы балалар Т'!E134</f>
        <v>0</v>
      </c>
      <c r="F301" s="137">
        <f>'5 жастағы балалар Ш'!E134</f>
        <v>0</v>
      </c>
      <c r="G301" s="137">
        <f>'5 жастағы балалар Ә'!E134</f>
        <v>0</v>
      </c>
    </row>
    <row r="302" spans="2:7">
      <c r="B302" s="34"/>
      <c r="C302" s="137">
        <f>'5 жастағы балалар Ф'!F134</f>
        <v>0</v>
      </c>
      <c r="D302" s="137">
        <f>'5 жастағы балалар К'!F134</f>
        <v>0</v>
      </c>
      <c r="E302" s="137">
        <f>'5 жастағы балалар Т'!F134</f>
        <v>0</v>
      </c>
      <c r="F302" s="137">
        <f>'5 жастағы балалар Ш'!F134</f>
        <v>0</v>
      </c>
      <c r="G302" s="137">
        <f>'5 жастағы балалар Ә'!F134</f>
        <v>0</v>
      </c>
    </row>
    <row r="303" spans="2:7">
      <c r="B303" s="31">
        <v>2</v>
      </c>
      <c r="C303" s="137">
        <f>'5 жастағы балалар Ф'!G134</f>
        <v>0</v>
      </c>
      <c r="D303" s="137">
        <f>'5 жастағы балалар К'!G134</f>
        <v>0</v>
      </c>
      <c r="E303" s="137">
        <f>'5 жастағы балалар Т'!G134</f>
        <v>0</v>
      </c>
      <c r="F303" s="137">
        <f>'5 жастағы балалар Ш'!G134</f>
        <v>0</v>
      </c>
      <c r="G303" s="137">
        <f>'5 жастағы балалар Ә'!G134</f>
        <v>0</v>
      </c>
    </row>
    <row r="304" spans="2:7">
      <c r="B304" s="33"/>
      <c r="C304" s="137">
        <f>'5 жастағы балалар Ф'!H134</f>
        <v>0</v>
      </c>
      <c r="D304" s="137">
        <f>'5 жастағы балалар К'!H134</f>
        <v>0</v>
      </c>
      <c r="E304" s="137">
        <f>'5 жастағы балалар Т'!H134</f>
        <v>0</v>
      </c>
      <c r="F304" s="137">
        <f>'5 жастағы балалар Ш'!H134</f>
        <v>0</v>
      </c>
      <c r="G304" s="137">
        <f>'5 жастағы балалар Ә'!H134</f>
        <v>0</v>
      </c>
    </row>
    <row r="305" spans="2:7">
      <c r="B305" s="34"/>
      <c r="C305" s="137">
        <f>'5 жастағы балалар Ф'!I134</f>
        <v>0</v>
      </c>
      <c r="D305" s="137">
        <f>'5 жастағы балалар К'!I134</f>
        <v>0</v>
      </c>
      <c r="E305" s="137">
        <f>'5 жастағы балалар Т'!I134</f>
        <v>0</v>
      </c>
      <c r="F305" s="137">
        <f>'5 жастағы балалар Ш'!I134</f>
        <v>0</v>
      </c>
      <c r="G305" s="137">
        <f>'5 жастағы балалар Ә'!I134</f>
        <v>0</v>
      </c>
    </row>
    <row r="306" spans="2:7">
      <c r="B306" s="31">
        <v>3</v>
      </c>
      <c r="C306" s="137">
        <f>'5 жастағы балалар Ф'!J134</f>
        <v>0</v>
      </c>
      <c r="D306" s="137">
        <f>'5 жастағы балалар К'!J134</f>
        <v>0</v>
      </c>
      <c r="E306" s="137">
        <f>'5 жастағы балалар Т'!J134</f>
        <v>0</v>
      </c>
      <c r="F306" s="137">
        <f>'5 жастағы балалар Ш'!J134</f>
        <v>0</v>
      </c>
      <c r="G306" s="137">
        <f>'5 жастағы балалар Ә'!J134</f>
        <v>0</v>
      </c>
    </row>
    <row r="307" spans="2:7">
      <c r="B307" s="33"/>
      <c r="C307" s="137">
        <f>'5 жастағы балалар Ф'!K134</f>
        <v>0</v>
      </c>
      <c r="D307" s="137">
        <f>'5 жастағы балалар К'!K134</f>
        <v>0</v>
      </c>
      <c r="E307" s="137">
        <f>'5 жастағы балалар Т'!K134</f>
        <v>0</v>
      </c>
      <c r="F307" s="137">
        <f>'5 жастағы балалар Ш'!K134</f>
        <v>0</v>
      </c>
      <c r="G307" s="137">
        <f>'5 жастағы балалар Ә'!K134</f>
        <v>0</v>
      </c>
    </row>
    <row r="308" spans="2:7">
      <c r="B308" s="34"/>
      <c r="C308" s="137">
        <f>'5 жастағы балалар Ф'!L134</f>
        <v>0</v>
      </c>
      <c r="D308" s="137">
        <f>'5 жастағы балалар К'!L134</f>
        <v>0</v>
      </c>
      <c r="E308" s="137">
        <f>'5 жастағы балалар Т'!L134</f>
        <v>0</v>
      </c>
      <c r="F308" s="137">
        <f>'5 жастағы балалар Ш'!L134</f>
        <v>0</v>
      </c>
      <c r="G308" s="137">
        <f>'5 жастағы балалар Ә'!L134</f>
        <v>0</v>
      </c>
    </row>
    <row r="309" spans="2:7">
      <c r="B309" s="31">
        <v>4</v>
      </c>
      <c r="C309" s="137">
        <f>'5 жастағы балалар Ф'!M134</f>
        <v>0</v>
      </c>
      <c r="D309" s="137">
        <f>'5 жастағы балалар К'!M134</f>
        <v>0</v>
      </c>
      <c r="E309" s="137">
        <f>'5 жастағы балалар Т'!M134</f>
        <v>0</v>
      </c>
      <c r="F309" s="137">
        <f>'5 жастағы балалар Ш'!M134</f>
        <v>0</v>
      </c>
      <c r="G309" s="137">
        <f>'5 жастағы балалар Ә'!M134</f>
        <v>0</v>
      </c>
    </row>
    <row r="310" spans="2:7">
      <c r="B310" s="33"/>
      <c r="C310" s="137">
        <f>'5 жастағы балалар Ф'!N134</f>
        <v>0</v>
      </c>
      <c r="D310" s="137">
        <f>'5 жастағы балалар К'!N134</f>
        <v>0</v>
      </c>
      <c r="E310" s="137">
        <f>'5 жастағы балалар Т'!N134</f>
        <v>0</v>
      </c>
      <c r="F310" s="137">
        <f>'5 жастағы балалар Ш'!N134</f>
        <v>0</v>
      </c>
      <c r="G310" s="137">
        <f>'5 жастағы балалар Ә'!N134</f>
        <v>0</v>
      </c>
    </row>
    <row r="311" spans="2:7">
      <c r="B311" s="34"/>
      <c r="C311" s="137">
        <f>'5 жастағы балалар Ф'!O134</f>
        <v>0</v>
      </c>
      <c r="D311" s="137">
        <f>'5 жастағы балалар К'!O134</f>
        <v>0</v>
      </c>
      <c r="E311" s="137">
        <f>'5 жастағы балалар Т'!O134</f>
        <v>0</v>
      </c>
      <c r="F311" s="137">
        <f>'5 жастағы балалар Ш'!O134</f>
        <v>0</v>
      </c>
      <c r="G311" s="137">
        <f>'5 жастағы балалар Ә'!O134</f>
        <v>0</v>
      </c>
    </row>
    <row r="312" spans="2:7">
      <c r="B312" s="31">
        <v>5</v>
      </c>
      <c r="C312" s="137">
        <f>'5 жастағы балалар Ф'!P134</f>
        <v>0</v>
      </c>
      <c r="D312" s="137">
        <f>'5 жастағы балалар К'!P134</f>
        <v>0</v>
      </c>
      <c r="E312" s="137">
        <f>'5 жастағы балалар Т'!P134</f>
        <v>0</v>
      </c>
      <c r="F312" s="137">
        <f>'5 жастағы балалар Ш'!P134</f>
        <v>0</v>
      </c>
      <c r="G312" s="137">
        <f>'5 жастағы балалар Ә'!P134</f>
        <v>0</v>
      </c>
    </row>
    <row r="313" spans="2:7">
      <c r="B313" s="33"/>
      <c r="C313" s="137">
        <f>'5 жастағы балалар Ф'!Q134</f>
        <v>0</v>
      </c>
      <c r="D313" s="137">
        <f>'5 жастағы балалар К'!Q134</f>
        <v>0</v>
      </c>
      <c r="E313" s="137">
        <f>'5 жастағы балалар Т'!Q134</f>
        <v>0</v>
      </c>
      <c r="F313" s="137">
        <f>'5 жастағы балалар Ш'!Q134</f>
        <v>0</v>
      </c>
      <c r="G313" s="137">
        <f>'5 жастағы балалар Ә'!Q134</f>
        <v>0</v>
      </c>
    </row>
    <row r="314" spans="2:7">
      <c r="B314" s="34"/>
      <c r="C314" s="137">
        <f>'5 жастағы балалар Ф'!R134</f>
        <v>0</v>
      </c>
      <c r="D314" s="137">
        <f>'5 жастағы балалар К'!R134</f>
        <v>0</v>
      </c>
      <c r="E314" s="137">
        <f>'5 жастағы балалар Т'!R134</f>
        <v>0</v>
      </c>
      <c r="F314" s="137">
        <f>'5 жастағы балалар Ш'!R134</f>
        <v>0</v>
      </c>
      <c r="G314" s="137">
        <f>'5 жастағы балалар Ә'!R134</f>
        <v>0</v>
      </c>
    </row>
    <row r="315" spans="2:7">
      <c r="B315" s="31">
        <v>6</v>
      </c>
      <c r="C315" s="137">
        <f>'5 жастағы балалар Ф'!S134</f>
        <v>0</v>
      </c>
      <c r="D315" s="137">
        <f>'5 жастағы балалар К'!S134</f>
        <v>0</v>
      </c>
      <c r="E315" s="137">
        <f>'5 жастағы балалар Т'!S134</f>
        <v>0</v>
      </c>
      <c r="F315" s="137">
        <f>'5 жастағы балалар Ш'!S134</f>
        <v>0</v>
      </c>
      <c r="G315" s="137">
        <f>'5 жастағы балалар Ә'!S134</f>
        <v>0</v>
      </c>
    </row>
    <row r="316" spans="2:7">
      <c r="B316" s="33"/>
      <c r="C316" s="137">
        <f>'5 жастағы балалар Ф'!T134</f>
        <v>0</v>
      </c>
      <c r="D316" s="137">
        <f>'5 жастағы балалар К'!T134</f>
        <v>0</v>
      </c>
      <c r="E316" s="137">
        <f>'5 жастағы балалар Т'!T134</f>
        <v>0</v>
      </c>
      <c r="F316" s="137">
        <f>'5 жастағы балалар Ш'!T134</f>
        <v>0</v>
      </c>
      <c r="G316" s="137">
        <f>'5 жастағы балалар Ә'!T134</f>
        <v>0</v>
      </c>
    </row>
    <row r="317" spans="2:7">
      <c r="B317" s="34"/>
      <c r="C317" s="137">
        <f>'5 жастағы балалар Ф'!U134</f>
        <v>0</v>
      </c>
      <c r="D317" s="137">
        <f>'5 жастағы балалар К'!U134</f>
        <v>0</v>
      </c>
      <c r="E317" s="137">
        <f>'5 жастағы балалар Т'!U134</f>
        <v>0</v>
      </c>
      <c r="F317" s="137">
        <f>'5 жастағы балалар Ш'!U134</f>
        <v>0</v>
      </c>
      <c r="G317" s="137">
        <f>'5 жастағы балалар Ә'!U134</f>
        <v>0</v>
      </c>
    </row>
    <row r="318" spans="2:7">
      <c r="B318" s="31">
        <v>7</v>
      </c>
      <c r="C318" s="137">
        <f>'5 жастағы балалар Ф'!V134</f>
        <v>0</v>
      </c>
      <c r="D318" s="137">
        <f>'5 жастағы балалар К'!V134</f>
        <v>0</v>
      </c>
      <c r="E318" s="137">
        <f>'5 жастағы балалар Т'!V134</f>
        <v>0</v>
      </c>
      <c r="F318" s="137">
        <f>'5 жастағы балалар Ш'!V134</f>
        <v>0</v>
      </c>
      <c r="G318" s="137">
        <f>'5 жастағы балалар Ә'!V134</f>
        <v>0</v>
      </c>
    </row>
    <row r="319" spans="2:7">
      <c r="B319" s="33"/>
      <c r="C319" s="137">
        <f>'5 жастағы балалар Ф'!W134</f>
        <v>0</v>
      </c>
      <c r="D319" s="137">
        <f>'5 жастағы балалар Ш'!W134</f>
        <v>0</v>
      </c>
      <c r="E319" s="137">
        <f>'5 жастағы балалар Т'!W134</f>
        <v>0</v>
      </c>
      <c r="F319" s="137">
        <f>'5 жастағы балалар Ш'!W134</f>
        <v>0</v>
      </c>
      <c r="G319" s="137">
        <f>'5 жастағы балалар Ә'!W134</f>
        <v>0</v>
      </c>
    </row>
    <row r="320" spans="2:7">
      <c r="B320" s="34"/>
      <c r="C320" s="137">
        <f>'5 жастағы балалар Ф'!X134</f>
        <v>0</v>
      </c>
      <c r="D320" s="137">
        <f>'5 жастағы балалар К'!X134</f>
        <v>0</v>
      </c>
      <c r="E320" s="137">
        <f>'5 жастағы балалар Т'!X134</f>
        <v>0</v>
      </c>
      <c r="F320" s="137">
        <f>'5 жастағы балалар Ш'!X134</f>
        <v>0</v>
      </c>
      <c r="G320" s="137">
        <f>'5 жастағы балалар Ә'!X134</f>
        <v>0</v>
      </c>
    </row>
    <row r="321" spans="2:7">
      <c r="B321" s="31">
        <v>8</v>
      </c>
      <c r="C321" s="41"/>
      <c r="D321" s="137">
        <f>'5 жастағы балалар К'!Y134</f>
        <v>0</v>
      </c>
      <c r="E321" s="42"/>
      <c r="F321" s="137">
        <f>'5 жастағы балалар Ш'!Y134</f>
        <v>0</v>
      </c>
      <c r="G321" s="42"/>
    </row>
    <row r="322" spans="2:7">
      <c r="B322" s="33"/>
      <c r="C322" s="43"/>
      <c r="D322" s="137">
        <f>'5 жастағы балалар К'!Z134</f>
        <v>0</v>
      </c>
      <c r="E322" s="44"/>
      <c r="F322" s="137">
        <f>'5 жастағы балалар Ш'!Z134</f>
        <v>0</v>
      </c>
      <c r="G322" s="44"/>
    </row>
    <row r="323" spans="2:7">
      <c r="B323" s="34"/>
      <c r="C323" s="43"/>
      <c r="D323" s="137">
        <f>'5 жастағы балалар К'!AA134</f>
        <v>0</v>
      </c>
      <c r="E323" s="44"/>
      <c r="F323" s="137">
        <f>'5 жастағы балалар Ш'!AA134</f>
        <v>0</v>
      </c>
      <c r="G323" s="44"/>
    </row>
    <row r="324" spans="2:7">
      <c r="B324" s="31">
        <v>9</v>
      </c>
      <c r="C324" s="43"/>
      <c r="D324" s="137">
        <f>'5 жастағы балалар К'!AB134</f>
        <v>0</v>
      </c>
      <c r="E324" s="44"/>
      <c r="F324" s="137">
        <f>'5 жастағы балалар Ш'!AB134</f>
        <v>0</v>
      </c>
      <c r="G324" s="44"/>
    </row>
    <row r="325" spans="2:7">
      <c r="B325" s="33"/>
      <c r="C325" s="43"/>
      <c r="D325" s="137">
        <f>'5 жастағы балалар К'!AC134</f>
        <v>0</v>
      </c>
      <c r="E325" s="44"/>
      <c r="F325" s="137">
        <f>'5 жастағы балалар Ш'!AC134</f>
        <v>0</v>
      </c>
      <c r="G325" s="44"/>
    </row>
    <row r="326" spans="2:7">
      <c r="B326" s="34"/>
      <c r="C326" s="43"/>
      <c r="D326" s="137">
        <f>'5 жастағы балалар К'!AD134</f>
        <v>0</v>
      </c>
      <c r="E326" s="44"/>
      <c r="F326" s="137">
        <f>'5 жастағы балалар Ш'!AD134</f>
        <v>0</v>
      </c>
      <c r="G326" s="44"/>
    </row>
    <row r="327" spans="2:7">
      <c r="B327" s="37">
        <v>10</v>
      </c>
      <c r="C327" s="43"/>
      <c r="D327" s="137">
        <f>'5 жастағы балалар К'!AE134</f>
        <v>0</v>
      </c>
      <c r="E327" s="44"/>
      <c r="F327" s="137">
        <f>'5 жастағы балалар Ш'!AE134</f>
        <v>0</v>
      </c>
      <c r="G327" s="44"/>
    </row>
    <row r="328" spans="2:7">
      <c r="B328" s="37"/>
      <c r="C328" s="43"/>
      <c r="D328" s="137">
        <f>'5 жастағы балалар К'!AF134</f>
        <v>0</v>
      </c>
      <c r="E328" s="44"/>
      <c r="F328" s="137">
        <f>'5 жастағы балалар Ш'!AF134</f>
        <v>0</v>
      </c>
      <c r="G328" s="44"/>
    </row>
    <row r="329" spans="2:7">
      <c r="B329" s="37"/>
      <c r="C329" s="43"/>
      <c r="D329" s="137">
        <f>'5 жастағы балалар К'!AG134</f>
        <v>0</v>
      </c>
      <c r="E329" s="44"/>
      <c r="F329" s="137">
        <f>'5 жастағы балалар Ш'!AG134</f>
        <v>0</v>
      </c>
      <c r="G329" s="44"/>
    </row>
    <row r="330" spans="2:7">
      <c r="B330" s="37">
        <v>11</v>
      </c>
      <c r="C330" s="43"/>
      <c r="D330" s="137">
        <f>'5 жастағы балалар К'!AH134</f>
        <v>0</v>
      </c>
      <c r="E330" s="44"/>
      <c r="F330" s="137">
        <f>'5 жастағы балалар Ш'!AH134</f>
        <v>0</v>
      </c>
      <c r="G330" s="44"/>
    </row>
    <row r="331" spans="2:7">
      <c r="B331" s="37"/>
      <c r="C331" s="43"/>
      <c r="D331" s="137">
        <f>'5 жастағы балалар К'!AI134</f>
        <v>0</v>
      </c>
      <c r="E331" s="44"/>
      <c r="F331" s="137">
        <f>'5 жастағы балалар Ш'!AI134</f>
        <v>0</v>
      </c>
      <c r="G331" s="44"/>
    </row>
    <row r="332" spans="2:7">
      <c r="B332" s="37"/>
      <c r="C332" s="43"/>
      <c r="D332" s="137">
        <f>'5 жастағы балалар К'!AJ134</f>
        <v>0</v>
      </c>
      <c r="E332" s="44"/>
      <c r="F332" s="137">
        <f>'5 жастағы балалар Ш'!AJ134</f>
        <v>0</v>
      </c>
      <c r="G332" s="44"/>
    </row>
    <row r="333" spans="2:7">
      <c r="B333" s="37">
        <v>12</v>
      </c>
      <c r="C333" s="43"/>
      <c r="D333" s="137">
        <f>'5 жастағы балалар К'!AK134</f>
        <v>0</v>
      </c>
      <c r="E333" s="44"/>
      <c r="F333" s="137">
        <f>'5 жастағы балалар Ш'!AK134</f>
        <v>0</v>
      </c>
      <c r="G333" s="44"/>
    </row>
    <row r="334" spans="2:7">
      <c r="B334" s="37"/>
      <c r="C334" s="43"/>
      <c r="D334" s="137">
        <f>'5 жастағы балалар К'!AL134</f>
        <v>0</v>
      </c>
      <c r="E334" s="44"/>
      <c r="F334" s="137">
        <f>'5 жастағы балалар Ш'!AL134</f>
        <v>0</v>
      </c>
      <c r="G334" s="44"/>
    </row>
    <row r="335" spans="2:7">
      <c r="B335" s="37"/>
      <c r="C335" s="43"/>
      <c r="D335" s="137">
        <f>'5 жастағы балалар К'!AM134</f>
        <v>0</v>
      </c>
      <c r="E335" s="44"/>
      <c r="F335" s="137">
        <f>'5 жастағы балалар Ш'!AM134</f>
        <v>0</v>
      </c>
      <c r="G335" s="44"/>
    </row>
    <row r="336" spans="2:7">
      <c r="B336" s="37">
        <v>13</v>
      </c>
      <c r="C336" s="43"/>
      <c r="D336" s="137">
        <f>'5 жастағы балалар К'!AN134</f>
        <v>0</v>
      </c>
      <c r="E336" s="44"/>
      <c r="F336" s="137">
        <f>'5 жастағы балалар Ш'!AN134</f>
        <v>0</v>
      </c>
      <c r="G336" s="44"/>
    </row>
    <row r="337" spans="2:7">
      <c r="B337" s="37"/>
      <c r="C337" s="43"/>
      <c r="D337" s="137">
        <f>'5 жастағы балалар К'!AO134</f>
        <v>0</v>
      </c>
      <c r="E337" s="44"/>
      <c r="F337" s="137">
        <f>'5 жастағы балалар Ш'!AO134</f>
        <v>0</v>
      </c>
      <c r="G337" s="44"/>
    </row>
    <row r="338" spans="2:7">
      <c r="B338" s="37"/>
      <c r="C338" s="43"/>
      <c r="D338" s="137">
        <f>'5 жастағы балалар К'!AP134</f>
        <v>0</v>
      </c>
      <c r="E338" s="44"/>
      <c r="F338" s="137">
        <f>'5 жастағы балалар Ш'!AP134</f>
        <v>0</v>
      </c>
      <c r="G338" s="44"/>
    </row>
    <row r="339" spans="2:7">
      <c r="B339" s="37">
        <v>14</v>
      </c>
      <c r="C339" s="43"/>
      <c r="D339" s="137">
        <f>'5 жастағы балалар К'!AQ134</f>
        <v>0</v>
      </c>
      <c r="E339" s="44"/>
      <c r="F339" s="137">
        <f>'5 жастағы балалар Ш'!AQ134</f>
        <v>0</v>
      </c>
      <c r="G339" s="44"/>
    </row>
    <row r="340" spans="2:7">
      <c r="B340" s="37"/>
      <c r="C340" s="43"/>
      <c r="D340" s="137">
        <f>'5 жастағы балалар К'!AR134</f>
        <v>0</v>
      </c>
      <c r="E340" s="44"/>
      <c r="F340" s="137">
        <f>'5 жастағы балалар Ш'!AR134</f>
        <v>0</v>
      </c>
      <c r="G340" s="44"/>
    </row>
    <row r="341" spans="2:7">
      <c r="B341" s="37"/>
      <c r="C341" s="43"/>
      <c r="D341" s="137">
        <f>'5 жастағы балалар К'!AS134</f>
        <v>0</v>
      </c>
      <c r="E341" s="44"/>
      <c r="F341" s="137">
        <f>'5 жастағы балалар Ш'!AS134</f>
        <v>0</v>
      </c>
      <c r="G341" s="44"/>
    </row>
    <row r="342" spans="2:7">
      <c r="B342" s="37">
        <v>15</v>
      </c>
      <c r="C342" s="43"/>
      <c r="D342" s="137">
        <f>'5 жастағы балалар К'!AT134</f>
        <v>0</v>
      </c>
      <c r="E342" s="44"/>
      <c r="F342" s="137">
        <f>'5 жастағы балалар Ш'!AT134</f>
        <v>0</v>
      </c>
      <c r="G342" s="44"/>
    </row>
    <row r="343" spans="2:7">
      <c r="B343" s="37"/>
      <c r="C343" s="43"/>
      <c r="D343" s="137">
        <f>'5 жастағы балалар К'!AU134</f>
        <v>0</v>
      </c>
      <c r="E343" s="44"/>
      <c r="F343" s="137">
        <f>'5 жастағы балалар Ш'!AU134</f>
        <v>0</v>
      </c>
      <c r="G343" s="44"/>
    </row>
    <row r="344" spans="2:7">
      <c r="B344" s="37"/>
      <c r="C344" s="43"/>
      <c r="D344" s="137">
        <f>'5 жастағы балалар К'!AV134</f>
        <v>0</v>
      </c>
      <c r="E344" s="44"/>
      <c r="F344" s="137">
        <f>'5 жастағы балалар Ш'!AV134</f>
        <v>0</v>
      </c>
      <c r="G344" s="44"/>
    </row>
    <row r="345" spans="2:7">
      <c r="B345" s="31">
        <v>16</v>
      </c>
      <c r="C345" s="43"/>
      <c r="D345" s="137">
        <f>'5 жастағы балалар К'!AW134</f>
        <v>0</v>
      </c>
      <c r="E345" s="44"/>
      <c r="F345" s="137">
        <f>'5 жастағы балалар Ш'!AW134</f>
        <v>0</v>
      </c>
      <c r="G345" s="44"/>
    </row>
    <row r="346" spans="2:7">
      <c r="B346" s="33"/>
      <c r="C346" s="43"/>
      <c r="D346" s="137">
        <f>'5 жастағы балалар К'!AX134</f>
        <v>0</v>
      </c>
      <c r="E346" s="44"/>
      <c r="F346" s="137">
        <f>'5 жастағы балалар Ш'!AX134</f>
        <v>0</v>
      </c>
      <c r="G346" s="44"/>
    </row>
    <row r="347" spans="2:7">
      <c r="B347" s="34"/>
      <c r="C347" s="43"/>
      <c r="D347" s="137">
        <f>'5 жастағы балалар К'!AY134</f>
        <v>0</v>
      </c>
      <c r="E347" s="44"/>
      <c r="F347" s="137">
        <f>'5 жастағы балалар Ш'!AY134</f>
        <v>0</v>
      </c>
      <c r="G347" s="44"/>
    </row>
    <row r="348" spans="2:7">
      <c r="B348" s="31">
        <v>17</v>
      </c>
      <c r="C348" s="43"/>
      <c r="D348" s="137">
        <f>'5 жастағы балалар К'!AZ134</f>
        <v>0</v>
      </c>
      <c r="E348" s="44"/>
      <c r="F348" s="137">
        <f>'5 жастағы балалар Ш'!AZ134</f>
        <v>0</v>
      </c>
      <c r="G348" s="44"/>
    </row>
    <row r="349" spans="2:7">
      <c r="B349" s="33"/>
      <c r="C349" s="43"/>
      <c r="D349" s="137">
        <f>'5 жастағы балалар К'!BA134</f>
        <v>0</v>
      </c>
      <c r="E349" s="44"/>
      <c r="F349" s="137">
        <f>'5 жастағы балалар Ш'!BA134</f>
        <v>0</v>
      </c>
      <c r="G349" s="44"/>
    </row>
    <row r="350" spans="2:7">
      <c r="B350" s="34"/>
      <c r="C350" s="43"/>
      <c r="D350" s="137">
        <f>'5 жастағы балалар К'!BB134</f>
        <v>0</v>
      </c>
      <c r="E350" s="44"/>
      <c r="F350" s="137">
        <f>'5 жастағы балалар Ш'!BB134</f>
        <v>0</v>
      </c>
      <c r="G350" s="44"/>
    </row>
    <row r="351" spans="2:7">
      <c r="B351" s="31">
        <v>18</v>
      </c>
      <c r="C351" s="43"/>
      <c r="D351" s="137">
        <f>'5 жастағы балалар К'!BC134</f>
        <v>0</v>
      </c>
      <c r="E351" s="44"/>
      <c r="F351" s="137">
        <f>'5 жастағы балалар Ш'!BC134</f>
        <v>0</v>
      </c>
      <c r="G351" s="44"/>
    </row>
    <row r="352" spans="2:7">
      <c r="B352" s="33"/>
      <c r="C352" s="43"/>
      <c r="D352" s="137">
        <f>'5 жастағы балалар К'!BD134</f>
        <v>0</v>
      </c>
      <c r="E352" s="44"/>
      <c r="F352" s="137">
        <f>'5 жастағы балалар Ш'!BD134</f>
        <v>0</v>
      </c>
      <c r="G352" s="44"/>
    </row>
    <row r="353" spans="2:7">
      <c r="B353" s="34"/>
      <c r="C353" s="43"/>
      <c r="D353" s="137">
        <f>'5 жастағы балалар К'!BE134</f>
        <v>0</v>
      </c>
      <c r="E353" s="44"/>
      <c r="F353" s="137">
        <f>'5 жастағы балалар Ш'!BE134</f>
        <v>0</v>
      </c>
      <c r="G353" s="44"/>
    </row>
    <row r="354" spans="2:7">
      <c r="B354" s="31">
        <v>19</v>
      </c>
      <c r="C354" s="43"/>
      <c r="D354" s="137">
        <f>'5 жастағы балалар К'!BF134</f>
        <v>0</v>
      </c>
      <c r="E354" s="44"/>
      <c r="F354" s="137">
        <f>'5 жастағы балалар Ш'!BF134</f>
        <v>0</v>
      </c>
      <c r="G354" s="44"/>
    </row>
    <row r="355" spans="2:7">
      <c r="B355" s="33"/>
      <c r="C355" s="43"/>
      <c r="D355" s="137">
        <f>'5 жастағы балалар К'!BG134</f>
        <v>0</v>
      </c>
      <c r="E355" s="44"/>
      <c r="F355" s="137">
        <f>'5 жастағы балалар Ш'!BG134</f>
        <v>0</v>
      </c>
      <c r="G355" s="44"/>
    </row>
    <row r="356" spans="2:7">
      <c r="B356" s="34"/>
      <c r="C356" s="43"/>
      <c r="D356" s="137">
        <f>'5 жастағы балалар К'!BH134</f>
        <v>0</v>
      </c>
      <c r="E356" s="44"/>
      <c r="F356" s="137">
        <f>'5 жастағы балалар Ш'!BH134</f>
        <v>0</v>
      </c>
      <c r="G356" s="44"/>
    </row>
    <row r="357" spans="2:7">
      <c r="B357" s="31">
        <v>20</v>
      </c>
      <c r="C357" s="43"/>
      <c r="D357" s="137">
        <f>'5 жастағы балалар К'!BI134</f>
        <v>0</v>
      </c>
      <c r="E357" s="44"/>
      <c r="F357" s="137">
        <f>'5 жастағы балалар Ш'!BI134</f>
        <v>0</v>
      </c>
      <c r="G357" s="44"/>
    </row>
    <row r="358" spans="2:7">
      <c r="B358" s="33"/>
      <c r="C358" s="43"/>
      <c r="D358" s="137">
        <f>'5 жастағы балалар К'!BJ134</f>
        <v>0</v>
      </c>
      <c r="E358" s="44"/>
      <c r="F358" s="137">
        <f>'5 жастағы балалар Ш'!BJ134</f>
        <v>0</v>
      </c>
      <c r="G358" s="44"/>
    </row>
    <row r="359" spans="2:7">
      <c r="B359" s="34"/>
      <c r="C359" s="43"/>
      <c r="D359" s="137">
        <f>'5 жастағы балалар К'!BK134</f>
        <v>0</v>
      </c>
      <c r="E359" s="44"/>
      <c r="F359" s="137">
        <f>'5 жастағы балалар Ш'!BK134</f>
        <v>0</v>
      </c>
      <c r="G359" s="44"/>
    </row>
    <row r="360" spans="2:7">
      <c r="B360" s="31">
        <v>21</v>
      </c>
      <c r="C360" s="43"/>
      <c r="D360" s="137">
        <f>'5 жастағы балалар К'!BL134</f>
        <v>0</v>
      </c>
      <c r="E360" s="44"/>
      <c r="F360" s="137">
        <f>'5 жастағы балалар Ш'!BL134</f>
        <v>0</v>
      </c>
      <c r="G360" s="44"/>
    </row>
    <row r="361" spans="2:7">
      <c r="B361" s="33"/>
      <c r="C361" s="43"/>
      <c r="D361" s="137">
        <f>'5 жастағы балалар К'!BM134</f>
        <v>0</v>
      </c>
      <c r="E361" s="44"/>
      <c r="F361" s="137">
        <f>'5 жастағы балалар Ш'!BM134</f>
        <v>0</v>
      </c>
      <c r="G361" s="44"/>
    </row>
    <row r="362" spans="2:7">
      <c r="B362" s="34"/>
      <c r="C362" s="43"/>
      <c r="D362" s="137">
        <f>'5 жастағы балалар К'!BN134</f>
        <v>0</v>
      </c>
      <c r="E362" s="44"/>
      <c r="F362" s="137">
        <f>'5 жастағы балалар Ш'!BN134</f>
        <v>0</v>
      </c>
      <c r="G362" s="44"/>
    </row>
    <row r="363" spans="2:7">
      <c r="B363" s="31">
        <v>22</v>
      </c>
      <c r="C363" s="43"/>
      <c r="D363" s="137">
        <f>'5 жастағы балалар К'!BO134</f>
        <v>0</v>
      </c>
      <c r="E363" s="44"/>
      <c r="F363" s="137">
        <f>'5 жастағы балалар Ш'!BO134</f>
        <v>0</v>
      </c>
      <c r="G363" s="44"/>
    </row>
    <row r="364" spans="2:7">
      <c r="B364" s="33"/>
      <c r="C364" s="43"/>
      <c r="D364" s="137">
        <f>'5 жастағы балалар К'!BP134</f>
        <v>0</v>
      </c>
      <c r="E364" s="44"/>
      <c r="F364" s="137">
        <f>'5 жастағы балалар Ш'!BP134</f>
        <v>0</v>
      </c>
      <c r="G364" s="44"/>
    </row>
    <row r="365" spans="2:7">
      <c r="B365" s="34"/>
      <c r="C365" s="43"/>
      <c r="D365" s="137">
        <f>'5 жастағы балалар К'!BQ134</f>
        <v>0</v>
      </c>
      <c r="E365" s="44"/>
      <c r="F365" s="137">
        <f>'5 жастағы балалар Ш'!BQ134</f>
        <v>0</v>
      </c>
      <c r="G365" s="44"/>
    </row>
    <row r="366" spans="2:7">
      <c r="B366" s="31">
        <v>23</v>
      </c>
      <c r="C366" s="43"/>
      <c r="D366" s="137">
        <f>'5 жастағы балалар К'!BR134</f>
        <v>0</v>
      </c>
      <c r="E366" s="44"/>
      <c r="F366" s="137">
        <f>'5 жастағы балалар Ш'!BR134</f>
        <v>0</v>
      </c>
      <c r="G366" s="44"/>
    </row>
    <row r="367" spans="2:7">
      <c r="B367" s="33"/>
      <c r="C367" s="43"/>
      <c r="D367" s="137">
        <f>'5 жастағы балалар К'!BS134</f>
        <v>0</v>
      </c>
      <c r="E367" s="44"/>
      <c r="F367" s="137">
        <f>'5 жастағы балалар Ш'!BS134</f>
        <v>0</v>
      </c>
      <c r="G367" s="44"/>
    </row>
    <row r="368" spans="2:7">
      <c r="B368" s="34"/>
      <c r="C368" s="43"/>
      <c r="D368" s="137">
        <f>'5 жастағы балалар К'!BT134</f>
        <v>0</v>
      </c>
      <c r="E368" s="44"/>
      <c r="F368" s="137">
        <f>'5 жастағы балалар Ш'!BT134</f>
        <v>0</v>
      </c>
      <c r="G368" s="44"/>
    </row>
    <row r="369" spans="2:7">
      <c r="B369" s="31">
        <v>24</v>
      </c>
      <c r="C369" s="43"/>
      <c r="D369" s="137">
        <f>'5 жастағы балалар К'!BU134</f>
        <v>0</v>
      </c>
      <c r="E369" s="44"/>
      <c r="F369" s="137">
        <f>'5 жастағы балалар Ш'!BU134</f>
        <v>0</v>
      </c>
      <c r="G369" s="44"/>
    </row>
    <row r="370" spans="2:7">
      <c r="B370" s="33"/>
      <c r="C370" s="43"/>
      <c r="D370" s="137">
        <f>'5 жастағы балалар К'!BV134</f>
        <v>0</v>
      </c>
      <c r="E370" s="44"/>
      <c r="F370" s="137">
        <f>'5 жастағы балалар Ш'!BV134</f>
        <v>0</v>
      </c>
      <c r="G370" s="44"/>
    </row>
    <row r="371" spans="2:7">
      <c r="B371" s="34"/>
      <c r="C371" s="43"/>
      <c r="D371" s="137">
        <f>'5 жастағы балалар К'!BW134</f>
        <v>0</v>
      </c>
      <c r="E371" s="44"/>
      <c r="F371" s="137">
        <f>'5 жастағы балалар Ш'!BW134</f>
        <v>0</v>
      </c>
      <c r="G371" s="44"/>
    </row>
    <row r="372" spans="2:7">
      <c r="B372" s="31">
        <v>25</v>
      </c>
      <c r="C372" s="43"/>
      <c r="D372" s="137">
        <f>'5 жастағы балалар К'!BX134</f>
        <v>0</v>
      </c>
      <c r="E372" s="44"/>
      <c r="F372" s="137">
        <f>'5 жастағы балалар Ш'!BX134</f>
        <v>0</v>
      </c>
      <c r="G372" s="44"/>
    </row>
    <row r="373" spans="2:7">
      <c r="B373" s="33"/>
      <c r="C373" s="43"/>
      <c r="D373" s="137">
        <f>'5 жастағы балалар К'!BY134</f>
        <v>0</v>
      </c>
      <c r="E373" s="44"/>
      <c r="F373" s="137">
        <f>'5 жастағы балалар Ш'!BY134</f>
        <v>0</v>
      </c>
      <c r="G373" s="44"/>
    </row>
    <row r="374" spans="2:7">
      <c r="B374" s="34"/>
      <c r="C374" s="43"/>
      <c r="D374" s="137">
        <f>'5 жастағы балалар К'!BZ134</f>
        <v>0</v>
      </c>
      <c r="E374" s="44"/>
      <c r="F374" s="137">
        <f>'5 жастағы балалар Ш'!BZ134</f>
        <v>0</v>
      </c>
      <c r="G374" s="44"/>
    </row>
    <row r="375" spans="2:7">
      <c r="B375" s="37">
        <v>26</v>
      </c>
      <c r="C375" s="43"/>
      <c r="D375" s="137">
        <f>'5 жастағы балалар К'!CA134</f>
        <v>0</v>
      </c>
      <c r="E375" s="44"/>
      <c r="F375" s="137">
        <f>'5 жастағы балалар Ш'!CA134</f>
        <v>0</v>
      </c>
      <c r="G375" s="44"/>
    </row>
    <row r="376" spans="2:7">
      <c r="B376" s="37"/>
      <c r="C376" s="43"/>
      <c r="D376" s="137">
        <f>'5 жастағы балалар К'!CB134</f>
        <v>0</v>
      </c>
      <c r="E376" s="44"/>
      <c r="F376" s="137">
        <f>'5 жастағы балалар Ш'!CB134</f>
        <v>0</v>
      </c>
      <c r="G376" s="44"/>
    </row>
    <row r="377" spans="2:7">
      <c r="B377" s="37"/>
      <c r="C377" s="43"/>
      <c r="D377" s="137">
        <f>'5 жастағы балалар К'!CC134</f>
        <v>0</v>
      </c>
      <c r="E377" s="44"/>
      <c r="F377" s="137">
        <f>'5 жастағы балалар Ш'!CC134</f>
        <v>0</v>
      </c>
      <c r="G377" s="44"/>
    </row>
    <row r="378" spans="2:7">
      <c r="B378" s="37">
        <v>27</v>
      </c>
      <c r="C378" s="43"/>
      <c r="D378" s="137">
        <f>'5 жастағы балалар К'!CD134</f>
        <v>0</v>
      </c>
      <c r="E378" s="44"/>
      <c r="F378" s="137">
        <f>'5 жастағы балалар Ш'!CD134</f>
        <v>0</v>
      </c>
      <c r="G378" s="44"/>
    </row>
    <row r="379" spans="2:7">
      <c r="B379" s="37"/>
      <c r="C379" s="43"/>
      <c r="D379" s="137">
        <f>'5 жастағы балалар К'!CE134</f>
        <v>0</v>
      </c>
      <c r="E379" s="44"/>
      <c r="F379" s="137">
        <f>'5 жастағы балалар Ш'!CE134</f>
        <v>0</v>
      </c>
      <c r="G379" s="44"/>
    </row>
    <row r="380" spans="2:7">
      <c r="B380" s="37"/>
      <c r="C380" s="43"/>
      <c r="D380" s="137">
        <f>'5 жастағы балалар К'!CF134</f>
        <v>0</v>
      </c>
      <c r="E380" s="44"/>
      <c r="F380" s="137">
        <f>'5 жастағы балалар Ш'!CF134</f>
        <v>0</v>
      </c>
      <c r="G380" s="44"/>
    </row>
    <row r="381" spans="2:7">
      <c r="B381" s="37">
        <v>28</v>
      </c>
      <c r="C381" s="43"/>
      <c r="D381" s="137">
        <f>'5 жастағы балалар К'!CG134</f>
        <v>0</v>
      </c>
      <c r="E381" s="44"/>
      <c r="F381" s="137">
        <f>'5 жастағы балалар Ш'!CG134</f>
        <v>0</v>
      </c>
      <c r="G381" s="44"/>
    </row>
    <row r="382" spans="2:7">
      <c r="B382" s="37"/>
      <c r="C382" s="43"/>
      <c r="D382" s="137">
        <f>'5 жастағы балалар К'!CH134</f>
        <v>0</v>
      </c>
      <c r="E382" s="44"/>
      <c r="F382" s="137">
        <f>'5 жастағы балалар Ш'!CH134</f>
        <v>0</v>
      </c>
      <c r="G382" s="44"/>
    </row>
    <row r="383" spans="2:7">
      <c r="B383" s="37"/>
      <c r="C383" s="43"/>
      <c r="D383" s="137">
        <f>'5 жастағы балалар К'!CI134</f>
        <v>0</v>
      </c>
      <c r="E383" s="44"/>
      <c r="F383" s="137">
        <f>'5 жастағы балалар Ш'!CI134</f>
        <v>0</v>
      </c>
      <c r="G383" s="44"/>
    </row>
    <row r="384" spans="2:7">
      <c r="B384" s="37">
        <v>29</v>
      </c>
      <c r="C384" s="43"/>
      <c r="D384" s="42"/>
      <c r="E384" s="44"/>
      <c r="F384" s="137">
        <f>'5 жастағы балалар Ш'!CJ134</f>
        <v>0</v>
      </c>
      <c r="G384" s="44"/>
    </row>
    <row r="385" spans="2:7">
      <c r="B385" s="37"/>
      <c r="C385" s="43"/>
      <c r="D385" s="44"/>
      <c r="E385" s="44"/>
      <c r="F385" s="137">
        <f>'5 жастағы балалар Ш'!CK134</f>
        <v>0</v>
      </c>
      <c r="G385" s="44"/>
    </row>
    <row r="386" spans="2:7">
      <c r="B386" s="37"/>
      <c r="C386" s="43"/>
      <c r="D386" s="44"/>
      <c r="E386" s="44"/>
      <c r="F386" s="137">
        <f>'5 жастағы балалар Ш'!CL134</f>
        <v>0</v>
      </c>
      <c r="G386" s="44"/>
    </row>
    <row r="387" spans="2:7">
      <c r="B387" s="37">
        <v>30</v>
      </c>
      <c r="C387" s="43"/>
      <c r="D387" s="44"/>
      <c r="E387" s="44"/>
      <c r="F387" s="137">
        <f>'5 жастағы балалар Ш'!CM134</f>
        <v>0</v>
      </c>
      <c r="G387" s="44"/>
    </row>
    <row r="388" spans="2:7">
      <c r="B388" s="37"/>
      <c r="C388" s="43"/>
      <c r="D388" s="44"/>
      <c r="E388" s="44"/>
      <c r="F388" s="137">
        <f>'5 жастағы балалар Ш'!CN134</f>
        <v>0</v>
      </c>
      <c r="G388" s="44"/>
    </row>
    <row r="389" spans="2:7">
      <c r="B389" s="37"/>
      <c r="C389" s="43"/>
      <c r="D389" s="44"/>
      <c r="E389" s="44"/>
      <c r="F389" s="137">
        <f>'5 жастағы балалар Ш'!CO134</f>
        <v>0</v>
      </c>
      <c r="G389" s="44"/>
    </row>
    <row r="390" spans="2:7">
      <c r="B390" s="37">
        <v>31</v>
      </c>
      <c r="C390" s="43"/>
      <c r="D390" s="44"/>
      <c r="E390" s="44"/>
      <c r="F390" s="137">
        <f>'5 жастағы балалар Ш'!CP134</f>
        <v>0</v>
      </c>
      <c r="G390" s="44"/>
    </row>
    <row r="391" spans="2:7">
      <c r="B391" s="37"/>
      <c r="C391" s="43"/>
      <c r="D391" s="44"/>
      <c r="E391" s="44"/>
      <c r="F391" s="137">
        <f>'5 жастағы балалар Ш'!CQ134</f>
        <v>0</v>
      </c>
      <c r="G391" s="44"/>
    </row>
    <row r="392" spans="2:7">
      <c r="B392" s="37"/>
      <c r="C392" s="43"/>
      <c r="D392" s="44"/>
      <c r="E392" s="44"/>
      <c r="F392" s="137">
        <f>'5 жастағы балалар Ш'!CR134</f>
        <v>0</v>
      </c>
      <c r="G392" s="44"/>
    </row>
    <row r="393" spans="2:7">
      <c r="B393" s="37">
        <v>32</v>
      </c>
      <c r="C393" s="43"/>
      <c r="D393" s="44"/>
      <c r="E393" s="44"/>
      <c r="F393" s="137">
        <f>'5 жастағы балалар Ш'!CS134</f>
        <v>0</v>
      </c>
      <c r="G393" s="44"/>
    </row>
    <row r="394" spans="2:7">
      <c r="B394" s="37"/>
      <c r="C394" s="43"/>
      <c r="D394" s="44"/>
      <c r="E394" s="44"/>
      <c r="F394" s="137">
        <f>'5 жастағы балалар Ш'!CT134</f>
        <v>0</v>
      </c>
      <c r="G394" s="44"/>
    </row>
    <row r="395" spans="2:7">
      <c r="B395" s="37"/>
      <c r="C395" s="43"/>
      <c r="D395" s="44"/>
      <c r="E395" s="44"/>
      <c r="F395" s="137">
        <f>'5 жастағы балалар Ш'!CU134</f>
        <v>0</v>
      </c>
      <c r="G395" s="44"/>
    </row>
    <row r="396" spans="2:7">
      <c r="B396" s="37">
        <v>33</v>
      </c>
      <c r="C396" s="43"/>
      <c r="D396" s="44"/>
      <c r="E396" s="44"/>
      <c r="F396" s="137">
        <f>'5 жастағы балалар Ш'!CV134</f>
        <v>0</v>
      </c>
      <c r="G396" s="44"/>
    </row>
    <row r="397" spans="2:7">
      <c r="B397" s="37"/>
      <c r="C397" s="43"/>
      <c r="D397" s="44"/>
      <c r="E397" s="44"/>
      <c r="F397" s="137">
        <f>'5 жастағы балалар Ш'!CW134</f>
        <v>0</v>
      </c>
      <c r="G397" s="44"/>
    </row>
    <row r="398" spans="2:7">
      <c r="B398" s="37"/>
      <c r="C398" s="43"/>
      <c r="D398" s="44"/>
      <c r="E398" s="44"/>
      <c r="F398" s="137">
        <f>'5 жастағы балалар Ш'!CX134</f>
        <v>0</v>
      </c>
      <c r="G398" s="44"/>
    </row>
    <row r="399" spans="2:7">
      <c r="B399" s="37">
        <v>34</v>
      </c>
      <c r="C399" s="43"/>
      <c r="D399" s="44"/>
      <c r="E399" s="44"/>
      <c r="F399" s="137">
        <f>'5 жастағы балалар Ш'!CY134</f>
        <v>0</v>
      </c>
      <c r="G399" s="44"/>
    </row>
    <row r="400" spans="2:7">
      <c r="B400" s="37"/>
      <c r="C400" s="43"/>
      <c r="D400" s="44"/>
      <c r="E400" s="44"/>
      <c r="F400" s="137">
        <f>'5 жастағы балалар Ш'!CZ134</f>
        <v>0</v>
      </c>
      <c r="G400" s="44"/>
    </row>
    <row r="401" spans="2:7">
      <c r="B401" s="37"/>
      <c r="C401" s="43"/>
      <c r="D401" s="44"/>
      <c r="E401" s="44"/>
      <c r="F401" s="137">
        <f>'5 жастағы балалар Ш'!DA134</f>
        <v>0</v>
      </c>
      <c r="G401" s="44"/>
    </row>
    <row r="402" spans="2:7">
      <c r="B402" s="37">
        <v>35</v>
      </c>
      <c r="C402" s="43"/>
      <c r="D402" s="44"/>
      <c r="E402" s="44"/>
      <c r="F402" s="137">
        <f>'5 жастағы балалар Ш'!DB134</f>
        <v>0</v>
      </c>
      <c r="G402" s="44"/>
    </row>
    <row r="403" spans="2:7">
      <c r="B403" s="37"/>
      <c r="C403" s="43"/>
      <c r="D403" s="44"/>
      <c r="E403" s="44"/>
      <c r="F403" s="137">
        <f>'5 жастағы балалар Ш'!DC134</f>
        <v>0</v>
      </c>
      <c r="G403" s="44"/>
    </row>
    <row r="404" spans="2:7">
      <c r="B404" s="37"/>
      <c r="C404" s="45"/>
      <c r="D404" s="46"/>
      <c r="E404" s="46"/>
      <c r="F404" s="137">
        <f>'5 жастағы балалар Ш'!DD134</f>
        <v>0</v>
      </c>
      <c r="G404" s="46"/>
    </row>
    <row r="405" spans="2:2">
      <c r="B405" s="47">
        <f>СВОД3!V29</f>
        <v>0</v>
      </c>
    </row>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8"/>
  <sheetViews>
    <sheetView zoomScale="60" zoomScaleNormal="60" workbookViewId="0">
      <selection activeCell="D6" sqref="D6"/>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f>'5 жастағы балалар Ф'!C30</f>
        <v>0</v>
      </c>
      <c r="E4" s="5"/>
      <c r="F4" s="5"/>
      <c r="G4" s="1"/>
      <c r="H4" s="1"/>
    </row>
    <row r="5" ht="18" spans="2:8">
      <c r="B5" s="6" t="s">
        <v>2</v>
      </c>
      <c r="C5" s="6"/>
      <c r="D5" s="7">
        <f>'5 жастағы балалар Ф'!A30</f>
        <v>0</v>
      </c>
      <c r="E5" s="7"/>
      <c r="F5" s="7"/>
      <c r="G5" s="1"/>
      <c r="H5" s="1"/>
    </row>
    <row r="6" ht="85.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3.5" customHeight="1" spans="2:7">
      <c r="B97" s="28"/>
      <c r="C97" s="29" t="s">
        <v>5</v>
      </c>
      <c r="D97" s="29" t="s">
        <v>112</v>
      </c>
      <c r="E97" s="29" t="s">
        <v>338</v>
      </c>
      <c r="F97" s="29" t="s">
        <v>405</v>
      </c>
      <c r="G97" s="30" t="s">
        <v>726</v>
      </c>
    </row>
    <row r="98" ht="15" customHeight="1" spans="2:7">
      <c r="B98" s="31">
        <v>1</v>
      </c>
      <c r="C98" s="137">
        <f>'5 жастағы балалар Ф'!D30</f>
        <v>0</v>
      </c>
      <c r="D98" s="137">
        <f>'5 жастағы балалар К'!D30</f>
        <v>0</v>
      </c>
      <c r="E98" s="137">
        <f>'5 жастағы балалар Т'!D30</f>
        <v>0</v>
      </c>
      <c r="F98" s="137">
        <f>'5 жастағы балалар Ш'!D30</f>
        <v>0</v>
      </c>
      <c r="G98" s="137">
        <f>'5 жастағы балалар Ә'!D30</f>
        <v>0</v>
      </c>
    </row>
    <row r="99" ht="15" customHeight="1" spans="2:7">
      <c r="B99" s="33"/>
      <c r="C99" s="137">
        <f>'5 жастағы балалар Ф'!E30</f>
        <v>0</v>
      </c>
      <c r="D99" s="137">
        <f>'5 жастағы балалар К'!E30</f>
        <v>0</v>
      </c>
      <c r="E99" s="137">
        <f>'5 жастағы балалар Т'!E30</f>
        <v>0</v>
      </c>
      <c r="F99" s="137">
        <f>'5 жастағы балалар Ш'!E30</f>
        <v>0</v>
      </c>
      <c r="G99" s="137">
        <f>'5 жастағы балалар Ә'!E30</f>
        <v>0</v>
      </c>
    </row>
    <row r="100" ht="15" customHeight="1" spans="2:7">
      <c r="B100" s="34"/>
      <c r="C100" s="137">
        <f>'5 жастағы балалар Ф'!F30</f>
        <v>0</v>
      </c>
      <c r="D100" s="137">
        <f>'5 жастағы балалар К'!F30</f>
        <v>0</v>
      </c>
      <c r="E100" s="137">
        <f>'5 жастағы балалар Т'!F30</f>
        <v>0</v>
      </c>
      <c r="F100" s="137">
        <f>'5 жастағы балалар Ш'!F30</f>
        <v>0</v>
      </c>
      <c r="G100" s="137">
        <f>'5 жастағы балалар Ә'!F30</f>
        <v>0</v>
      </c>
    </row>
    <row r="101" ht="15" customHeight="1" spans="2:7">
      <c r="B101" s="31">
        <v>2</v>
      </c>
      <c r="C101" s="137">
        <f>'5 жастағы балалар Ф'!G30</f>
        <v>0</v>
      </c>
      <c r="D101" s="137">
        <f>'5 жастағы балалар К'!G30</f>
        <v>0</v>
      </c>
      <c r="E101" s="137">
        <f>'5 жастағы балалар Т'!G30</f>
        <v>0</v>
      </c>
      <c r="F101" s="137">
        <f>'5 жастағы балалар Ш'!G30</f>
        <v>0</v>
      </c>
      <c r="G101" s="137">
        <f>'5 жастағы балалар Ә'!G30</f>
        <v>0</v>
      </c>
    </row>
    <row r="102" ht="15" customHeight="1" spans="2:7">
      <c r="B102" s="33"/>
      <c r="C102" s="137">
        <f>'5 жастағы балалар Ф'!H30</f>
        <v>0</v>
      </c>
      <c r="D102" s="137">
        <f>'5 жастағы балалар К'!H30</f>
        <v>0</v>
      </c>
      <c r="E102" s="137">
        <f>'5 жастағы балалар Т'!H30</f>
        <v>0</v>
      </c>
      <c r="F102" s="137">
        <f>'5 жастағы балалар Ш'!H30</f>
        <v>0</v>
      </c>
      <c r="G102" s="137">
        <f>'5 жастағы балалар Ә'!H30</f>
        <v>0</v>
      </c>
    </row>
    <row r="103" ht="15" customHeight="1" spans="2:7">
      <c r="B103" s="34"/>
      <c r="C103" s="137">
        <f>'5 жастағы балалар Ф'!I30</f>
        <v>0</v>
      </c>
      <c r="D103" s="137">
        <f>'5 жастағы балалар К'!I30</f>
        <v>0</v>
      </c>
      <c r="E103" s="137">
        <f>'5 жастағы балалар Т'!I30</f>
        <v>0</v>
      </c>
      <c r="F103" s="137">
        <f>'5 жастағы балалар Ш'!I30</f>
        <v>0</v>
      </c>
      <c r="G103" s="137">
        <f>'5 жастағы балалар Ә'!I30</f>
        <v>0</v>
      </c>
    </row>
    <row r="104" ht="15" customHeight="1" spans="2:7">
      <c r="B104" s="31">
        <v>3</v>
      </c>
      <c r="C104" s="137">
        <f>'5 жастағы балалар Ф'!J30</f>
        <v>0</v>
      </c>
      <c r="D104" s="137">
        <f>'5 жастағы балалар К'!J30</f>
        <v>0</v>
      </c>
      <c r="E104" s="137">
        <f>'5 жастағы балалар Т'!J30</f>
        <v>0</v>
      </c>
      <c r="F104" s="137">
        <f>'5 жастағы балалар Ш'!J30</f>
        <v>0</v>
      </c>
      <c r="G104" s="137">
        <f>'5 жастағы балалар Ә'!J30</f>
        <v>0</v>
      </c>
    </row>
    <row r="105" ht="15" customHeight="1" spans="2:7">
      <c r="B105" s="33"/>
      <c r="C105" s="137">
        <f>'5 жастағы балалар Ф'!K30</f>
        <v>0</v>
      </c>
      <c r="D105" s="137">
        <f>'5 жастағы балалар К'!K30</f>
        <v>0</v>
      </c>
      <c r="E105" s="137">
        <f>'5 жастағы балалар Т'!K30</f>
        <v>0</v>
      </c>
      <c r="F105" s="137">
        <f>'5 жастағы балалар Ш'!K30</f>
        <v>0</v>
      </c>
      <c r="G105" s="137">
        <f>'5 жастағы балалар Ә'!K30</f>
        <v>0</v>
      </c>
    </row>
    <row r="106" ht="15" customHeight="1" spans="2:7">
      <c r="B106" s="34"/>
      <c r="C106" s="137">
        <f>'5 жастағы балалар Ф'!L30</f>
        <v>0</v>
      </c>
      <c r="D106" s="137">
        <f>'5 жастағы балалар К'!L30</f>
        <v>0</v>
      </c>
      <c r="E106" s="137">
        <f>'5 жастағы балалар Т'!L30</f>
        <v>0</v>
      </c>
      <c r="F106" s="137">
        <f>'5 жастағы балалар Ш'!L30</f>
        <v>0</v>
      </c>
      <c r="G106" s="137">
        <f>'5 жастағы балалар Ә'!L30</f>
        <v>0</v>
      </c>
    </row>
    <row r="107" ht="15" customHeight="1" spans="2:7">
      <c r="B107" s="31">
        <v>4</v>
      </c>
      <c r="C107" s="137">
        <f>'5 жастағы балалар Ф'!M30</f>
        <v>0</v>
      </c>
      <c r="D107" s="137">
        <f>'5 жастағы балалар К'!M30</f>
        <v>0</v>
      </c>
      <c r="E107" s="137">
        <f>'5 жастағы балалар Т'!M30</f>
        <v>0</v>
      </c>
      <c r="F107" s="137">
        <f>'5 жастағы балалар Ш'!M30</f>
        <v>0</v>
      </c>
      <c r="G107" s="137">
        <f>'5 жастағы балалар Ә'!M30</f>
        <v>0</v>
      </c>
    </row>
    <row r="108" ht="15" customHeight="1" spans="2:7">
      <c r="B108" s="33"/>
      <c r="C108" s="137">
        <f>'5 жастағы балалар Ф'!N30</f>
        <v>0</v>
      </c>
      <c r="D108" s="137">
        <f>'5 жастағы балалар К'!N30</f>
        <v>0</v>
      </c>
      <c r="E108" s="137">
        <f>'5 жастағы балалар Т'!N30</f>
        <v>0</v>
      </c>
      <c r="F108" s="137">
        <f>'5 жастағы балалар Ш'!N30</f>
        <v>0</v>
      </c>
      <c r="G108" s="137">
        <f>'5 жастағы балалар Ә'!N30</f>
        <v>0</v>
      </c>
    </row>
    <row r="109" ht="15" customHeight="1" spans="2:7">
      <c r="B109" s="34"/>
      <c r="C109" s="137">
        <f>'5 жастағы балалар Ф'!O30</f>
        <v>0</v>
      </c>
      <c r="D109" s="137">
        <f>'5 жастағы балалар К'!O30</f>
        <v>0</v>
      </c>
      <c r="E109" s="137">
        <f>'5 жастағы балалар Т'!O30</f>
        <v>0</v>
      </c>
      <c r="F109" s="137">
        <f>'5 жастағы балалар Ш'!O30</f>
        <v>0</v>
      </c>
      <c r="G109" s="137">
        <f>'5 жастағы балалар Ә'!O30</f>
        <v>0</v>
      </c>
    </row>
    <row r="110" ht="15" customHeight="1" spans="2:7">
      <c r="B110" s="31">
        <v>5</v>
      </c>
      <c r="C110" s="137">
        <f>'5 жастағы балалар Ф'!P30</f>
        <v>0</v>
      </c>
      <c r="D110" s="137">
        <f>'5 жастағы балалар К'!P30</f>
        <v>0</v>
      </c>
      <c r="E110" s="137">
        <f>'5 жастағы балалар Т'!P30</f>
        <v>0</v>
      </c>
      <c r="F110" s="137">
        <f>'5 жастағы балалар Ш'!P30</f>
        <v>0</v>
      </c>
      <c r="G110" s="137">
        <f>'5 жастағы балалар Ә'!P30</f>
        <v>0</v>
      </c>
    </row>
    <row r="111" ht="15" customHeight="1" spans="2:7">
      <c r="B111" s="33"/>
      <c r="C111" s="137">
        <f>'5 жастағы балалар Ф'!Q30</f>
        <v>0</v>
      </c>
      <c r="D111" s="137">
        <f>'5 жастағы балалар К'!Q30</f>
        <v>0</v>
      </c>
      <c r="E111" s="137">
        <f>'5 жастағы балалар Т'!Q30</f>
        <v>0</v>
      </c>
      <c r="F111" s="137">
        <f>'5 жастағы балалар Ш'!Q30</f>
        <v>0</v>
      </c>
      <c r="G111" s="137">
        <f>'5 жастағы балалар Ә'!Q30</f>
        <v>0</v>
      </c>
    </row>
    <row r="112" ht="15" customHeight="1" spans="2:7">
      <c r="B112" s="34"/>
      <c r="C112" s="137">
        <f>'5 жастағы балалар Ф'!R30</f>
        <v>0</v>
      </c>
      <c r="D112" s="137">
        <f>'5 жастағы балалар К'!R30</f>
        <v>0</v>
      </c>
      <c r="E112" s="137">
        <f>'5 жастағы балалар Т'!R30</f>
        <v>0</v>
      </c>
      <c r="F112" s="137">
        <f>'5 жастағы балалар Ш'!R30</f>
        <v>0</v>
      </c>
      <c r="G112" s="137">
        <f>'5 жастағы балалар Ә'!R30</f>
        <v>0</v>
      </c>
    </row>
    <row r="113" ht="15" customHeight="1" spans="2:7">
      <c r="B113" s="31">
        <v>6</v>
      </c>
      <c r="C113" s="137">
        <f>'5 жастағы балалар Ф'!S30</f>
        <v>0</v>
      </c>
      <c r="D113" s="137">
        <f>'5 жастағы балалар К'!S30</f>
        <v>0</v>
      </c>
      <c r="E113" s="137">
        <f>'5 жастағы балалар Т'!S30</f>
        <v>0</v>
      </c>
      <c r="F113" s="137">
        <f>'5 жастағы балалар Ш'!S30</f>
        <v>0</v>
      </c>
      <c r="G113" s="137">
        <f>'5 жастағы балалар Ә'!S30</f>
        <v>0</v>
      </c>
    </row>
    <row r="114" ht="15" customHeight="1" spans="2:7">
      <c r="B114" s="33"/>
      <c r="C114" s="137">
        <f>'5 жастағы балалар Ф'!T30</f>
        <v>0</v>
      </c>
      <c r="D114" s="137">
        <f>'5 жастағы балалар К'!T30</f>
        <v>0</v>
      </c>
      <c r="E114" s="137">
        <f>'5 жастағы балалар Т'!T30</f>
        <v>0</v>
      </c>
      <c r="F114" s="137">
        <f>'5 жастағы балалар Ш'!T30</f>
        <v>0</v>
      </c>
      <c r="G114" s="137">
        <f>'5 жастағы балалар Ә'!T30</f>
        <v>0</v>
      </c>
    </row>
    <row r="115" ht="15" customHeight="1" spans="2:7">
      <c r="B115" s="34"/>
      <c r="C115" s="137">
        <f>'5 жастағы балалар Ф'!U30</f>
        <v>0</v>
      </c>
      <c r="D115" s="137">
        <f>'5 жастағы балалар К'!U30</f>
        <v>0</v>
      </c>
      <c r="E115" s="137">
        <f>'5 жастағы балалар Т'!U30</f>
        <v>0</v>
      </c>
      <c r="F115" s="137">
        <f>'5 жастағы балалар Ш'!U30</f>
        <v>0</v>
      </c>
      <c r="G115" s="137">
        <f>'5 жастағы балалар Ә'!U30</f>
        <v>0</v>
      </c>
    </row>
    <row r="116" ht="15" customHeight="1" spans="2:7">
      <c r="B116" s="31">
        <v>7</v>
      </c>
      <c r="C116" s="35"/>
      <c r="D116" s="137">
        <f>'5 жастағы балалар К'!V30</f>
        <v>0</v>
      </c>
      <c r="E116" s="35"/>
      <c r="F116" s="137">
        <f>'5 жастағы балалар Ш'!V30</f>
        <v>0</v>
      </c>
      <c r="G116" s="35"/>
    </row>
    <row r="117" ht="15" customHeight="1" spans="2:7">
      <c r="B117" s="33"/>
      <c r="C117" s="36"/>
      <c r="D117" s="137">
        <f>'5 жастағы балалар Ш'!W30</f>
        <v>0</v>
      </c>
      <c r="E117" s="36"/>
      <c r="F117" s="137">
        <f>'5 жастағы балалар Ш'!W30</f>
        <v>0</v>
      </c>
      <c r="G117" s="36"/>
    </row>
    <row r="118" ht="15" customHeight="1" spans="2:7">
      <c r="B118" s="34"/>
      <c r="C118" s="36"/>
      <c r="D118" s="137">
        <f>'5 жастағы балалар К'!X30</f>
        <v>0</v>
      </c>
      <c r="E118" s="36"/>
      <c r="F118" s="137">
        <f>'5 жастағы балалар Ш'!X30</f>
        <v>0</v>
      </c>
      <c r="G118" s="36"/>
    </row>
    <row r="119" ht="15" customHeight="1" spans="2:7">
      <c r="B119" s="31">
        <v>8</v>
      </c>
      <c r="C119" s="36"/>
      <c r="D119" s="137">
        <f>'5 жастағы балалар К'!Y30</f>
        <v>0</v>
      </c>
      <c r="E119" s="36"/>
      <c r="F119" s="137">
        <f>'5 жастағы балалар Ш'!Y30</f>
        <v>0</v>
      </c>
      <c r="G119" s="36"/>
    </row>
    <row r="120" ht="15" customHeight="1" spans="2:7">
      <c r="B120" s="33"/>
      <c r="C120" s="36"/>
      <c r="D120" s="137">
        <f>'5 жастағы балалар К'!Z30</f>
        <v>0</v>
      </c>
      <c r="E120" s="36"/>
      <c r="F120" s="137">
        <f>'5 жастағы балалар Ш'!Z30</f>
        <v>0</v>
      </c>
      <c r="G120" s="36"/>
    </row>
    <row r="121" ht="15" customHeight="1" spans="2:7">
      <c r="B121" s="34"/>
      <c r="C121" s="36"/>
      <c r="D121" s="137">
        <f>'5 жастағы балалар К'!AA30</f>
        <v>0</v>
      </c>
      <c r="E121" s="36"/>
      <c r="F121" s="137">
        <f>'5 жастағы балалар Ш'!AA30</f>
        <v>0</v>
      </c>
      <c r="G121" s="36"/>
    </row>
    <row r="122" ht="15" customHeight="1" spans="2:7">
      <c r="B122" s="31">
        <v>9</v>
      </c>
      <c r="C122" s="36"/>
      <c r="D122" s="137">
        <f>'5 жастағы балалар К'!AB30</f>
        <v>0</v>
      </c>
      <c r="E122" s="36"/>
      <c r="F122" s="137">
        <f>'5 жастағы балалар Ш'!AB30</f>
        <v>0</v>
      </c>
      <c r="G122" s="36"/>
    </row>
    <row r="123" ht="15" customHeight="1" spans="2:7">
      <c r="B123" s="33"/>
      <c r="C123" s="36"/>
      <c r="D123" s="137">
        <f>'5 жастағы балалар К'!AC30</f>
        <v>0</v>
      </c>
      <c r="E123" s="36"/>
      <c r="F123" s="137">
        <f>'5 жастағы балалар Ш'!AC30</f>
        <v>0</v>
      </c>
      <c r="G123" s="36"/>
    </row>
    <row r="124" ht="15" customHeight="1" spans="2:7">
      <c r="B124" s="34"/>
      <c r="C124" s="36"/>
      <c r="D124" s="137">
        <f>'5 жастағы балалар К'!AD30</f>
        <v>0</v>
      </c>
      <c r="E124" s="36"/>
      <c r="F124" s="137">
        <f>'5 жастағы балалар Ш'!AD30</f>
        <v>0</v>
      </c>
      <c r="G124" s="36"/>
    </row>
    <row r="125" ht="15" customHeight="1" spans="2:7">
      <c r="B125" s="37">
        <v>10</v>
      </c>
      <c r="C125" s="36"/>
      <c r="D125" s="137">
        <f>'5 жастағы балалар К'!AE30</f>
        <v>0</v>
      </c>
      <c r="E125" s="36"/>
      <c r="F125" s="137">
        <f>'5 жастағы балалар Ш'!AE30</f>
        <v>0</v>
      </c>
      <c r="G125" s="36"/>
    </row>
    <row r="126" ht="15" customHeight="1" spans="2:7">
      <c r="B126" s="37"/>
      <c r="C126" s="36"/>
      <c r="D126" s="137">
        <f>'5 жастағы балалар К'!AF30</f>
        <v>0</v>
      </c>
      <c r="E126" s="36"/>
      <c r="F126" s="137">
        <f>'5 жастағы балалар Ш'!AF30</f>
        <v>0</v>
      </c>
      <c r="G126" s="36"/>
    </row>
    <row r="127" ht="15" customHeight="1" spans="2:7">
      <c r="B127" s="37"/>
      <c r="C127" s="36"/>
      <c r="D127" s="137">
        <f>'5 жастағы балалар К'!AG30</f>
        <v>0</v>
      </c>
      <c r="E127" s="36"/>
      <c r="F127" s="137">
        <f>'5 жастағы балалар Ш'!AG30</f>
        <v>0</v>
      </c>
      <c r="G127" s="36"/>
    </row>
    <row r="128" ht="15" customHeight="1" spans="2:7">
      <c r="B128" s="37">
        <v>11</v>
      </c>
      <c r="C128" s="36"/>
      <c r="D128" s="137">
        <f>'5 жастағы балалар К'!AH30</f>
        <v>0</v>
      </c>
      <c r="E128" s="36"/>
      <c r="F128" s="137">
        <f>'5 жастағы балалар Ш'!AH30</f>
        <v>0</v>
      </c>
      <c r="G128" s="36"/>
    </row>
    <row r="129" ht="15" customHeight="1" spans="2:7">
      <c r="B129" s="37"/>
      <c r="C129" s="36"/>
      <c r="D129" s="137">
        <f>'5 жастағы балалар К'!AI30</f>
        <v>0</v>
      </c>
      <c r="E129" s="36"/>
      <c r="F129" s="137">
        <f>'5 жастағы балалар Ш'!AI30</f>
        <v>0</v>
      </c>
      <c r="G129" s="36"/>
    </row>
    <row r="130" spans="2:7">
      <c r="B130" s="37"/>
      <c r="C130" s="36"/>
      <c r="D130" s="137">
        <f>'5 жастағы балалар К'!AJ30</f>
        <v>0</v>
      </c>
      <c r="E130" s="36"/>
      <c r="F130" s="137">
        <f>'5 жастағы балалар Ш'!AJ30</f>
        <v>0</v>
      </c>
      <c r="G130" s="36"/>
    </row>
    <row r="131" spans="2:7">
      <c r="B131" s="37">
        <v>12</v>
      </c>
      <c r="C131" s="36"/>
      <c r="D131" s="137">
        <f>'5 жастағы балалар К'!AK30</f>
        <v>0</v>
      </c>
      <c r="E131" s="36"/>
      <c r="F131" s="137">
        <f>'5 жастағы балалар Ш'!AK30</f>
        <v>0</v>
      </c>
      <c r="G131" s="36"/>
    </row>
    <row r="132" spans="2:7">
      <c r="B132" s="37"/>
      <c r="C132" s="36"/>
      <c r="D132" s="137">
        <f>'5 жастағы балалар К'!AL30</f>
        <v>0</v>
      </c>
      <c r="E132" s="36"/>
      <c r="F132" s="137">
        <f>'5 жастағы балалар Ш'!AL30</f>
        <v>0</v>
      </c>
      <c r="G132" s="36"/>
    </row>
    <row r="133" spans="2:7">
      <c r="B133" s="37"/>
      <c r="C133" s="36"/>
      <c r="D133" s="137">
        <f>'5 жастағы балалар К'!AM30</f>
        <v>0</v>
      </c>
      <c r="E133" s="36"/>
      <c r="F133" s="137">
        <f>'5 жастағы балалар Ш'!AM30</f>
        <v>0</v>
      </c>
      <c r="G133" s="36"/>
    </row>
    <row r="134" spans="2:7">
      <c r="B134" s="37">
        <v>13</v>
      </c>
      <c r="C134" s="36"/>
      <c r="D134" s="137">
        <f>'5 жастағы балалар К'!AN30</f>
        <v>0</v>
      </c>
      <c r="E134" s="36"/>
      <c r="F134" s="137">
        <f>'5 жастағы балалар Ш'!AN30</f>
        <v>0</v>
      </c>
      <c r="G134" s="36"/>
    </row>
    <row r="135" spans="2:7">
      <c r="B135" s="37"/>
      <c r="C135" s="36"/>
      <c r="D135" s="137">
        <f>'5 жастағы балалар К'!AO30</f>
        <v>0</v>
      </c>
      <c r="E135" s="36"/>
      <c r="F135" s="137">
        <f>'5 жастағы балалар Ш'!AO30</f>
        <v>0</v>
      </c>
      <c r="G135" s="36"/>
    </row>
    <row r="136" spans="2:7">
      <c r="B136" s="37"/>
      <c r="C136" s="36"/>
      <c r="D136" s="137">
        <f>'5 жастағы балалар К'!AP30</f>
        <v>0</v>
      </c>
      <c r="E136" s="36"/>
      <c r="F136" s="137">
        <f>'5 жастағы балалар Ш'!AP30</f>
        <v>0</v>
      </c>
      <c r="G136" s="36"/>
    </row>
    <row r="137" spans="2:7">
      <c r="B137" s="37">
        <v>14</v>
      </c>
      <c r="C137" s="36"/>
      <c r="D137" s="137">
        <f>'5 жастағы балалар К'!AQ30</f>
        <v>0</v>
      </c>
      <c r="E137" s="36"/>
      <c r="F137" s="137">
        <f>'5 жастағы балалар Ш'!AQ30</f>
        <v>0</v>
      </c>
      <c r="G137" s="36"/>
    </row>
    <row r="138" spans="2:7">
      <c r="B138" s="37"/>
      <c r="C138" s="36"/>
      <c r="D138" s="137">
        <f>'5 жастағы балалар К'!AR30</f>
        <v>0</v>
      </c>
      <c r="E138" s="36"/>
      <c r="F138" s="137">
        <f>'5 жастағы балалар Ш'!AR30</f>
        <v>0</v>
      </c>
      <c r="G138" s="36"/>
    </row>
    <row r="139" spans="2:7">
      <c r="B139" s="37"/>
      <c r="C139" s="36"/>
      <c r="D139" s="137">
        <f>'5 жастағы балалар К'!AS30</f>
        <v>0</v>
      </c>
      <c r="E139" s="36"/>
      <c r="F139" s="137">
        <f>'5 жастағы балалар Ш'!AS30</f>
        <v>0</v>
      </c>
      <c r="G139" s="36"/>
    </row>
    <row r="140" spans="2:7">
      <c r="B140" s="37">
        <v>15</v>
      </c>
      <c r="C140" s="36"/>
      <c r="D140" s="137">
        <f>'5 жастағы балалар К'!AT30</f>
        <v>0</v>
      </c>
      <c r="E140" s="36"/>
      <c r="F140" s="137">
        <f>'5 жастағы балалар Ш'!AT30</f>
        <v>0</v>
      </c>
      <c r="G140" s="36"/>
    </row>
    <row r="141" spans="2:7">
      <c r="B141" s="37"/>
      <c r="C141" s="36"/>
      <c r="D141" s="137">
        <f>'5 жастағы балалар К'!AU30</f>
        <v>0</v>
      </c>
      <c r="E141" s="36"/>
      <c r="F141" s="137">
        <f>'5 жастағы балалар Ш'!AU30</f>
        <v>0</v>
      </c>
      <c r="G141" s="36"/>
    </row>
    <row r="142" spans="2:7">
      <c r="B142" s="37"/>
      <c r="C142" s="36"/>
      <c r="D142" s="137">
        <f>'5 жастағы балалар К'!AV30</f>
        <v>0</v>
      </c>
      <c r="E142" s="36"/>
      <c r="F142" s="137">
        <f>'5 жастағы балалар Ш'!AV30</f>
        <v>0</v>
      </c>
      <c r="G142" s="36"/>
    </row>
    <row r="143" spans="2:7">
      <c r="B143" s="37">
        <v>16</v>
      </c>
      <c r="C143" s="36"/>
      <c r="D143" s="137">
        <f>'5 жастағы балалар К'!AW30</f>
        <v>0</v>
      </c>
      <c r="E143" s="36"/>
      <c r="F143" s="137">
        <f>'5 жастағы балалар Ш'!AW30</f>
        <v>0</v>
      </c>
      <c r="G143" s="36"/>
    </row>
    <row r="144" spans="2:7">
      <c r="B144" s="37"/>
      <c r="C144" s="36"/>
      <c r="D144" s="137">
        <f>'5 жастағы балалар К'!AX30</f>
        <v>0</v>
      </c>
      <c r="E144" s="36"/>
      <c r="F144" s="137">
        <f>'5 жастағы балалар Ш'!AX30</f>
        <v>0</v>
      </c>
      <c r="G144" s="36"/>
    </row>
    <row r="145" spans="2:7">
      <c r="B145" s="37"/>
      <c r="C145" s="36"/>
      <c r="D145" s="137">
        <f>'5 жастағы балалар К'!AY30</f>
        <v>0</v>
      </c>
      <c r="E145" s="36"/>
      <c r="F145" s="137">
        <f>'5 жастағы балалар Ш'!AY30</f>
        <v>0</v>
      </c>
      <c r="G145" s="36"/>
    </row>
    <row r="146" spans="2:7">
      <c r="B146" s="37">
        <v>17</v>
      </c>
      <c r="C146" s="36"/>
      <c r="D146" s="137">
        <f>'5 жастағы балалар К'!AZ30</f>
        <v>0</v>
      </c>
      <c r="E146" s="36"/>
      <c r="F146" s="137">
        <f>'5 жастағы балалар Ш'!AZ30</f>
        <v>0</v>
      </c>
      <c r="G146" s="36"/>
    </row>
    <row r="147" spans="2:7">
      <c r="B147" s="37"/>
      <c r="C147" s="36"/>
      <c r="D147" s="137">
        <f>'5 жастағы балалар К'!BA30</f>
        <v>0</v>
      </c>
      <c r="E147" s="36"/>
      <c r="F147" s="137">
        <f>'5 жастағы балалар Ш'!BA30</f>
        <v>0</v>
      </c>
      <c r="G147" s="36"/>
    </row>
    <row r="148" spans="2:7">
      <c r="B148" s="37"/>
      <c r="C148" s="36"/>
      <c r="D148" s="137">
        <f>'5 жастағы балалар К'!BB30</f>
        <v>0</v>
      </c>
      <c r="E148" s="36"/>
      <c r="F148" s="137">
        <f>'5 жастағы балалар Ш'!BB30</f>
        <v>0</v>
      </c>
      <c r="G148" s="36"/>
    </row>
    <row r="149" spans="2:7">
      <c r="B149" s="37">
        <v>18</v>
      </c>
      <c r="C149" s="36"/>
      <c r="D149" s="137">
        <f>'5 жастағы балалар К'!BC30</f>
        <v>0</v>
      </c>
      <c r="E149" s="36"/>
      <c r="F149" s="137">
        <f>'5 жастағы балалар Ш'!BC30</f>
        <v>0</v>
      </c>
      <c r="G149" s="36"/>
    </row>
    <row r="150" spans="2:7">
      <c r="B150" s="37"/>
      <c r="C150" s="36"/>
      <c r="D150" s="137">
        <f>'5 жастағы балалар К'!BD30</f>
        <v>0</v>
      </c>
      <c r="E150" s="36"/>
      <c r="F150" s="137">
        <f>'5 жастағы балалар Ш'!BD30</f>
        <v>0</v>
      </c>
      <c r="G150" s="36"/>
    </row>
    <row r="151" spans="2:7">
      <c r="B151" s="37"/>
      <c r="C151" s="36"/>
      <c r="D151" s="137">
        <f>'5 жастағы балалар К'!BE30</f>
        <v>0</v>
      </c>
      <c r="E151" s="36"/>
      <c r="F151" s="137">
        <f>'5 жастағы балалар Ш'!BE30</f>
        <v>0</v>
      </c>
      <c r="G151" s="36"/>
    </row>
    <row r="152" spans="2:7">
      <c r="B152" s="37">
        <v>19</v>
      </c>
      <c r="C152" s="36"/>
      <c r="D152" s="35"/>
      <c r="E152" s="36"/>
      <c r="F152" s="137">
        <f>'5 жастағы балалар Ш'!BF30</f>
        <v>0</v>
      </c>
      <c r="G152" s="36"/>
    </row>
    <row r="153" spans="2:7">
      <c r="B153" s="37"/>
      <c r="C153" s="36"/>
      <c r="D153" s="36"/>
      <c r="E153" s="36"/>
      <c r="F153" s="137">
        <f>'5 жастағы балалар Ш'!BG30</f>
        <v>0</v>
      </c>
      <c r="G153" s="36"/>
    </row>
    <row r="154" spans="2:7">
      <c r="B154" s="37"/>
      <c r="C154" s="36"/>
      <c r="D154" s="36"/>
      <c r="E154" s="36"/>
      <c r="F154" s="137">
        <f>'5 жастағы балалар Ш'!BH30</f>
        <v>0</v>
      </c>
      <c r="G154" s="36"/>
    </row>
    <row r="155" spans="2:7">
      <c r="B155" s="37">
        <v>20</v>
      </c>
      <c r="C155" s="36"/>
      <c r="D155" s="36"/>
      <c r="E155" s="36"/>
      <c r="F155" s="137">
        <f>'5 жастағы балалар Ш'!BI30</f>
        <v>0</v>
      </c>
      <c r="G155" s="36"/>
    </row>
    <row r="156" spans="2:7">
      <c r="B156" s="37"/>
      <c r="C156" s="36"/>
      <c r="D156" s="36"/>
      <c r="E156" s="36"/>
      <c r="F156" s="137">
        <f>'5 жастағы балалар Ш'!BJ30</f>
        <v>0</v>
      </c>
      <c r="G156" s="36"/>
    </row>
    <row r="157" spans="2:7">
      <c r="B157" s="37"/>
      <c r="C157" s="36"/>
      <c r="D157" s="36"/>
      <c r="E157" s="36"/>
      <c r="F157" s="137">
        <f>'5 жастағы балалар Ш'!BK30</f>
        <v>0</v>
      </c>
      <c r="G157" s="36"/>
    </row>
    <row r="158" spans="2:7">
      <c r="B158" s="31">
        <v>21</v>
      </c>
      <c r="C158" s="36"/>
      <c r="D158" s="36"/>
      <c r="E158" s="36"/>
      <c r="F158" s="137">
        <f>'5 жастағы балалар Ш'!BL30</f>
        <v>0</v>
      </c>
      <c r="G158" s="36"/>
    </row>
    <row r="159" ht="15" customHeight="1" spans="2:7">
      <c r="B159" s="33"/>
      <c r="C159" s="36"/>
      <c r="D159" s="36"/>
      <c r="E159" s="36"/>
      <c r="F159" s="137">
        <f>'5 жастағы балалар Ш'!BM30</f>
        <v>0</v>
      </c>
      <c r="G159" s="36"/>
    </row>
    <row r="160" spans="2:7">
      <c r="B160" s="34"/>
      <c r="C160" s="36"/>
      <c r="D160" s="36"/>
      <c r="E160" s="36"/>
      <c r="F160" s="137">
        <f>'5 жастағы балалар Ш'!BN30</f>
        <v>0</v>
      </c>
      <c r="G160" s="36"/>
    </row>
    <row r="161" spans="2:7">
      <c r="B161" s="31">
        <v>22</v>
      </c>
      <c r="C161" s="36"/>
      <c r="D161" s="36"/>
      <c r="E161" s="36"/>
      <c r="F161" s="137">
        <f>'5 жастағы балалар Ш'!BO30</f>
        <v>0</v>
      </c>
      <c r="G161" s="36"/>
    </row>
    <row r="162" spans="2:7">
      <c r="B162" s="33"/>
      <c r="C162" s="36"/>
      <c r="D162" s="36"/>
      <c r="E162" s="36"/>
      <c r="F162" s="137">
        <f>'5 жастағы балалар Ш'!BP30</f>
        <v>0</v>
      </c>
      <c r="G162" s="36"/>
    </row>
    <row r="163" spans="2:7">
      <c r="B163" s="34"/>
      <c r="C163" s="36"/>
      <c r="D163" s="36"/>
      <c r="E163" s="36"/>
      <c r="F163" s="137">
        <f>'5 жастағы балалар Ш'!BQ30</f>
        <v>0</v>
      </c>
      <c r="G163" s="36"/>
    </row>
    <row r="164" spans="2:7">
      <c r="B164" s="31">
        <v>23</v>
      </c>
      <c r="C164" s="36"/>
      <c r="D164" s="36"/>
      <c r="E164" s="36"/>
      <c r="F164" s="137">
        <f>'5 жастағы балалар Ш'!BR30</f>
        <v>0</v>
      </c>
      <c r="G164" s="36"/>
    </row>
    <row r="165" spans="2:7">
      <c r="B165" s="33"/>
      <c r="C165" s="36"/>
      <c r="D165" s="36"/>
      <c r="E165" s="36"/>
      <c r="F165" s="137">
        <f>'5 жастағы балалар Ш'!BS30</f>
        <v>0</v>
      </c>
      <c r="G165" s="36"/>
    </row>
    <row r="166" ht="15" customHeight="1" spans="2:7">
      <c r="B166" s="34"/>
      <c r="C166" s="36"/>
      <c r="D166" s="36"/>
      <c r="E166" s="36"/>
      <c r="F166" s="137">
        <f>'5 жастағы балалар Ш'!BT30</f>
        <v>0</v>
      </c>
      <c r="G166" s="36"/>
    </row>
    <row r="167" ht="15" customHeight="1" spans="2:7">
      <c r="B167" s="31">
        <v>24</v>
      </c>
      <c r="C167" s="36"/>
      <c r="D167" s="36"/>
      <c r="E167" s="36"/>
      <c r="F167" s="137">
        <f>'5 жастағы балалар Ш'!BU30</f>
        <v>0</v>
      </c>
      <c r="G167" s="36"/>
    </row>
    <row r="168" ht="15" customHeight="1" spans="2:7">
      <c r="B168" s="33"/>
      <c r="C168" s="36"/>
      <c r="D168" s="36"/>
      <c r="E168" s="36"/>
      <c r="F168" s="137">
        <f>'5 жастағы балалар Ш'!BV30</f>
        <v>0</v>
      </c>
      <c r="G168" s="36"/>
    </row>
    <row r="169" ht="15" customHeight="1" spans="2:7">
      <c r="B169" s="34"/>
      <c r="C169" s="36"/>
      <c r="D169" s="36"/>
      <c r="E169" s="36"/>
      <c r="F169" s="137">
        <f>'5 жастағы балалар Ш'!BW30</f>
        <v>0</v>
      </c>
      <c r="G169" s="36"/>
    </row>
    <row r="170" ht="15" customHeight="1" spans="2:7">
      <c r="B170" s="31">
        <v>25</v>
      </c>
      <c r="C170" s="36"/>
      <c r="D170" s="36"/>
      <c r="E170" s="36"/>
      <c r="F170" s="137">
        <f>'5 жастағы балалар Ш'!BX30</f>
        <v>0</v>
      </c>
      <c r="G170" s="36"/>
    </row>
    <row r="171" ht="15" customHeight="1" spans="2:7">
      <c r="B171" s="33"/>
      <c r="C171" s="36"/>
      <c r="D171" s="36"/>
      <c r="E171" s="36"/>
      <c r="F171" s="137">
        <f>'5 жастағы балалар Ш'!BY30</f>
        <v>0</v>
      </c>
      <c r="G171" s="36"/>
    </row>
    <row r="172" ht="15" customHeight="1" spans="2:7">
      <c r="B172" s="34"/>
      <c r="C172" s="36"/>
      <c r="D172" s="36"/>
      <c r="E172" s="36"/>
      <c r="F172" s="137">
        <f>'5 жастағы балалар Ш'!BZ30</f>
        <v>0</v>
      </c>
      <c r="G172" s="36"/>
    </row>
    <row r="173" ht="15" customHeight="1" spans="2:7">
      <c r="B173" s="31">
        <v>26</v>
      </c>
      <c r="C173" s="36"/>
      <c r="D173" s="36"/>
      <c r="E173" s="36"/>
      <c r="F173" s="137">
        <f>'5 жастағы балалар Ш'!CA30</f>
        <v>0</v>
      </c>
      <c r="G173" s="36"/>
    </row>
    <row r="174" ht="15" customHeight="1" spans="2:7">
      <c r="B174" s="33"/>
      <c r="C174" s="36"/>
      <c r="D174" s="36"/>
      <c r="E174" s="36"/>
      <c r="F174" s="137">
        <f>'5 жастағы балалар Ш'!CB30</f>
        <v>0</v>
      </c>
      <c r="G174" s="36"/>
    </row>
    <row r="175" ht="15" customHeight="1" spans="2:7">
      <c r="B175" s="34"/>
      <c r="C175" s="36"/>
      <c r="D175" s="36"/>
      <c r="E175" s="36"/>
      <c r="F175" s="137">
        <f>'5 жастағы балалар Ш'!CC30</f>
        <v>0</v>
      </c>
      <c r="G175" s="36"/>
    </row>
    <row r="176" ht="15" customHeight="1" spans="2:7">
      <c r="B176" s="31">
        <v>27</v>
      </c>
      <c r="C176" s="36"/>
      <c r="D176" s="36"/>
      <c r="E176" s="36"/>
      <c r="F176" s="137">
        <f>'5 жастағы балалар Ш'!CD30</f>
        <v>0</v>
      </c>
      <c r="G176" s="36"/>
    </row>
    <row r="177" ht="15" customHeight="1" spans="2:7">
      <c r="B177" s="33"/>
      <c r="C177" s="36"/>
      <c r="D177" s="36"/>
      <c r="E177" s="36"/>
      <c r="F177" s="137">
        <f>'5 жастағы балалар Ш'!CE30</f>
        <v>0</v>
      </c>
      <c r="G177" s="36"/>
    </row>
    <row r="178" ht="15" customHeight="1" spans="2:7">
      <c r="B178" s="34"/>
      <c r="C178" s="36"/>
      <c r="D178" s="36"/>
      <c r="E178" s="36"/>
      <c r="F178" s="137">
        <f>'5 жастағы балалар Ш'!CF30</f>
        <v>0</v>
      </c>
      <c r="G178" s="36"/>
    </row>
    <row r="179" ht="15" customHeight="1" spans="2:7">
      <c r="B179" s="31">
        <v>28</v>
      </c>
      <c r="C179" s="36"/>
      <c r="D179" s="36"/>
      <c r="E179" s="36"/>
      <c r="F179" s="137">
        <f>'5 жастағы балалар Ш'!CG30</f>
        <v>0</v>
      </c>
      <c r="G179" s="36"/>
    </row>
    <row r="180" ht="15" customHeight="1" spans="2:7">
      <c r="B180" s="33"/>
      <c r="C180" s="36"/>
      <c r="D180" s="36"/>
      <c r="E180" s="36"/>
      <c r="F180" s="137">
        <f>'5 жастағы балалар Ш'!CH30</f>
        <v>0</v>
      </c>
      <c r="G180" s="36"/>
    </row>
    <row r="181" ht="15" customHeight="1" spans="2:7">
      <c r="B181" s="34"/>
      <c r="C181" s="36"/>
      <c r="D181" s="36"/>
      <c r="E181" s="36"/>
      <c r="F181" s="137">
        <f>'5 жастағы балалар Ш'!CI30</f>
        <v>0</v>
      </c>
      <c r="G181" s="36"/>
    </row>
    <row r="182" ht="15" customHeight="1" spans="2:7">
      <c r="B182" s="31">
        <v>29</v>
      </c>
      <c r="C182" s="36"/>
      <c r="D182" s="36"/>
      <c r="E182" s="36"/>
      <c r="F182" s="137">
        <f>'5 жастағы балалар Ш'!CJ30</f>
        <v>0</v>
      </c>
      <c r="G182" s="36"/>
    </row>
    <row r="183" ht="15" customHeight="1" spans="2:7">
      <c r="B183" s="33"/>
      <c r="C183" s="36"/>
      <c r="D183" s="36"/>
      <c r="E183" s="36"/>
      <c r="F183" s="137">
        <f>'5 жастағы балалар Ш'!CK30</f>
        <v>0</v>
      </c>
      <c r="G183" s="36"/>
    </row>
    <row r="184" ht="15" customHeight="1" spans="2:7">
      <c r="B184" s="34"/>
      <c r="C184" s="36"/>
      <c r="D184" s="36"/>
      <c r="E184" s="36"/>
      <c r="F184" s="137">
        <f>'5 жастағы балалар Ш'!CL30</f>
        <v>0</v>
      </c>
      <c r="G184" s="36"/>
    </row>
    <row r="185" ht="15" customHeight="1" spans="2:7">
      <c r="B185" s="31">
        <v>30</v>
      </c>
      <c r="C185" s="36"/>
      <c r="D185" s="36"/>
      <c r="E185" s="36"/>
      <c r="F185" s="137">
        <f>'5 жастағы балалар Ш'!CM30</f>
        <v>0</v>
      </c>
      <c r="G185" s="36"/>
    </row>
    <row r="186" ht="15" customHeight="1" spans="2:7">
      <c r="B186" s="33"/>
      <c r="C186" s="36"/>
      <c r="D186" s="36"/>
      <c r="E186" s="36"/>
      <c r="F186" s="137">
        <f>'5 жастағы балалар Ш'!CN30</f>
        <v>0</v>
      </c>
      <c r="G186" s="36"/>
    </row>
    <row r="187" ht="15" customHeight="1" spans="2:7">
      <c r="B187" s="34"/>
      <c r="C187" s="38"/>
      <c r="D187" s="38"/>
      <c r="E187" s="38"/>
      <c r="F187" s="137">
        <f>'5 жастағы балалар Ш'!CO30</f>
        <v>0</v>
      </c>
      <c r="G187" s="38"/>
    </row>
    <row r="188" ht="15" customHeight="1"/>
    <row r="189" ht="15" customHeight="1" spans="2:7">
      <c r="B189" s="25" t="s">
        <v>839</v>
      </c>
      <c r="C189" s="26"/>
      <c r="D189" s="26"/>
      <c r="E189" s="26"/>
      <c r="F189" s="26"/>
      <c r="G189" s="27"/>
    </row>
    <row r="190" ht="36" customHeight="1" spans="2:7">
      <c r="B190" s="28"/>
      <c r="C190" s="29" t="s">
        <v>5</v>
      </c>
      <c r="D190" s="29" t="s">
        <v>112</v>
      </c>
      <c r="E190" s="29" t="s">
        <v>338</v>
      </c>
      <c r="F190" s="29" t="s">
        <v>405</v>
      </c>
      <c r="G190" s="30" t="s">
        <v>726</v>
      </c>
    </row>
    <row r="191" ht="15" customHeight="1" spans="2:7">
      <c r="B191" s="31">
        <v>1</v>
      </c>
      <c r="C191" s="139">
        <f>'5 жастағы балалар Ф'!D76</f>
        <v>0</v>
      </c>
      <c r="D191" s="139">
        <f>'5 жастағы балалар К'!D76</f>
        <v>0</v>
      </c>
      <c r="E191" s="139">
        <f>'5 жастағы балалар Т'!D76</f>
        <v>0</v>
      </c>
      <c r="F191" s="139">
        <f>'5 жастағы балалар Ш'!D76</f>
        <v>0</v>
      </c>
      <c r="G191" s="139">
        <f>'5 жастағы балалар Ә'!D76</f>
        <v>0</v>
      </c>
    </row>
    <row r="192" ht="15" customHeight="1" spans="2:7">
      <c r="B192" s="33"/>
      <c r="C192" s="139">
        <f>'5 жастағы балалар Ф'!E76</f>
        <v>0</v>
      </c>
      <c r="D192" s="139">
        <f>'5 жастағы балалар К'!E76</f>
        <v>0</v>
      </c>
      <c r="E192" s="139">
        <f>'5 жастағы балалар Т'!E76</f>
        <v>0</v>
      </c>
      <c r="F192" s="139">
        <f>'5 жастағы балалар Ш'!E76</f>
        <v>0</v>
      </c>
      <c r="G192" s="139">
        <f>'5 жастағы балалар Ә'!E76</f>
        <v>0</v>
      </c>
    </row>
    <row r="193" ht="15" customHeight="1" spans="2:7">
      <c r="B193" s="34"/>
      <c r="C193" s="139">
        <f>'5 жастағы балалар Ф'!F76</f>
        <v>0</v>
      </c>
      <c r="D193" s="139">
        <f>'5 жастағы балалар К'!F76</f>
        <v>0</v>
      </c>
      <c r="E193" s="139">
        <f>'5 жастағы балалар Т'!F76</f>
        <v>0</v>
      </c>
      <c r="F193" s="139">
        <f>'5 жастағы балалар Ш'!F76</f>
        <v>0</v>
      </c>
      <c r="G193" s="139">
        <f>'5 жастағы балалар Ә'!F76</f>
        <v>0</v>
      </c>
    </row>
    <row r="194" ht="15" customHeight="1" spans="2:99">
      <c r="B194" s="31">
        <v>2</v>
      </c>
      <c r="C194" s="139">
        <f>'5 жастағы балалар Ф'!G76</f>
        <v>0</v>
      </c>
      <c r="D194" s="139">
        <f>'5 жастағы балалар К'!G76</f>
        <v>0</v>
      </c>
      <c r="E194" s="139">
        <f>'5 жастағы балалар Т'!G76</f>
        <v>0</v>
      </c>
      <c r="F194" s="139">
        <f>'5 жастағы балалар Ш'!G76</f>
        <v>0</v>
      </c>
      <c r="G194" s="139">
        <f>'5 жастағы балалар Ә'!G76</f>
        <v>0</v>
      </c>
      <c r="CO194" s="140"/>
      <c r="CQ194" s="140"/>
      <c r="CS194" s="140"/>
      <c r="CU194" s="140"/>
    </row>
    <row r="195" ht="15" customHeight="1" spans="2:99">
      <c r="B195" s="33"/>
      <c r="C195" s="139">
        <f>'5 жастағы балалар Ф'!H76</f>
        <v>0</v>
      </c>
      <c r="D195" s="139">
        <f>'5 жастағы балалар К'!H76</f>
        <v>0</v>
      </c>
      <c r="E195" s="139">
        <f>'5 жастағы балалар Т'!H76</f>
        <v>0</v>
      </c>
      <c r="F195" s="139">
        <f>'5 жастағы балалар Ш'!H76</f>
        <v>0</v>
      </c>
      <c r="G195" s="139">
        <f>'5 жастағы балалар Ә'!H76</f>
        <v>0</v>
      </c>
      <c r="CO195" s="141"/>
      <c r="CQ195" s="141"/>
      <c r="CS195" s="141"/>
      <c r="CU195" s="141"/>
    </row>
    <row r="196" ht="15" customHeight="1" spans="2:99">
      <c r="B196" s="34"/>
      <c r="C196" s="139">
        <f>'5 жастағы балалар Ф'!I76</f>
        <v>0</v>
      </c>
      <c r="D196" s="139">
        <f>'5 жастағы балалар К'!I76</f>
        <v>0</v>
      </c>
      <c r="E196" s="139">
        <f>'5 жастағы балалар Т'!I76</f>
        <v>0</v>
      </c>
      <c r="F196" s="139">
        <f>'5 жастағы балалар Ш'!I76</f>
        <v>0</v>
      </c>
      <c r="G196" s="139">
        <f>'5 жастағы балалар Ә'!I76</f>
        <v>0</v>
      </c>
      <c r="CO196" s="141"/>
      <c r="CQ196" s="141"/>
      <c r="CS196" s="141"/>
      <c r="CU196" s="141"/>
    </row>
    <row r="197" ht="15" customHeight="1" spans="2:7">
      <c r="B197" s="31">
        <v>3</v>
      </c>
      <c r="C197" s="139">
        <f>'5 жастағы балалар Ф'!J76</f>
        <v>0</v>
      </c>
      <c r="D197" s="139">
        <f>'5 жастағы балалар К'!J76</f>
        <v>0</v>
      </c>
      <c r="E197" s="139">
        <f>'5 жастағы балалар Т'!J76</f>
        <v>0</v>
      </c>
      <c r="F197" s="139">
        <f>'5 жастағы балалар Ш'!J76</f>
        <v>0</v>
      </c>
      <c r="G197" s="139">
        <f>'5 жастағы балалар Ә'!J76</f>
        <v>0</v>
      </c>
    </row>
    <row r="198" ht="15" customHeight="1" spans="2:7">
      <c r="B198" s="33"/>
      <c r="C198" s="139">
        <f>'5 жастағы балалар Ф'!K76</f>
        <v>0</v>
      </c>
      <c r="D198" s="139">
        <f>'5 жастағы балалар К'!K76</f>
        <v>0</v>
      </c>
      <c r="E198" s="139">
        <f>'5 жастағы балалар Т'!K76</f>
        <v>0</v>
      </c>
      <c r="F198" s="139">
        <f>'5 жастағы балалар Ш'!K76</f>
        <v>0</v>
      </c>
      <c r="G198" s="139">
        <f>'5 жастағы балалар Ә'!K76</f>
        <v>0</v>
      </c>
    </row>
    <row r="199" ht="15" customHeight="1" spans="2:7">
      <c r="B199" s="34"/>
      <c r="C199" s="139">
        <f>'5 жастағы балалар Ф'!L76</f>
        <v>0</v>
      </c>
      <c r="D199" s="139">
        <f>'5 жастағы балалар К'!L76</f>
        <v>0</v>
      </c>
      <c r="E199" s="139">
        <f>'5 жастағы балалар Т'!L76</f>
        <v>0</v>
      </c>
      <c r="F199" s="139">
        <f>'5 жастағы балалар Ш'!L76</f>
        <v>0</v>
      </c>
      <c r="G199" s="139">
        <f>'5 жастағы балалар Ә'!L76</f>
        <v>0</v>
      </c>
    </row>
    <row r="200" ht="15" customHeight="1" spans="2:7">
      <c r="B200" s="31">
        <v>4</v>
      </c>
      <c r="C200" s="139">
        <f>'5 жастағы балалар Ф'!M76</f>
        <v>0</v>
      </c>
      <c r="D200" s="139">
        <f>'5 жастағы балалар К'!M76</f>
        <v>0</v>
      </c>
      <c r="E200" s="139">
        <f>'5 жастағы балалар Т'!M76</f>
        <v>0</v>
      </c>
      <c r="F200" s="139">
        <f>'5 жастағы балалар Ш'!M76</f>
        <v>0</v>
      </c>
      <c r="G200" s="139">
        <f>'5 жастағы балалар Ә'!M76</f>
        <v>0</v>
      </c>
    </row>
    <row r="201" ht="15" customHeight="1" spans="2:7">
      <c r="B201" s="33"/>
      <c r="C201" s="139">
        <f>'5 жастағы балалар Ф'!N76</f>
        <v>0</v>
      </c>
      <c r="D201" s="139">
        <f>'5 жастағы балалар К'!N76</f>
        <v>0</v>
      </c>
      <c r="E201" s="139">
        <f>'5 жастағы балалар Т'!N76</f>
        <v>0</v>
      </c>
      <c r="F201" s="139">
        <f>'5 жастағы балалар Ш'!N76</f>
        <v>0</v>
      </c>
      <c r="G201" s="139">
        <f>'5 жастағы балалар Ә'!N76</f>
        <v>0</v>
      </c>
    </row>
    <row r="202" ht="15" customHeight="1" spans="2:7">
      <c r="B202" s="34"/>
      <c r="C202" s="139">
        <f>'5 жастағы балалар Ф'!O76</f>
        <v>0</v>
      </c>
      <c r="D202" s="139">
        <f>'5 жастағы балалар К'!O76</f>
        <v>0</v>
      </c>
      <c r="E202" s="139">
        <f>'5 жастағы балалар Т'!O76</f>
        <v>0</v>
      </c>
      <c r="F202" s="139">
        <f>'5 жастағы балалар Ш'!O76</f>
        <v>0</v>
      </c>
      <c r="G202" s="139">
        <f>'5 жастағы балалар Ә'!O76</f>
        <v>0</v>
      </c>
    </row>
    <row r="203" ht="15" customHeight="1" spans="2:7">
      <c r="B203" s="31">
        <v>5</v>
      </c>
      <c r="C203" s="139">
        <f>'5 жастағы балалар Ф'!P76</f>
        <v>0</v>
      </c>
      <c r="D203" s="139">
        <f>'5 жастағы балалар К'!P76</f>
        <v>0</v>
      </c>
      <c r="E203" s="139">
        <f>'5 жастағы балалар Т'!P76</f>
        <v>0</v>
      </c>
      <c r="F203" s="139">
        <f>'5 жастағы балалар Ш'!P76</f>
        <v>0</v>
      </c>
      <c r="G203" s="139">
        <f>'5 жастағы балалар Ә'!P76</f>
        <v>0</v>
      </c>
    </row>
    <row r="204" ht="15" customHeight="1" spans="2:7">
      <c r="B204" s="33"/>
      <c r="C204" s="139">
        <f>'5 жастағы балалар Ф'!Q76</f>
        <v>0</v>
      </c>
      <c r="D204" s="139">
        <f>'5 жастағы балалар К'!Q76</f>
        <v>0</v>
      </c>
      <c r="E204" s="139">
        <f>'5 жастағы балалар Т'!Q76</f>
        <v>0</v>
      </c>
      <c r="F204" s="139">
        <f>'5 жастағы балалар Ш'!Q76</f>
        <v>0</v>
      </c>
      <c r="G204" s="139">
        <f>'5 жастағы балалар Ә'!Q76</f>
        <v>0</v>
      </c>
    </row>
    <row r="205" ht="15" customHeight="1" spans="2:7">
      <c r="B205" s="34"/>
      <c r="C205" s="139">
        <f>'5 жастағы балалар Ф'!R76</f>
        <v>0</v>
      </c>
      <c r="D205" s="139">
        <f>'5 жастағы балалар К'!R76</f>
        <v>0</v>
      </c>
      <c r="E205" s="139">
        <f>'5 жастағы балалар Т'!R76</f>
        <v>0</v>
      </c>
      <c r="F205" s="139">
        <f>'5 жастағы балалар Ш'!R76</f>
        <v>0</v>
      </c>
      <c r="G205" s="139">
        <f>'5 жастағы балалар Ә'!R76</f>
        <v>0</v>
      </c>
    </row>
    <row r="206" ht="15" customHeight="1" spans="2:7">
      <c r="B206" s="31">
        <v>6</v>
      </c>
      <c r="C206" s="139">
        <f>'5 жастағы балалар Ф'!S76</f>
        <v>0</v>
      </c>
      <c r="D206" s="139">
        <f>'5 жастағы балалар К'!S76</f>
        <v>0</v>
      </c>
      <c r="E206" s="139">
        <f>'5 жастағы балалар Т'!S76</f>
        <v>0</v>
      </c>
      <c r="F206" s="139">
        <f>'5 жастағы балалар Ш'!S76</f>
        <v>0</v>
      </c>
      <c r="G206" s="139">
        <f>'5 жастағы балалар Ә'!S76</f>
        <v>0</v>
      </c>
    </row>
    <row r="207" ht="15" customHeight="1" spans="2:7">
      <c r="B207" s="33"/>
      <c r="C207" s="139">
        <f>'5 жастағы балалар Ф'!T76</f>
        <v>0</v>
      </c>
      <c r="D207" s="139">
        <f>'5 жастағы балалар К'!T76</f>
        <v>0</v>
      </c>
      <c r="E207" s="139">
        <f>'5 жастағы балалар Т'!T76</f>
        <v>0</v>
      </c>
      <c r="F207" s="139">
        <f>'5 жастағы балалар Ш'!T76</f>
        <v>0</v>
      </c>
      <c r="G207" s="139">
        <f>'5 жастағы балалар Ә'!T76</f>
        <v>0</v>
      </c>
    </row>
    <row r="208" ht="15" customHeight="1" spans="2:7">
      <c r="B208" s="34"/>
      <c r="C208" s="139">
        <f>'5 жастағы балалар Ф'!U76</f>
        <v>0</v>
      </c>
      <c r="D208" s="139">
        <f>'5 жастағы балалар К'!U76</f>
        <v>0</v>
      </c>
      <c r="E208" s="139">
        <f>'5 жастағы балалар Т'!U76</f>
        <v>0</v>
      </c>
      <c r="F208" s="139">
        <f>'5 жастағы балалар Ш'!U76</f>
        <v>0</v>
      </c>
      <c r="G208" s="139">
        <f>'5 жастағы балалар Ә'!U76</f>
        <v>0</v>
      </c>
    </row>
    <row r="209" ht="15" customHeight="1" spans="2:7">
      <c r="B209" s="31">
        <v>7</v>
      </c>
      <c r="C209" s="139">
        <f>'5 жастағы балалар Ф'!V76</f>
        <v>0</v>
      </c>
      <c r="D209" s="139">
        <f>'5 жастағы балалар К'!V76</f>
        <v>0</v>
      </c>
      <c r="E209" s="139">
        <f>'5 жастағы балалар Т'!V76</f>
        <v>0</v>
      </c>
      <c r="F209" s="139">
        <f>'5 жастағы балалар Ш'!V76</f>
        <v>0</v>
      </c>
      <c r="G209" s="139">
        <f>'5 жастағы балалар Ә'!V76</f>
        <v>0</v>
      </c>
    </row>
    <row r="210" ht="15" customHeight="1" spans="2:7">
      <c r="B210" s="33"/>
      <c r="C210" s="139">
        <f>'5 жастағы балалар Ф'!W76</f>
        <v>0</v>
      </c>
      <c r="D210" s="139">
        <f>'5 жастағы балалар Ш'!W76</f>
        <v>0</v>
      </c>
      <c r="E210" s="139">
        <f>'5 жастағы балалар Т'!W76</f>
        <v>0</v>
      </c>
      <c r="F210" s="139">
        <f>'5 жастағы балалар Ш'!W76</f>
        <v>0</v>
      </c>
      <c r="G210" s="139">
        <f>'5 жастағы балалар Ә'!W76</f>
        <v>0</v>
      </c>
    </row>
    <row r="211" ht="15" customHeight="1" spans="2:7">
      <c r="B211" s="34"/>
      <c r="C211" s="139">
        <f>'5 жастағы балалар Ф'!X76</f>
        <v>0</v>
      </c>
      <c r="D211" s="139">
        <f>'5 жастағы балалар К'!X76</f>
        <v>0</v>
      </c>
      <c r="E211" s="139">
        <f>'5 жастағы балалар Т'!X76</f>
        <v>0</v>
      </c>
      <c r="F211" s="139">
        <f>'5 жастағы балалар Ш'!X76</f>
        <v>0</v>
      </c>
      <c r="G211" s="139">
        <f>'5 жастағы балалар Ә'!X76</f>
        <v>0</v>
      </c>
    </row>
    <row r="212" ht="15" customHeight="1" spans="2:7">
      <c r="B212" s="31">
        <v>8</v>
      </c>
      <c r="C212" s="41"/>
      <c r="D212" s="139">
        <f>'5 жастағы балалар К'!Y76</f>
        <v>0</v>
      </c>
      <c r="E212" s="42"/>
      <c r="F212" s="139">
        <f>'5 жастағы балалар Ш'!Y76</f>
        <v>0</v>
      </c>
      <c r="G212" s="42"/>
    </row>
    <row r="213" ht="15" customHeight="1" spans="2:7">
      <c r="B213" s="33"/>
      <c r="C213" s="43"/>
      <c r="D213" s="139">
        <f>'5 жастағы балалар К'!Z76</f>
        <v>0</v>
      </c>
      <c r="E213" s="44"/>
      <c r="F213" s="139">
        <f>'5 жастағы балалар Ш'!Z76</f>
        <v>0</v>
      </c>
      <c r="G213" s="44"/>
    </row>
    <row r="214" ht="15" customHeight="1" spans="2:7">
      <c r="B214" s="34"/>
      <c r="C214" s="43"/>
      <c r="D214" s="139">
        <f>'5 жастағы балалар К'!AA76</f>
        <v>0</v>
      </c>
      <c r="E214" s="44"/>
      <c r="F214" s="139">
        <f>'5 жастағы балалар Ш'!AA76</f>
        <v>0</v>
      </c>
      <c r="G214" s="44"/>
    </row>
    <row r="215" ht="15" customHeight="1" spans="2:7">
      <c r="B215" s="31">
        <v>9</v>
      </c>
      <c r="C215" s="43"/>
      <c r="D215" s="139">
        <f>'5 жастағы балалар К'!AB76</f>
        <v>0</v>
      </c>
      <c r="E215" s="44"/>
      <c r="F215" s="139">
        <f>'5 жастағы балалар Ш'!AB76</f>
        <v>0</v>
      </c>
      <c r="G215" s="44"/>
    </row>
    <row r="216" ht="15" customHeight="1" spans="2:7">
      <c r="B216" s="33"/>
      <c r="C216" s="43"/>
      <c r="D216" s="139">
        <f>'5 жастағы балалар К'!AC76</f>
        <v>0</v>
      </c>
      <c r="E216" s="44"/>
      <c r="F216" s="139">
        <f>'5 жастағы балалар Ш'!AC76</f>
        <v>0</v>
      </c>
      <c r="G216" s="44"/>
    </row>
    <row r="217" ht="15" customHeight="1" spans="2:7">
      <c r="B217" s="34"/>
      <c r="C217" s="43"/>
      <c r="D217" s="139">
        <f>'5 жастағы балалар К'!AD76</f>
        <v>0</v>
      </c>
      <c r="E217" s="44"/>
      <c r="F217" s="139">
        <f>'5 жастағы балалар Ш'!AD76</f>
        <v>0</v>
      </c>
      <c r="G217" s="44"/>
    </row>
    <row r="218" ht="15" customHeight="1" spans="2:7">
      <c r="B218" s="37">
        <v>10</v>
      </c>
      <c r="C218" s="43"/>
      <c r="D218" s="139">
        <f>'5 жастағы балалар К'!AE76</f>
        <v>0</v>
      </c>
      <c r="E218" s="44"/>
      <c r="F218" s="139">
        <f>'5 жастағы балалар Ш'!AE76</f>
        <v>0</v>
      </c>
      <c r="G218" s="44"/>
    </row>
    <row r="219" ht="15" customHeight="1" spans="2:7">
      <c r="B219" s="37"/>
      <c r="C219" s="43"/>
      <c r="D219" s="139">
        <f>'5 жастағы балалар К'!AF76</f>
        <v>0</v>
      </c>
      <c r="E219" s="44"/>
      <c r="F219" s="139">
        <f>'5 жастағы балалар Ш'!AF76</f>
        <v>0</v>
      </c>
      <c r="G219" s="44"/>
    </row>
    <row r="220" ht="15" customHeight="1" spans="2:7">
      <c r="B220" s="37"/>
      <c r="C220" s="43"/>
      <c r="D220" s="139">
        <f>'5 жастағы балалар К'!AG76</f>
        <v>0</v>
      </c>
      <c r="E220" s="44"/>
      <c r="F220" s="139">
        <f>'5 жастағы балалар Ш'!AG76</f>
        <v>0</v>
      </c>
      <c r="G220" s="44"/>
    </row>
    <row r="221" ht="15" customHeight="1" spans="2:7">
      <c r="B221" s="37">
        <v>11</v>
      </c>
      <c r="C221" s="43"/>
      <c r="D221" s="139">
        <f>'5 жастағы балалар К'!AH76</f>
        <v>0</v>
      </c>
      <c r="E221" s="44"/>
      <c r="F221" s="139">
        <f>'5 жастағы балалар Ш'!AH76</f>
        <v>0</v>
      </c>
      <c r="G221" s="44"/>
    </row>
    <row r="222" ht="15" customHeight="1" spans="2:7">
      <c r="B222" s="37"/>
      <c r="C222" s="43"/>
      <c r="D222" s="139">
        <f>'5 жастағы балалар К'!AI76</f>
        <v>0</v>
      </c>
      <c r="E222" s="44"/>
      <c r="F222" s="139">
        <f>'5 жастағы балалар Ш'!AI76</f>
        <v>0</v>
      </c>
      <c r="G222" s="44"/>
    </row>
    <row r="223" ht="15" customHeight="1" spans="2:7">
      <c r="B223" s="37"/>
      <c r="C223" s="43"/>
      <c r="D223" s="139">
        <f>'5 жастағы балалар К'!AJ76</f>
        <v>0</v>
      </c>
      <c r="E223" s="44"/>
      <c r="F223" s="139">
        <f>'5 жастағы балалар Ш'!AJ76</f>
        <v>0</v>
      </c>
      <c r="G223" s="44"/>
    </row>
    <row r="224" ht="15" customHeight="1" spans="2:7">
      <c r="B224" s="37">
        <v>12</v>
      </c>
      <c r="C224" s="43"/>
      <c r="D224" s="139">
        <f>'5 жастағы балалар К'!AK76</f>
        <v>0</v>
      </c>
      <c r="E224" s="44"/>
      <c r="F224" s="139">
        <f>'5 жастағы балалар Ш'!AK76</f>
        <v>0</v>
      </c>
      <c r="G224" s="44"/>
    </row>
    <row r="225" ht="15" customHeight="1" spans="2:7">
      <c r="B225" s="37"/>
      <c r="C225" s="43"/>
      <c r="D225" s="139">
        <f>'5 жастағы балалар К'!AL76</f>
        <v>0</v>
      </c>
      <c r="E225" s="44"/>
      <c r="F225" s="139">
        <f>'5 жастағы балалар Ш'!AL76</f>
        <v>0</v>
      </c>
      <c r="G225" s="44"/>
    </row>
    <row r="226" ht="15" customHeight="1" spans="2:7">
      <c r="B226" s="37"/>
      <c r="C226" s="43"/>
      <c r="D226" s="139">
        <f>'5 жастағы балалар К'!AM76</f>
        <v>0</v>
      </c>
      <c r="E226" s="44"/>
      <c r="F226" s="139">
        <f>'5 жастағы балалар Ш'!AM76</f>
        <v>0</v>
      </c>
      <c r="G226" s="44"/>
    </row>
    <row r="227" ht="15" customHeight="1" spans="2:7">
      <c r="B227" s="37">
        <v>13</v>
      </c>
      <c r="C227" s="43"/>
      <c r="D227" s="139">
        <f>'5 жастағы балалар К'!AN76</f>
        <v>0</v>
      </c>
      <c r="E227" s="44"/>
      <c r="F227" s="139">
        <f>'5 жастағы балалар Ш'!AN76</f>
        <v>0</v>
      </c>
      <c r="G227" s="44"/>
    </row>
    <row r="228" ht="15" customHeight="1" spans="2:7">
      <c r="B228" s="37"/>
      <c r="C228" s="43"/>
      <c r="D228" s="139">
        <f>'5 жастағы балалар К'!AO76</f>
        <v>0</v>
      </c>
      <c r="E228" s="44"/>
      <c r="F228" s="139">
        <f>'5 жастағы балалар Ш'!AO76</f>
        <v>0</v>
      </c>
      <c r="G228" s="44"/>
    </row>
    <row r="229" ht="15" customHeight="1" spans="2:7">
      <c r="B229" s="37"/>
      <c r="C229" s="43"/>
      <c r="D229" s="139">
        <f>'5 жастағы балалар К'!AP76</f>
        <v>0</v>
      </c>
      <c r="E229" s="44"/>
      <c r="F229" s="139">
        <f>'5 жастағы балалар Ш'!AP76</f>
        <v>0</v>
      </c>
      <c r="G229" s="44"/>
    </row>
    <row r="230" ht="15" customHeight="1" spans="2:7">
      <c r="B230" s="37">
        <v>14</v>
      </c>
      <c r="C230" s="43"/>
      <c r="D230" s="139">
        <f>'5 жастағы балалар К'!AQ76</f>
        <v>0</v>
      </c>
      <c r="E230" s="44"/>
      <c r="F230" s="139">
        <f>'5 жастағы балалар Ш'!AQ76</f>
        <v>0</v>
      </c>
      <c r="G230" s="44"/>
    </row>
    <row r="231" ht="15" customHeight="1" spans="2:7">
      <c r="B231" s="37"/>
      <c r="C231" s="43"/>
      <c r="D231" s="139">
        <f>'5 жастағы балалар К'!AR76</f>
        <v>0</v>
      </c>
      <c r="E231" s="44"/>
      <c r="F231" s="139">
        <f>'5 жастағы балалар Ш'!AR76</f>
        <v>0</v>
      </c>
      <c r="G231" s="44"/>
    </row>
    <row r="232" ht="15" customHeight="1" spans="2:7">
      <c r="B232" s="37"/>
      <c r="C232" s="43"/>
      <c r="D232" s="139">
        <f>'5 жастағы балалар К'!AS76</f>
        <v>0</v>
      </c>
      <c r="E232" s="44"/>
      <c r="F232" s="139">
        <f>'5 жастағы балалар Ш'!AS76</f>
        <v>0</v>
      </c>
      <c r="G232" s="44"/>
    </row>
    <row r="233" ht="15" customHeight="1" spans="2:7">
      <c r="B233" s="37">
        <v>15</v>
      </c>
      <c r="C233" s="43"/>
      <c r="D233" s="139">
        <f>'5 жастағы балалар К'!AT76</f>
        <v>0</v>
      </c>
      <c r="E233" s="44"/>
      <c r="F233" s="139">
        <f>'5 жастағы балалар Ш'!AT76</f>
        <v>0</v>
      </c>
      <c r="G233" s="44"/>
    </row>
    <row r="234" ht="15" customHeight="1" spans="2:7">
      <c r="B234" s="37"/>
      <c r="C234" s="43"/>
      <c r="D234" s="139">
        <f>'5 жастағы балалар К'!AU76</f>
        <v>0</v>
      </c>
      <c r="E234" s="44"/>
      <c r="F234" s="139">
        <f>'5 жастағы балалар Ш'!AU76</f>
        <v>0</v>
      </c>
      <c r="G234" s="44"/>
    </row>
    <row r="235" spans="2:7">
      <c r="B235" s="37"/>
      <c r="C235" s="43"/>
      <c r="D235" s="139">
        <f>'5 жастағы балалар К'!AV76</f>
        <v>0</v>
      </c>
      <c r="E235" s="44"/>
      <c r="F235" s="139">
        <f>'5 жастағы балалар Ш'!AV76</f>
        <v>0</v>
      </c>
      <c r="G235" s="44"/>
    </row>
    <row r="236" spans="2:7">
      <c r="B236" s="31">
        <v>16</v>
      </c>
      <c r="C236" s="43"/>
      <c r="D236" s="139">
        <f>'5 жастағы балалар К'!AW76</f>
        <v>0</v>
      </c>
      <c r="E236" s="44"/>
      <c r="F236" s="139">
        <f>'5 жастағы балалар Ш'!AW76</f>
        <v>0</v>
      </c>
      <c r="G236" s="44"/>
    </row>
    <row r="237" spans="2:7">
      <c r="B237" s="33"/>
      <c r="C237" s="43"/>
      <c r="D237" s="139">
        <f>'5 жастағы балалар К'!AX76</f>
        <v>0</v>
      </c>
      <c r="E237" s="44"/>
      <c r="F237" s="139">
        <f>'5 жастағы балалар Ш'!AX76</f>
        <v>0</v>
      </c>
      <c r="G237" s="44"/>
    </row>
    <row r="238" spans="2:7">
      <c r="B238" s="34"/>
      <c r="C238" s="43"/>
      <c r="D238" s="139">
        <f>'5 жастағы балалар К'!AY76</f>
        <v>0</v>
      </c>
      <c r="E238" s="44"/>
      <c r="F238" s="139">
        <f>'5 жастағы балалар Ш'!AY76</f>
        <v>0</v>
      </c>
      <c r="G238" s="44"/>
    </row>
    <row r="239" spans="2:7">
      <c r="B239" s="31">
        <v>17</v>
      </c>
      <c r="C239" s="43"/>
      <c r="D239" s="139">
        <f>'5 жастағы балалар К'!AZ76</f>
        <v>0</v>
      </c>
      <c r="E239" s="44"/>
      <c r="F239" s="139">
        <f>'5 жастағы балалар Ш'!AZ76</f>
        <v>0</v>
      </c>
      <c r="G239" s="44"/>
    </row>
    <row r="240" spans="2:7">
      <c r="B240" s="33"/>
      <c r="C240" s="43"/>
      <c r="D240" s="139">
        <f>'5 жастағы балалар К'!BA76</f>
        <v>0</v>
      </c>
      <c r="E240" s="44"/>
      <c r="F240" s="139">
        <f>'5 жастағы балалар Ш'!BA76</f>
        <v>0</v>
      </c>
      <c r="G240" s="44"/>
    </row>
    <row r="241" spans="2:7">
      <c r="B241" s="34"/>
      <c r="C241" s="43"/>
      <c r="D241" s="139">
        <f>'5 жастағы балалар К'!BB76</f>
        <v>0</v>
      </c>
      <c r="E241" s="44"/>
      <c r="F241" s="139">
        <f>'5 жастағы балалар Ш'!BB76</f>
        <v>0</v>
      </c>
      <c r="G241" s="44"/>
    </row>
    <row r="242" spans="2:7">
      <c r="B242" s="31">
        <v>18</v>
      </c>
      <c r="C242" s="43"/>
      <c r="D242" s="139">
        <f>'5 жастағы балалар К'!BC76</f>
        <v>0</v>
      </c>
      <c r="E242" s="44"/>
      <c r="F242" s="139">
        <f>'5 жастағы балалар Ш'!BC76</f>
        <v>0</v>
      </c>
      <c r="G242" s="44"/>
    </row>
    <row r="243" spans="2:7">
      <c r="B243" s="33"/>
      <c r="C243" s="43"/>
      <c r="D243" s="139">
        <f>'5 жастағы балалар К'!BD76</f>
        <v>0</v>
      </c>
      <c r="E243" s="44"/>
      <c r="F243" s="139">
        <f>'5 жастағы балалар Ш'!BD76</f>
        <v>0</v>
      </c>
      <c r="G243" s="44"/>
    </row>
    <row r="244" spans="2:7">
      <c r="B244" s="34"/>
      <c r="C244" s="43"/>
      <c r="D244" s="139">
        <f>'5 жастағы балалар К'!BE76</f>
        <v>0</v>
      </c>
      <c r="E244" s="44"/>
      <c r="F244" s="139">
        <f>'5 жастағы балалар Ш'!BE76</f>
        <v>0</v>
      </c>
      <c r="G244" s="44"/>
    </row>
    <row r="245" spans="2:7">
      <c r="B245" s="31">
        <v>19</v>
      </c>
      <c r="C245" s="43"/>
      <c r="D245" s="139">
        <f>'5 жастағы балалар К'!BF76</f>
        <v>0</v>
      </c>
      <c r="E245" s="44"/>
      <c r="F245" s="139">
        <f>'5 жастағы балалар Ш'!BF76</f>
        <v>0</v>
      </c>
      <c r="G245" s="44"/>
    </row>
    <row r="246" spans="2:7">
      <c r="B246" s="33"/>
      <c r="C246" s="43"/>
      <c r="D246" s="139">
        <f>'5 жастағы балалар К'!BG76</f>
        <v>0</v>
      </c>
      <c r="E246" s="44"/>
      <c r="F246" s="139">
        <f>'5 жастағы балалар Ш'!BG76</f>
        <v>0</v>
      </c>
      <c r="G246" s="44"/>
    </row>
    <row r="247" spans="2:7">
      <c r="B247" s="34"/>
      <c r="C247" s="43"/>
      <c r="D247" s="139">
        <f>'5 жастағы балалар К'!BH76</f>
        <v>0</v>
      </c>
      <c r="E247" s="44"/>
      <c r="F247" s="139">
        <f>'5 жастағы балалар Ш'!BH76</f>
        <v>0</v>
      </c>
      <c r="G247" s="44"/>
    </row>
    <row r="248" spans="2:7">
      <c r="B248" s="31">
        <v>20</v>
      </c>
      <c r="C248" s="43"/>
      <c r="D248" s="139">
        <f>'5 жастағы балалар К'!BI76</f>
        <v>0</v>
      </c>
      <c r="E248" s="44"/>
      <c r="F248" s="139">
        <f>'5 жастағы балалар Ш'!BI76</f>
        <v>0</v>
      </c>
      <c r="G248" s="44"/>
    </row>
    <row r="249" spans="2:7">
      <c r="B249" s="33"/>
      <c r="C249" s="43"/>
      <c r="D249" s="139">
        <f>'5 жастағы балалар К'!BJ76</f>
        <v>0</v>
      </c>
      <c r="E249" s="44"/>
      <c r="F249" s="139">
        <f>'5 жастағы балалар Ш'!BJ76</f>
        <v>0</v>
      </c>
      <c r="G249" s="44"/>
    </row>
    <row r="250" spans="2:7">
      <c r="B250" s="34"/>
      <c r="C250" s="43"/>
      <c r="D250" s="139">
        <f>'5 жастағы балалар К'!BK76</f>
        <v>0</v>
      </c>
      <c r="E250" s="44"/>
      <c r="F250" s="139">
        <f>'5 жастағы балалар Ш'!BK76</f>
        <v>0</v>
      </c>
      <c r="G250" s="44"/>
    </row>
    <row r="251" spans="2:7">
      <c r="B251" s="31">
        <v>21</v>
      </c>
      <c r="C251" s="43"/>
      <c r="D251" s="139">
        <f>'5 жастағы балалар К'!BL76</f>
        <v>0</v>
      </c>
      <c r="E251" s="44"/>
      <c r="F251" s="139">
        <f>'5 жастағы балалар Ш'!BL76</f>
        <v>0</v>
      </c>
      <c r="G251" s="44"/>
    </row>
    <row r="252" spans="2:7">
      <c r="B252" s="33"/>
      <c r="C252" s="43"/>
      <c r="D252" s="139">
        <f>'5 жастағы балалар К'!BM76</f>
        <v>0</v>
      </c>
      <c r="E252" s="44"/>
      <c r="F252" s="139">
        <f>'5 жастағы балалар Ш'!BM76</f>
        <v>0</v>
      </c>
      <c r="G252" s="44"/>
    </row>
    <row r="253" spans="2:7">
      <c r="B253" s="34"/>
      <c r="C253" s="43"/>
      <c r="D253" s="139">
        <f>'5 жастағы балалар К'!BN76</f>
        <v>0</v>
      </c>
      <c r="E253" s="44"/>
      <c r="F253" s="139">
        <f>'5 жастағы балалар Ш'!BN76</f>
        <v>0</v>
      </c>
      <c r="G253" s="44"/>
    </row>
    <row r="254" spans="2:7">
      <c r="B254" s="31">
        <v>22</v>
      </c>
      <c r="C254" s="43"/>
      <c r="D254" s="139">
        <f>'5 жастағы балалар К'!BO76</f>
        <v>0</v>
      </c>
      <c r="E254" s="44"/>
      <c r="F254" s="139">
        <f>'5 жастағы балалар Ш'!BO76</f>
        <v>0</v>
      </c>
      <c r="G254" s="44"/>
    </row>
    <row r="255" spans="2:7">
      <c r="B255" s="33"/>
      <c r="C255" s="43"/>
      <c r="D255" s="139">
        <f>'5 жастағы балалар К'!BP76</f>
        <v>0</v>
      </c>
      <c r="E255" s="44"/>
      <c r="F255" s="139">
        <f>'5 жастағы балалар Ш'!BP76</f>
        <v>0</v>
      </c>
      <c r="G255" s="44"/>
    </row>
    <row r="256" spans="2:7">
      <c r="B256" s="34"/>
      <c r="C256" s="43"/>
      <c r="D256" s="139">
        <f>'5 жастағы балалар К'!BQ76</f>
        <v>0</v>
      </c>
      <c r="E256" s="44"/>
      <c r="F256" s="139">
        <f>'5 жастағы балалар Ш'!BQ76</f>
        <v>0</v>
      </c>
      <c r="G256" s="44"/>
    </row>
    <row r="257" spans="2:7">
      <c r="B257" s="31">
        <v>23</v>
      </c>
      <c r="C257" s="43"/>
      <c r="D257" s="139">
        <f>'5 жастағы балалар К'!BR76</f>
        <v>0</v>
      </c>
      <c r="E257" s="44"/>
      <c r="F257" s="139">
        <f>'5 жастағы балалар Ш'!BR76</f>
        <v>0</v>
      </c>
      <c r="G257" s="44"/>
    </row>
    <row r="258" spans="2:7">
      <c r="B258" s="33"/>
      <c r="C258" s="43"/>
      <c r="D258" s="139">
        <f>'5 жастағы балалар К'!BS76</f>
        <v>0</v>
      </c>
      <c r="E258" s="44"/>
      <c r="F258" s="139">
        <f>'5 жастағы балалар Ш'!BS76</f>
        <v>0</v>
      </c>
      <c r="G258" s="44"/>
    </row>
    <row r="259" spans="2:7">
      <c r="B259" s="34"/>
      <c r="C259" s="43"/>
      <c r="D259" s="139">
        <f>'5 жастағы балалар К'!BT76</f>
        <v>0</v>
      </c>
      <c r="E259" s="44"/>
      <c r="F259" s="139">
        <f>'5 жастағы балалар Ш'!BT76</f>
        <v>0</v>
      </c>
      <c r="G259" s="44"/>
    </row>
    <row r="260" spans="2:7">
      <c r="B260" s="31">
        <v>24</v>
      </c>
      <c r="C260" s="43"/>
      <c r="D260" s="139">
        <f>'5 жастағы балалар К'!BU76</f>
        <v>0</v>
      </c>
      <c r="E260" s="44"/>
      <c r="F260" s="139">
        <f>'5 жастағы балалар Ш'!BU76</f>
        <v>0</v>
      </c>
      <c r="G260" s="44"/>
    </row>
    <row r="261" spans="2:7">
      <c r="B261" s="33"/>
      <c r="C261" s="43"/>
      <c r="D261" s="139">
        <f>'5 жастағы балалар К'!BV76</f>
        <v>0</v>
      </c>
      <c r="E261" s="44"/>
      <c r="F261" s="139">
        <f>'5 жастағы балалар Ш'!BV76</f>
        <v>0</v>
      </c>
      <c r="G261" s="44"/>
    </row>
    <row r="262" spans="2:7">
      <c r="B262" s="34"/>
      <c r="C262" s="43"/>
      <c r="D262" s="139">
        <f>'5 жастағы балалар К'!BW76</f>
        <v>0</v>
      </c>
      <c r="E262" s="44"/>
      <c r="F262" s="139">
        <f>'5 жастағы балалар Ш'!BW76</f>
        <v>0</v>
      </c>
      <c r="G262" s="44"/>
    </row>
    <row r="263" spans="2:7">
      <c r="B263" s="31">
        <v>25</v>
      </c>
      <c r="C263" s="43"/>
      <c r="D263" s="139">
        <f>'5 жастағы балалар К'!BX76</f>
        <v>0</v>
      </c>
      <c r="E263" s="44"/>
      <c r="F263" s="139">
        <f>'5 жастағы балалар Ш'!BX76</f>
        <v>0</v>
      </c>
      <c r="G263" s="44"/>
    </row>
    <row r="264" spans="2:7">
      <c r="B264" s="33"/>
      <c r="C264" s="43"/>
      <c r="D264" s="139">
        <f>'5 жастағы балалар К'!BY76</f>
        <v>0</v>
      </c>
      <c r="E264" s="44"/>
      <c r="F264" s="139">
        <f>'5 жастағы балалар Ш'!BY76</f>
        <v>0</v>
      </c>
      <c r="G264" s="44"/>
    </row>
    <row r="265" spans="2:7">
      <c r="B265" s="34"/>
      <c r="C265" s="43"/>
      <c r="D265" s="139">
        <f>'5 жастағы балалар К'!BZ76</f>
        <v>0</v>
      </c>
      <c r="E265" s="44"/>
      <c r="F265" s="139">
        <f>'5 жастағы балалар Ш'!BZ76</f>
        <v>0</v>
      </c>
      <c r="G265" s="44"/>
    </row>
    <row r="266" spans="2:7">
      <c r="B266" s="37">
        <v>26</v>
      </c>
      <c r="C266" s="43"/>
      <c r="D266" s="139">
        <f>'5 жастағы балалар К'!CA76</f>
        <v>0</v>
      </c>
      <c r="E266" s="44"/>
      <c r="F266" s="139">
        <f>'5 жастағы балалар Ш'!CA76</f>
        <v>0</v>
      </c>
      <c r="G266" s="44"/>
    </row>
    <row r="267" spans="2:7">
      <c r="B267" s="37"/>
      <c r="C267" s="43"/>
      <c r="D267" s="139">
        <f>'5 жастағы балалар К'!CB76</f>
        <v>0</v>
      </c>
      <c r="E267" s="44"/>
      <c r="F267" s="139">
        <f>'5 жастағы балалар Ш'!CB76</f>
        <v>0</v>
      </c>
      <c r="G267" s="44"/>
    </row>
    <row r="268" spans="2:7">
      <c r="B268" s="37"/>
      <c r="C268" s="43"/>
      <c r="D268" s="139">
        <f>'5 жастағы балалар К'!CC76</f>
        <v>0</v>
      </c>
      <c r="E268" s="44"/>
      <c r="F268" s="139">
        <f>'5 жастағы балалар Ш'!CC76</f>
        <v>0</v>
      </c>
      <c r="G268" s="44"/>
    </row>
    <row r="269" spans="2:7">
      <c r="B269" s="37">
        <v>27</v>
      </c>
      <c r="C269" s="43"/>
      <c r="D269" s="139">
        <f>'5 жастағы балалар К'!CD76</f>
        <v>0</v>
      </c>
      <c r="E269" s="44"/>
      <c r="F269" s="139">
        <f>'5 жастағы балалар Ш'!CD76</f>
        <v>0</v>
      </c>
      <c r="G269" s="44"/>
    </row>
    <row r="270" spans="2:7">
      <c r="B270" s="37"/>
      <c r="C270" s="43"/>
      <c r="D270" s="139">
        <f>'5 жастағы балалар К'!CE76</f>
        <v>0</v>
      </c>
      <c r="E270" s="44"/>
      <c r="F270" s="139">
        <f>'5 жастағы балалар Ш'!CE76</f>
        <v>0</v>
      </c>
      <c r="G270" s="44"/>
    </row>
    <row r="271" spans="2:7">
      <c r="B271" s="37"/>
      <c r="C271" s="43"/>
      <c r="D271" s="139">
        <f>'5 жастағы балалар К'!CF76</f>
        <v>0</v>
      </c>
      <c r="E271" s="44"/>
      <c r="F271" s="139">
        <f>'5 жастағы балалар Ш'!CF76</f>
        <v>0</v>
      </c>
      <c r="G271" s="44"/>
    </row>
    <row r="272" spans="2:7">
      <c r="B272" s="37">
        <v>28</v>
      </c>
      <c r="C272" s="43"/>
      <c r="D272" s="139">
        <f>'5 жастағы балалар К'!CG76</f>
        <v>0</v>
      </c>
      <c r="E272" s="44"/>
      <c r="F272" s="139">
        <f>'5 жастағы балалар Ш'!CG76</f>
        <v>0</v>
      </c>
      <c r="G272" s="44"/>
    </row>
    <row r="273" spans="2:7">
      <c r="B273" s="37"/>
      <c r="C273" s="43"/>
      <c r="D273" s="139">
        <f>'5 жастағы балалар К'!CH76</f>
        <v>0</v>
      </c>
      <c r="E273" s="44"/>
      <c r="F273" s="139">
        <f>'5 жастағы балалар Ш'!CH76</f>
        <v>0</v>
      </c>
      <c r="G273" s="44"/>
    </row>
    <row r="274" spans="2:7">
      <c r="B274" s="37"/>
      <c r="C274" s="43"/>
      <c r="D274" s="139">
        <f>'5 жастағы балалар К'!CI76</f>
        <v>0</v>
      </c>
      <c r="E274" s="44"/>
      <c r="F274" s="139">
        <f>'5 жастағы балалар Ш'!CI76</f>
        <v>0</v>
      </c>
      <c r="G274" s="44"/>
    </row>
    <row r="275" spans="2:7">
      <c r="B275" s="37">
        <v>29</v>
      </c>
      <c r="C275" s="43"/>
      <c r="D275" s="42"/>
      <c r="E275" s="44"/>
      <c r="F275" s="139">
        <f>'5 жастағы балалар Ш'!CJ76</f>
        <v>0</v>
      </c>
      <c r="G275" s="44"/>
    </row>
    <row r="276" spans="2:7">
      <c r="B276" s="37"/>
      <c r="C276" s="43"/>
      <c r="D276" s="44"/>
      <c r="E276" s="44"/>
      <c r="F276" s="139">
        <f>'5 жастағы балалар Ш'!CK76</f>
        <v>0</v>
      </c>
      <c r="G276" s="44"/>
    </row>
    <row r="277" spans="2:7">
      <c r="B277" s="37"/>
      <c r="C277" s="43"/>
      <c r="D277" s="44"/>
      <c r="E277" s="44"/>
      <c r="F277" s="139">
        <f>'5 жастағы балалар Ш'!CL76</f>
        <v>0</v>
      </c>
      <c r="G277" s="44"/>
    </row>
    <row r="278" spans="2:7">
      <c r="B278" s="37">
        <v>30</v>
      </c>
      <c r="C278" s="43"/>
      <c r="D278" s="44"/>
      <c r="E278" s="44"/>
      <c r="F278" s="139">
        <f>'5 жастағы балалар Ш'!CM76</f>
        <v>0</v>
      </c>
      <c r="G278" s="44"/>
    </row>
    <row r="279" spans="2:7">
      <c r="B279" s="37"/>
      <c r="C279" s="43"/>
      <c r="D279" s="44"/>
      <c r="E279" s="44"/>
      <c r="F279" s="139">
        <f>'5 жастағы балалар Ш'!CN76</f>
        <v>0</v>
      </c>
      <c r="G279" s="44"/>
    </row>
    <row r="280" spans="2:7">
      <c r="B280" s="37"/>
      <c r="C280" s="43"/>
      <c r="D280" s="44"/>
      <c r="E280" s="44"/>
      <c r="F280" s="139">
        <f>'5 жастағы балалар Ш'!CO76</f>
        <v>0</v>
      </c>
      <c r="G280" s="44"/>
    </row>
    <row r="281" spans="2:7">
      <c r="B281" s="37">
        <v>31</v>
      </c>
      <c r="C281" s="43"/>
      <c r="D281" s="44"/>
      <c r="E281" s="44"/>
      <c r="F281" s="139">
        <f>'5 жастағы балалар Ш'!CP76</f>
        <v>0</v>
      </c>
      <c r="G281" s="44"/>
    </row>
    <row r="282" spans="2:7">
      <c r="B282" s="37"/>
      <c r="C282" s="43"/>
      <c r="D282" s="44"/>
      <c r="E282" s="44"/>
      <c r="F282" s="139">
        <f>'5 жастағы балалар Ш'!CQ76</f>
        <v>0</v>
      </c>
      <c r="G282" s="44"/>
    </row>
    <row r="283" spans="2:7">
      <c r="B283" s="37"/>
      <c r="C283" s="43"/>
      <c r="D283" s="44"/>
      <c r="E283" s="44"/>
      <c r="F283" s="139">
        <f>'5 жастағы балалар Ш'!CR76</f>
        <v>0</v>
      </c>
      <c r="G283" s="44"/>
    </row>
    <row r="284" spans="2:7">
      <c r="B284" s="37">
        <v>32</v>
      </c>
      <c r="C284" s="43"/>
      <c r="D284" s="44"/>
      <c r="E284" s="44"/>
      <c r="F284" s="139">
        <f>'5 жастағы балалар Ш'!CS76</f>
        <v>0</v>
      </c>
      <c r="G284" s="44"/>
    </row>
    <row r="285" spans="2:7">
      <c r="B285" s="37"/>
      <c r="C285" s="43"/>
      <c r="D285" s="44"/>
      <c r="E285" s="44"/>
      <c r="F285" s="139">
        <f>'5 жастағы балалар Ш'!CT76</f>
        <v>0</v>
      </c>
      <c r="G285" s="44"/>
    </row>
    <row r="286" spans="2:7">
      <c r="B286" s="37"/>
      <c r="C286" s="43"/>
      <c r="D286" s="44"/>
      <c r="E286" s="44"/>
      <c r="F286" s="139">
        <f>'5 жастағы балалар Ш'!CU76</f>
        <v>0</v>
      </c>
      <c r="G286" s="44"/>
    </row>
    <row r="287" spans="2:7">
      <c r="B287" s="37">
        <v>33</v>
      </c>
      <c r="C287" s="43"/>
      <c r="D287" s="44"/>
      <c r="E287" s="44"/>
      <c r="F287" s="139">
        <f>'5 жастағы балалар Ш'!CV76</f>
        <v>0</v>
      </c>
      <c r="G287" s="44"/>
    </row>
    <row r="288" spans="2:7">
      <c r="B288" s="37"/>
      <c r="C288" s="43"/>
      <c r="D288" s="44"/>
      <c r="E288" s="44"/>
      <c r="F288" s="139">
        <f>'5 жастағы балалар Ш'!CW76</f>
        <v>0</v>
      </c>
      <c r="G288" s="44"/>
    </row>
    <row r="289" spans="2:7">
      <c r="B289" s="37"/>
      <c r="C289" s="43"/>
      <c r="D289" s="44"/>
      <c r="E289" s="44"/>
      <c r="F289" s="139">
        <f>'5 жастағы балалар Ш'!CX76</f>
        <v>0</v>
      </c>
      <c r="G289" s="44"/>
    </row>
    <row r="290" spans="2:7">
      <c r="B290" s="37">
        <v>34</v>
      </c>
      <c r="C290" s="43"/>
      <c r="D290" s="44"/>
      <c r="E290" s="44"/>
      <c r="F290" s="139">
        <f>'5 жастағы балалар Ш'!CY76</f>
        <v>0</v>
      </c>
      <c r="G290" s="44"/>
    </row>
    <row r="291" spans="2:7">
      <c r="B291" s="37"/>
      <c r="C291" s="43"/>
      <c r="D291" s="44"/>
      <c r="E291" s="44"/>
      <c r="F291" s="139">
        <f>'5 жастағы балалар Ш'!CZ76</f>
        <v>0</v>
      </c>
      <c r="G291" s="44"/>
    </row>
    <row r="292" spans="2:7">
      <c r="B292" s="37"/>
      <c r="C292" s="43"/>
      <c r="D292" s="44"/>
      <c r="E292" s="44"/>
      <c r="F292" s="139">
        <f>'5 жастағы балалар Ш'!DA76</f>
        <v>0</v>
      </c>
      <c r="G292" s="44"/>
    </row>
    <row r="293" spans="2:7">
      <c r="B293" s="37">
        <v>35</v>
      </c>
      <c r="C293" s="43"/>
      <c r="D293" s="44"/>
      <c r="E293" s="44"/>
      <c r="F293" s="139">
        <f>'5 жастағы балалар Ш'!DB76</f>
        <v>0</v>
      </c>
      <c r="G293" s="44"/>
    </row>
    <row r="294" spans="2:7">
      <c r="B294" s="37"/>
      <c r="C294" s="43"/>
      <c r="D294" s="44"/>
      <c r="E294" s="44"/>
      <c r="F294" s="139">
        <f>'5 жастағы балалар Ш'!DC76</f>
        <v>0</v>
      </c>
      <c r="G294" s="44"/>
    </row>
    <row r="295" spans="2:7">
      <c r="B295" s="37"/>
      <c r="C295" s="45"/>
      <c r="D295" s="46"/>
      <c r="E295" s="46"/>
      <c r="F295" s="139">
        <f>'5 жастағы балалар Ш'!DD76</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Ф'!D135</f>
        <v>0</v>
      </c>
      <c r="D300" s="137">
        <f>'5 жастағы балалар К'!D135</f>
        <v>0</v>
      </c>
      <c r="E300" s="137">
        <f>'5 жастағы балалар Т'!D135</f>
        <v>0</v>
      </c>
      <c r="F300" s="137">
        <f>'5 жастағы балалар Ш'!D135</f>
        <v>0</v>
      </c>
      <c r="G300" s="137">
        <f>'5 жастағы балалар Ә'!D135</f>
        <v>0</v>
      </c>
    </row>
    <row r="301" spans="2:7">
      <c r="B301" s="33"/>
      <c r="C301" s="137">
        <f>'5 жастағы балалар Ф'!E135</f>
        <v>0</v>
      </c>
      <c r="D301" s="137">
        <f>'5 жастағы балалар К'!E135</f>
        <v>0</v>
      </c>
      <c r="E301" s="137">
        <f>'5 жастағы балалар Т'!E135</f>
        <v>0</v>
      </c>
      <c r="F301" s="137">
        <f>'5 жастағы балалар Ш'!E135</f>
        <v>0</v>
      </c>
      <c r="G301" s="137">
        <f>'5 жастағы балалар Ә'!E135</f>
        <v>0</v>
      </c>
    </row>
    <row r="302" spans="2:7">
      <c r="B302" s="34"/>
      <c r="C302" s="137">
        <f>'5 жастағы балалар Ф'!F135</f>
        <v>0</v>
      </c>
      <c r="D302" s="137">
        <f>'5 жастағы балалар К'!F135</f>
        <v>0</v>
      </c>
      <c r="E302" s="137">
        <f>'5 жастағы балалар Т'!F135</f>
        <v>0</v>
      </c>
      <c r="F302" s="137">
        <f>'5 жастағы балалар Ш'!F135</f>
        <v>0</v>
      </c>
      <c r="G302" s="137">
        <f>'5 жастағы балалар Ә'!F135</f>
        <v>0</v>
      </c>
    </row>
    <row r="303" spans="2:7">
      <c r="B303" s="31">
        <v>2</v>
      </c>
      <c r="C303" s="137">
        <f>'5 жастағы балалар Ф'!G135</f>
        <v>0</v>
      </c>
      <c r="D303" s="137">
        <f>'5 жастағы балалар К'!G135</f>
        <v>0</v>
      </c>
      <c r="E303" s="137">
        <f>'5 жастағы балалар Т'!G135</f>
        <v>0</v>
      </c>
      <c r="F303" s="137">
        <f>'5 жастағы балалар Ш'!G135</f>
        <v>0</v>
      </c>
      <c r="G303" s="137">
        <f>'5 жастағы балалар Ә'!G135</f>
        <v>0</v>
      </c>
    </row>
    <row r="304" spans="2:7">
      <c r="B304" s="33"/>
      <c r="C304" s="137">
        <f>'5 жастағы балалар Ф'!H135</f>
        <v>0</v>
      </c>
      <c r="D304" s="137">
        <f>'5 жастағы балалар К'!H135</f>
        <v>0</v>
      </c>
      <c r="E304" s="137">
        <f>'5 жастағы балалар Т'!H135</f>
        <v>0</v>
      </c>
      <c r="F304" s="137">
        <f>'5 жастағы балалар Ш'!H135</f>
        <v>0</v>
      </c>
      <c r="G304" s="137">
        <f>'5 жастағы балалар Ә'!H135</f>
        <v>0</v>
      </c>
    </row>
    <row r="305" spans="2:7">
      <c r="B305" s="34"/>
      <c r="C305" s="137">
        <f>'5 жастағы балалар Ф'!I135</f>
        <v>0</v>
      </c>
      <c r="D305" s="137">
        <f>'5 жастағы балалар К'!I135</f>
        <v>0</v>
      </c>
      <c r="E305" s="137">
        <f>'5 жастағы балалар Т'!I135</f>
        <v>0</v>
      </c>
      <c r="F305" s="137">
        <f>'5 жастағы балалар Ш'!I135</f>
        <v>0</v>
      </c>
      <c r="G305" s="137">
        <f>'5 жастағы балалар Ә'!I135</f>
        <v>0</v>
      </c>
    </row>
    <row r="306" spans="2:7">
      <c r="B306" s="31">
        <v>3</v>
      </c>
      <c r="C306" s="137">
        <f>'5 жастағы балалар Ф'!J135</f>
        <v>0</v>
      </c>
      <c r="D306" s="137">
        <f>'5 жастағы балалар К'!J135</f>
        <v>0</v>
      </c>
      <c r="E306" s="137">
        <f>'5 жастағы балалар Т'!J135</f>
        <v>0</v>
      </c>
      <c r="F306" s="137">
        <f>'5 жастағы балалар Ш'!J135</f>
        <v>0</v>
      </c>
      <c r="G306" s="137">
        <f>'5 жастағы балалар Ә'!J135</f>
        <v>0</v>
      </c>
    </row>
    <row r="307" spans="2:7">
      <c r="B307" s="33"/>
      <c r="C307" s="137">
        <f>'5 жастағы балалар Ф'!K135</f>
        <v>0</v>
      </c>
      <c r="D307" s="137">
        <f>'5 жастағы балалар К'!K135</f>
        <v>0</v>
      </c>
      <c r="E307" s="137">
        <f>'5 жастағы балалар Т'!K135</f>
        <v>0</v>
      </c>
      <c r="F307" s="137">
        <f>'5 жастағы балалар Ш'!K135</f>
        <v>0</v>
      </c>
      <c r="G307" s="137">
        <f>'5 жастағы балалар Ә'!K135</f>
        <v>0</v>
      </c>
    </row>
    <row r="308" spans="2:7">
      <c r="B308" s="34"/>
      <c r="C308" s="137">
        <f>'5 жастағы балалар Ф'!L135</f>
        <v>0</v>
      </c>
      <c r="D308" s="137">
        <f>'5 жастағы балалар К'!L135</f>
        <v>0</v>
      </c>
      <c r="E308" s="137">
        <f>'5 жастағы балалар Т'!L135</f>
        <v>0</v>
      </c>
      <c r="F308" s="137">
        <f>'5 жастағы балалар Ш'!L135</f>
        <v>0</v>
      </c>
      <c r="G308" s="137">
        <f>'5 жастағы балалар Ә'!L135</f>
        <v>0</v>
      </c>
    </row>
    <row r="309" spans="2:7">
      <c r="B309" s="31">
        <v>4</v>
      </c>
      <c r="C309" s="137">
        <f>'5 жастағы балалар Ф'!M135</f>
        <v>0</v>
      </c>
      <c r="D309" s="137">
        <f>'5 жастағы балалар К'!M135</f>
        <v>0</v>
      </c>
      <c r="E309" s="137">
        <f>'5 жастағы балалар Т'!M135</f>
        <v>0</v>
      </c>
      <c r="F309" s="137">
        <f>'5 жастағы балалар Ш'!M135</f>
        <v>0</v>
      </c>
      <c r="G309" s="137">
        <f>'5 жастағы балалар Ә'!M135</f>
        <v>0</v>
      </c>
    </row>
    <row r="310" spans="2:7">
      <c r="B310" s="33"/>
      <c r="C310" s="137">
        <f>'5 жастағы балалар Ф'!N135</f>
        <v>0</v>
      </c>
      <c r="D310" s="137">
        <f>'5 жастағы балалар К'!N135</f>
        <v>0</v>
      </c>
      <c r="E310" s="137">
        <f>'5 жастағы балалар Т'!N135</f>
        <v>0</v>
      </c>
      <c r="F310" s="137">
        <f>'5 жастағы балалар Ш'!N135</f>
        <v>0</v>
      </c>
      <c r="G310" s="137">
        <f>'5 жастағы балалар Ә'!N135</f>
        <v>0</v>
      </c>
    </row>
    <row r="311" spans="2:7">
      <c r="B311" s="34"/>
      <c r="C311" s="137">
        <f>'5 жастағы балалар Ф'!O135</f>
        <v>0</v>
      </c>
      <c r="D311" s="137">
        <f>'5 жастағы балалар К'!O135</f>
        <v>0</v>
      </c>
      <c r="E311" s="137">
        <f>'5 жастағы балалар Т'!O135</f>
        <v>0</v>
      </c>
      <c r="F311" s="137">
        <f>'5 жастағы балалар Ш'!O135</f>
        <v>0</v>
      </c>
      <c r="G311" s="137">
        <f>'5 жастағы балалар Ә'!O135</f>
        <v>0</v>
      </c>
    </row>
    <row r="312" spans="2:7">
      <c r="B312" s="31">
        <v>5</v>
      </c>
      <c r="C312" s="137">
        <f>'5 жастағы балалар Ф'!P135</f>
        <v>0</v>
      </c>
      <c r="D312" s="137">
        <f>'5 жастағы балалар К'!P135</f>
        <v>0</v>
      </c>
      <c r="E312" s="137">
        <f>'5 жастағы балалар Т'!P135</f>
        <v>0</v>
      </c>
      <c r="F312" s="137">
        <f>'5 жастағы балалар Ш'!P135</f>
        <v>0</v>
      </c>
      <c r="G312" s="137">
        <f>'5 жастағы балалар Ә'!P135</f>
        <v>0</v>
      </c>
    </row>
    <row r="313" spans="2:7">
      <c r="B313" s="33"/>
      <c r="C313" s="137">
        <f>'5 жастағы балалар Ф'!Q135</f>
        <v>0</v>
      </c>
      <c r="D313" s="137">
        <f>'5 жастағы балалар К'!Q135</f>
        <v>0</v>
      </c>
      <c r="E313" s="137">
        <f>'5 жастағы балалар Т'!Q135</f>
        <v>0</v>
      </c>
      <c r="F313" s="137">
        <f>'5 жастағы балалар Ш'!Q135</f>
        <v>0</v>
      </c>
      <c r="G313" s="137">
        <f>'5 жастағы балалар Ә'!Q135</f>
        <v>0</v>
      </c>
    </row>
    <row r="314" spans="2:7">
      <c r="B314" s="34"/>
      <c r="C314" s="137">
        <f>'5 жастағы балалар Ф'!R135</f>
        <v>0</v>
      </c>
      <c r="D314" s="137">
        <f>'5 жастағы балалар К'!R135</f>
        <v>0</v>
      </c>
      <c r="E314" s="137">
        <f>'5 жастағы балалар Т'!R135</f>
        <v>0</v>
      </c>
      <c r="F314" s="137">
        <f>'5 жастағы балалар Ш'!R135</f>
        <v>0</v>
      </c>
      <c r="G314" s="137">
        <f>'5 жастағы балалар Ә'!R135</f>
        <v>0</v>
      </c>
    </row>
    <row r="315" spans="2:7">
      <c r="B315" s="31">
        <v>6</v>
      </c>
      <c r="C315" s="137">
        <f>'5 жастағы балалар Ф'!S135</f>
        <v>0</v>
      </c>
      <c r="D315" s="137">
        <f>'5 жастағы балалар К'!S135</f>
        <v>0</v>
      </c>
      <c r="E315" s="137">
        <f>'5 жастағы балалар Т'!S135</f>
        <v>0</v>
      </c>
      <c r="F315" s="137">
        <f>'5 жастағы балалар Ш'!S135</f>
        <v>0</v>
      </c>
      <c r="G315" s="137">
        <f>'5 жастағы балалар Ә'!S135</f>
        <v>0</v>
      </c>
    </row>
    <row r="316" spans="2:7">
      <c r="B316" s="33"/>
      <c r="C316" s="137">
        <f>'5 жастағы балалар Ф'!T135</f>
        <v>0</v>
      </c>
      <c r="D316" s="137">
        <f>'5 жастағы балалар К'!T135</f>
        <v>0</v>
      </c>
      <c r="E316" s="137">
        <f>'5 жастағы балалар Т'!T135</f>
        <v>0</v>
      </c>
      <c r="F316" s="137">
        <f>'5 жастағы балалар Ш'!T135</f>
        <v>0</v>
      </c>
      <c r="G316" s="137">
        <f>'5 жастағы балалар Ә'!T135</f>
        <v>0</v>
      </c>
    </row>
    <row r="317" spans="2:7">
      <c r="B317" s="34"/>
      <c r="C317" s="137">
        <f>'5 жастағы балалар Ф'!U135</f>
        <v>0</v>
      </c>
      <c r="D317" s="137">
        <f>'5 жастағы балалар К'!U135</f>
        <v>0</v>
      </c>
      <c r="E317" s="137">
        <f>'5 жастағы балалар Т'!U135</f>
        <v>0</v>
      </c>
      <c r="F317" s="137">
        <f>'5 жастағы балалар Ш'!U135</f>
        <v>0</v>
      </c>
      <c r="G317" s="137">
        <f>'5 жастағы балалар Ә'!U135</f>
        <v>0</v>
      </c>
    </row>
    <row r="318" spans="2:7">
      <c r="B318" s="31">
        <v>7</v>
      </c>
      <c r="C318" s="137">
        <f>'5 жастағы балалар Ф'!V135</f>
        <v>0</v>
      </c>
      <c r="D318" s="137">
        <f>'5 жастағы балалар К'!V135</f>
        <v>0</v>
      </c>
      <c r="E318" s="137">
        <f>'5 жастағы балалар Т'!V135</f>
        <v>0</v>
      </c>
      <c r="F318" s="137">
        <f>'5 жастағы балалар Ш'!V135</f>
        <v>0</v>
      </c>
      <c r="G318" s="137">
        <f>'5 жастағы балалар Ә'!V135</f>
        <v>0</v>
      </c>
    </row>
    <row r="319" spans="2:7">
      <c r="B319" s="33"/>
      <c r="C319" s="137">
        <f>'5 жастағы балалар Ф'!W135</f>
        <v>0</v>
      </c>
      <c r="D319" s="137">
        <f>'5 жастағы балалар Ш'!W135</f>
        <v>0</v>
      </c>
      <c r="E319" s="137">
        <f>'5 жастағы балалар Т'!W135</f>
        <v>0</v>
      </c>
      <c r="F319" s="137">
        <f>'5 жастағы балалар Ш'!W135</f>
        <v>0</v>
      </c>
      <c r="G319" s="137">
        <f>'5 жастағы балалар Ә'!W135</f>
        <v>0</v>
      </c>
    </row>
    <row r="320" spans="2:7">
      <c r="B320" s="34"/>
      <c r="C320" s="137">
        <f>'5 жастағы балалар Ф'!X135</f>
        <v>0</v>
      </c>
      <c r="D320" s="137">
        <f>'5 жастағы балалар К'!X135</f>
        <v>0</v>
      </c>
      <c r="E320" s="137">
        <f>'5 жастағы балалар Т'!X135</f>
        <v>0</v>
      </c>
      <c r="F320" s="137">
        <f>'5 жастағы балалар Ш'!X135</f>
        <v>0</v>
      </c>
      <c r="G320" s="137">
        <f>'5 жастағы балалар Ә'!X135</f>
        <v>0</v>
      </c>
    </row>
    <row r="321" spans="2:7">
      <c r="B321" s="31">
        <v>8</v>
      </c>
      <c r="C321" s="41"/>
      <c r="D321" s="137">
        <f>'5 жастағы балалар К'!Y135</f>
        <v>0</v>
      </c>
      <c r="E321" s="42"/>
      <c r="F321" s="137">
        <f>'5 жастағы балалар Ш'!Y135</f>
        <v>0</v>
      </c>
      <c r="G321" s="42"/>
    </row>
    <row r="322" spans="2:7">
      <c r="B322" s="33"/>
      <c r="C322" s="43"/>
      <c r="D322" s="137">
        <f>'5 жастағы балалар К'!Z135</f>
        <v>0</v>
      </c>
      <c r="E322" s="44"/>
      <c r="F322" s="137">
        <f>'5 жастағы балалар Ш'!Z135</f>
        <v>0</v>
      </c>
      <c r="G322" s="44"/>
    </row>
    <row r="323" spans="2:7">
      <c r="B323" s="34"/>
      <c r="C323" s="43"/>
      <c r="D323" s="137">
        <f>'5 жастағы балалар К'!AA135</f>
        <v>0</v>
      </c>
      <c r="E323" s="44"/>
      <c r="F323" s="137">
        <f>'5 жастағы балалар Ш'!AA135</f>
        <v>0</v>
      </c>
      <c r="G323" s="44"/>
    </row>
    <row r="324" spans="2:7">
      <c r="B324" s="31">
        <v>9</v>
      </c>
      <c r="C324" s="43"/>
      <c r="D324" s="137">
        <f>'5 жастағы балалар К'!AB135</f>
        <v>0</v>
      </c>
      <c r="E324" s="44"/>
      <c r="F324" s="137">
        <f>'5 жастағы балалар Ш'!AB135</f>
        <v>0</v>
      </c>
      <c r="G324" s="44"/>
    </row>
    <row r="325" spans="2:7">
      <c r="B325" s="33"/>
      <c r="C325" s="43"/>
      <c r="D325" s="137">
        <f>'5 жастағы балалар К'!AC135</f>
        <v>0</v>
      </c>
      <c r="E325" s="44"/>
      <c r="F325" s="137">
        <f>'5 жастағы балалар Ш'!AC135</f>
        <v>0</v>
      </c>
      <c r="G325" s="44"/>
    </row>
    <row r="326" spans="2:7">
      <c r="B326" s="34"/>
      <c r="C326" s="43"/>
      <c r="D326" s="137">
        <f>'5 жастағы балалар К'!AD135</f>
        <v>0</v>
      </c>
      <c r="E326" s="44"/>
      <c r="F326" s="137">
        <f>'5 жастағы балалар Ш'!AD135</f>
        <v>0</v>
      </c>
      <c r="G326" s="44"/>
    </row>
    <row r="327" spans="2:7">
      <c r="B327" s="37">
        <v>10</v>
      </c>
      <c r="C327" s="43"/>
      <c r="D327" s="137">
        <f>'5 жастағы балалар К'!AE135</f>
        <v>0</v>
      </c>
      <c r="E327" s="44"/>
      <c r="F327" s="137">
        <f>'5 жастағы балалар Ш'!AE135</f>
        <v>0</v>
      </c>
      <c r="G327" s="44"/>
    </row>
    <row r="328" spans="2:7">
      <c r="B328" s="37"/>
      <c r="C328" s="43"/>
      <c r="D328" s="137">
        <f>'5 жастағы балалар К'!AF135</f>
        <v>0</v>
      </c>
      <c r="E328" s="44"/>
      <c r="F328" s="137">
        <f>'5 жастағы балалар Ш'!AF135</f>
        <v>0</v>
      </c>
      <c r="G328" s="44"/>
    </row>
    <row r="329" spans="2:7">
      <c r="B329" s="37"/>
      <c r="C329" s="43"/>
      <c r="D329" s="137">
        <f>'5 жастағы балалар К'!AG135</f>
        <v>0</v>
      </c>
      <c r="E329" s="44"/>
      <c r="F329" s="137">
        <f>'5 жастағы балалар Ш'!AG135</f>
        <v>0</v>
      </c>
      <c r="G329" s="44"/>
    </row>
    <row r="330" spans="2:7">
      <c r="B330" s="37">
        <v>11</v>
      </c>
      <c r="C330" s="43"/>
      <c r="D330" s="137">
        <f>'5 жастағы балалар К'!AH135</f>
        <v>0</v>
      </c>
      <c r="E330" s="44"/>
      <c r="F330" s="137">
        <f>'5 жастағы балалар Ш'!AH135</f>
        <v>0</v>
      </c>
      <c r="G330" s="44"/>
    </row>
    <row r="331" spans="2:7">
      <c r="B331" s="37"/>
      <c r="C331" s="43"/>
      <c r="D331" s="137">
        <f>'5 жастағы балалар К'!AI135</f>
        <v>0</v>
      </c>
      <c r="E331" s="44"/>
      <c r="F331" s="137">
        <f>'5 жастағы балалар Ш'!AI135</f>
        <v>0</v>
      </c>
      <c r="G331" s="44"/>
    </row>
    <row r="332" spans="2:7">
      <c r="B332" s="37"/>
      <c r="C332" s="43"/>
      <c r="D332" s="137">
        <f>'5 жастағы балалар К'!AJ135</f>
        <v>0</v>
      </c>
      <c r="E332" s="44"/>
      <c r="F332" s="137">
        <f>'5 жастағы балалар Ш'!AJ135</f>
        <v>0</v>
      </c>
      <c r="G332" s="44"/>
    </row>
    <row r="333" spans="2:7">
      <c r="B333" s="37">
        <v>12</v>
      </c>
      <c r="C333" s="43"/>
      <c r="D333" s="137">
        <f>'5 жастағы балалар К'!AK135</f>
        <v>0</v>
      </c>
      <c r="E333" s="44"/>
      <c r="F333" s="137">
        <f>'5 жастағы балалар Ш'!AK135</f>
        <v>0</v>
      </c>
      <c r="G333" s="44"/>
    </row>
    <row r="334" spans="2:7">
      <c r="B334" s="37"/>
      <c r="C334" s="43"/>
      <c r="D334" s="137">
        <f>'5 жастағы балалар К'!AL135</f>
        <v>0</v>
      </c>
      <c r="E334" s="44"/>
      <c r="F334" s="137">
        <f>'5 жастағы балалар Ш'!AL135</f>
        <v>0</v>
      </c>
      <c r="G334" s="44"/>
    </row>
    <row r="335" spans="2:7">
      <c r="B335" s="37"/>
      <c r="C335" s="43"/>
      <c r="D335" s="137">
        <f>'5 жастағы балалар К'!AM135</f>
        <v>0</v>
      </c>
      <c r="E335" s="44"/>
      <c r="F335" s="137">
        <f>'5 жастағы балалар Ш'!AM135</f>
        <v>0</v>
      </c>
      <c r="G335" s="44"/>
    </row>
    <row r="336" spans="2:7">
      <c r="B336" s="37">
        <v>13</v>
      </c>
      <c r="C336" s="43"/>
      <c r="D336" s="137">
        <f>'5 жастағы балалар К'!AN135</f>
        <v>0</v>
      </c>
      <c r="E336" s="44"/>
      <c r="F336" s="137">
        <f>'5 жастағы балалар Ш'!AN135</f>
        <v>0</v>
      </c>
      <c r="G336" s="44"/>
    </row>
    <row r="337" spans="2:7">
      <c r="B337" s="37"/>
      <c r="C337" s="43"/>
      <c r="D337" s="137">
        <f>'5 жастағы балалар К'!AO135</f>
        <v>0</v>
      </c>
      <c r="E337" s="44"/>
      <c r="F337" s="137">
        <f>'5 жастағы балалар Ш'!AO135</f>
        <v>0</v>
      </c>
      <c r="G337" s="44"/>
    </row>
    <row r="338" spans="2:7">
      <c r="B338" s="37"/>
      <c r="C338" s="43"/>
      <c r="D338" s="137">
        <f>'5 жастағы балалар К'!AP135</f>
        <v>0</v>
      </c>
      <c r="E338" s="44"/>
      <c r="F338" s="137">
        <f>'5 жастағы балалар Ш'!AP135</f>
        <v>0</v>
      </c>
      <c r="G338" s="44"/>
    </row>
    <row r="339" spans="2:7">
      <c r="B339" s="37">
        <v>14</v>
      </c>
      <c r="C339" s="43"/>
      <c r="D339" s="137">
        <f>'5 жастағы балалар К'!AQ135</f>
        <v>0</v>
      </c>
      <c r="E339" s="44"/>
      <c r="F339" s="137">
        <f>'5 жастағы балалар Ш'!AQ135</f>
        <v>0</v>
      </c>
      <c r="G339" s="44"/>
    </row>
    <row r="340" spans="2:7">
      <c r="B340" s="37"/>
      <c r="C340" s="43"/>
      <c r="D340" s="137">
        <f>'5 жастағы балалар К'!AR135</f>
        <v>0</v>
      </c>
      <c r="E340" s="44"/>
      <c r="F340" s="137">
        <f>'5 жастағы балалар Ш'!AR135</f>
        <v>0</v>
      </c>
      <c r="G340" s="44"/>
    </row>
    <row r="341" spans="2:7">
      <c r="B341" s="37"/>
      <c r="C341" s="43"/>
      <c r="D341" s="137">
        <f>'5 жастағы балалар К'!AS135</f>
        <v>0</v>
      </c>
      <c r="E341" s="44"/>
      <c r="F341" s="137">
        <f>'5 жастағы балалар Ш'!AS135</f>
        <v>0</v>
      </c>
      <c r="G341" s="44"/>
    </row>
    <row r="342" spans="2:7">
      <c r="B342" s="37">
        <v>15</v>
      </c>
      <c r="C342" s="43"/>
      <c r="D342" s="137">
        <f>'5 жастағы балалар К'!AT135</f>
        <v>0</v>
      </c>
      <c r="E342" s="44"/>
      <c r="F342" s="137">
        <f>'5 жастағы балалар Ш'!AT135</f>
        <v>0</v>
      </c>
      <c r="G342" s="44"/>
    </row>
    <row r="343" spans="2:7">
      <c r="B343" s="37"/>
      <c r="C343" s="43"/>
      <c r="D343" s="137">
        <f>'5 жастағы балалар К'!AU135</f>
        <v>0</v>
      </c>
      <c r="E343" s="44"/>
      <c r="F343" s="137">
        <f>'5 жастағы балалар Ш'!AU135</f>
        <v>0</v>
      </c>
      <c r="G343" s="44"/>
    </row>
    <row r="344" spans="2:7">
      <c r="B344" s="37"/>
      <c r="C344" s="43"/>
      <c r="D344" s="137">
        <f>'5 жастағы балалар К'!AV135</f>
        <v>0</v>
      </c>
      <c r="E344" s="44"/>
      <c r="F344" s="137">
        <f>'5 жастағы балалар Ш'!AV135</f>
        <v>0</v>
      </c>
      <c r="G344" s="44"/>
    </row>
    <row r="345" spans="2:7">
      <c r="B345" s="31">
        <v>16</v>
      </c>
      <c r="C345" s="43"/>
      <c r="D345" s="137">
        <f>'5 жастағы балалар К'!AW135</f>
        <v>0</v>
      </c>
      <c r="E345" s="44"/>
      <c r="F345" s="137">
        <f>'5 жастағы балалар Ш'!AW135</f>
        <v>0</v>
      </c>
      <c r="G345" s="44"/>
    </row>
    <row r="346" spans="2:7">
      <c r="B346" s="33"/>
      <c r="C346" s="43"/>
      <c r="D346" s="137">
        <f>'5 жастағы балалар К'!AX135</f>
        <v>0</v>
      </c>
      <c r="E346" s="44"/>
      <c r="F346" s="137">
        <f>'5 жастағы балалар Ш'!AX135</f>
        <v>0</v>
      </c>
      <c r="G346" s="44"/>
    </row>
    <row r="347" spans="2:7">
      <c r="B347" s="34"/>
      <c r="C347" s="43"/>
      <c r="D347" s="137">
        <f>'5 жастағы балалар К'!AY135</f>
        <v>0</v>
      </c>
      <c r="E347" s="44"/>
      <c r="F347" s="137">
        <f>'5 жастағы балалар Ш'!AY135</f>
        <v>0</v>
      </c>
      <c r="G347" s="44"/>
    </row>
    <row r="348" spans="2:7">
      <c r="B348" s="31">
        <v>17</v>
      </c>
      <c r="C348" s="43"/>
      <c r="D348" s="137">
        <f>'5 жастағы балалар К'!AZ135</f>
        <v>0</v>
      </c>
      <c r="E348" s="44"/>
      <c r="F348" s="137">
        <f>'5 жастағы балалар Ш'!AZ135</f>
        <v>0</v>
      </c>
      <c r="G348" s="44"/>
    </row>
    <row r="349" spans="2:7">
      <c r="B349" s="33"/>
      <c r="C349" s="43"/>
      <c r="D349" s="137">
        <f>'5 жастағы балалар К'!BA135</f>
        <v>0</v>
      </c>
      <c r="E349" s="44"/>
      <c r="F349" s="137">
        <f>'5 жастағы балалар Ш'!BA135</f>
        <v>0</v>
      </c>
      <c r="G349" s="44"/>
    </row>
    <row r="350" spans="2:7">
      <c r="B350" s="34"/>
      <c r="C350" s="43"/>
      <c r="D350" s="137">
        <f>'5 жастағы балалар К'!BB135</f>
        <v>0</v>
      </c>
      <c r="E350" s="44"/>
      <c r="F350" s="137">
        <f>'5 жастағы балалар Ш'!BB135</f>
        <v>0</v>
      </c>
      <c r="G350" s="44"/>
    </row>
    <row r="351" spans="2:7">
      <c r="B351" s="31">
        <v>18</v>
      </c>
      <c r="C351" s="43"/>
      <c r="D351" s="137">
        <f>'5 жастағы балалар К'!BC135</f>
        <v>0</v>
      </c>
      <c r="E351" s="44"/>
      <c r="F351" s="137">
        <f>'5 жастағы балалар Ш'!BC135</f>
        <v>0</v>
      </c>
      <c r="G351" s="44"/>
    </row>
    <row r="352" spans="2:7">
      <c r="B352" s="33"/>
      <c r="C352" s="43"/>
      <c r="D352" s="137">
        <f>'5 жастағы балалар К'!BD135</f>
        <v>0</v>
      </c>
      <c r="E352" s="44"/>
      <c r="F352" s="137">
        <f>'5 жастағы балалар Ш'!BD135</f>
        <v>0</v>
      </c>
      <c r="G352" s="44"/>
    </row>
    <row r="353" spans="2:7">
      <c r="B353" s="34"/>
      <c r="C353" s="43"/>
      <c r="D353" s="137">
        <f>'5 жастағы балалар К'!BE135</f>
        <v>0</v>
      </c>
      <c r="E353" s="44"/>
      <c r="F353" s="137">
        <f>'5 жастағы балалар Ш'!BE135</f>
        <v>0</v>
      </c>
      <c r="G353" s="44"/>
    </row>
    <row r="354" spans="2:7">
      <c r="B354" s="31">
        <v>19</v>
      </c>
      <c r="C354" s="43"/>
      <c r="D354" s="137">
        <f>'5 жастағы балалар К'!BF135</f>
        <v>0</v>
      </c>
      <c r="E354" s="44"/>
      <c r="F354" s="137">
        <f>'5 жастағы балалар Ш'!BF135</f>
        <v>0</v>
      </c>
      <c r="G354" s="44"/>
    </row>
    <row r="355" spans="2:7">
      <c r="B355" s="33"/>
      <c r="C355" s="43"/>
      <c r="D355" s="137">
        <f>'5 жастағы балалар К'!BG135</f>
        <v>0</v>
      </c>
      <c r="E355" s="44"/>
      <c r="F355" s="137">
        <f>'5 жастағы балалар Ш'!BG135</f>
        <v>0</v>
      </c>
      <c r="G355" s="44"/>
    </row>
    <row r="356" spans="2:7">
      <c r="B356" s="34"/>
      <c r="C356" s="43"/>
      <c r="D356" s="137">
        <f>'5 жастағы балалар К'!BH135</f>
        <v>0</v>
      </c>
      <c r="E356" s="44"/>
      <c r="F356" s="137">
        <f>'5 жастағы балалар Ш'!BH135</f>
        <v>0</v>
      </c>
      <c r="G356" s="44"/>
    </row>
    <row r="357" spans="2:7">
      <c r="B357" s="31">
        <v>20</v>
      </c>
      <c r="C357" s="43"/>
      <c r="D357" s="137">
        <f>'5 жастағы балалар К'!BI135</f>
        <v>0</v>
      </c>
      <c r="E357" s="44"/>
      <c r="F357" s="137">
        <f>'5 жастағы балалар Ш'!BI135</f>
        <v>0</v>
      </c>
      <c r="G357" s="44"/>
    </row>
    <row r="358" spans="2:7">
      <c r="B358" s="33"/>
      <c r="C358" s="43"/>
      <c r="D358" s="137">
        <f>'5 жастағы балалар К'!BJ135</f>
        <v>0</v>
      </c>
      <c r="E358" s="44"/>
      <c r="F358" s="137">
        <f>'5 жастағы балалар Ш'!BJ135</f>
        <v>0</v>
      </c>
      <c r="G358" s="44"/>
    </row>
    <row r="359" spans="2:7">
      <c r="B359" s="34"/>
      <c r="C359" s="43"/>
      <c r="D359" s="137">
        <f>'5 жастағы балалар К'!BK135</f>
        <v>0</v>
      </c>
      <c r="E359" s="44"/>
      <c r="F359" s="137">
        <f>'5 жастағы балалар Ш'!BK135</f>
        <v>0</v>
      </c>
      <c r="G359" s="44"/>
    </row>
    <row r="360" spans="2:7">
      <c r="B360" s="31">
        <v>21</v>
      </c>
      <c r="C360" s="43"/>
      <c r="D360" s="137">
        <f>'5 жастағы балалар К'!BL135</f>
        <v>0</v>
      </c>
      <c r="E360" s="44"/>
      <c r="F360" s="137">
        <f>'5 жастағы балалар Ш'!BL135</f>
        <v>0</v>
      </c>
      <c r="G360" s="44"/>
    </row>
    <row r="361" spans="2:7">
      <c r="B361" s="33"/>
      <c r="C361" s="43"/>
      <c r="D361" s="137">
        <f>'5 жастағы балалар К'!BM135</f>
        <v>0</v>
      </c>
      <c r="E361" s="44"/>
      <c r="F361" s="137">
        <f>'5 жастағы балалар Ш'!BM135</f>
        <v>0</v>
      </c>
      <c r="G361" s="44"/>
    </row>
    <row r="362" spans="2:7">
      <c r="B362" s="34"/>
      <c r="C362" s="43"/>
      <c r="D362" s="137">
        <f>'5 жастағы балалар К'!BN135</f>
        <v>0</v>
      </c>
      <c r="E362" s="44"/>
      <c r="F362" s="137">
        <f>'5 жастағы балалар Ш'!BN135</f>
        <v>0</v>
      </c>
      <c r="G362" s="44"/>
    </row>
    <row r="363" spans="2:7">
      <c r="B363" s="31">
        <v>22</v>
      </c>
      <c r="C363" s="43"/>
      <c r="D363" s="137">
        <f>'5 жастағы балалар К'!BO135</f>
        <v>0</v>
      </c>
      <c r="E363" s="44"/>
      <c r="F363" s="137">
        <f>'5 жастағы балалар Ш'!BO135</f>
        <v>0</v>
      </c>
      <c r="G363" s="44"/>
    </row>
    <row r="364" spans="2:7">
      <c r="B364" s="33"/>
      <c r="C364" s="43"/>
      <c r="D364" s="137">
        <f>'5 жастағы балалар К'!BP135</f>
        <v>0</v>
      </c>
      <c r="E364" s="44"/>
      <c r="F364" s="137">
        <f>'5 жастағы балалар Ш'!BP135</f>
        <v>0</v>
      </c>
      <c r="G364" s="44"/>
    </row>
    <row r="365" spans="2:7">
      <c r="B365" s="34"/>
      <c r="C365" s="43"/>
      <c r="D365" s="137">
        <f>'5 жастағы балалар К'!BQ135</f>
        <v>0</v>
      </c>
      <c r="E365" s="44"/>
      <c r="F365" s="137">
        <f>'5 жастағы балалар Ш'!BQ135</f>
        <v>0</v>
      </c>
      <c r="G365" s="44"/>
    </row>
    <row r="366" spans="2:7">
      <c r="B366" s="31">
        <v>23</v>
      </c>
      <c r="C366" s="43"/>
      <c r="D366" s="137">
        <f>'5 жастағы балалар К'!BR135</f>
        <v>0</v>
      </c>
      <c r="E366" s="44"/>
      <c r="F366" s="137">
        <f>'5 жастағы балалар Ш'!BR135</f>
        <v>0</v>
      </c>
      <c r="G366" s="44"/>
    </row>
    <row r="367" spans="2:7">
      <c r="B367" s="33"/>
      <c r="C367" s="43"/>
      <c r="D367" s="137">
        <f>'5 жастағы балалар К'!BS135</f>
        <v>0</v>
      </c>
      <c r="E367" s="44"/>
      <c r="F367" s="137">
        <f>'5 жастағы балалар Ш'!BS135</f>
        <v>0</v>
      </c>
      <c r="G367" s="44"/>
    </row>
    <row r="368" spans="2:7">
      <c r="B368" s="34"/>
      <c r="C368" s="43"/>
      <c r="D368" s="137">
        <f>'5 жастағы балалар К'!BT135</f>
        <v>0</v>
      </c>
      <c r="E368" s="44"/>
      <c r="F368" s="137">
        <f>'5 жастағы балалар Ш'!BT135</f>
        <v>0</v>
      </c>
      <c r="G368" s="44"/>
    </row>
    <row r="369" spans="2:7">
      <c r="B369" s="31">
        <v>24</v>
      </c>
      <c r="C369" s="43"/>
      <c r="D369" s="137">
        <f>'5 жастағы балалар К'!BU135</f>
        <v>0</v>
      </c>
      <c r="E369" s="44"/>
      <c r="F369" s="137">
        <f>'5 жастағы балалар Ш'!BU135</f>
        <v>0</v>
      </c>
      <c r="G369" s="44"/>
    </row>
    <row r="370" spans="2:7">
      <c r="B370" s="33"/>
      <c r="C370" s="43"/>
      <c r="D370" s="137">
        <f>'5 жастағы балалар К'!BV135</f>
        <v>0</v>
      </c>
      <c r="E370" s="44"/>
      <c r="F370" s="137">
        <f>'5 жастағы балалар Ш'!BV135</f>
        <v>0</v>
      </c>
      <c r="G370" s="44"/>
    </row>
    <row r="371" spans="2:7">
      <c r="B371" s="34"/>
      <c r="C371" s="43"/>
      <c r="D371" s="137">
        <f>'5 жастағы балалар К'!BW135</f>
        <v>0</v>
      </c>
      <c r="E371" s="44"/>
      <c r="F371" s="137">
        <f>'5 жастағы балалар Ш'!BW135</f>
        <v>0</v>
      </c>
      <c r="G371" s="44"/>
    </row>
    <row r="372" spans="2:7">
      <c r="B372" s="31">
        <v>25</v>
      </c>
      <c r="C372" s="43"/>
      <c r="D372" s="137">
        <f>'5 жастағы балалар К'!BX135</f>
        <v>0</v>
      </c>
      <c r="E372" s="44"/>
      <c r="F372" s="137">
        <f>'5 жастағы балалар Ш'!BX135</f>
        <v>0</v>
      </c>
      <c r="G372" s="44"/>
    </row>
    <row r="373" spans="2:7">
      <c r="B373" s="33"/>
      <c r="C373" s="43"/>
      <c r="D373" s="137">
        <f>'5 жастағы балалар К'!BY135</f>
        <v>0</v>
      </c>
      <c r="E373" s="44"/>
      <c r="F373" s="137">
        <f>'5 жастағы балалар Ш'!BY135</f>
        <v>0</v>
      </c>
      <c r="G373" s="44"/>
    </row>
    <row r="374" spans="2:7">
      <c r="B374" s="34"/>
      <c r="C374" s="43"/>
      <c r="D374" s="137">
        <f>'5 жастағы балалар К'!BZ135</f>
        <v>0</v>
      </c>
      <c r="E374" s="44"/>
      <c r="F374" s="137">
        <f>'5 жастағы балалар Ш'!BZ135</f>
        <v>0</v>
      </c>
      <c r="G374" s="44"/>
    </row>
    <row r="375" spans="2:7">
      <c r="B375" s="37">
        <v>26</v>
      </c>
      <c r="C375" s="43"/>
      <c r="D375" s="137">
        <f>'5 жастағы балалар К'!CA135</f>
        <v>0</v>
      </c>
      <c r="E375" s="44"/>
      <c r="F375" s="137">
        <f>'5 жастағы балалар Ш'!CA135</f>
        <v>0</v>
      </c>
      <c r="G375" s="44"/>
    </row>
    <row r="376" spans="2:7">
      <c r="B376" s="37"/>
      <c r="C376" s="43"/>
      <c r="D376" s="137">
        <f>'5 жастағы балалар К'!CB135</f>
        <v>0</v>
      </c>
      <c r="E376" s="44"/>
      <c r="F376" s="137">
        <f>'5 жастағы балалар Ш'!CB135</f>
        <v>0</v>
      </c>
      <c r="G376" s="44"/>
    </row>
    <row r="377" spans="2:7">
      <c r="B377" s="37"/>
      <c r="C377" s="43"/>
      <c r="D377" s="137">
        <f>'5 жастағы балалар К'!CC135</f>
        <v>0</v>
      </c>
      <c r="E377" s="44"/>
      <c r="F377" s="137">
        <f>'5 жастағы балалар Ш'!CC135</f>
        <v>0</v>
      </c>
      <c r="G377" s="44"/>
    </row>
    <row r="378" spans="2:7">
      <c r="B378" s="37">
        <v>27</v>
      </c>
      <c r="C378" s="43"/>
      <c r="D378" s="137">
        <f>'5 жастағы балалар К'!CD135</f>
        <v>0</v>
      </c>
      <c r="E378" s="44"/>
      <c r="F378" s="137">
        <f>'5 жастағы балалар Ш'!CD135</f>
        <v>0</v>
      </c>
      <c r="G378" s="44"/>
    </row>
    <row r="379" spans="2:7">
      <c r="B379" s="37"/>
      <c r="C379" s="43"/>
      <c r="D379" s="137">
        <f>'5 жастағы балалар К'!CE135</f>
        <v>0</v>
      </c>
      <c r="E379" s="44"/>
      <c r="F379" s="137">
        <f>'5 жастағы балалар Ш'!CE135</f>
        <v>0</v>
      </c>
      <c r="G379" s="44"/>
    </row>
    <row r="380" spans="2:7">
      <c r="B380" s="37"/>
      <c r="C380" s="43"/>
      <c r="D380" s="137">
        <f>'5 жастағы балалар К'!CF135</f>
        <v>0</v>
      </c>
      <c r="E380" s="44"/>
      <c r="F380" s="137">
        <f>'5 жастағы балалар Ш'!CF135</f>
        <v>0</v>
      </c>
      <c r="G380" s="44"/>
    </row>
    <row r="381" spans="2:7">
      <c r="B381" s="37">
        <v>28</v>
      </c>
      <c r="C381" s="43"/>
      <c r="D381" s="137">
        <f>'5 жастағы балалар К'!CG135</f>
        <v>0</v>
      </c>
      <c r="E381" s="44"/>
      <c r="F381" s="137">
        <f>'5 жастағы балалар Ш'!CG135</f>
        <v>0</v>
      </c>
      <c r="G381" s="44"/>
    </row>
    <row r="382" spans="2:7">
      <c r="B382" s="37"/>
      <c r="C382" s="43"/>
      <c r="D382" s="137">
        <f>'5 жастағы балалар К'!CH135</f>
        <v>0</v>
      </c>
      <c r="E382" s="44"/>
      <c r="F382" s="137">
        <f>'5 жастағы балалар Ш'!CH135</f>
        <v>0</v>
      </c>
      <c r="G382" s="44"/>
    </row>
    <row r="383" spans="2:7">
      <c r="B383" s="37"/>
      <c r="C383" s="43"/>
      <c r="D383" s="137">
        <f>'5 жастағы балалар К'!CI135</f>
        <v>0</v>
      </c>
      <c r="E383" s="44"/>
      <c r="F383" s="137">
        <f>'5 жастағы балалар Ш'!CI135</f>
        <v>0</v>
      </c>
      <c r="G383" s="44"/>
    </row>
    <row r="384" spans="2:7">
      <c r="B384" s="37">
        <v>29</v>
      </c>
      <c r="C384" s="43"/>
      <c r="D384" s="42"/>
      <c r="E384" s="44"/>
      <c r="F384" s="137">
        <f>'5 жастағы балалар Ш'!CJ135</f>
        <v>0</v>
      </c>
      <c r="G384" s="44"/>
    </row>
    <row r="385" spans="2:7">
      <c r="B385" s="37"/>
      <c r="C385" s="43"/>
      <c r="D385" s="44"/>
      <c r="E385" s="44"/>
      <c r="F385" s="137">
        <f>'5 жастағы балалар Ш'!CK135</f>
        <v>0</v>
      </c>
      <c r="G385" s="44"/>
    </row>
    <row r="386" spans="2:7">
      <c r="B386" s="37"/>
      <c r="C386" s="43"/>
      <c r="D386" s="44"/>
      <c r="E386" s="44"/>
      <c r="F386" s="137">
        <f>'5 жастағы балалар Ш'!CL135</f>
        <v>0</v>
      </c>
      <c r="G386" s="44"/>
    </row>
    <row r="387" spans="2:7">
      <c r="B387" s="37">
        <v>30</v>
      </c>
      <c r="C387" s="43"/>
      <c r="D387" s="44"/>
      <c r="E387" s="44"/>
      <c r="F387" s="137">
        <f>'5 жастағы балалар Ш'!CM135</f>
        <v>0</v>
      </c>
      <c r="G387" s="44"/>
    </row>
    <row r="388" spans="2:7">
      <c r="B388" s="37"/>
      <c r="C388" s="43"/>
      <c r="D388" s="44"/>
      <c r="E388" s="44"/>
      <c r="F388" s="137">
        <f>'5 жастағы балалар Ш'!CN135</f>
        <v>0</v>
      </c>
      <c r="G388" s="44"/>
    </row>
    <row r="389" spans="2:7">
      <c r="B389" s="37"/>
      <c r="C389" s="43"/>
      <c r="D389" s="44"/>
      <c r="E389" s="44"/>
      <c r="F389" s="137">
        <f>'5 жастағы балалар Ш'!CO135</f>
        <v>0</v>
      </c>
      <c r="G389" s="44"/>
    </row>
    <row r="390" spans="2:7">
      <c r="B390" s="37">
        <v>31</v>
      </c>
      <c r="C390" s="43"/>
      <c r="D390" s="44"/>
      <c r="E390" s="44"/>
      <c r="F390" s="137">
        <f>'5 жастағы балалар Ш'!CP135</f>
        <v>0</v>
      </c>
      <c r="G390" s="44"/>
    </row>
    <row r="391" spans="2:7">
      <c r="B391" s="37"/>
      <c r="C391" s="43"/>
      <c r="D391" s="44"/>
      <c r="E391" s="44"/>
      <c r="F391" s="137">
        <f>'5 жастағы балалар Ш'!CQ135</f>
        <v>0</v>
      </c>
      <c r="G391" s="44"/>
    </row>
    <row r="392" spans="2:7">
      <c r="B392" s="37"/>
      <c r="C392" s="43"/>
      <c r="D392" s="44"/>
      <c r="E392" s="44"/>
      <c r="F392" s="137">
        <f>'5 жастағы балалар Ш'!CR135</f>
        <v>0</v>
      </c>
      <c r="G392" s="44"/>
    </row>
    <row r="393" spans="2:7">
      <c r="B393" s="37">
        <v>32</v>
      </c>
      <c r="C393" s="43"/>
      <c r="D393" s="44"/>
      <c r="E393" s="44"/>
      <c r="F393" s="137">
        <f>'5 жастағы балалар Ш'!CS135</f>
        <v>0</v>
      </c>
      <c r="G393" s="44"/>
    </row>
    <row r="394" spans="2:7">
      <c r="B394" s="37"/>
      <c r="C394" s="43"/>
      <c r="D394" s="44"/>
      <c r="E394" s="44"/>
      <c r="F394" s="137">
        <f>'5 жастағы балалар Ш'!CT135</f>
        <v>0</v>
      </c>
      <c r="G394" s="44"/>
    </row>
    <row r="395" spans="2:7">
      <c r="B395" s="37"/>
      <c r="C395" s="43"/>
      <c r="D395" s="44"/>
      <c r="E395" s="44"/>
      <c r="F395" s="137">
        <f>'5 жастағы балалар Ш'!CU135</f>
        <v>0</v>
      </c>
      <c r="G395" s="44"/>
    </row>
    <row r="396" spans="2:7">
      <c r="B396" s="37">
        <v>33</v>
      </c>
      <c r="C396" s="43"/>
      <c r="D396" s="44"/>
      <c r="E396" s="44"/>
      <c r="F396" s="137">
        <f>'5 жастағы балалар Ш'!CV135</f>
        <v>0</v>
      </c>
      <c r="G396" s="44"/>
    </row>
    <row r="397" spans="2:7">
      <c r="B397" s="37"/>
      <c r="C397" s="43"/>
      <c r="D397" s="44"/>
      <c r="E397" s="44"/>
      <c r="F397" s="137">
        <f>'5 жастағы балалар Ш'!CW135</f>
        <v>0</v>
      </c>
      <c r="G397" s="44"/>
    </row>
    <row r="398" spans="2:7">
      <c r="B398" s="37"/>
      <c r="C398" s="43"/>
      <c r="D398" s="44"/>
      <c r="E398" s="44"/>
      <c r="F398" s="137">
        <f>'5 жастағы балалар Ш'!CX135</f>
        <v>0</v>
      </c>
      <c r="G398" s="44"/>
    </row>
    <row r="399" spans="2:7">
      <c r="B399" s="37">
        <v>34</v>
      </c>
      <c r="C399" s="43"/>
      <c r="D399" s="44"/>
      <c r="E399" s="44"/>
      <c r="F399" s="137">
        <f>'5 жастағы балалар Ш'!CY135</f>
        <v>0</v>
      </c>
      <c r="G399" s="44"/>
    </row>
    <row r="400" spans="2:7">
      <c r="B400" s="37"/>
      <c r="C400" s="43"/>
      <c r="D400" s="44"/>
      <c r="E400" s="44"/>
      <c r="F400" s="137">
        <f>'5 жастағы балалар Ш'!CZ135</f>
        <v>0</v>
      </c>
      <c r="G400" s="44"/>
    </row>
    <row r="401" spans="2:7">
      <c r="B401" s="37"/>
      <c r="C401" s="43"/>
      <c r="D401" s="44"/>
      <c r="E401" s="44"/>
      <c r="F401" s="137">
        <f>'5 жастағы балалар Ш'!DA135</f>
        <v>0</v>
      </c>
      <c r="G401" s="44"/>
    </row>
    <row r="402" spans="2:7">
      <c r="B402" s="37">
        <v>35</v>
      </c>
      <c r="C402" s="43"/>
      <c r="D402" s="44"/>
      <c r="E402" s="44"/>
      <c r="F402" s="137">
        <f>'5 жастағы балалар Ш'!DB135</f>
        <v>0</v>
      </c>
      <c r="G402" s="44"/>
    </row>
    <row r="403" spans="2:7">
      <c r="B403" s="37"/>
      <c r="C403" s="43"/>
      <c r="D403" s="44"/>
      <c r="E403" s="44"/>
      <c r="F403" s="137">
        <f>'5 жастағы балалар Ш'!DC135</f>
        <v>0</v>
      </c>
      <c r="G403" s="44"/>
    </row>
    <row r="404" spans="2:7">
      <c r="B404" s="37"/>
      <c r="C404" s="45"/>
      <c r="D404" s="46"/>
      <c r="E404" s="46"/>
      <c r="F404" s="137">
        <f>'5 жастағы балалар Ш'!DD135</f>
        <v>0</v>
      </c>
      <c r="G404" s="46"/>
    </row>
    <row r="405" spans="2:2">
      <c r="B405" s="47">
        <f>СВОД3!V30</f>
        <v>0</v>
      </c>
    </row>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2:AQ170"/>
  <sheetViews>
    <sheetView zoomScale="60" zoomScaleNormal="60" topLeftCell="A100" workbookViewId="0">
      <pane xSplit="3" topLeftCell="D1" activePane="topRight" state="frozen"/>
      <selection/>
      <selection pane="topRight" activeCell="V124" sqref="V124"/>
    </sheetView>
  </sheetViews>
  <sheetFormatPr defaultColWidth="9" defaultRowHeight="14.4"/>
  <cols>
    <col min="2" max="2" width="4.28703703703704" customWidth="1"/>
    <col min="3" max="3" width="50.712962962963" customWidth="1"/>
    <col min="4" max="6" width="12.712962962963" customWidth="1"/>
    <col min="7" max="7" width="13.712962962963" customWidth="1"/>
    <col min="8" max="8" width="18.712962962963" customWidth="1"/>
    <col min="9" max="9" width="20.4259259259259" customWidth="1"/>
    <col min="10" max="12" width="12.712962962963" customWidth="1"/>
    <col min="13" max="13" width="18.1388888888889" customWidth="1"/>
    <col min="14" max="14" width="20.1388888888889" customWidth="1"/>
    <col min="15" max="15" width="18.1388888888889" customWidth="1"/>
    <col min="16" max="16" width="21.4259259259259" customWidth="1"/>
    <col min="17" max="17" width="19.5740740740741" customWidth="1"/>
    <col min="18" max="18" width="22" customWidth="1"/>
    <col min="19" max="19" width="16.712962962963" customWidth="1"/>
    <col min="20" max="20" width="18.4259259259259" customWidth="1"/>
    <col min="21" max="21" width="21.287037037037" customWidth="1"/>
    <col min="22" max="24" width="12.712962962963" customWidth="1"/>
  </cols>
  <sheetData>
    <row r="2" ht="15.75" customHeight="1" spans="2:25">
      <c r="B2" s="353"/>
      <c r="C2" s="354" t="s">
        <v>0</v>
      </c>
      <c r="D2" s="354"/>
      <c r="E2" s="354"/>
      <c r="F2" s="354"/>
      <c r="G2" s="354"/>
      <c r="H2" s="354"/>
      <c r="I2" s="354"/>
      <c r="J2" s="354"/>
      <c r="K2" s="354"/>
      <c r="L2" s="354"/>
      <c r="M2" s="354"/>
      <c r="N2" s="354"/>
      <c r="O2" s="354"/>
      <c r="P2" s="354"/>
      <c r="Q2" s="354"/>
      <c r="R2" s="354"/>
      <c r="S2" s="354"/>
      <c r="T2" s="354"/>
      <c r="U2" s="354"/>
      <c r="V2" s="354"/>
      <c r="W2" s="354"/>
      <c r="X2" s="353"/>
      <c r="Y2" s="353"/>
    </row>
    <row r="3" ht="15.6" spans="1:25">
      <c r="A3" s="353"/>
      <c r="B3" s="353"/>
      <c r="C3" s="354" t="str">
        <f>'5 жастағы балалар Ф'!C3:W3</f>
        <v>Оқу жылы: 2023-2024                           Топ: "Мектепалды сыныбы"               Өткізу кезеңі: бастапқа       Өткізу мерзімі: қыркүйек 2023 жыл</v>
      </c>
      <c r="D3" s="354"/>
      <c r="E3" s="354"/>
      <c r="F3" s="354"/>
      <c r="G3" s="354"/>
      <c r="H3" s="354"/>
      <c r="I3" s="354"/>
      <c r="J3" s="354"/>
      <c r="K3" s="354"/>
      <c r="L3" s="354"/>
      <c r="M3" s="354"/>
      <c r="N3" s="354"/>
      <c r="O3" s="354"/>
      <c r="P3" s="354"/>
      <c r="Q3" s="354"/>
      <c r="R3" s="354"/>
      <c r="S3" s="354"/>
      <c r="T3" s="354"/>
      <c r="U3" s="354"/>
      <c r="V3" s="354"/>
      <c r="W3" s="354"/>
      <c r="X3" s="353"/>
      <c r="Y3" s="353"/>
    </row>
    <row r="4" spans="24:24">
      <c r="X4" s="462"/>
    </row>
    <row r="5" ht="18.75" customHeight="1" spans="2:24">
      <c r="B5" s="37" t="s">
        <v>3</v>
      </c>
      <c r="C5" s="355" t="s">
        <v>111</v>
      </c>
      <c r="D5" s="457" t="s">
        <v>338</v>
      </c>
      <c r="E5" s="457"/>
      <c r="F5" s="457"/>
      <c r="G5" s="457"/>
      <c r="H5" s="457"/>
      <c r="I5" s="457"/>
      <c r="J5" s="457"/>
      <c r="K5" s="457"/>
      <c r="L5" s="457"/>
      <c r="M5" s="457"/>
      <c r="N5" s="457"/>
      <c r="O5" s="457"/>
      <c r="P5" s="457"/>
      <c r="Q5" s="457"/>
      <c r="R5" s="457"/>
      <c r="S5" s="457"/>
      <c r="T5" s="457"/>
      <c r="U5" s="463"/>
      <c r="V5" s="379" t="s">
        <v>6</v>
      </c>
      <c r="W5" s="380" t="s">
        <v>7</v>
      </c>
      <c r="X5" s="381" t="s">
        <v>8</v>
      </c>
    </row>
    <row r="6" ht="15" customHeight="1" spans="2:24">
      <c r="B6" s="37"/>
      <c r="C6" s="355"/>
      <c r="D6" s="423" t="s">
        <v>339</v>
      </c>
      <c r="E6" s="423"/>
      <c r="F6" s="423"/>
      <c r="G6" s="423"/>
      <c r="H6" s="423"/>
      <c r="I6" s="423"/>
      <c r="J6" s="423"/>
      <c r="K6" s="423"/>
      <c r="L6" s="423"/>
      <c r="M6" s="423"/>
      <c r="N6" s="423"/>
      <c r="O6" s="423"/>
      <c r="P6" s="423"/>
      <c r="Q6" s="423"/>
      <c r="R6" s="423"/>
      <c r="S6" s="423"/>
      <c r="T6" s="423"/>
      <c r="U6" s="423"/>
      <c r="V6" s="382"/>
      <c r="W6" s="383"/>
      <c r="X6" s="384"/>
    </row>
    <row r="7" ht="15.6" spans="2:24">
      <c r="B7" s="37"/>
      <c r="C7" s="355"/>
      <c r="D7" s="358" t="s">
        <v>340</v>
      </c>
      <c r="E7" s="358"/>
      <c r="F7" s="358"/>
      <c r="G7" s="358" t="s">
        <v>341</v>
      </c>
      <c r="H7" s="358"/>
      <c r="I7" s="358"/>
      <c r="J7" s="358" t="s">
        <v>342</v>
      </c>
      <c r="K7" s="358"/>
      <c r="L7" s="358"/>
      <c r="M7" s="358" t="s">
        <v>343</v>
      </c>
      <c r="N7" s="358"/>
      <c r="O7" s="358"/>
      <c r="P7" s="358" t="s">
        <v>344</v>
      </c>
      <c r="Q7" s="358"/>
      <c r="R7" s="358"/>
      <c r="S7" s="358" t="s">
        <v>345</v>
      </c>
      <c r="T7" s="358"/>
      <c r="U7" s="358"/>
      <c r="V7" s="382"/>
      <c r="W7" s="383"/>
      <c r="X7" s="384"/>
    </row>
    <row r="8" ht="87.75" customHeight="1" spans="2:24">
      <c r="B8" s="37"/>
      <c r="C8" s="355"/>
      <c r="D8" s="293" t="s">
        <v>346</v>
      </c>
      <c r="E8" s="293"/>
      <c r="F8" s="293"/>
      <c r="G8" s="293" t="s">
        <v>347</v>
      </c>
      <c r="H8" s="293"/>
      <c r="I8" s="293"/>
      <c r="J8" s="293" t="s">
        <v>348</v>
      </c>
      <c r="K8" s="293"/>
      <c r="L8" s="293"/>
      <c r="M8" s="293" t="s">
        <v>349</v>
      </c>
      <c r="N8" s="293"/>
      <c r="O8" s="293"/>
      <c r="P8" s="293" t="s">
        <v>350</v>
      </c>
      <c r="Q8" s="293"/>
      <c r="R8" s="293"/>
      <c r="S8" s="293" t="s">
        <v>351</v>
      </c>
      <c r="T8" s="293"/>
      <c r="U8" s="293"/>
      <c r="V8" s="382"/>
      <c r="W8" s="383"/>
      <c r="X8" s="384"/>
    </row>
    <row r="9" ht="112.5" customHeight="1" spans="2:24">
      <c r="B9" s="37"/>
      <c r="C9" s="355"/>
      <c r="D9" s="359" t="s">
        <v>352</v>
      </c>
      <c r="E9" s="359" t="s">
        <v>353</v>
      </c>
      <c r="F9" s="359" t="s">
        <v>354</v>
      </c>
      <c r="G9" s="359" t="s">
        <v>355</v>
      </c>
      <c r="H9" s="359" t="s">
        <v>356</v>
      </c>
      <c r="I9" s="359" t="s">
        <v>357</v>
      </c>
      <c r="J9" s="359" t="s">
        <v>358</v>
      </c>
      <c r="K9" s="359" t="s">
        <v>359</v>
      </c>
      <c r="L9" s="359" t="s">
        <v>360</v>
      </c>
      <c r="M9" s="359" t="s">
        <v>361</v>
      </c>
      <c r="N9" s="359" t="s">
        <v>362</v>
      </c>
      <c r="O9" s="359" t="s">
        <v>363</v>
      </c>
      <c r="P9" s="359" t="s">
        <v>364</v>
      </c>
      <c r="Q9" s="359" t="s">
        <v>365</v>
      </c>
      <c r="R9" s="359" t="s">
        <v>366</v>
      </c>
      <c r="S9" s="359" t="s">
        <v>367</v>
      </c>
      <c r="T9" s="359" t="s">
        <v>368</v>
      </c>
      <c r="U9" s="359" t="s">
        <v>369</v>
      </c>
      <c r="V9" s="385"/>
      <c r="W9" s="386"/>
      <c r="X9" s="387"/>
    </row>
    <row r="10" ht="15.6" spans="2:25">
      <c r="B10" s="189">
        <v>1</v>
      </c>
      <c r="C10" s="188" t="str">
        <f>'5 жастағы балалар Ф'!C10</f>
        <v>Айдар Айхан Мадиярұлы</v>
      </c>
      <c r="D10" s="360"/>
      <c r="E10" s="360">
        <v>1</v>
      </c>
      <c r="F10" s="361"/>
      <c r="G10" s="360"/>
      <c r="H10" s="360">
        <v>1</v>
      </c>
      <c r="I10" s="361"/>
      <c r="J10" s="360"/>
      <c r="K10" s="360">
        <v>1</v>
      </c>
      <c r="L10" s="361"/>
      <c r="M10" s="360"/>
      <c r="N10" s="360">
        <v>1</v>
      </c>
      <c r="O10" s="361"/>
      <c r="P10" s="360"/>
      <c r="Q10" s="360">
        <v>1</v>
      </c>
      <c r="R10" s="361"/>
      <c r="S10" s="360"/>
      <c r="T10" s="360">
        <v>1</v>
      </c>
      <c r="U10" s="361"/>
      <c r="V10" s="388">
        <f>COUNTA(J10,M10,D10,G10,P10,S10)</f>
        <v>0</v>
      </c>
      <c r="W10" s="389">
        <f>COUNTA(K10,N10,E10,H10,Q10:Q10,T10)</f>
        <v>6</v>
      </c>
      <c r="X10" s="390">
        <f>COUNTA(L10,O10,F10,I10,R10,U10)</f>
        <v>0</v>
      </c>
      <c r="Y10" s="141"/>
    </row>
    <row r="11" ht="15.6" spans="2:25">
      <c r="B11" s="189">
        <v>2</v>
      </c>
      <c r="C11" s="188" t="str">
        <f>'5 жастағы балалар Ф'!C11</f>
        <v>Асхатқызы Әйніл</v>
      </c>
      <c r="D11" s="360"/>
      <c r="E11" s="360">
        <v>1</v>
      </c>
      <c r="F11" s="362"/>
      <c r="G11" s="360"/>
      <c r="H11" s="360">
        <v>1</v>
      </c>
      <c r="I11" s="362"/>
      <c r="J11" s="360">
        <v>1</v>
      </c>
      <c r="K11" s="360"/>
      <c r="L11" s="362"/>
      <c r="M11" s="360"/>
      <c r="N11" s="360">
        <v>1</v>
      </c>
      <c r="O11" s="362"/>
      <c r="P11" s="360"/>
      <c r="Q11" s="360">
        <v>1</v>
      </c>
      <c r="R11" s="362"/>
      <c r="S11" s="360"/>
      <c r="T11" s="360">
        <v>1</v>
      </c>
      <c r="U11" s="362"/>
      <c r="V11" s="388">
        <f t="shared" ref="V11:V36" si="0">COUNTA(J11,M11,D11,G11,P11,S11)</f>
        <v>1</v>
      </c>
      <c r="W11" s="389">
        <f t="shared" ref="W11:W36" si="1">COUNTA(K11,N11,E11,H11,Q11:Q11,T11)</f>
        <v>5</v>
      </c>
      <c r="X11" s="390">
        <f t="shared" ref="X11:X36" si="2">COUNTA(L11,O11,F11,I11,R11,U11)</f>
        <v>0</v>
      </c>
      <c r="Y11" s="141"/>
    </row>
    <row r="12" ht="15.6" spans="2:25">
      <c r="B12" s="189">
        <v>3</v>
      </c>
      <c r="C12" s="188" t="str">
        <f>'5 жастағы балалар Ф'!C12</f>
        <v>Аханов Жантөре Мадатұлы</v>
      </c>
      <c r="D12" s="360"/>
      <c r="E12" s="360"/>
      <c r="F12" s="362">
        <v>1</v>
      </c>
      <c r="G12" s="360"/>
      <c r="H12" s="360"/>
      <c r="I12" s="362">
        <v>1</v>
      </c>
      <c r="J12" s="360"/>
      <c r="K12" s="360"/>
      <c r="L12" s="362">
        <v>1</v>
      </c>
      <c r="M12" s="360"/>
      <c r="N12" s="360"/>
      <c r="O12" s="362">
        <v>1</v>
      </c>
      <c r="P12" s="360"/>
      <c r="Q12" s="360"/>
      <c r="R12" s="362">
        <v>1</v>
      </c>
      <c r="S12" s="360"/>
      <c r="T12" s="360"/>
      <c r="U12" s="362">
        <v>1</v>
      </c>
      <c r="V12" s="388">
        <f t="shared" si="0"/>
        <v>0</v>
      </c>
      <c r="W12" s="389">
        <f t="shared" si="1"/>
        <v>0</v>
      </c>
      <c r="X12" s="390">
        <f t="shared" si="2"/>
        <v>6</v>
      </c>
      <c r="Y12" s="141"/>
    </row>
    <row r="13" ht="15" customHeight="1" spans="2:25">
      <c r="B13" s="189">
        <v>4</v>
      </c>
      <c r="C13" s="188" t="str">
        <f>'5 жастағы балалар Ф'!C13</f>
        <v>Болатов Али Дарханұлы</v>
      </c>
      <c r="D13" s="360"/>
      <c r="E13" s="360">
        <v>1</v>
      </c>
      <c r="F13" s="362"/>
      <c r="G13" s="360"/>
      <c r="H13" s="360">
        <v>1</v>
      </c>
      <c r="I13" s="362"/>
      <c r="J13" s="360"/>
      <c r="K13" s="360">
        <v>1</v>
      </c>
      <c r="L13" s="362"/>
      <c r="M13" s="360"/>
      <c r="N13" s="360">
        <v>1</v>
      </c>
      <c r="O13" s="362"/>
      <c r="P13" s="360"/>
      <c r="Q13" s="360">
        <v>1</v>
      </c>
      <c r="R13" s="362"/>
      <c r="S13" s="360"/>
      <c r="T13" s="360">
        <v>1</v>
      </c>
      <c r="U13" s="362"/>
      <c r="V13" s="388">
        <f t="shared" si="0"/>
        <v>0</v>
      </c>
      <c r="W13" s="389">
        <f t="shared" si="1"/>
        <v>6</v>
      </c>
      <c r="X13" s="390">
        <f t="shared" si="2"/>
        <v>0</v>
      </c>
      <c r="Y13" s="141"/>
    </row>
    <row r="14" ht="15.6" spans="2:25">
      <c r="B14" s="189">
        <v>5</v>
      </c>
      <c r="C14" s="188" t="str">
        <f>'5 жастағы балалар Ф'!C14</f>
        <v>Бақытжан Айбар Даулетұлы</v>
      </c>
      <c r="D14" s="360">
        <v>1</v>
      </c>
      <c r="E14" s="360"/>
      <c r="F14" s="362"/>
      <c r="G14" s="360">
        <v>1</v>
      </c>
      <c r="H14" s="360"/>
      <c r="I14" s="362"/>
      <c r="J14" s="360">
        <v>1</v>
      </c>
      <c r="K14" s="360"/>
      <c r="L14" s="362"/>
      <c r="M14" s="360"/>
      <c r="N14" s="360">
        <v>1</v>
      </c>
      <c r="O14" s="362"/>
      <c r="P14" s="360">
        <v>1</v>
      </c>
      <c r="Q14" s="464"/>
      <c r="R14" s="362"/>
      <c r="S14" s="360"/>
      <c r="T14" s="360">
        <v>1</v>
      </c>
      <c r="U14" s="362"/>
      <c r="V14" s="388">
        <f t="shared" si="0"/>
        <v>4</v>
      </c>
      <c r="W14" s="389">
        <f t="shared" si="1"/>
        <v>2</v>
      </c>
      <c r="X14" s="390">
        <f t="shared" si="2"/>
        <v>0</v>
      </c>
      <c r="Y14" s="141"/>
    </row>
    <row r="15" ht="15.6" spans="2:25">
      <c r="B15" s="189">
        <v>6</v>
      </c>
      <c r="C15" s="188" t="str">
        <f>'5 жастағы балалар Ф'!C15</f>
        <v>Бақытжан Айым Мадиярқызы</v>
      </c>
      <c r="D15" s="360"/>
      <c r="E15" s="360"/>
      <c r="F15" s="362">
        <v>1</v>
      </c>
      <c r="G15" s="360"/>
      <c r="H15" s="360"/>
      <c r="I15" s="362">
        <v>1</v>
      </c>
      <c r="J15" s="360"/>
      <c r="K15" s="360"/>
      <c r="L15" s="362">
        <v>1</v>
      </c>
      <c r="M15" s="360"/>
      <c r="N15" s="360"/>
      <c r="O15" s="362">
        <v>1</v>
      </c>
      <c r="P15" s="360"/>
      <c r="Q15" s="360"/>
      <c r="R15" s="362">
        <v>1</v>
      </c>
      <c r="S15" s="360"/>
      <c r="T15" s="360"/>
      <c r="U15" s="362">
        <v>1</v>
      </c>
      <c r="V15" s="388">
        <f t="shared" si="0"/>
        <v>0</v>
      </c>
      <c r="W15" s="389">
        <f t="shared" si="1"/>
        <v>0</v>
      </c>
      <c r="X15" s="390">
        <f t="shared" si="2"/>
        <v>6</v>
      </c>
      <c r="Y15" s="141"/>
    </row>
    <row r="16" ht="15.6" spans="2:25">
      <c r="B16" s="189">
        <v>7</v>
      </c>
      <c r="C16" s="188" t="str">
        <f>'5 жастағы балалар Ф'!C16</f>
        <v>Нуритдин Райяна Мұсақызы</v>
      </c>
      <c r="D16" s="360">
        <v>1</v>
      </c>
      <c r="E16" s="360"/>
      <c r="F16" s="362"/>
      <c r="G16" s="360">
        <v>1</v>
      </c>
      <c r="H16" s="360"/>
      <c r="I16" s="362"/>
      <c r="J16" s="360">
        <v>1</v>
      </c>
      <c r="K16" s="360"/>
      <c r="L16" s="362"/>
      <c r="M16" s="360"/>
      <c r="N16" s="360">
        <v>1</v>
      </c>
      <c r="O16" s="362"/>
      <c r="P16" s="360"/>
      <c r="Q16" s="360">
        <v>1</v>
      </c>
      <c r="R16" s="362"/>
      <c r="S16" s="360">
        <v>1</v>
      </c>
      <c r="T16" s="360"/>
      <c r="U16" s="362"/>
      <c r="V16" s="388">
        <f t="shared" si="0"/>
        <v>4</v>
      </c>
      <c r="W16" s="389">
        <f t="shared" si="1"/>
        <v>2</v>
      </c>
      <c r="X16" s="390">
        <f t="shared" si="2"/>
        <v>0</v>
      </c>
      <c r="Y16" s="141"/>
    </row>
    <row r="17" ht="15.6" spans="2:25">
      <c r="B17" s="189">
        <v>8</v>
      </c>
      <c r="C17" s="188" t="str">
        <f>'5 жастағы балалар Ф'!C17</f>
        <v>Серікбай Төрехан Дарханұлы</v>
      </c>
      <c r="D17" s="360"/>
      <c r="E17" s="360">
        <v>1</v>
      </c>
      <c r="F17" s="362"/>
      <c r="G17" s="360"/>
      <c r="H17" s="360"/>
      <c r="I17" s="362">
        <v>1</v>
      </c>
      <c r="J17" s="360"/>
      <c r="K17" s="360">
        <v>1</v>
      </c>
      <c r="L17" s="362"/>
      <c r="M17" s="360"/>
      <c r="N17" s="360"/>
      <c r="O17" s="362">
        <v>1</v>
      </c>
      <c r="P17" s="360"/>
      <c r="Q17" s="360">
        <v>1</v>
      </c>
      <c r="R17" s="362"/>
      <c r="S17" s="360"/>
      <c r="T17" s="360">
        <v>1</v>
      </c>
      <c r="U17" s="362"/>
      <c r="V17" s="388">
        <f t="shared" si="0"/>
        <v>0</v>
      </c>
      <c r="W17" s="389">
        <f t="shared" si="1"/>
        <v>4</v>
      </c>
      <c r="X17" s="390">
        <f t="shared" si="2"/>
        <v>2</v>
      </c>
      <c r="Y17" s="141"/>
    </row>
    <row r="18" ht="15.6" spans="2:25">
      <c r="B18" s="189">
        <v>9</v>
      </c>
      <c r="C18" s="188" t="str">
        <f>'5 жастағы балалар Ф'!C18</f>
        <v>Төлеужан Малика Талантқызы</v>
      </c>
      <c r="D18" s="360">
        <v>1</v>
      </c>
      <c r="E18" s="360"/>
      <c r="F18" s="362"/>
      <c r="G18" s="360"/>
      <c r="H18" s="360">
        <v>1</v>
      </c>
      <c r="I18" s="362"/>
      <c r="J18" s="360">
        <v>1</v>
      </c>
      <c r="K18" s="360"/>
      <c r="L18" s="362"/>
      <c r="M18" s="360"/>
      <c r="N18" s="360">
        <v>1</v>
      </c>
      <c r="O18" s="362"/>
      <c r="P18" s="360"/>
      <c r="Q18" s="360">
        <v>1</v>
      </c>
      <c r="R18" s="362"/>
      <c r="S18" s="360"/>
      <c r="T18" s="360">
        <v>1</v>
      </c>
      <c r="U18" s="362"/>
      <c r="V18" s="388">
        <f t="shared" si="0"/>
        <v>2</v>
      </c>
      <c r="W18" s="389">
        <f t="shared" si="1"/>
        <v>4</v>
      </c>
      <c r="X18" s="390">
        <f t="shared" si="2"/>
        <v>0</v>
      </c>
      <c r="Y18" s="141"/>
    </row>
    <row r="19" ht="15.6" spans="2:25">
      <c r="B19" s="189">
        <v>10</v>
      </c>
      <c r="C19" s="188" t="str">
        <f>'5 жастағы балалар Ф'!C19</f>
        <v>Қабдысалы Нұрасыл Рақымұлы</v>
      </c>
      <c r="D19" s="360">
        <v>1</v>
      </c>
      <c r="E19" s="360"/>
      <c r="F19" s="362"/>
      <c r="G19" s="360">
        <v>1</v>
      </c>
      <c r="H19" s="360"/>
      <c r="I19" s="362"/>
      <c r="J19" s="360">
        <v>1</v>
      </c>
      <c r="K19" s="360"/>
      <c r="L19" s="362"/>
      <c r="M19" s="360">
        <v>1</v>
      </c>
      <c r="N19" s="360"/>
      <c r="O19" s="362"/>
      <c r="P19" s="360">
        <v>1</v>
      </c>
      <c r="Q19" s="360"/>
      <c r="R19" s="362"/>
      <c r="S19" s="360">
        <v>1</v>
      </c>
      <c r="T19" s="360"/>
      <c r="U19" s="362"/>
      <c r="V19" s="388">
        <f t="shared" si="0"/>
        <v>6</v>
      </c>
      <c r="W19" s="389">
        <f t="shared" si="1"/>
        <v>0</v>
      </c>
      <c r="X19" s="390">
        <f t="shared" si="2"/>
        <v>0</v>
      </c>
      <c r="Y19" s="141"/>
    </row>
    <row r="20" ht="15.6" spans="2:25">
      <c r="B20" s="189">
        <v>11</v>
      </c>
      <c r="C20" s="188" t="str">
        <f>'5 жастағы балалар Ф'!C20</f>
        <v>Қойшыбаева Фарида</v>
      </c>
      <c r="D20" s="360"/>
      <c r="E20" s="360">
        <v>1</v>
      </c>
      <c r="F20" s="362"/>
      <c r="G20" s="360"/>
      <c r="H20" s="360">
        <v>1</v>
      </c>
      <c r="I20" s="362"/>
      <c r="J20" s="360"/>
      <c r="K20" s="360">
        <v>1</v>
      </c>
      <c r="L20" s="362"/>
      <c r="M20" s="360"/>
      <c r="N20" s="360">
        <v>1</v>
      </c>
      <c r="O20" s="362"/>
      <c r="P20" s="360"/>
      <c r="Q20" s="360">
        <v>1</v>
      </c>
      <c r="R20" s="362"/>
      <c r="S20" s="360"/>
      <c r="T20" s="360">
        <v>1</v>
      </c>
      <c r="U20" s="362"/>
      <c r="V20" s="388">
        <f t="shared" si="0"/>
        <v>0</v>
      </c>
      <c r="W20" s="389">
        <f t="shared" si="1"/>
        <v>6</v>
      </c>
      <c r="X20" s="390">
        <f t="shared" si="2"/>
        <v>0</v>
      </c>
      <c r="Y20" s="141"/>
    </row>
    <row r="21" ht="15.6" spans="2:25">
      <c r="B21" s="189">
        <v>12</v>
      </c>
      <c r="C21" s="188">
        <f>'5 жастағы балалар Ф'!C21</f>
        <v>0</v>
      </c>
      <c r="D21" s="360"/>
      <c r="E21" s="360"/>
      <c r="F21" s="362"/>
      <c r="G21" s="360"/>
      <c r="H21" s="360"/>
      <c r="I21" s="362"/>
      <c r="J21" s="360"/>
      <c r="K21" s="360"/>
      <c r="L21" s="362"/>
      <c r="M21" s="360"/>
      <c r="N21" s="360"/>
      <c r="O21" s="362"/>
      <c r="P21" s="360"/>
      <c r="Q21" s="360"/>
      <c r="R21" s="362"/>
      <c r="S21" s="360"/>
      <c r="T21" s="360"/>
      <c r="U21" s="362"/>
      <c r="V21" s="388">
        <f t="shared" si="0"/>
        <v>0</v>
      </c>
      <c r="W21" s="389">
        <f t="shared" si="1"/>
        <v>0</v>
      </c>
      <c r="X21" s="390">
        <f t="shared" si="2"/>
        <v>0</v>
      </c>
      <c r="Y21" s="141"/>
    </row>
    <row r="22" ht="15.6" spans="2:25">
      <c r="B22" s="189">
        <v>13</v>
      </c>
      <c r="C22" s="188">
        <f>'5 жастағы балалар Ф'!C22</f>
        <v>0</v>
      </c>
      <c r="D22" s="360"/>
      <c r="E22" s="360"/>
      <c r="F22" s="362"/>
      <c r="G22" s="360"/>
      <c r="H22" s="360"/>
      <c r="I22" s="362"/>
      <c r="J22" s="360"/>
      <c r="K22" s="360"/>
      <c r="L22" s="362"/>
      <c r="M22" s="360"/>
      <c r="N22" s="360"/>
      <c r="O22" s="362"/>
      <c r="P22" s="360"/>
      <c r="Q22" s="360"/>
      <c r="R22" s="362"/>
      <c r="S22" s="360"/>
      <c r="T22" s="360"/>
      <c r="U22" s="362"/>
      <c r="V22" s="388">
        <f t="shared" si="0"/>
        <v>0</v>
      </c>
      <c r="W22" s="389">
        <f t="shared" si="1"/>
        <v>0</v>
      </c>
      <c r="X22" s="390">
        <f t="shared" si="2"/>
        <v>0</v>
      </c>
      <c r="Y22" s="141"/>
    </row>
    <row r="23" ht="15.6" spans="2:25">
      <c r="B23" s="189">
        <v>14</v>
      </c>
      <c r="C23" s="188">
        <f>'5 жастағы балалар Ф'!C23</f>
        <v>0</v>
      </c>
      <c r="D23" s="360"/>
      <c r="E23" s="360"/>
      <c r="F23" s="362"/>
      <c r="G23" s="360"/>
      <c r="H23" s="360"/>
      <c r="I23" s="362"/>
      <c r="J23" s="360"/>
      <c r="K23" s="360"/>
      <c r="L23" s="362"/>
      <c r="M23" s="360"/>
      <c r="N23" s="360"/>
      <c r="O23" s="362"/>
      <c r="P23" s="360"/>
      <c r="Q23" s="360"/>
      <c r="R23" s="362"/>
      <c r="S23" s="360"/>
      <c r="T23" s="360"/>
      <c r="U23" s="362"/>
      <c r="V23" s="388">
        <f t="shared" si="0"/>
        <v>0</v>
      </c>
      <c r="W23" s="389">
        <f t="shared" si="1"/>
        <v>0</v>
      </c>
      <c r="X23" s="390">
        <f t="shared" si="2"/>
        <v>0</v>
      </c>
      <c r="Y23" s="141"/>
    </row>
    <row r="24" ht="15.6" spans="2:25">
      <c r="B24" s="189">
        <v>15</v>
      </c>
      <c r="C24" s="188">
        <f>'5 жастағы балалар Ф'!C24</f>
        <v>0</v>
      </c>
      <c r="D24" s="360"/>
      <c r="E24" s="360"/>
      <c r="F24" s="362"/>
      <c r="G24" s="360"/>
      <c r="H24" s="360"/>
      <c r="I24" s="362"/>
      <c r="J24" s="360"/>
      <c r="K24" s="360"/>
      <c r="L24" s="362"/>
      <c r="M24" s="360"/>
      <c r="N24" s="360"/>
      <c r="O24" s="362"/>
      <c r="P24" s="360"/>
      <c r="Q24" s="360"/>
      <c r="R24" s="362"/>
      <c r="S24" s="360"/>
      <c r="T24" s="360"/>
      <c r="U24" s="362"/>
      <c r="V24" s="388">
        <f t="shared" si="0"/>
        <v>0</v>
      </c>
      <c r="W24" s="389">
        <f t="shared" si="1"/>
        <v>0</v>
      </c>
      <c r="X24" s="390">
        <f t="shared" si="2"/>
        <v>0</v>
      </c>
      <c r="Y24" s="141"/>
    </row>
    <row r="25" ht="15.6" spans="2:25">
      <c r="B25" s="189">
        <v>16</v>
      </c>
      <c r="C25" s="188">
        <f>'5 жастағы балалар Ф'!C25</f>
        <v>0</v>
      </c>
      <c r="D25" s="360"/>
      <c r="E25" s="360"/>
      <c r="F25" s="362"/>
      <c r="G25" s="360"/>
      <c r="H25" s="360"/>
      <c r="I25" s="362"/>
      <c r="J25" s="360"/>
      <c r="K25" s="360"/>
      <c r="L25" s="362"/>
      <c r="M25" s="360"/>
      <c r="N25" s="360"/>
      <c r="O25" s="362"/>
      <c r="P25" s="360"/>
      <c r="Q25" s="360"/>
      <c r="R25" s="362"/>
      <c r="S25" s="360"/>
      <c r="T25" s="360"/>
      <c r="U25" s="362"/>
      <c r="V25" s="388">
        <f t="shared" si="0"/>
        <v>0</v>
      </c>
      <c r="W25" s="389">
        <f t="shared" si="1"/>
        <v>0</v>
      </c>
      <c r="X25" s="390">
        <f t="shared" si="2"/>
        <v>0</v>
      </c>
      <c r="Y25" s="141"/>
    </row>
    <row r="26" ht="15.6" spans="2:25">
      <c r="B26" s="189">
        <v>17</v>
      </c>
      <c r="C26" s="188">
        <f>'5 жастағы балалар Ф'!C26</f>
        <v>0</v>
      </c>
      <c r="D26" s="360"/>
      <c r="E26" s="360"/>
      <c r="F26" s="362"/>
      <c r="G26" s="360"/>
      <c r="H26" s="360"/>
      <c r="I26" s="362"/>
      <c r="J26" s="360"/>
      <c r="K26" s="360"/>
      <c r="L26" s="362"/>
      <c r="M26" s="360"/>
      <c r="N26" s="360"/>
      <c r="O26" s="362"/>
      <c r="P26" s="360"/>
      <c r="Q26" s="360"/>
      <c r="R26" s="362"/>
      <c r="S26" s="360"/>
      <c r="T26" s="360"/>
      <c r="U26" s="362"/>
      <c r="V26" s="388">
        <f t="shared" si="0"/>
        <v>0</v>
      </c>
      <c r="W26" s="389">
        <f t="shared" si="1"/>
        <v>0</v>
      </c>
      <c r="X26" s="390">
        <f t="shared" si="2"/>
        <v>0</v>
      </c>
      <c r="Y26" s="141"/>
    </row>
    <row r="27" ht="15.6" spans="2:25">
      <c r="B27" s="189">
        <v>18</v>
      </c>
      <c r="C27" s="188">
        <f>'5 жастағы балалар Ф'!C27</f>
        <v>0</v>
      </c>
      <c r="D27" s="360"/>
      <c r="E27" s="360"/>
      <c r="F27" s="362"/>
      <c r="G27" s="360"/>
      <c r="H27" s="360"/>
      <c r="I27" s="362"/>
      <c r="J27" s="360"/>
      <c r="K27" s="360"/>
      <c r="L27" s="362"/>
      <c r="M27" s="360"/>
      <c r="N27" s="360"/>
      <c r="O27" s="362"/>
      <c r="P27" s="360"/>
      <c r="Q27" s="360"/>
      <c r="R27" s="362"/>
      <c r="S27" s="360"/>
      <c r="T27" s="360"/>
      <c r="U27" s="362"/>
      <c r="V27" s="388">
        <f t="shared" si="0"/>
        <v>0</v>
      </c>
      <c r="W27" s="389">
        <f t="shared" si="1"/>
        <v>0</v>
      </c>
      <c r="X27" s="390">
        <f t="shared" si="2"/>
        <v>0</v>
      </c>
      <c r="Y27" s="141"/>
    </row>
    <row r="28" ht="15.6" spans="2:25">
      <c r="B28" s="189">
        <v>19</v>
      </c>
      <c r="C28" s="188">
        <f>'5 жастағы балалар Ф'!C28</f>
        <v>0</v>
      </c>
      <c r="D28" s="360"/>
      <c r="E28" s="360"/>
      <c r="F28" s="362"/>
      <c r="G28" s="360"/>
      <c r="H28" s="360"/>
      <c r="I28" s="362"/>
      <c r="J28" s="360"/>
      <c r="K28" s="360"/>
      <c r="L28" s="362"/>
      <c r="M28" s="360"/>
      <c r="N28" s="360"/>
      <c r="O28" s="362"/>
      <c r="P28" s="360"/>
      <c r="Q28" s="360"/>
      <c r="R28" s="362"/>
      <c r="S28" s="360"/>
      <c r="T28" s="360"/>
      <c r="U28" s="362"/>
      <c r="V28" s="388">
        <f t="shared" si="0"/>
        <v>0</v>
      </c>
      <c r="W28" s="389">
        <f t="shared" si="1"/>
        <v>0</v>
      </c>
      <c r="X28" s="390">
        <f t="shared" si="2"/>
        <v>0</v>
      </c>
      <c r="Y28" s="141"/>
    </row>
    <row r="29" ht="15.6" spans="2:25">
      <c r="B29" s="189">
        <v>20</v>
      </c>
      <c r="C29" s="188">
        <f>'5 жастағы балалар Ф'!C29</f>
        <v>0</v>
      </c>
      <c r="D29" s="360"/>
      <c r="E29" s="360"/>
      <c r="F29" s="362"/>
      <c r="G29" s="360"/>
      <c r="H29" s="360"/>
      <c r="I29" s="362"/>
      <c r="J29" s="360"/>
      <c r="K29" s="360"/>
      <c r="L29" s="362"/>
      <c r="M29" s="360"/>
      <c r="N29" s="360"/>
      <c r="O29" s="362"/>
      <c r="P29" s="360"/>
      <c r="Q29" s="360"/>
      <c r="R29" s="362"/>
      <c r="S29" s="360"/>
      <c r="T29" s="360"/>
      <c r="U29" s="362"/>
      <c r="V29" s="388">
        <f t="shared" si="0"/>
        <v>0</v>
      </c>
      <c r="W29" s="389">
        <f t="shared" si="1"/>
        <v>0</v>
      </c>
      <c r="X29" s="390">
        <f t="shared" si="2"/>
        <v>0</v>
      </c>
      <c r="Y29" s="141"/>
    </row>
    <row r="30" ht="15.6" spans="2:25">
      <c r="B30" s="189">
        <v>21</v>
      </c>
      <c r="C30" s="188">
        <f>'5 жастағы балалар Ф'!C30</f>
        <v>0</v>
      </c>
      <c r="D30" s="360"/>
      <c r="E30" s="360"/>
      <c r="F30" s="362"/>
      <c r="G30" s="360"/>
      <c r="H30" s="360"/>
      <c r="I30" s="362"/>
      <c r="J30" s="360"/>
      <c r="K30" s="360"/>
      <c r="L30" s="362"/>
      <c r="M30" s="360"/>
      <c r="N30" s="360"/>
      <c r="O30" s="362"/>
      <c r="P30" s="360"/>
      <c r="Q30" s="360"/>
      <c r="R30" s="362"/>
      <c r="S30" s="360"/>
      <c r="T30" s="360"/>
      <c r="U30" s="362"/>
      <c r="V30" s="388">
        <f t="shared" si="0"/>
        <v>0</v>
      </c>
      <c r="W30" s="389">
        <f t="shared" si="1"/>
        <v>0</v>
      </c>
      <c r="X30" s="390">
        <f t="shared" si="2"/>
        <v>0</v>
      </c>
      <c r="Y30" s="141"/>
    </row>
    <row r="31" ht="15.6" spans="2:25">
      <c r="B31" s="189">
        <v>22</v>
      </c>
      <c r="C31" s="188">
        <f>'5 жастағы балалар Ф'!C31</f>
        <v>0</v>
      </c>
      <c r="D31" s="360"/>
      <c r="E31" s="360"/>
      <c r="F31" s="362"/>
      <c r="G31" s="360"/>
      <c r="H31" s="360"/>
      <c r="I31" s="362"/>
      <c r="J31" s="360"/>
      <c r="K31" s="360"/>
      <c r="L31" s="362"/>
      <c r="M31" s="360"/>
      <c r="N31" s="360"/>
      <c r="O31" s="362"/>
      <c r="P31" s="360"/>
      <c r="Q31" s="360"/>
      <c r="R31" s="362"/>
      <c r="S31" s="360"/>
      <c r="T31" s="360"/>
      <c r="U31" s="362"/>
      <c r="V31" s="388">
        <f t="shared" si="0"/>
        <v>0</v>
      </c>
      <c r="W31" s="389">
        <f t="shared" si="1"/>
        <v>0</v>
      </c>
      <c r="X31" s="390">
        <f t="shared" si="2"/>
        <v>0</v>
      </c>
      <c r="Y31" s="141"/>
    </row>
    <row r="32" ht="15.6" spans="2:25">
      <c r="B32" s="189">
        <v>23</v>
      </c>
      <c r="C32" s="188">
        <f>'5 жастағы балалар Ф'!C32</f>
        <v>0</v>
      </c>
      <c r="D32" s="360"/>
      <c r="E32" s="360"/>
      <c r="F32" s="362"/>
      <c r="G32" s="360"/>
      <c r="H32" s="360"/>
      <c r="I32" s="362"/>
      <c r="J32" s="360"/>
      <c r="K32" s="360"/>
      <c r="L32" s="362"/>
      <c r="M32" s="360"/>
      <c r="N32" s="360"/>
      <c r="O32" s="362"/>
      <c r="P32" s="360"/>
      <c r="Q32" s="360"/>
      <c r="R32" s="362"/>
      <c r="S32" s="360"/>
      <c r="T32" s="360"/>
      <c r="U32" s="362"/>
      <c r="V32" s="388">
        <f t="shared" si="0"/>
        <v>0</v>
      </c>
      <c r="W32" s="389">
        <f t="shared" si="1"/>
        <v>0</v>
      </c>
      <c r="X32" s="390">
        <f t="shared" si="2"/>
        <v>0</v>
      </c>
      <c r="Y32" s="141"/>
    </row>
    <row r="33" ht="15.6" spans="2:25">
      <c r="B33" s="189">
        <v>24</v>
      </c>
      <c r="C33" s="188">
        <f>'5 жастағы балалар Ф'!C33</f>
        <v>0</v>
      </c>
      <c r="D33" s="360"/>
      <c r="E33" s="360"/>
      <c r="F33" s="362"/>
      <c r="G33" s="360"/>
      <c r="H33" s="360"/>
      <c r="I33" s="362"/>
      <c r="J33" s="360"/>
      <c r="K33" s="360"/>
      <c r="L33" s="362"/>
      <c r="M33" s="360"/>
      <c r="N33" s="360"/>
      <c r="O33" s="362"/>
      <c r="P33" s="360"/>
      <c r="Q33" s="360"/>
      <c r="R33" s="362"/>
      <c r="S33" s="360"/>
      <c r="T33" s="360"/>
      <c r="U33" s="362"/>
      <c r="V33" s="388">
        <f t="shared" si="0"/>
        <v>0</v>
      </c>
      <c r="W33" s="389">
        <f t="shared" si="1"/>
        <v>0</v>
      </c>
      <c r="X33" s="390">
        <f t="shared" si="2"/>
        <v>0</v>
      </c>
      <c r="Y33" s="141"/>
    </row>
    <row r="34" ht="15.6" spans="2:25">
      <c r="B34" s="189">
        <v>25</v>
      </c>
      <c r="C34" s="188">
        <f>'5 жастағы балалар Ф'!C34</f>
        <v>0</v>
      </c>
      <c r="D34" s="360"/>
      <c r="E34" s="360"/>
      <c r="F34" s="362"/>
      <c r="G34" s="360"/>
      <c r="H34" s="360"/>
      <c r="I34" s="362"/>
      <c r="J34" s="360"/>
      <c r="K34" s="360"/>
      <c r="L34" s="362"/>
      <c r="M34" s="360"/>
      <c r="N34" s="360"/>
      <c r="O34" s="362"/>
      <c r="P34" s="360"/>
      <c r="Q34" s="360"/>
      <c r="R34" s="362"/>
      <c r="S34" s="360"/>
      <c r="T34" s="360"/>
      <c r="U34" s="362"/>
      <c r="V34" s="388">
        <f t="shared" si="0"/>
        <v>0</v>
      </c>
      <c r="W34" s="389">
        <f t="shared" si="1"/>
        <v>0</v>
      </c>
      <c r="X34" s="390">
        <f t="shared" si="2"/>
        <v>0</v>
      </c>
      <c r="Y34" s="141"/>
    </row>
    <row r="35" ht="15.6" spans="2:25">
      <c r="B35" s="189">
        <v>26</v>
      </c>
      <c r="C35" s="188">
        <f>'5 жастағы балалар Ф'!C35</f>
        <v>0</v>
      </c>
      <c r="D35" s="360"/>
      <c r="E35" s="360"/>
      <c r="F35" s="362"/>
      <c r="G35" s="360"/>
      <c r="H35" s="360"/>
      <c r="I35" s="362"/>
      <c r="J35" s="360"/>
      <c r="K35" s="360"/>
      <c r="L35" s="362"/>
      <c r="M35" s="360"/>
      <c r="N35" s="360"/>
      <c r="O35" s="362"/>
      <c r="P35" s="360"/>
      <c r="Q35" s="360"/>
      <c r="R35" s="362"/>
      <c r="S35" s="360"/>
      <c r="T35" s="360"/>
      <c r="U35" s="362"/>
      <c r="V35" s="388">
        <f t="shared" si="0"/>
        <v>0</v>
      </c>
      <c r="W35" s="389">
        <f t="shared" si="1"/>
        <v>0</v>
      </c>
      <c r="X35" s="390">
        <f t="shared" si="2"/>
        <v>0</v>
      </c>
      <c r="Y35" s="141"/>
    </row>
    <row r="36" ht="15.6" spans="2:25">
      <c r="B36" s="189">
        <v>27</v>
      </c>
      <c r="C36" s="188">
        <f>'5 жастағы балалар Ф'!C36</f>
        <v>0</v>
      </c>
      <c r="D36" s="360"/>
      <c r="E36" s="360"/>
      <c r="F36" s="362"/>
      <c r="G36" s="360"/>
      <c r="H36" s="360"/>
      <c r="I36" s="362"/>
      <c r="J36" s="360"/>
      <c r="K36" s="360"/>
      <c r="L36" s="362"/>
      <c r="M36" s="360"/>
      <c r="N36" s="360"/>
      <c r="O36" s="362"/>
      <c r="P36" s="360"/>
      <c r="Q36" s="360"/>
      <c r="R36" s="362"/>
      <c r="S36" s="360"/>
      <c r="T36" s="360"/>
      <c r="U36" s="362"/>
      <c r="V36" s="388">
        <f t="shared" si="0"/>
        <v>0</v>
      </c>
      <c r="W36" s="389">
        <f t="shared" si="1"/>
        <v>0</v>
      </c>
      <c r="X36" s="390">
        <f t="shared" si="2"/>
        <v>0</v>
      </c>
      <c r="Y36" s="141"/>
    </row>
    <row r="37" ht="20.25" customHeight="1" spans="2:25">
      <c r="B37" s="363" t="s">
        <v>70</v>
      </c>
      <c r="C37" s="364"/>
      <c r="D37" s="426">
        <f t="shared" ref="D37:U37" si="3">SUM(D5:D36)</f>
        <v>4</v>
      </c>
      <c r="E37" s="426">
        <f t="shared" si="3"/>
        <v>5</v>
      </c>
      <c r="F37" s="427">
        <f t="shared" si="3"/>
        <v>2</v>
      </c>
      <c r="G37" s="368">
        <f t="shared" si="3"/>
        <v>3</v>
      </c>
      <c r="H37" s="426">
        <f t="shared" si="3"/>
        <v>5</v>
      </c>
      <c r="I37" s="427">
        <f t="shared" si="3"/>
        <v>3</v>
      </c>
      <c r="J37" s="368">
        <f t="shared" ref="J37:O37" si="4">SUM(J5:J36)</f>
        <v>5</v>
      </c>
      <c r="K37" s="426">
        <f t="shared" si="4"/>
        <v>4</v>
      </c>
      <c r="L37" s="427">
        <f t="shared" si="4"/>
        <v>2</v>
      </c>
      <c r="M37" s="368">
        <f t="shared" si="4"/>
        <v>1</v>
      </c>
      <c r="N37" s="426">
        <f t="shared" si="4"/>
        <v>7</v>
      </c>
      <c r="O37" s="427">
        <f t="shared" si="4"/>
        <v>3</v>
      </c>
      <c r="P37" s="368">
        <f t="shared" si="3"/>
        <v>2</v>
      </c>
      <c r="Q37" s="426">
        <f t="shared" si="3"/>
        <v>7</v>
      </c>
      <c r="R37" s="427">
        <f t="shared" si="3"/>
        <v>2</v>
      </c>
      <c r="S37" s="368">
        <f t="shared" si="3"/>
        <v>2</v>
      </c>
      <c r="T37" s="426">
        <f t="shared" si="3"/>
        <v>7</v>
      </c>
      <c r="U37" s="427">
        <f t="shared" si="3"/>
        <v>2</v>
      </c>
      <c r="V37" s="465"/>
      <c r="W37" s="30"/>
      <c r="X37" s="30"/>
      <c r="Y37" s="141"/>
    </row>
    <row r="38" ht="47.25" customHeight="1" spans="2:25">
      <c r="B38" s="367" t="s">
        <v>71</v>
      </c>
      <c r="C38" s="368"/>
      <c r="D38" s="426">
        <f>D37*100/W40</f>
        <v>36.3636363636364</v>
      </c>
      <c r="E38" s="429">
        <f>E37*100/W40</f>
        <v>45.4545454545455</v>
      </c>
      <c r="F38" s="430">
        <f>F37*100/W40</f>
        <v>18.1818181818182</v>
      </c>
      <c r="G38" s="431">
        <f>G37*100/W40</f>
        <v>27.2727272727273</v>
      </c>
      <c r="H38" s="429">
        <f>H37*100/W40</f>
        <v>45.4545454545455</v>
      </c>
      <c r="I38" s="430">
        <f>I37*100/W40</f>
        <v>27.2727272727273</v>
      </c>
      <c r="J38" s="431">
        <f>J37*100/W40</f>
        <v>45.4545454545455</v>
      </c>
      <c r="K38" s="429">
        <f>K37*100/W40</f>
        <v>36.3636363636364</v>
      </c>
      <c r="L38" s="430">
        <f>L37*100/W40</f>
        <v>18.1818181818182</v>
      </c>
      <c r="M38" s="431">
        <f>M37*100/W40</f>
        <v>9.09090909090909</v>
      </c>
      <c r="N38" s="429">
        <f>N37*100/W40</f>
        <v>63.6363636363636</v>
      </c>
      <c r="O38" s="430">
        <f>O37*100/W40</f>
        <v>27.2727272727273</v>
      </c>
      <c r="P38" s="431">
        <f>P37*100/W40</f>
        <v>18.1818181818182</v>
      </c>
      <c r="Q38" s="429">
        <f>Q37*100/W40</f>
        <v>63.6363636363636</v>
      </c>
      <c r="R38" s="430">
        <f>R37*100/W40</f>
        <v>18.1818181818182</v>
      </c>
      <c r="S38" s="431">
        <f>S37*100/W40</f>
        <v>18.1818181818182</v>
      </c>
      <c r="T38" s="429">
        <f>T37*100/W40</f>
        <v>63.6363636363636</v>
      </c>
      <c r="U38" s="430">
        <f>U37*100/W40</f>
        <v>18.1818181818182</v>
      </c>
      <c r="V38" s="465"/>
      <c r="W38" s="30"/>
      <c r="X38" s="30"/>
      <c r="Y38" s="141"/>
    </row>
    <row r="39" spans="2:24">
      <c r="B39" s="372"/>
      <c r="C39" s="373"/>
      <c r="D39" s="373"/>
      <c r="E39" s="373"/>
      <c r="F39" s="373"/>
      <c r="G39" s="373"/>
      <c r="H39" s="373"/>
      <c r="I39" s="373"/>
      <c r="J39" s="373"/>
      <c r="K39" s="373"/>
      <c r="L39" s="373"/>
      <c r="M39" s="373"/>
      <c r="N39" s="373"/>
      <c r="O39" s="373"/>
      <c r="P39" s="438"/>
      <c r="Q39" s="392"/>
      <c r="R39" s="392"/>
      <c r="S39" s="392"/>
      <c r="T39" s="392"/>
      <c r="U39" s="392"/>
      <c r="V39" s="393"/>
      <c r="W39" s="342" t="s">
        <v>72</v>
      </c>
      <c r="X39" s="291" t="s">
        <v>73</v>
      </c>
    </row>
    <row r="40" spans="2:24">
      <c r="B40" s="374"/>
      <c r="C40" s="315"/>
      <c r="D40" s="315"/>
      <c r="E40" s="315"/>
      <c r="F40" s="315"/>
      <c r="G40" s="315"/>
      <c r="H40" s="315"/>
      <c r="I40" s="315"/>
      <c r="J40" s="315"/>
      <c r="K40" s="315"/>
      <c r="L40" s="315"/>
      <c r="M40" s="315"/>
      <c r="N40" s="315"/>
      <c r="O40" s="315"/>
      <c r="P40" s="394" t="s">
        <v>70</v>
      </c>
      <c r="Q40" s="439"/>
      <c r="R40" s="439"/>
      <c r="S40" s="439"/>
      <c r="T40" s="439"/>
      <c r="U40" s="439"/>
      <c r="V40" s="445"/>
      <c r="W40" s="32">
        <f>'5 жастағы балалар Ф'!W40</f>
        <v>11</v>
      </c>
      <c r="X40" s="32">
        <v>100</v>
      </c>
    </row>
    <row r="41" spans="2:24">
      <c r="B41" s="374"/>
      <c r="C41" s="315"/>
      <c r="D41" s="315"/>
      <c r="E41" s="315"/>
      <c r="F41" s="315"/>
      <c r="G41" s="315"/>
      <c r="H41" s="315"/>
      <c r="I41" s="315"/>
      <c r="J41" s="315"/>
      <c r="K41" s="315"/>
      <c r="L41" s="315"/>
      <c r="M41" s="315"/>
      <c r="N41" s="315"/>
      <c r="O41" s="315"/>
      <c r="P41" s="397" t="s">
        <v>6</v>
      </c>
      <c r="Q41" s="440"/>
      <c r="R41" s="440"/>
      <c r="S41" s="440"/>
      <c r="T41" s="440"/>
      <c r="U41" s="440"/>
      <c r="V41" s="440"/>
      <c r="W41" s="400">
        <f>COUNTIF(V5:V36,"&gt;0")</f>
        <v>5</v>
      </c>
      <c r="X41" s="401">
        <f>(J38+M38+D38+G38+P38+S38)/6</f>
        <v>25.7575757575758</v>
      </c>
    </row>
    <row r="42" spans="2:24">
      <c r="B42" s="374"/>
      <c r="C42" s="315"/>
      <c r="D42" s="315"/>
      <c r="E42" s="315"/>
      <c r="F42" s="315"/>
      <c r="G42" s="315"/>
      <c r="H42" s="315"/>
      <c r="I42" s="315"/>
      <c r="J42" s="315"/>
      <c r="K42" s="315"/>
      <c r="L42" s="315"/>
      <c r="M42" s="315"/>
      <c r="N42" s="315"/>
      <c r="O42" s="315"/>
      <c r="P42" s="402" t="s">
        <v>7</v>
      </c>
      <c r="Q42" s="441"/>
      <c r="R42" s="441"/>
      <c r="S42" s="441"/>
      <c r="T42" s="441"/>
      <c r="U42" s="441"/>
      <c r="V42" s="441"/>
      <c r="W42" s="400">
        <f>COUNTIF(W5:W36,"&gt;0")</f>
        <v>8</v>
      </c>
      <c r="X42" s="401">
        <f>(K38+N38+E38+H38+Q38+T38)/6</f>
        <v>53.030303030303</v>
      </c>
    </row>
    <row r="43" spans="2:24">
      <c r="B43" s="449"/>
      <c r="C43" s="450"/>
      <c r="D43" s="450"/>
      <c r="E43" s="450"/>
      <c r="F43" s="450"/>
      <c r="G43" s="450"/>
      <c r="H43" s="450"/>
      <c r="I43" s="450"/>
      <c r="J43" s="450"/>
      <c r="K43" s="450"/>
      <c r="L43" s="450"/>
      <c r="M43" s="450"/>
      <c r="N43" s="450"/>
      <c r="O43" s="450"/>
      <c r="P43" s="405" t="s">
        <v>8</v>
      </c>
      <c r="Q43" s="442"/>
      <c r="R43" s="442"/>
      <c r="S43" s="442"/>
      <c r="T43" s="442"/>
      <c r="U43" s="442"/>
      <c r="V43" s="442"/>
      <c r="W43" s="400">
        <f>COUNTIF(X5:X36,"&gt;0")</f>
        <v>3</v>
      </c>
      <c r="X43" s="401">
        <f>(L38+O38+F38+I38++R38+U38)/6</f>
        <v>21.2121212121212</v>
      </c>
    </row>
    <row r="48" ht="15" customHeight="1" spans="2:26">
      <c r="B48" s="458"/>
      <c r="C48" s="459" t="s">
        <v>0</v>
      </c>
      <c r="D48" s="459"/>
      <c r="E48" s="459"/>
      <c r="F48" s="459"/>
      <c r="G48" s="459"/>
      <c r="H48" s="459"/>
      <c r="I48" s="459"/>
      <c r="J48" s="459"/>
      <c r="K48" s="459"/>
      <c r="L48" s="459"/>
      <c r="M48" s="459"/>
      <c r="N48" s="459"/>
      <c r="O48" s="459"/>
      <c r="P48" s="459"/>
      <c r="Q48" s="459"/>
      <c r="R48" s="459"/>
      <c r="S48" s="459"/>
      <c r="T48" s="459"/>
      <c r="U48" s="459"/>
      <c r="V48" s="459"/>
      <c r="W48" s="459"/>
      <c r="X48" s="458"/>
      <c r="Y48" s="458"/>
      <c r="Z48" s="458"/>
    </row>
    <row r="49" ht="15" customHeight="1" spans="1:26">
      <c r="A49" s="458"/>
      <c r="B49" s="458"/>
      <c r="C49" s="459" t="str">
        <f>'5 жастағы балалар Ф'!C49:Z49</f>
        <v>Оқу жылы: 2023-2024                             Топ: "Мектепалды сыныбы"               Өткізу кезеңі: қорытынды       Өткізу мерзімі: қаңтар 2024 жыл</v>
      </c>
      <c r="D49" s="459"/>
      <c r="E49" s="459"/>
      <c r="F49" s="459"/>
      <c r="G49" s="459"/>
      <c r="H49" s="459"/>
      <c r="I49" s="459"/>
      <c r="J49" s="459"/>
      <c r="K49" s="459"/>
      <c r="L49" s="459"/>
      <c r="M49" s="459"/>
      <c r="N49" s="459"/>
      <c r="O49" s="459"/>
      <c r="P49" s="459"/>
      <c r="Q49" s="459"/>
      <c r="R49" s="459"/>
      <c r="S49" s="459"/>
      <c r="T49" s="459"/>
      <c r="U49" s="459"/>
      <c r="V49" s="459"/>
      <c r="W49" s="459"/>
      <c r="X49" s="458"/>
      <c r="Y49" s="458"/>
      <c r="Z49" s="458"/>
    </row>
    <row r="50" spans="24:24">
      <c r="X50" s="462"/>
    </row>
    <row r="51" ht="16.5" customHeight="1" spans="2:27">
      <c r="B51" s="37" t="s">
        <v>3</v>
      </c>
      <c r="C51" s="355" t="s">
        <v>111</v>
      </c>
      <c r="D51" s="460" t="s">
        <v>338</v>
      </c>
      <c r="E51" s="457"/>
      <c r="F51" s="457"/>
      <c r="G51" s="457"/>
      <c r="H51" s="457"/>
      <c r="I51" s="457"/>
      <c r="J51" s="457"/>
      <c r="K51" s="457"/>
      <c r="L51" s="457"/>
      <c r="M51" s="457"/>
      <c r="N51" s="457"/>
      <c r="O51" s="457"/>
      <c r="P51" s="457"/>
      <c r="Q51" s="457"/>
      <c r="R51" s="457"/>
      <c r="S51" s="457"/>
      <c r="T51" s="457"/>
      <c r="U51" s="457"/>
      <c r="V51" s="457"/>
      <c r="W51" s="457"/>
      <c r="X51" s="463"/>
      <c r="Y51" s="379" t="s">
        <v>6</v>
      </c>
      <c r="Z51" s="380" t="s">
        <v>7</v>
      </c>
      <c r="AA51" s="381" t="s">
        <v>8</v>
      </c>
    </row>
    <row r="52" ht="15.75" customHeight="1" spans="2:27">
      <c r="B52" s="37"/>
      <c r="C52" s="355"/>
      <c r="D52" s="367" t="s">
        <v>339</v>
      </c>
      <c r="E52" s="461"/>
      <c r="F52" s="461"/>
      <c r="G52" s="461"/>
      <c r="H52" s="461"/>
      <c r="I52" s="461"/>
      <c r="J52" s="461"/>
      <c r="K52" s="461"/>
      <c r="L52" s="461"/>
      <c r="M52" s="461"/>
      <c r="N52" s="461"/>
      <c r="O52" s="461"/>
      <c r="P52" s="461"/>
      <c r="Q52" s="461"/>
      <c r="R52" s="461"/>
      <c r="S52" s="461"/>
      <c r="T52" s="461"/>
      <c r="U52" s="461"/>
      <c r="V52" s="461"/>
      <c r="W52" s="461"/>
      <c r="X52" s="466"/>
      <c r="Y52" s="382"/>
      <c r="Z52" s="383"/>
      <c r="AA52" s="384"/>
    </row>
    <row r="53" ht="15.6" spans="2:27">
      <c r="B53" s="37"/>
      <c r="C53" s="355"/>
      <c r="D53" s="358" t="s">
        <v>370</v>
      </c>
      <c r="E53" s="358"/>
      <c r="F53" s="358"/>
      <c r="G53" s="358" t="s">
        <v>371</v>
      </c>
      <c r="H53" s="358"/>
      <c r="I53" s="358"/>
      <c r="J53" s="358" t="s">
        <v>372</v>
      </c>
      <c r="K53" s="358"/>
      <c r="L53" s="358"/>
      <c r="M53" s="358" t="s">
        <v>373</v>
      </c>
      <c r="N53" s="358"/>
      <c r="O53" s="358"/>
      <c r="P53" s="358" t="s">
        <v>374</v>
      </c>
      <c r="Q53" s="358"/>
      <c r="R53" s="358"/>
      <c r="S53" s="358" t="s">
        <v>375</v>
      </c>
      <c r="T53" s="358"/>
      <c r="U53" s="358"/>
      <c r="V53" s="358" t="s">
        <v>376</v>
      </c>
      <c r="W53" s="358"/>
      <c r="X53" s="358"/>
      <c r="Y53" s="382"/>
      <c r="Z53" s="383"/>
      <c r="AA53" s="384"/>
    </row>
    <row r="54" ht="70.5" customHeight="1" spans="2:27">
      <c r="B54" s="37"/>
      <c r="C54" s="355"/>
      <c r="D54" s="293" t="s">
        <v>377</v>
      </c>
      <c r="E54" s="293"/>
      <c r="F54" s="293"/>
      <c r="G54" s="293" t="s">
        <v>378</v>
      </c>
      <c r="H54" s="293"/>
      <c r="I54" s="293"/>
      <c r="J54" s="314" t="s">
        <v>379</v>
      </c>
      <c r="K54" s="314"/>
      <c r="L54" s="314"/>
      <c r="M54" s="314" t="s">
        <v>380</v>
      </c>
      <c r="N54" s="314"/>
      <c r="O54" s="314"/>
      <c r="P54" s="314" t="s">
        <v>381</v>
      </c>
      <c r="Q54" s="314"/>
      <c r="R54" s="314"/>
      <c r="S54" s="314" t="s">
        <v>382</v>
      </c>
      <c r="T54" s="314"/>
      <c r="U54" s="314"/>
      <c r="V54" s="314" t="s">
        <v>254</v>
      </c>
      <c r="W54" s="314"/>
      <c r="X54" s="314"/>
      <c r="Y54" s="382"/>
      <c r="Z54" s="383"/>
      <c r="AA54" s="384"/>
    </row>
    <row r="55" ht="112.5" customHeight="1" spans="2:27">
      <c r="B55" s="37"/>
      <c r="C55" s="355"/>
      <c r="D55" s="359" t="s">
        <v>383</v>
      </c>
      <c r="E55" s="359" t="s">
        <v>384</v>
      </c>
      <c r="F55" s="359" t="s">
        <v>385</v>
      </c>
      <c r="G55" s="359" t="s">
        <v>386</v>
      </c>
      <c r="H55" s="359" t="s">
        <v>387</v>
      </c>
      <c r="I55" s="359" t="s">
        <v>388</v>
      </c>
      <c r="J55" s="434" t="s">
        <v>389</v>
      </c>
      <c r="K55" s="359" t="s">
        <v>390</v>
      </c>
      <c r="L55" s="434" t="s">
        <v>391</v>
      </c>
      <c r="M55" s="434" t="s">
        <v>392</v>
      </c>
      <c r="N55" s="359" t="s">
        <v>393</v>
      </c>
      <c r="O55" s="434" t="s">
        <v>394</v>
      </c>
      <c r="P55" s="434" t="s">
        <v>395</v>
      </c>
      <c r="Q55" s="359" t="s">
        <v>396</v>
      </c>
      <c r="R55" s="434" t="s">
        <v>397</v>
      </c>
      <c r="S55" s="434" t="s">
        <v>398</v>
      </c>
      <c r="T55" s="359" t="s">
        <v>399</v>
      </c>
      <c r="U55" s="434" t="s">
        <v>400</v>
      </c>
      <c r="V55" s="434" t="s">
        <v>401</v>
      </c>
      <c r="W55" s="359" t="s">
        <v>402</v>
      </c>
      <c r="X55" s="434" t="s">
        <v>403</v>
      </c>
      <c r="Y55" s="385"/>
      <c r="Z55" s="386"/>
      <c r="AA55" s="387"/>
    </row>
    <row r="56" ht="15.6" spans="2:27">
      <c r="B56" s="189">
        <v>1</v>
      </c>
      <c r="C56" s="188" t="str">
        <f>'5 жастағы балалар Ф'!C56</f>
        <v>Айдар Айхан Мадиярұлы</v>
      </c>
      <c r="D56" s="360"/>
      <c r="E56" s="360"/>
      <c r="F56" s="361">
        <v>1</v>
      </c>
      <c r="G56" s="360"/>
      <c r="H56" s="360"/>
      <c r="I56" s="361">
        <v>1</v>
      </c>
      <c r="J56" s="360"/>
      <c r="K56" s="360">
        <v>1</v>
      </c>
      <c r="L56" s="361"/>
      <c r="M56" s="360"/>
      <c r="N56" s="360">
        <v>1</v>
      </c>
      <c r="O56" s="361"/>
      <c r="P56" s="360"/>
      <c r="Q56" s="360"/>
      <c r="R56" s="361">
        <v>1</v>
      </c>
      <c r="S56" s="360"/>
      <c r="T56" s="360"/>
      <c r="U56" s="361">
        <v>1</v>
      </c>
      <c r="V56" s="360"/>
      <c r="W56" s="360"/>
      <c r="X56" s="361">
        <v>1</v>
      </c>
      <c r="Y56" s="467">
        <f>COUNTA(J56,M56,D56,G56,V56,P56,S56)</f>
        <v>0</v>
      </c>
      <c r="Z56" s="389">
        <f>COUNTA(K56,N56,E56,H56,W56,Q56:Q56,T56)</f>
        <v>2</v>
      </c>
      <c r="AA56" s="390">
        <f>COUNTA(L56,O56,F56,I56,X56,R56,U56)</f>
        <v>5</v>
      </c>
    </row>
    <row r="57" ht="15.6" spans="2:27">
      <c r="B57" s="189">
        <v>2</v>
      </c>
      <c r="C57" s="188" t="str">
        <f>'5 жастағы балалар Ф'!C57</f>
        <v>Асхатқызы Әйніл</v>
      </c>
      <c r="D57" s="360"/>
      <c r="E57" s="360">
        <v>1</v>
      </c>
      <c r="F57" s="362"/>
      <c r="G57" s="360"/>
      <c r="H57" s="360">
        <v>1</v>
      </c>
      <c r="I57" s="362"/>
      <c r="J57" s="360"/>
      <c r="K57" s="360">
        <v>1</v>
      </c>
      <c r="L57" s="362"/>
      <c r="M57" s="360"/>
      <c r="N57" s="360">
        <v>1</v>
      </c>
      <c r="O57" s="362"/>
      <c r="P57" s="360"/>
      <c r="Q57" s="360">
        <v>1</v>
      </c>
      <c r="R57" s="362"/>
      <c r="S57" s="360"/>
      <c r="T57" s="360">
        <v>1</v>
      </c>
      <c r="U57" s="362"/>
      <c r="V57" s="360"/>
      <c r="W57" s="360">
        <v>1</v>
      </c>
      <c r="X57" s="362"/>
      <c r="Y57" s="467">
        <f t="shared" ref="Y57:Y97" si="5">COUNTA(J57,M57,D57,G57,V57,P57,S57)</f>
        <v>0</v>
      </c>
      <c r="Z57" s="389">
        <f t="shared" ref="Z57:Z97" si="6">COUNTA(K57,N57,E57,H57,W57,Q57:Q57,T57)</f>
        <v>7</v>
      </c>
      <c r="AA57" s="390">
        <f t="shared" ref="AA57:AA97" si="7">COUNTA(L57,O57,F57,I57,X57,R57,U57)</f>
        <v>0</v>
      </c>
    </row>
    <row r="58" ht="15.6" spans="2:27">
      <c r="B58" s="189">
        <v>3</v>
      </c>
      <c r="C58" s="188" t="str">
        <f>'5 жастағы балалар Ф'!C58</f>
        <v>Аханов Жантөре Мадатұлы</v>
      </c>
      <c r="D58" s="360"/>
      <c r="E58" s="360"/>
      <c r="F58" s="362">
        <v>1</v>
      </c>
      <c r="G58" s="360"/>
      <c r="H58" s="360"/>
      <c r="I58" s="362">
        <v>1</v>
      </c>
      <c r="J58" s="360"/>
      <c r="K58" s="360"/>
      <c r="L58" s="362">
        <v>1</v>
      </c>
      <c r="M58" s="360"/>
      <c r="N58" s="360"/>
      <c r="O58" s="362">
        <v>1</v>
      </c>
      <c r="P58" s="360"/>
      <c r="Q58" s="360"/>
      <c r="R58" s="362">
        <v>1</v>
      </c>
      <c r="S58" s="360"/>
      <c r="T58" s="360"/>
      <c r="U58" s="362">
        <v>1</v>
      </c>
      <c r="V58" s="360"/>
      <c r="W58" s="360"/>
      <c r="X58" s="362">
        <v>1</v>
      </c>
      <c r="Y58" s="467">
        <f t="shared" si="5"/>
        <v>0</v>
      </c>
      <c r="Z58" s="389">
        <f t="shared" si="6"/>
        <v>0</v>
      </c>
      <c r="AA58" s="390">
        <f t="shared" si="7"/>
        <v>7</v>
      </c>
    </row>
    <row r="59" ht="15.75" customHeight="1" spans="2:27">
      <c r="B59" s="189">
        <v>4</v>
      </c>
      <c r="C59" s="188" t="str">
        <f>'5 жастағы балалар Ф'!C59</f>
        <v>Болатов Али Дарханұлы</v>
      </c>
      <c r="D59" s="360"/>
      <c r="E59" s="360">
        <v>1</v>
      </c>
      <c r="F59" s="362"/>
      <c r="G59" s="360"/>
      <c r="H59" s="360">
        <v>1</v>
      </c>
      <c r="I59" s="362"/>
      <c r="J59" s="360"/>
      <c r="K59" s="360">
        <v>1</v>
      </c>
      <c r="L59" s="362"/>
      <c r="M59" s="360"/>
      <c r="N59" s="360">
        <v>1</v>
      </c>
      <c r="O59" s="362"/>
      <c r="P59" s="360"/>
      <c r="Q59" s="360">
        <v>1</v>
      </c>
      <c r="R59" s="362"/>
      <c r="S59" s="360"/>
      <c r="T59" s="360">
        <v>1</v>
      </c>
      <c r="U59" s="362"/>
      <c r="V59" s="360"/>
      <c r="W59" s="360">
        <v>1</v>
      </c>
      <c r="X59" s="362"/>
      <c r="Y59" s="467">
        <f t="shared" si="5"/>
        <v>0</v>
      </c>
      <c r="Z59" s="389">
        <f t="shared" si="6"/>
        <v>7</v>
      </c>
      <c r="AA59" s="390">
        <f t="shared" si="7"/>
        <v>0</v>
      </c>
    </row>
    <row r="60" ht="15.6" spans="2:27">
      <c r="B60" s="189">
        <v>5</v>
      </c>
      <c r="C60" s="188" t="str">
        <f>'5 жастағы балалар Ф'!C60</f>
        <v>Бақытжан Айбар Даулетұлы</v>
      </c>
      <c r="D60" s="360">
        <v>1</v>
      </c>
      <c r="E60" s="360"/>
      <c r="F60" s="362"/>
      <c r="G60" s="360">
        <v>1</v>
      </c>
      <c r="H60" s="360"/>
      <c r="I60" s="362"/>
      <c r="J60" s="360">
        <v>1</v>
      </c>
      <c r="K60" s="360"/>
      <c r="L60" s="362"/>
      <c r="M60" s="360">
        <v>1</v>
      </c>
      <c r="N60" s="360"/>
      <c r="O60" s="362"/>
      <c r="P60" s="360">
        <v>1</v>
      </c>
      <c r="Q60" s="360"/>
      <c r="R60" s="362"/>
      <c r="S60" s="360">
        <v>1</v>
      </c>
      <c r="T60" s="360"/>
      <c r="U60" s="362"/>
      <c r="V60" s="360">
        <v>1</v>
      </c>
      <c r="W60" s="360"/>
      <c r="X60" s="362"/>
      <c r="Y60" s="467">
        <f t="shared" si="5"/>
        <v>7</v>
      </c>
      <c r="Z60" s="389">
        <f t="shared" si="6"/>
        <v>0</v>
      </c>
      <c r="AA60" s="390">
        <f t="shared" si="7"/>
        <v>0</v>
      </c>
    </row>
    <row r="61" ht="15.6" spans="2:27">
      <c r="B61" s="189">
        <v>6</v>
      </c>
      <c r="C61" s="188" t="str">
        <f>'5 жастағы балалар Ф'!C61</f>
        <v>Бақытжан Айым Мадиярқызы</v>
      </c>
      <c r="D61" s="360"/>
      <c r="E61" s="360"/>
      <c r="F61" s="362">
        <v>1</v>
      </c>
      <c r="G61" s="360"/>
      <c r="H61" s="360"/>
      <c r="I61" s="362">
        <v>1</v>
      </c>
      <c r="J61" s="360"/>
      <c r="K61" s="360"/>
      <c r="L61" s="362">
        <v>1</v>
      </c>
      <c r="M61" s="360"/>
      <c r="N61" s="360"/>
      <c r="O61" s="362">
        <v>1</v>
      </c>
      <c r="P61" s="360"/>
      <c r="Q61" s="360"/>
      <c r="R61" s="362">
        <v>1</v>
      </c>
      <c r="S61" s="360"/>
      <c r="T61" s="360"/>
      <c r="U61" s="362">
        <v>1</v>
      </c>
      <c r="V61" s="360"/>
      <c r="W61" s="360"/>
      <c r="X61" s="362">
        <v>1</v>
      </c>
      <c r="Y61" s="467">
        <f t="shared" si="5"/>
        <v>0</v>
      </c>
      <c r="Z61" s="389">
        <f t="shared" si="6"/>
        <v>0</v>
      </c>
      <c r="AA61" s="390">
        <f t="shared" si="7"/>
        <v>7</v>
      </c>
    </row>
    <row r="62" ht="15.6" spans="2:27">
      <c r="B62" s="189">
        <v>7</v>
      </c>
      <c r="C62" s="188" t="str">
        <f>'5 жастағы балалар Ф'!C62</f>
        <v>Нуритдин Райяна Мұсақызы</v>
      </c>
      <c r="D62" s="360">
        <v>1</v>
      </c>
      <c r="E62" s="360"/>
      <c r="F62" s="362"/>
      <c r="G62" s="360">
        <v>1</v>
      </c>
      <c r="H62" s="360"/>
      <c r="I62" s="362"/>
      <c r="J62" s="360">
        <v>1</v>
      </c>
      <c r="K62" s="360"/>
      <c r="L62" s="362"/>
      <c r="M62" s="360">
        <v>1</v>
      </c>
      <c r="N62" s="360"/>
      <c r="O62" s="362"/>
      <c r="P62" s="360">
        <v>1</v>
      </c>
      <c r="Q62" s="360"/>
      <c r="R62" s="362"/>
      <c r="S62" s="360">
        <v>1</v>
      </c>
      <c r="T62" s="360"/>
      <c r="U62" s="362"/>
      <c r="V62" s="360">
        <v>1</v>
      </c>
      <c r="W62" s="360"/>
      <c r="X62" s="362"/>
      <c r="Y62" s="467">
        <f t="shared" si="5"/>
        <v>7</v>
      </c>
      <c r="Z62" s="389">
        <f t="shared" si="6"/>
        <v>0</v>
      </c>
      <c r="AA62" s="390">
        <f t="shared" si="7"/>
        <v>0</v>
      </c>
    </row>
    <row r="63" ht="15.6" spans="2:27">
      <c r="B63" s="189">
        <v>8</v>
      </c>
      <c r="C63" s="188">
        <f>'5 жастағы балалар Ф'!C63</f>
        <v>0</v>
      </c>
      <c r="D63" s="360"/>
      <c r="E63" s="360"/>
      <c r="F63" s="362"/>
      <c r="G63" s="360"/>
      <c r="H63" s="360"/>
      <c r="I63" s="362"/>
      <c r="J63" s="360"/>
      <c r="K63" s="360"/>
      <c r="L63" s="362"/>
      <c r="M63" s="360"/>
      <c r="N63" s="360"/>
      <c r="O63" s="362"/>
      <c r="P63" s="360"/>
      <c r="Q63" s="360"/>
      <c r="R63" s="362"/>
      <c r="S63" s="360"/>
      <c r="T63" s="360"/>
      <c r="U63" s="362"/>
      <c r="V63" s="360"/>
      <c r="W63" s="360"/>
      <c r="X63" s="362"/>
      <c r="Y63" s="467">
        <f t="shared" si="5"/>
        <v>0</v>
      </c>
      <c r="Z63" s="389">
        <f t="shared" si="6"/>
        <v>0</v>
      </c>
      <c r="AA63" s="390">
        <f t="shared" si="7"/>
        <v>0</v>
      </c>
    </row>
    <row r="64" ht="15.6" spans="2:27">
      <c r="B64" s="189">
        <v>9</v>
      </c>
      <c r="C64" s="188" t="str">
        <f>'5 жастағы балалар Ф'!C64</f>
        <v>Төлеужан Малика Талантқызы</v>
      </c>
      <c r="D64" s="360"/>
      <c r="E64" s="360">
        <v>1</v>
      </c>
      <c r="F64" s="362"/>
      <c r="G64" s="360">
        <v>1</v>
      </c>
      <c r="H64" s="360"/>
      <c r="I64" s="362"/>
      <c r="J64" s="360">
        <v>1</v>
      </c>
      <c r="K64" s="360"/>
      <c r="L64" s="362"/>
      <c r="M64" s="360">
        <v>1</v>
      </c>
      <c r="N64" s="360"/>
      <c r="O64" s="362"/>
      <c r="P64" s="360">
        <v>1</v>
      </c>
      <c r="Q64" s="360"/>
      <c r="R64" s="362"/>
      <c r="S64" s="360">
        <v>1</v>
      </c>
      <c r="T64" s="360"/>
      <c r="U64" s="362"/>
      <c r="V64" s="360">
        <v>1</v>
      </c>
      <c r="W64" s="360"/>
      <c r="X64" s="362"/>
      <c r="Y64" s="467">
        <f t="shared" si="5"/>
        <v>6</v>
      </c>
      <c r="Z64" s="389">
        <f t="shared" si="6"/>
        <v>1</v>
      </c>
      <c r="AA64" s="390">
        <f t="shared" si="7"/>
        <v>0</v>
      </c>
    </row>
    <row r="65" ht="15.6" spans="2:27">
      <c r="B65" s="189">
        <v>10</v>
      </c>
      <c r="C65" s="188" t="str">
        <f>'5 жастағы балалар Ф'!C65</f>
        <v>Қабдысалы Нұрасыл Рақымұлы</v>
      </c>
      <c r="D65" s="360">
        <v>1</v>
      </c>
      <c r="E65" s="360"/>
      <c r="F65" s="362"/>
      <c r="G65" s="360">
        <v>1</v>
      </c>
      <c r="H65" s="360"/>
      <c r="I65" s="362"/>
      <c r="J65" s="360">
        <v>1</v>
      </c>
      <c r="K65" s="360"/>
      <c r="L65" s="362"/>
      <c r="M65" s="360">
        <v>1</v>
      </c>
      <c r="N65" s="360"/>
      <c r="O65" s="362"/>
      <c r="P65" s="360">
        <v>1</v>
      </c>
      <c r="Q65" s="360"/>
      <c r="R65" s="362"/>
      <c r="S65" s="360">
        <v>1</v>
      </c>
      <c r="T65" s="360"/>
      <c r="U65" s="362"/>
      <c r="V65" s="360">
        <v>1</v>
      </c>
      <c r="W65" s="360"/>
      <c r="X65" s="362"/>
      <c r="Y65" s="467">
        <f t="shared" si="5"/>
        <v>7</v>
      </c>
      <c r="Z65" s="389">
        <f t="shared" si="6"/>
        <v>0</v>
      </c>
      <c r="AA65" s="390">
        <f t="shared" si="7"/>
        <v>0</v>
      </c>
    </row>
    <row r="66" ht="15.6" spans="2:27">
      <c r="B66" s="189">
        <v>11</v>
      </c>
      <c r="C66" s="188">
        <f>'5 жастағы балалар Ф'!C66</f>
        <v>0</v>
      </c>
      <c r="D66" s="360"/>
      <c r="E66" s="360"/>
      <c r="F66" s="362"/>
      <c r="G66" s="360"/>
      <c r="H66" s="360"/>
      <c r="I66" s="362"/>
      <c r="J66" s="360"/>
      <c r="K66" s="360"/>
      <c r="L66" s="362"/>
      <c r="M66" s="360"/>
      <c r="N66" s="360"/>
      <c r="O66" s="362"/>
      <c r="P66" s="360"/>
      <c r="Q66" s="360"/>
      <c r="R66" s="362"/>
      <c r="S66" s="360"/>
      <c r="T66" s="360"/>
      <c r="U66" s="362"/>
      <c r="V66" s="360"/>
      <c r="W66" s="360"/>
      <c r="X66" s="362"/>
      <c r="Y66" s="467">
        <f t="shared" si="5"/>
        <v>0</v>
      </c>
      <c r="Z66" s="389">
        <f t="shared" si="6"/>
        <v>0</v>
      </c>
      <c r="AA66" s="390">
        <f t="shared" si="7"/>
        <v>0</v>
      </c>
    </row>
    <row r="67" ht="15.6" spans="2:27">
      <c r="B67" s="189">
        <v>12</v>
      </c>
      <c r="C67" s="188">
        <f>'5 жастағы балалар Ф'!C67</f>
        <v>0</v>
      </c>
      <c r="D67" s="360"/>
      <c r="E67" s="360"/>
      <c r="F67" s="362"/>
      <c r="G67" s="360"/>
      <c r="H67" s="360"/>
      <c r="I67" s="362"/>
      <c r="J67" s="360"/>
      <c r="K67" s="360"/>
      <c r="L67" s="362"/>
      <c r="M67" s="360"/>
      <c r="N67" s="360"/>
      <c r="O67" s="362"/>
      <c r="P67" s="360"/>
      <c r="Q67" s="360"/>
      <c r="R67" s="362"/>
      <c r="S67" s="360"/>
      <c r="T67" s="360"/>
      <c r="U67" s="362"/>
      <c r="V67" s="360"/>
      <c r="W67" s="360"/>
      <c r="X67" s="362"/>
      <c r="Y67" s="467">
        <f t="shared" si="5"/>
        <v>0</v>
      </c>
      <c r="Z67" s="389">
        <f t="shared" si="6"/>
        <v>0</v>
      </c>
      <c r="AA67" s="390">
        <f t="shared" si="7"/>
        <v>0</v>
      </c>
    </row>
    <row r="68" ht="15.6" spans="2:27">
      <c r="B68" s="189">
        <v>13</v>
      </c>
      <c r="C68" s="188">
        <f>'5 жастағы балалар Ф'!C68</f>
        <v>0</v>
      </c>
      <c r="D68" s="360"/>
      <c r="E68" s="360"/>
      <c r="F68" s="362"/>
      <c r="G68" s="360"/>
      <c r="H68" s="360"/>
      <c r="I68" s="362"/>
      <c r="J68" s="360"/>
      <c r="K68" s="360"/>
      <c r="L68" s="362"/>
      <c r="M68" s="360"/>
      <c r="N68" s="360"/>
      <c r="O68" s="362"/>
      <c r="P68" s="360"/>
      <c r="Q68" s="360"/>
      <c r="R68" s="362"/>
      <c r="S68" s="360"/>
      <c r="T68" s="360"/>
      <c r="U68" s="362"/>
      <c r="V68" s="360"/>
      <c r="W68" s="360"/>
      <c r="X68" s="362"/>
      <c r="Y68" s="467">
        <f t="shared" si="5"/>
        <v>0</v>
      </c>
      <c r="Z68" s="389">
        <f t="shared" si="6"/>
        <v>0</v>
      </c>
      <c r="AA68" s="390">
        <f t="shared" si="7"/>
        <v>0</v>
      </c>
    </row>
    <row r="69" ht="15.6" spans="2:27">
      <c r="B69" s="189">
        <v>14</v>
      </c>
      <c r="C69" s="188">
        <f>'5 жастағы балалар Ф'!C69</f>
        <v>0</v>
      </c>
      <c r="D69" s="360"/>
      <c r="E69" s="360"/>
      <c r="F69" s="362"/>
      <c r="G69" s="360"/>
      <c r="H69" s="360"/>
      <c r="I69" s="362"/>
      <c r="J69" s="360"/>
      <c r="K69" s="360"/>
      <c r="L69" s="362"/>
      <c r="M69" s="360"/>
      <c r="N69" s="360"/>
      <c r="O69" s="362"/>
      <c r="P69" s="360"/>
      <c r="Q69" s="360"/>
      <c r="R69" s="362"/>
      <c r="S69" s="360"/>
      <c r="T69" s="360"/>
      <c r="U69" s="362"/>
      <c r="V69" s="360"/>
      <c r="W69" s="360"/>
      <c r="X69" s="362"/>
      <c r="Y69" s="467">
        <f t="shared" si="5"/>
        <v>0</v>
      </c>
      <c r="Z69" s="389">
        <f t="shared" si="6"/>
        <v>0</v>
      </c>
      <c r="AA69" s="390">
        <f t="shared" si="7"/>
        <v>0</v>
      </c>
    </row>
    <row r="70" ht="15.6" spans="2:27">
      <c r="B70" s="189">
        <v>15</v>
      </c>
      <c r="C70" s="188">
        <f>'5 жастағы балалар Ф'!C70</f>
        <v>0</v>
      </c>
      <c r="D70" s="360"/>
      <c r="E70" s="360"/>
      <c r="F70" s="362"/>
      <c r="G70" s="360"/>
      <c r="H70" s="360"/>
      <c r="I70" s="362"/>
      <c r="J70" s="360"/>
      <c r="K70" s="360"/>
      <c r="L70" s="362"/>
      <c r="M70" s="360"/>
      <c r="N70" s="360"/>
      <c r="O70" s="362"/>
      <c r="P70" s="360"/>
      <c r="Q70" s="360"/>
      <c r="R70" s="362"/>
      <c r="S70" s="360"/>
      <c r="T70" s="360"/>
      <c r="U70" s="362"/>
      <c r="V70" s="360"/>
      <c r="W70" s="360"/>
      <c r="X70" s="362"/>
      <c r="Y70" s="467">
        <f t="shared" si="5"/>
        <v>0</v>
      </c>
      <c r="Z70" s="389">
        <f t="shared" si="6"/>
        <v>0</v>
      </c>
      <c r="AA70" s="390">
        <f t="shared" si="7"/>
        <v>0</v>
      </c>
    </row>
    <row r="71" ht="15.6" spans="2:27">
      <c r="B71" s="189">
        <v>16</v>
      </c>
      <c r="C71" s="188">
        <f>'5 жастағы балалар Ф'!C71</f>
        <v>0</v>
      </c>
      <c r="D71" s="360"/>
      <c r="E71" s="360"/>
      <c r="F71" s="362"/>
      <c r="G71" s="360"/>
      <c r="H71" s="360"/>
      <c r="I71" s="362"/>
      <c r="J71" s="360"/>
      <c r="K71" s="360"/>
      <c r="L71" s="362"/>
      <c r="M71" s="360"/>
      <c r="N71" s="360"/>
      <c r="O71" s="362"/>
      <c r="P71" s="360"/>
      <c r="Q71" s="360"/>
      <c r="R71" s="362"/>
      <c r="S71" s="360"/>
      <c r="T71" s="360"/>
      <c r="U71" s="362"/>
      <c r="V71" s="360"/>
      <c r="W71" s="360"/>
      <c r="X71" s="362"/>
      <c r="Y71" s="467">
        <f t="shared" si="5"/>
        <v>0</v>
      </c>
      <c r="Z71" s="389">
        <f t="shared" si="6"/>
        <v>0</v>
      </c>
      <c r="AA71" s="390">
        <f t="shared" si="7"/>
        <v>0</v>
      </c>
    </row>
    <row r="72" ht="15.6" spans="2:27">
      <c r="B72" s="189">
        <v>17</v>
      </c>
      <c r="C72" s="188">
        <f>'5 жастағы балалар Ф'!C72</f>
        <v>0</v>
      </c>
      <c r="D72" s="360"/>
      <c r="E72" s="360"/>
      <c r="F72" s="362"/>
      <c r="G72" s="360"/>
      <c r="H72" s="360"/>
      <c r="I72" s="362"/>
      <c r="J72" s="360"/>
      <c r="K72" s="360"/>
      <c r="L72" s="362"/>
      <c r="M72" s="360"/>
      <c r="N72" s="360"/>
      <c r="O72" s="362"/>
      <c r="P72" s="360"/>
      <c r="Q72" s="360"/>
      <c r="R72" s="362"/>
      <c r="S72" s="360"/>
      <c r="T72" s="360"/>
      <c r="U72" s="362"/>
      <c r="V72" s="360"/>
      <c r="W72" s="360"/>
      <c r="X72" s="362"/>
      <c r="Y72" s="467">
        <f t="shared" si="5"/>
        <v>0</v>
      </c>
      <c r="Z72" s="389">
        <f t="shared" si="6"/>
        <v>0</v>
      </c>
      <c r="AA72" s="390">
        <f t="shared" si="7"/>
        <v>0</v>
      </c>
    </row>
    <row r="73" ht="15.6" spans="2:27">
      <c r="B73" s="189">
        <v>18</v>
      </c>
      <c r="C73" s="188">
        <f>'5 жастағы балалар Ф'!C73</f>
        <v>0</v>
      </c>
      <c r="D73" s="360"/>
      <c r="E73" s="360"/>
      <c r="F73" s="362"/>
      <c r="G73" s="360"/>
      <c r="H73" s="360"/>
      <c r="I73" s="362"/>
      <c r="J73" s="360"/>
      <c r="K73" s="360"/>
      <c r="L73" s="362"/>
      <c r="M73" s="360"/>
      <c r="N73" s="360"/>
      <c r="O73" s="362"/>
      <c r="P73" s="360"/>
      <c r="Q73" s="360"/>
      <c r="R73" s="362"/>
      <c r="S73" s="360"/>
      <c r="T73" s="360"/>
      <c r="U73" s="362"/>
      <c r="V73" s="360"/>
      <c r="W73" s="360"/>
      <c r="X73" s="362"/>
      <c r="Y73" s="467">
        <f t="shared" si="5"/>
        <v>0</v>
      </c>
      <c r="Z73" s="389">
        <f t="shared" si="6"/>
        <v>0</v>
      </c>
      <c r="AA73" s="390">
        <f t="shared" si="7"/>
        <v>0</v>
      </c>
    </row>
    <row r="74" ht="15.6" spans="2:27">
      <c r="B74" s="189">
        <v>19</v>
      </c>
      <c r="C74" s="188">
        <f>'5 жастағы балалар Ф'!C74</f>
        <v>0</v>
      </c>
      <c r="D74" s="360"/>
      <c r="E74" s="360"/>
      <c r="F74" s="362"/>
      <c r="G74" s="360"/>
      <c r="H74" s="360"/>
      <c r="I74" s="362"/>
      <c r="J74" s="360"/>
      <c r="K74" s="360"/>
      <c r="L74" s="362"/>
      <c r="M74" s="360"/>
      <c r="N74" s="360"/>
      <c r="O74" s="362"/>
      <c r="P74" s="360"/>
      <c r="Q74" s="360"/>
      <c r="R74" s="362"/>
      <c r="S74" s="360"/>
      <c r="T74" s="360"/>
      <c r="U74" s="362"/>
      <c r="V74" s="360"/>
      <c r="W74" s="360"/>
      <c r="X74" s="362"/>
      <c r="Y74" s="467">
        <f t="shared" si="5"/>
        <v>0</v>
      </c>
      <c r="Z74" s="389">
        <f t="shared" si="6"/>
        <v>0</v>
      </c>
      <c r="AA74" s="390">
        <f t="shared" si="7"/>
        <v>0</v>
      </c>
    </row>
    <row r="75" ht="15.6" spans="2:27">
      <c r="B75" s="189">
        <v>20</v>
      </c>
      <c r="C75" s="188">
        <f>'5 жастағы балалар Ф'!C75</f>
        <v>0</v>
      </c>
      <c r="D75" s="360"/>
      <c r="E75" s="360"/>
      <c r="F75" s="362"/>
      <c r="G75" s="360"/>
      <c r="H75" s="360"/>
      <c r="I75" s="362"/>
      <c r="J75" s="360"/>
      <c r="K75" s="360"/>
      <c r="L75" s="362"/>
      <c r="M75" s="360"/>
      <c r="N75" s="360"/>
      <c r="O75" s="362"/>
      <c r="P75" s="360"/>
      <c r="Q75" s="360"/>
      <c r="R75" s="362"/>
      <c r="S75" s="360"/>
      <c r="T75" s="360"/>
      <c r="U75" s="362"/>
      <c r="V75" s="360"/>
      <c r="W75" s="360"/>
      <c r="X75" s="362"/>
      <c r="Y75" s="467">
        <f t="shared" si="5"/>
        <v>0</v>
      </c>
      <c r="Z75" s="389">
        <f t="shared" si="6"/>
        <v>0</v>
      </c>
      <c r="AA75" s="390">
        <f t="shared" si="7"/>
        <v>0</v>
      </c>
    </row>
    <row r="76" ht="15.6" spans="2:27">
      <c r="B76" s="189">
        <v>21</v>
      </c>
      <c r="C76" s="188">
        <f>'5 жастағы балалар Ф'!C76</f>
        <v>0</v>
      </c>
      <c r="D76" s="360"/>
      <c r="E76" s="360"/>
      <c r="F76" s="362"/>
      <c r="G76" s="360"/>
      <c r="H76" s="360"/>
      <c r="I76" s="362"/>
      <c r="J76" s="360"/>
      <c r="K76" s="360"/>
      <c r="L76" s="362"/>
      <c r="M76" s="360"/>
      <c r="N76" s="360"/>
      <c r="O76" s="362"/>
      <c r="P76" s="360"/>
      <c r="Q76" s="360"/>
      <c r="R76" s="362"/>
      <c r="S76" s="360"/>
      <c r="T76" s="360"/>
      <c r="U76" s="362"/>
      <c r="V76" s="360"/>
      <c r="W76" s="360"/>
      <c r="X76" s="362"/>
      <c r="Y76" s="467">
        <f t="shared" si="5"/>
        <v>0</v>
      </c>
      <c r="Z76" s="389">
        <f t="shared" si="6"/>
        <v>0</v>
      </c>
      <c r="AA76" s="390">
        <f t="shared" si="7"/>
        <v>0</v>
      </c>
    </row>
    <row r="77" ht="15.6" spans="2:27">
      <c r="B77" s="189">
        <v>22</v>
      </c>
      <c r="C77" s="188">
        <f>'5 жастағы балалар Ф'!C77</f>
        <v>0</v>
      </c>
      <c r="D77" s="360"/>
      <c r="E77" s="360"/>
      <c r="F77" s="362"/>
      <c r="G77" s="360"/>
      <c r="H77" s="360"/>
      <c r="I77" s="362"/>
      <c r="J77" s="360"/>
      <c r="K77" s="360"/>
      <c r="L77" s="362"/>
      <c r="M77" s="360"/>
      <c r="N77" s="360"/>
      <c r="O77" s="362"/>
      <c r="P77" s="360"/>
      <c r="Q77" s="360"/>
      <c r="R77" s="362"/>
      <c r="S77" s="360"/>
      <c r="T77" s="360"/>
      <c r="U77" s="362"/>
      <c r="V77" s="360"/>
      <c r="W77" s="360"/>
      <c r="X77" s="362"/>
      <c r="Y77" s="467">
        <f t="shared" si="5"/>
        <v>0</v>
      </c>
      <c r="Z77" s="389">
        <f t="shared" si="6"/>
        <v>0</v>
      </c>
      <c r="AA77" s="390">
        <f t="shared" si="7"/>
        <v>0</v>
      </c>
    </row>
    <row r="78" ht="15.6" spans="2:27">
      <c r="B78" s="189">
        <v>23</v>
      </c>
      <c r="C78" s="188">
        <f>'5 жастағы балалар Ф'!C78</f>
        <v>0</v>
      </c>
      <c r="D78" s="360"/>
      <c r="E78" s="360"/>
      <c r="F78" s="362"/>
      <c r="G78" s="360"/>
      <c r="H78" s="360"/>
      <c r="I78" s="362"/>
      <c r="J78" s="360"/>
      <c r="K78" s="360"/>
      <c r="L78" s="362"/>
      <c r="M78" s="360"/>
      <c r="N78" s="360"/>
      <c r="O78" s="362"/>
      <c r="P78" s="360"/>
      <c r="Q78" s="360"/>
      <c r="R78" s="362"/>
      <c r="S78" s="360"/>
      <c r="T78" s="360"/>
      <c r="U78" s="362"/>
      <c r="V78" s="360"/>
      <c r="W78" s="360"/>
      <c r="X78" s="362"/>
      <c r="Y78" s="467">
        <f t="shared" si="5"/>
        <v>0</v>
      </c>
      <c r="Z78" s="389">
        <f t="shared" si="6"/>
        <v>0</v>
      </c>
      <c r="AA78" s="390">
        <f t="shared" si="7"/>
        <v>0</v>
      </c>
    </row>
    <row r="79" ht="15.6" spans="2:27">
      <c r="B79" s="189">
        <v>24</v>
      </c>
      <c r="C79" s="188">
        <f>'5 жастағы балалар Ф'!C79</f>
        <v>0</v>
      </c>
      <c r="D79" s="360"/>
      <c r="E79" s="360"/>
      <c r="F79" s="362"/>
      <c r="G79" s="360"/>
      <c r="H79" s="360"/>
      <c r="I79" s="362"/>
      <c r="J79" s="360"/>
      <c r="K79" s="360"/>
      <c r="L79" s="362"/>
      <c r="M79" s="360"/>
      <c r="N79" s="360"/>
      <c r="O79" s="362"/>
      <c r="P79" s="360"/>
      <c r="Q79" s="360"/>
      <c r="R79" s="362"/>
      <c r="S79" s="360"/>
      <c r="T79" s="360"/>
      <c r="U79" s="362"/>
      <c r="V79" s="360"/>
      <c r="W79" s="360"/>
      <c r="X79" s="362"/>
      <c r="Y79" s="467">
        <f t="shared" si="5"/>
        <v>0</v>
      </c>
      <c r="Z79" s="389">
        <f t="shared" si="6"/>
        <v>0</v>
      </c>
      <c r="AA79" s="390">
        <f t="shared" si="7"/>
        <v>0</v>
      </c>
    </row>
    <row r="80" ht="15.6" spans="2:27">
      <c r="B80" s="189">
        <v>25</v>
      </c>
      <c r="C80" s="188">
        <f>'5 жастағы балалар Ф'!C80</f>
        <v>0</v>
      </c>
      <c r="D80" s="360"/>
      <c r="E80" s="360"/>
      <c r="F80" s="362"/>
      <c r="G80" s="360"/>
      <c r="H80" s="360"/>
      <c r="I80" s="362"/>
      <c r="J80" s="360"/>
      <c r="K80" s="360"/>
      <c r="L80" s="362"/>
      <c r="M80" s="360"/>
      <c r="N80" s="360"/>
      <c r="O80" s="362"/>
      <c r="P80" s="360"/>
      <c r="Q80" s="360"/>
      <c r="R80" s="362"/>
      <c r="S80" s="360"/>
      <c r="T80" s="360"/>
      <c r="U80" s="362"/>
      <c r="V80" s="360"/>
      <c r="W80" s="360"/>
      <c r="X80" s="362"/>
      <c r="Y80" s="467">
        <f t="shared" si="5"/>
        <v>0</v>
      </c>
      <c r="Z80" s="389">
        <f t="shared" si="6"/>
        <v>0</v>
      </c>
      <c r="AA80" s="390">
        <f t="shared" si="7"/>
        <v>0</v>
      </c>
    </row>
    <row r="81" ht="15.6" spans="2:27">
      <c r="B81" s="190">
        <v>26</v>
      </c>
      <c r="C81" s="188">
        <f>'5 жастағы балалар Ф'!C81</f>
        <v>0</v>
      </c>
      <c r="D81" s="360"/>
      <c r="E81" s="360"/>
      <c r="F81" s="362"/>
      <c r="G81" s="360"/>
      <c r="H81" s="360"/>
      <c r="I81" s="362"/>
      <c r="J81" s="360"/>
      <c r="K81" s="360"/>
      <c r="L81" s="362"/>
      <c r="M81" s="360"/>
      <c r="N81" s="360"/>
      <c r="O81" s="362"/>
      <c r="P81" s="360"/>
      <c r="Q81" s="360"/>
      <c r="R81" s="362"/>
      <c r="S81" s="360"/>
      <c r="T81" s="360"/>
      <c r="U81" s="362"/>
      <c r="V81" s="360"/>
      <c r="W81" s="360"/>
      <c r="X81" s="362"/>
      <c r="Y81" s="467">
        <f t="shared" si="5"/>
        <v>0</v>
      </c>
      <c r="Z81" s="389">
        <f t="shared" si="6"/>
        <v>0</v>
      </c>
      <c r="AA81" s="390">
        <f t="shared" si="7"/>
        <v>0</v>
      </c>
    </row>
    <row r="82" ht="15.6" spans="2:27">
      <c r="B82" s="190">
        <v>27</v>
      </c>
      <c r="C82" s="188">
        <f>'5 жастағы балалар Ф'!C82</f>
        <v>0</v>
      </c>
      <c r="D82" s="360"/>
      <c r="E82" s="360"/>
      <c r="F82" s="362"/>
      <c r="G82" s="360"/>
      <c r="H82" s="360"/>
      <c r="I82" s="362"/>
      <c r="J82" s="360"/>
      <c r="K82" s="360"/>
      <c r="L82" s="362"/>
      <c r="M82" s="360"/>
      <c r="N82" s="360"/>
      <c r="O82" s="362"/>
      <c r="P82" s="360"/>
      <c r="Q82" s="360"/>
      <c r="R82" s="362"/>
      <c r="S82" s="360"/>
      <c r="T82" s="360"/>
      <c r="U82" s="362"/>
      <c r="V82" s="360"/>
      <c r="W82" s="360"/>
      <c r="X82" s="362"/>
      <c r="Y82" s="467">
        <f t="shared" si="5"/>
        <v>0</v>
      </c>
      <c r="Z82" s="389">
        <f t="shared" si="6"/>
        <v>0</v>
      </c>
      <c r="AA82" s="390">
        <f t="shared" si="7"/>
        <v>0</v>
      </c>
    </row>
    <row r="83" ht="15.6" spans="2:27">
      <c r="B83" s="191">
        <v>28</v>
      </c>
      <c r="C83" s="192">
        <f>'5 жастағы балалар Ф'!C83</f>
        <v>0</v>
      </c>
      <c r="D83" s="409"/>
      <c r="E83" s="409"/>
      <c r="F83" s="410"/>
      <c r="G83" s="409"/>
      <c r="H83" s="409"/>
      <c r="I83" s="410"/>
      <c r="J83" s="409"/>
      <c r="K83" s="409"/>
      <c r="L83" s="410"/>
      <c r="M83" s="409"/>
      <c r="N83" s="409"/>
      <c r="O83" s="410"/>
      <c r="P83" s="409"/>
      <c r="Q83" s="409"/>
      <c r="R83" s="410"/>
      <c r="S83" s="409"/>
      <c r="T83" s="409"/>
      <c r="U83" s="410"/>
      <c r="V83" s="409"/>
      <c r="W83" s="409"/>
      <c r="X83" s="410"/>
      <c r="Y83" s="467">
        <f t="shared" si="5"/>
        <v>0</v>
      </c>
      <c r="Z83" s="389">
        <f t="shared" si="6"/>
        <v>0</v>
      </c>
      <c r="AA83" s="390">
        <f t="shared" si="7"/>
        <v>0</v>
      </c>
    </row>
    <row r="84" ht="15.6" spans="2:27">
      <c r="B84" s="191">
        <v>29</v>
      </c>
      <c r="C84" s="192">
        <f>'5 жастағы балалар Ф'!C84</f>
        <v>0</v>
      </c>
      <c r="D84" s="409"/>
      <c r="E84" s="409"/>
      <c r="F84" s="410"/>
      <c r="G84" s="409"/>
      <c r="H84" s="409"/>
      <c r="I84" s="410"/>
      <c r="J84" s="409"/>
      <c r="K84" s="409"/>
      <c r="L84" s="410"/>
      <c r="M84" s="409"/>
      <c r="N84" s="409"/>
      <c r="O84" s="410"/>
      <c r="P84" s="409"/>
      <c r="Q84" s="409"/>
      <c r="R84" s="410"/>
      <c r="S84" s="409"/>
      <c r="T84" s="409"/>
      <c r="U84" s="410"/>
      <c r="V84" s="409"/>
      <c r="W84" s="409"/>
      <c r="X84" s="410"/>
      <c r="Y84" s="467">
        <f t="shared" si="5"/>
        <v>0</v>
      </c>
      <c r="Z84" s="389">
        <f t="shared" si="6"/>
        <v>0</v>
      </c>
      <c r="AA84" s="390">
        <f t="shared" si="7"/>
        <v>0</v>
      </c>
    </row>
    <row r="85" ht="15.6" spans="2:27">
      <c r="B85" s="191">
        <v>30</v>
      </c>
      <c r="C85" s="192">
        <f>'5 жастағы балалар Ф'!C85</f>
        <v>0</v>
      </c>
      <c r="D85" s="409"/>
      <c r="E85" s="409"/>
      <c r="F85" s="410"/>
      <c r="G85" s="409"/>
      <c r="H85" s="409"/>
      <c r="I85" s="410"/>
      <c r="J85" s="409"/>
      <c r="K85" s="409"/>
      <c r="L85" s="410"/>
      <c r="M85" s="409"/>
      <c r="N85" s="409"/>
      <c r="O85" s="410"/>
      <c r="P85" s="409"/>
      <c r="Q85" s="409"/>
      <c r="R85" s="410"/>
      <c r="S85" s="409"/>
      <c r="T85" s="409"/>
      <c r="U85" s="410"/>
      <c r="V85" s="409"/>
      <c r="W85" s="409"/>
      <c r="X85" s="410"/>
      <c r="Y85" s="467">
        <f t="shared" si="5"/>
        <v>0</v>
      </c>
      <c r="Z85" s="389">
        <f t="shared" si="6"/>
        <v>0</v>
      </c>
      <c r="AA85" s="390">
        <f t="shared" si="7"/>
        <v>0</v>
      </c>
    </row>
    <row r="86" ht="15.6" spans="2:27">
      <c r="B86" s="191">
        <v>31</v>
      </c>
      <c r="C86" s="192">
        <f>'5 жастағы балалар Ф'!C86</f>
        <v>0</v>
      </c>
      <c r="D86" s="409"/>
      <c r="E86" s="409"/>
      <c r="F86" s="410"/>
      <c r="G86" s="409"/>
      <c r="H86" s="409"/>
      <c r="I86" s="410"/>
      <c r="J86" s="409"/>
      <c r="K86" s="409"/>
      <c r="L86" s="410"/>
      <c r="M86" s="409"/>
      <c r="N86" s="409"/>
      <c r="O86" s="410"/>
      <c r="P86" s="409"/>
      <c r="Q86" s="409"/>
      <c r="R86" s="410"/>
      <c r="S86" s="409"/>
      <c r="T86" s="409"/>
      <c r="U86" s="410"/>
      <c r="V86" s="409"/>
      <c r="W86" s="409"/>
      <c r="X86" s="410"/>
      <c r="Y86" s="467">
        <f t="shared" si="5"/>
        <v>0</v>
      </c>
      <c r="Z86" s="389">
        <f t="shared" si="6"/>
        <v>0</v>
      </c>
      <c r="AA86" s="390">
        <f t="shared" si="7"/>
        <v>0</v>
      </c>
    </row>
    <row r="87" ht="15.6" spans="2:27">
      <c r="B87" s="191">
        <v>32</v>
      </c>
      <c r="C87" s="192">
        <f>'5 жастағы балалар Ф'!C87</f>
        <v>0</v>
      </c>
      <c r="D87" s="409"/>
      <c r="E87" s="409"/>
      <c r="F87" s="410"/>
      <c r="G87" s="409"/>
      <c r="H87" s="409"/>
      <c r="I87" s="410"/>
      <c r="J87" s="409"/>
      <c r="K87" s="409"/>
      <c r="L87" s="410"/>
      <c r="M87" s="409"/>
      <c r="N87" s="409"/>
      <c r="O87" s="410"/>
      <c r="P87" s="409"/>
      <c r="Q87" s="409"/>
      <c r="R87" s="410"/>
      <c r="S87" s="409"/>
      <c r="T87" s="409"/>
      <c r="U87" s="410"/>
      <c r="V87" s="409"/>
      <c r="W87" s="409"/>
      <c r="X87" s="410"/>
      <c r="Y87" s="467">
        <f t="shared" si="5"/>
        <v>0</v>
      </c>
      <c r="Z87" s="389">
        <f t="shared" si="6"/>
        <v>0</v>
      </c>
      <c r="AA87" s="390">
        <f t="shared" si="7"/>
        <v>0</v>
      </c>
    </row>
    <row r="88" ht="15.6" spans="2:27">
      <c r="B88" s="191">
        <v>33</v>
      </c>
      <c r="C88" s="192">
        <f>'5 жастағы балалар Ф'!C88</f>
        <v>0</v>
      </c>
      <c r="D88" s="409"/>
      <c r="E88" s="409"/>
      <c r="F88" s="410"/>
      <c r="G88" s="409"/>
      <c r="H88" s="409"/>
      <c r="I88" s="410"/>
      <c r="J88" s="409"/>
      <c r="K88" s="409"/>
      <c r="L88" s="410"/>
      <c r="M88" s="409"/>
      <c r="N88" s="409"/>
      <c r="O88" s="410"/>
      <c r="P88" s="409"/>
      <c r="Q88" s="409"/>
      <c r="R88" s="410"/>
      <c r="S88" s="409"/>
      <c r="T88" s="409"/>
      <c r="U88" s="410"/>
      <c r="V88" s="409"/>
      <c r="W88" s="409"/>
      <c r="X88" s="410"/>
      <c r="Y88" s="467">
        <f t="shared" si="5"/>
        <v>0</v>
      </c>
      <c r="Z88" s="389">
        <f t="shared" si="6"/>
        <v>0</v>
      </c>
      <c r="AA88" s="390">
        <f t="shared" si="7"/>
        <v>0</v>
      </c>
    </row>
    <row r="89" ht="15.6" spans="2:27">
      <c r="B89" s="191">
        <v>34</v>
      </c>
      <c r="C89" s="192">
        <f>'5 жастағы балалар Ф'!C89</f>
        <v>0</v>
      </c>
      <c r="D89" s="409"/>
      <c r="E89" s="409"/>
      <c r="F89" s="410"/>
      <c r="G89" s="409"/>
      <c r="H89" s="409"/>
      <c r="I89" s="410"/>
      <c r="J89" s="409"/>
      <c r="K89" s="409"/>
      <c r="L89" s="410"/>
      <c r="M89" s="409"/>
      <c r="N89" s="409"/>
      <c r="O89" s="410"/>
      <c r="P89" s="409"/>
      <c r="Q89" s="409"/>
      <c r="R89" s="410"/>
      <c r="S89" s="409"/>
      <c r="T89" s="409"/>
      <c r="U89" s="410"/>
      <c r="V89" s="409"/>
      <c r="W89" s="409"/>
      <c r="X89" s="410"/>
      <c r="Y89" s="467">
        <f t="shared" si="5"/>
        <v>0</v>
      </c>
      <c r="Z89" s="389">
        <f t="shared" si="6"/>
        <v>0</v>
      </c>
      <c r="AA89" s="390">
        <f t="shared" si="7"/>
        <v>0</v>
      </c>
    </row>
    <row r="90" ht="15.6" spans="2:27">
      <c r="B90" s="191">
        <v>35</v>
      </c>
      <c r="C90" s="192">
        <f>'5 жастағы балалар Ф'!C90</f>
        <v>0</v>
      </c>
      <c r="D90" s="409"/>
      <c r="E90" s="409"/>
      <c r="F90" s="410"/>
      <c r="G90" s="409"/>
      <c r="H90" s="409"/>
      <c r="I90" s="410"/>
      <c r="J90" s="409"/>
      <c r="K90" s="409"/>
      <c r="L90" s="410"/>
      <c r="M90" s="409"/>
      <c r="N90" s="409"/>
      <c r="O90" s="410"/>
      <c r="P90" s="409"/>
      <c r="Q90" s="409"/>
      <c r="R90" s="410"/>
      <c r="S90" s="409"/>
      <c r="T90" s="409"/>
      <c r="U90" s="410"/>
      <c r="V90" s="409"/>
      <c r="W90" s="409"/>
      <c r="X90" s="410"/>
      <c r="Y90" s="467">
        <f t="shared" si="5"/>
        <v>0</v>
      </c>
      <c r="Z90" s="389">
        <f t="shared" si="6"/>
        <v>0</v>
      </c>
      <c r="AA90" s="390">
        <f t="shared" si="7"/>
        <v>0</v>
      </c>
    </row>
    <row r="91" ht="15.6" spans="2:27">
      <c r="B91" s="191">
        <v>36</v>
      </c>
      <c r="C91" s="192">
        <f>'5 жастағы балалар Ф'!C91</f>
        <v>0</v>
      </c>
      <c r="D91" s="409"/>
      <c r="E91" s="409"/>
      <c r="F91" s="410"/>
      <c r="G91" s="409"/>
      <c r="H91" s="409"/>
      <c r="I91" s="410"/>
      <c r="J91" s="409"/>
      <c r="K91" s="409"/>
      <c r="L91" s="410"/>
      <c r="M91" s="409"/>
      <c r="N91" s="409"/>
      <c r="O91" s="410"/>
      <c r="P91" s="409"/>
      <c r="Q91" s="409"/>
      <c r="R91" s="410"/>
      <c r="S91" s="409"/>
      <c r="T91" s="409"/>
      <c r="U91" s="410"/>
      <c r="V91" s="409"/>
      <c r="W91" s="409"/>
      <c r="X91" s="410"/>
      <c r="Y91" s="467">
        <f t="shared" si="5"/>
        <v>0</v>
      </c>
      <c r="Z91" s="389">
        <f t="shared" si="6"/>
        <v>0</v>
      </c>
      <c r="AA91" s="390">
        <f t="shared" si="7"/>
        <v>0</v>
      </c>
    </row>
    <row r="92" ht="15.6" spans="2:27">
      <c r="B92" s="191">
        <v>37</v>
      </c>
      <c r="C92" s="192">
        <f>'5 жастағы балалар Ф'!C92</f>
        <v>0</v>
      </c>
      <c r="D92" s="409"/>
      <c r="E92" s="409"/>
      <c r="F92" s="410"/>
      <c r="G92" s="409"/>
      <c r="H92" s="409"/>
      <c r="I92" s="410"/>
      <c r="J92" s="409"/>
      <c r="K92" s="409"/>
      <c r="L92" s="410"/>
      <c r="M92" s="409"/>
      <c r="N92" s="409"/>
      <c r="O92" s="410"/>
      <c r="P92" s="409"/>
      <c r="Q92" s="409"/>
      <c r="R92" s="410"/>
      <c r="S92" s="409"/>
      <c r="T92" s="409"/>
      <c r="U92" s="410"/>
      <c r="V92" s="409"/>
      <c r="W92" s="409"/>
      <c r="X92" s="410"/>
      <c r="Y92" s="467">
        <f t="shared" si="5"/>
        <v>0</v>
      </c>
      <c r="Z92" s="389">
        <f t="shared" si="6"/>
        <v>0</v>
      </c>
      <c r="AA92" s="390">
        <f t="shared" si="7"/>
        <v>0</v>
      </c>
    </row>
    <row r="93" ht="15.6" spans="2:27">
      <c r="B93" s="191">
        <v>38</v>
      </c>
      <c r="C93" s="192">
        <f>'5 жастағы балалар Ф'!C93</f>
        <v>0</v>
      </c>
      <c r="D93" s="409"/>
      <c r="E93" s="409"/>
      <c r="F93" s="410"/>
      <c r="G93" s="409"/>
      <c r="H93" s="409"/>
      <c r="I93" s="410"/>
      <c r="J93" s="409"/>
      <c r="K93" s="409"/>
      <c r="L93" s="410"/>
      <c r="M93" s="409"/>
      <c r="N93" s="409"/>
      <c r="O93" s="410"/>
      <c r="P93" s="409"/>
      <c r="Q93" s="409"/>
      <c r="R93" s="410"/>
      <c r="S93" s="409"/>
      <c r="T93" s="409"/>
      <c r="U93" s="410"/>
      <c r="V93" s="409"/>
      <c r="W93" s="409"/>
      <c r="X93" s="410"/>
      <c r="Y93" s="467">
        <f t="shared" si="5"/>
        <v>0</v>
      </c>
      <c r="Z93" s="389">
        <f t="shared" si="6"/>
        <v>0</v>
      </c>
      <c r="AA93" s="390">
        <f t="shared" si="7"/>
        <v>0</v>
      </c>
    </row>
    <row r="94" ht="15.6" spans="2:27">
      <c r="B94" s="191">
        <v>39</v>
      </c>
      <c r="C94" s="192">
        <f>'5 жастағы балалар Ф'!C94</f>
        <v>0</v>
      </c>
      <c r="D94" s="409"/>
      <c r="E94" s="409"/>
      <c r="F94" s="410"/>
      <c r="G94" s="409"/>
      <c r="H94" s="409"/>
      <c r="I94" s="410"/>
      <c r="J94" s="409"/>
      <c r="K94" s="409"/>
      <c r="L94" s="410"/>
      <c r="M94" s="409"/>
      <c r="N94" s="409"/>
      <c r="O94" s="410"/>
      <c r="P94" s="409"/>
      <c r="Q94" s="409"/>
      <c r="R94" s="410"/>
      <c r="S94" s="409"/>
      <c r="T94" s="409"/>
      <c r="U94" s="410"/>
      <c r="V94" s="409"/>
      <c r="W94" s="409"/>
      <c r="X94" s="410"/>
      <c r="Y94" s="467">
        <f t="shared" si="5"/>
        <v>0</v>
      </c>
      <c r="Z94" s="389">
        <f t="shared" si="6"/>
        <v>0</v>
      </c>
      <c r="AA94" s="390">
        <f t="shared" si="7"/>
        <v>0</v>
      </c>
    </row>
    <row r="95" ht="15.6" spans="2:27">
      <c r="B95" s="191">
        <v>40</v>
      </c>
      <c r="C95" s="192">
        <f>'5 жастағы балалар Ф'!C95</f>
        <v>0</v>
      </c>
      <c r="D95" s="409"/>
      <c r="E95" s="409"/>
      <c r="F95" s="410"/>
      <c r="G95" s="409"/>
      <c r="H95" s="409"/>
      <c r="I95" s="410"/>
      <c r="J95" s="409"/>
      <c r="K95" s="409"/>
      <c r="L95" s="410"/>
      <c r="M95" s="409"/>
      <c r="N95" s="409"/>
      <c r="O95" s="410"/>
      <c r="P95" s="409"/>
      <c r="Q95" s="409"/>
      <c r="R95" s="410"/>
      <c r="S95" s="409"/>
      <c r="T95" s="409"/>
      <c r="U95" s="410"/>
      <c r="V95" s="409"/>
      <c r="W95" s="409"/>
      <c r="X95" s="410"/>
      <c r="Y95" s="467">
        <f t="shared" si="5"/>
        <v>0</v>
      </c>
      <c r="Z95" s="389">
        <f t="shared" si="6"/>
        <v>0</v>
      </c>
      <c r="AA95" s="390">
        <f t="shared" si="7"/>
        <v>0</v>
      </c>
    </row>
    <row r="96" ht="15.6" spans="2:27">
      <c r="B96" s="191">
        <v>41</v>
      </c>
      <c r="C96" s="192">
        <f>'5 жастағы балалар Ф'!C96</f>
        <v>0</v>
      </c>
      <c r="D96" s="409"/>
      <c r="E96" s="409"/>
      <c r="F96" s="410"/>
      <c r="G96" s="409"/>
      <c r="H96" s="409"/>
      <c r="I96" s="410"/>
      <c r="J96" s="409"/>
      <c r="K96" s="409"/>
      <c r="L96" s="410"/>
      <c r="M96" s="409"/>
      <c r="N96" s="409"/>
      <c r="O96" s="410"/>
      <c r="P96" s="409"/>
      <c r="Q96" s="409"/>
      <c r="R96" s="410"/>
      <c r="S96" s="409"/>
      <c r="T96" s="409"/>
      <c r="U96" s="410"/>
      <c r="V96" s="409"/>
      <c r="W96" s="409"/>
      <c r="X96" s="410"/>
      <c r="Y96" s="467">
        <f t="shared" si="5"/>
        <v>0</v>
      </c>
      <c r="Z96" s="389">
        <f t="shared" si="6"/>
        <v>0</v>
      </c>
      <c r="AA96" s="390">
        <f t="shared" si="7"/>
        <v>0</v>
      </c>
    </row>
    <row r="97" ht="15.6" spans="2:27">
      <c r="B97" s="191">
        <v>42</v>
      </c>
      <c r="C97" s="192">
        <f>'5 жастағы балалар Ф'!C97</f>
        <v>0</v>
      </c>
      <c r="D97" s="409"/>
      <c r="E97" s="409"/>
      <c r="F97" s="410"/>
      <c r="G97" s="409"/>
      <c r="H97" s="409"/>
      <c r="I97" s="410"/>
      <c r="J97" s="409"/>
      <c r="K97" s="409"/>
      <c r="L97" s="410"/>
      <c r="M97" s="409"/>
      <c r="N97" s="409"/>
      <c r="O97" s="410"/>
      <c r="P97" s="409"/>
      <c r="Q97" s="409"/>
      <c r="R97" s="410"/>
      <c r="S97" s="409"/>
      <c r="T97" s="409"/>
      <c r="U97" s="410"/>
      <c r="V97" s="409"/>
      <c r="W97" s="409"/>
      <c r="X97" s="410"/>
      <c r="Y97" s="467">
        <f t="shared" si="5"/>
        <v>0</v>
      </c>
      <c r="Z97" s="389">
        <f t="shared" si="6"/>
        <v>0</v>
      </c>
      <c r="AA97" s="390">
        <f t="shared" si="7"/>
        <v>0</v>
      </c>
    </row>
    <row r="98" ht="22.5" customHeight="1" spans="2:27">
      <c r="B98" s="363" t="s">
        <v>70</v>
      </c>
      <c r="C98" s="364"/>
      <c r="D98" s="426">
        <f t="shared" ref="D98:X98" si="8">SUM(D56:D97)</f>
        <v>3</v>
      </c>
      <c r="E98" s="426">
        <f t="shared" si="8"/>
        <v>3</v>
      </c>
      <c r="F98" s="427">
        <f t="shared" si="8"/>
        <v>3</v>
      </c>
      <c r="G98" s="368">
        <f t="shared" si="8"/>
        <v>4</v>
      </c>
      <c r="H98" s="426">
        <f t="shared" si="8"/>
        <v>2</v>
      </c>
      <c r="I98" s="427">
        <f t="shared" si="8"/>
        <v>3</v>
      </c>
      <c r="J98" s="368">
        <f t="shared" ref="J98:O98" si="9">SUM(J56:J97)</f>
        <v>4</v>
      </c>
      <c r="K98" s="426">
        <f t="shared" si="9"/>
        <v>3</v>
      </c>
      <c r="L98" s="427">
        <f t="shared" si="9"/>
        <v>2</v>
      </c>
      <c r="M98" s="368">
        <f t="shared" si="9"/>
        <v>4</v>
      </c>
      <c r="N98" s="426">
        <f t="shared" si="9"/>
        <v>3</v>
      </c>
      <c r="O98" s="427">
        <f t="shared" si="9"/>
        <v>2</v>
      </c>
      <c r="P98" s="368">
        <f t="shared" si="8"/>
        <v>4</v>
      </c>
      <c r="Q98" s="426">
        <f t="shared" si="8"/>
        <v>2</v>
      </c>
      <c r="R98" s="427">
        <f t="shared" si="8"/>
        <v>3</v>
      </c>
      <c r="S98" s="368">
        <f t="shared" si="8"/>
        <v>4</v>
      </c>
      <c r="T98" s="426">
        <f t="shared" si="8"/>
        <v>2</v>
      </c>
      <c r="U98" s="427">
        <f t="shared" si="8"/>
        <v>3</v>
      </c>
      <c r="V98" s="368">
        <f t="shared" si="8"/>
        <v>4</v>
      </c>
      <c r="W98" s="426">
        <f t="shared" si="8"/>
        <v>2</v>
      </c>
      <c r="X98" s="427">
        <f t="shared" si="8"/>
        <v>3</v>
      </c>
      <c r="Y98" s="465"/>
      <c r="Z98" s="30"/>
      <c r="AA98" s="30"/>
    </row>
    <row r="99" ht="51" customHeight="1" spans="2:27">
      <c r="B99" s="367" t="s">
        <v>71</v>
      </c>
      <c r="C99" s="368"/>
      <c r="D99" s="429">
        <f>D98*100/Z101</f>
        <v>33.3333333333333</v>
      </c>
      <c r="E99" s="429">
        <f>E98*100/Z101</f>
        <v>33.3333333333333</v>
      </c>
      <c r="F99" s="430">
        <f>F98*100/Z101</f>
        <v>33.3333333333333</v>
      </c>
      <c r="G99" s="431">
        <f>G98*100/Z101</f>
        <v>44.4444444444444</v>
      </c>
      <c r="H99" s="429">
        <f>H98*100/Z101</f>
        <v>22.2222222222222</v>
      </c>
      <c r="I99" s="430">
        <f>I98*100/Z101</f>
        <v>33.3333333333333</v>
      </c>
      <c r="J99" s="431">
        <f>J98*100/Z101</f>
        <v>44.4444444444444</v>
      </c>
      <c r="K99" s="429">
        <f>K98*100/Z101</f>
        <v>33.3333333333333</v>
      </c>
      <c r="L99" s="430">
        <f>L98*100/Z101</f>
        <v>22.2222222222222</v>
      </c>
      <c r="M99" s="431">
        <f>M98*100/Z101</f>
        <v>44.4444444444444</v>
      </c>
      <c r="N99" s="429">
        <f>N98*100/Z101</f>
        <v>33.3333333333333</v>
      </c>
      <c r="O99" s="430">
        <f>O98*100/Z101</f>
        <v>22.2222222222222</v>
      </c>
      <c r="P99" s="431">
        <f>P98*100/Z101</f>
        <v>44.4444444444444</v>
      </c>
      <c r="Q99" s="429">
        <f>Q98*100/Z101</f>
        <v>22.2222222222222</v>
      </c>
      <c r="R99" s="430">
        <f>R98*100/Z101</f>
        <v>33.3333333333333</v>
      </c>
      <c r="S99" s="431">
        <f>S98*100/Z101</f>
        <v>44.4444444444444</v>
      </c>
      <c r="T99" s="429">
        <f>T98*100/Z101</f>
        <v>22.2222222222222</v>
      </c>
      <c r="U99" s="430">
        <f>U98*100/Z101</f>
        <v>33.3333333333333</v>
      </c>
      <c r="V99" s="452">
        <f>V98*100/Z101</f>
        <v>44.4444444444444</v>
      </c>
      <c r="W99" s="453">
        <f>W98*100/Z101</f>
        <v>22.2222222222222</v>
      </c>
      <c r="X99" s="454">
        <f>X98*100/Z101</f>
        <v>33.3333333333333</v>
      </c>
      <c r="Y99" s="465"/>
      <c r="Z99" s="30"/>
      <c r="AA99" s="30"/>
    </row>
    <row r="100" spans="2:27">
      <c r="B100" s="291"/>
      <c r="C100" s="291"/>
      <c r="D100" s="291"/>
      <c r="E100" s="291"/>
      <c r="F100" s="291"/>
      <c r="G100" s="291"/>
      <c r="H100" s="291"/>
      <c r="I100" s="291"/>
      <c r="J100" s="291"/>
      <c r="K100" s="291"/>
      <c r="L100" s="291"/>
      <c r="M100" s="291"/>
      <c r="N100" s="291"/>
      <c r="O100" s="291"/>
      <c r="P100" s="291"/>
      <c r="Q100" s="291"/>
      <c r="R100" s="291"/>
      <c r="S100" s="468"/>
      <c r="T100" s="469"/>
      <c r="U100" s="469"/>
      <c r="V100" s="469"/>
      <c r="W100" s="469"/>
      <c r="X100" s="469"/>
      <c r="Y100" s="470"/>
      <c r="Z100" s="342" t="s">
        <v>72</v>
      </c>
      <c r="AA100" s="291" t="s">
        <v>73</v>
      </c>
    </row>
    <row r="101" spans="2:27">
      <c r="B101" s="291"/>
      <c r="C101" s="291"/>
      <c r="D101" s="291"/>
      <c r="E101" s="291"/>
      <c r="F101" s="291"/>
      <c r="G101" s="291"/>
      <c r="H101" s="291"/>
      <c r="I101" s="291"/>
      <c r="J101" s="291"/>
      <c r="K101" s="291"/>
      <c r="L101" s="291"/>
      <c r="M101" s="291"/>
      <c r="N101" s="291"/>
      <c r="O101" s="291"/>
      <c r="P101" s="291"/>
      <c r="Q101" s="291"/>
      <c r="R101" s="291"/>
      <c r="S101" s="394" t="s">
        <v>70</v>
      </c>
      <c r="T101" s="395"/>
      <c r="U101" s="395"/>
      <c r="V101" s="395"/>
      <c r="W101" s="395"/>
      <c r="X101" s="395"/>
      <c r="Y101" s="396"/>
      <c r="Z101" s="32">
        <f>'5 жастағы балалар Ф'!Z101</f>
        <v>9</v>
      </c>
      <c r="AA101" s="32">
        <v>100</v>
      </c>
    </row>
    <row r="102" spans="2:27">
      <c r="B102" s="291"/>
      <c r="C102" s="291"/>
      <c r="D102" s="291"/>
      <c r="E102" s="291"/>
      <c r="F102" s="291"/>
      <c r="G102" s="291"/>
      <c r="H102" s="291"/>
      <c r="I102" s="291"/>
      <c r="J102" s="291"/>
      <c r="K102" s="291"/>
      <c r="L102" s="291"/>
      <c r="M102" s="291"/>
      <c r="N102" s="291"/>
      <c r="O102" s="291"/>
      <c r="P102" s="291"/>
      <c r="Q102" s="291"/>
      <c r="R102" s="291"/>
      <c r="S102" s="397" t="s">
        <v>6</v>
      </c>
      <c r="T102" s="440"/>
      <c r="U102" s="440"/>
      <c r="V102" s="440"/>
      <c r="W102" s="440"/>
      <c r="X102" s="440"/>
      <c r="Y102" s="440"/>
      <c r="Z102" s="400">
        <f>COUNTIF(Y56:Y97,"&gt;0")</f>
        <v>4</v>
      </c>
      <c r="AA102" s="401">
        <f>(J99+M99+D99+G99+V99+P99+S99)/7</f>
        <v>42.8571428571429</v>
      </c>
    </row>
    <row r="103" spans="2:27">
      <c r="B103" s="291"/>
      <c r="C103" s="291"/>
      <c r="D103" s="291"/>
      <c r="E103" s="291"/>
      <c r="F103" s="291"/>
      <c r="G103" s="291"/>
      <c r="H103" s="291"/>
      <c r="I103" s="291"/>
      <c r="J103" s="291"/>
      <c r="K103" s="291"/>
      <c r="L103" s="291"/>
      <c r="M103" s="291"/>
      <c r="N103" s="291"/>
      <c r="O103" s="291"/>
      <c r="P103" s="291"/>
      <c r="Q103" s="291"/>
      <c r="R103" s="291"/>
      <c r="S103" s="402" t="s">
        <v>7</v>
      </c>
      <c r="T103" s="441"/>
      <c r="U103" s="441"/>
      <c r="V103" s="441"/>
      <c r="W103" s="441"/>
      <c r="X103" s="441"/>
      <c r="Y103" s="441"/>
      <c r="Z103" s="400">
        <f>COUNTIF(Z56:Z97,"&gt;0")</f>
        <v>4</v>
      </c>
      <c r="AA103" s="401">
        <f>(K99+N99+E99+H99+W99+Q99+T99)/7</f>
        <v>26.984126984127</v>
      </c>
    </row>
    <row r="104" spans="2:27">
      <c r="B104" s="291"/>
      <c r="C104" s="291"/>
      <c r="D104" s="291"/>
      <c r="E104" s="291"/>
      <c r="F104" s="291"/>
      <c r="G104" s="291"/>
      <c r="H104" s="291"/>
      <c r="I104" s="291"/>
      <c r="J104" s="291"/>
      <c r="K104" s="291"/>
      <c r="L104" s="291"/>
      <c r="M104" s="291"/>
      <c r="N104" s="291"/>
      <c r="O104" s="291"/>
      <c r="P104" s="291"/>
      <c r="Q104" s="291"/>
      <c r="R104" s="291"/>
      <c r="S104" s="405" t="s">
        <v>8</v>
      </c>
      <c r="T104" s="442"/>
      <c r="U104" s="442"/>
      <c r="V104" s="442"/>
      <c r="W104" s="442"/>
      <c r="X104" s="442"/>
      <c r="Y104" s="442"/>
      <c r="Z104" s="400">
        <f>COUNTIF(AA56:AA97,"&gt;0")</f>
        <v>3</v>
      </c>
      <c r="AA104" s="401">
        <f>(L99+O99+F99+I99+X99+R99+U99)/7</f>
        <v>30.1587301587302</v>
      </c>
    </row>
    <row r="107" ht="15" customHeight="1" spans="2:26">
      <c r="B107" s="458"/>
      <c r="C107" s="459" t="s">
        <v>404</v>
      </c>
      <c r="D107" s="459"/>
      <c r="E107" s="459"/>
      <c r="F107" s="459"/>
      <c r="G107" s="459"/>
      <c r="H107" s="459"/>
      <c r="I107" s="459"/>
      <c r="J107" s="459"/>
      <c r="K107" s="459"/>
      <c r="L107" s="459"/>
      <c r="M107" s="459"/>
      <c r="N107" s="459"/>
      <c r="O107" s="459"/>
      <c r="P107" s="459"/>
      <c r="Q107" s="459"/>
      <c r="R107" s="459"/>
      <c r="S107" s="459"/>
      <c r="T107" s="459"/>
      <c r="U107" s="459"/>
      <c r="V107" s="459"/>
      <c r="W107" s="459"/>
      <c r="X107" s="458"/>
      <c r="Y107" s="458"/>
      <c r="Z107" s="458"/>
    </row>
    <row r="108" ht="15" customHeight="1" spans="1:26">
      <c r="A108" s="458"/>
      <c r="B108" s="458"/>
      <c r="C108" s="459" t="str">
        <f>'5 жастағы балалар Ф'!C108:Z108</f>
        <v>Оқу жылы 2023-2024         Топ:Мектепалды сынып    Өткізу кезені:Қортынды    Өткізу мерзімі:мамыр айы 2024</v>
      </c>
      <c r="D108" s="459"/>
      <c r="E108" s="459"/>
      <c r="F108" s="459"/>
      <c r="G108" s="459"/>
      <c r="H108" s="459"/>
      <c r="I108" s="459"/>
      <c r="J108" s="459"/>
      <c r="K108" s="459"/>
      <c r="L108" s="459"/>
      <c r="M108" s="459"/>
      <c r="N108" s="459"/>
      <c r="O108" s="459"/>
      <c r="P108" s="459"/>
      <c r="Q108" s="459"/>
      <c r="R108" s="459"/>
      <c r="S108" s="459"/>
      <c r="T108" s="459"/>
      <c r="U108" s="459"/>
      <c r="V108" s="459"/>
      <c r="W108" s="459"/>
      <c r="X108" s="458"/>
      <c r="Y108" s="458"/>
      <c r="Z108" s="458"/>
    </row>
    <row r="109" spans="24:24">
      <c r="X109" s="462"/>
    </row>
    <row r="110" ht="15.75" customHeight="1" spans="2:27">
      <c r="B110" s="37" t="s">
        <v>3</v>
      </c>
      <c r="C110" s="355" t="s">
        <v>111</v>
      </c>
      <c r="D110" s="460" t="s">
        <v>338</v>
      </c>
      <c r="E110" s="457"/>
      <c r="F110" s="457"/>
      <c r="G110" s="457"/>
      <c r="H110" s="457"/>
      <c r="I110" s="457"/>
      <c r="J110" s="457"/>
      <c r="K110" s="457"/>
      <c r="L110" s="457"/>
      <c r="M110" s="457"/>
      <c r="N110" s="457"/>
      <c r="O110" s="457"/>
      <c r="P110" s="457"/>
      <c r="Q110" s="457"/>
      <c r="R110" s="457"/>
      <c r="S110" s="457"/>
      <c r="T110" s="457"/>
      <c r="U110" s="457"/>
      <c r="V110" s="457"/>
      <c r="W110" s="457"/>
      <c r="X110" s="463"/>
      <c r="Y110" s="379" t="s">
        <v>6</v>
      </c>
      <c r="Z110" s="380" t="s">
        <v>7</v>
      </c>
      <c r="AA110" s="381" t="s">
        <v>8</v>
      </c>
    </row>
    <row r="111" ht="15" customHeight="1" spans="2:27">
      <c r="B111" s="37"/>
      <c r="C111" s="355"/>
      <c r="D111" s="367" t="s">
        <v>339</v>
      </c>
      <c r="E111" s="461"/>
      <c r="F111" s="461"/>
      <c r="G111" s="461"/>
      <c r="H111" s="461"/>
      <c r="I111" s="461"/>
      <c r="J111" s="461"/>
      <c r="K111" s="461"/>
      <c r="L111" s="461"/>
      <c r="M111" s="461"/>
      <c r="N111" s="461"/>
      <c r="O111" s="461"/>
      <c r="P111" s="461"/>
      <c r="Q111" s="461"/>
      <c r="R111" s="461"/>
      <c r="S111" s="461"/>
      <c r="T111" s="461"/>
      <c r="U111" s="461"/>
      <c r="V111" s="461"/>
      <c r="W111" s="461"/>
      <c r="X111" s="368"/>
      <c r="Y111" s="382"/>
      <c r="Z111" s="383"/>
      <c r="AA111" s="384"/>
    </row>
    <row r="112" ht="15.6" spans="2:27">
      <c r="B112" s="37"/>
      <c r="C112" s="355"/>
      <c r="D112" s="358" t="s">
        <v>370</v>
      </c>
      <c r="E112" s="358"/>
      <c r="F112" s="358"/>
      <c r="G112" s="358" t="s">
        <v>371</v>
      </c>
      <c r="H112" s="358"/>
      <c r="I112" s="358"/>
      <c r="J112" s="358" t="s">
        <v>372</v>
      </c>
      <c r="K112" s="358"/>
      <c r="L112" s="358"/>
      <c r="M112" s="358" t="s">
        <v>373</v>
      </c>
      <c r="N112" s="358"/>
      <c r="O112" s="358"/>
      <c r="P112" s="358" t="s">
        <v>374</v>
      </c>
      <c r="Q112" s="358"/>
      <c r="R112" s="358"/>
      <c r="S112" s="358" t="s">
        <v>375</v>
      </c>
      <c r="T112" s="358"/>
      <c r="U112" s="358"/>
      <c r="V112" s="358" t="s">
        <v>376</v>
      </c>
      <c r="W112" s="358"/>
      <c r="X112" s="358"/>
      <c r="Y112" s="382"/>
      <c r="Z112" s="383"/>
      <c r="AA112" s="384"/>
    </row>
    <row r="113" ht="66" customHeight="1" spans="2:27">
      <c r="B113" s="37"/>
      <c r="C113" s="355"/>
      <c r="D113" s="293" t="s">
        <v>377</v>
      </c>
      <c r="E113" s="293"/>
      <c r="F113" s="293"/>
      <c r="G113" s="293" t="s">
        <v>378</v>
      </c>
      <c r="H113" s="293"/>
      <c r="I113" s="293"/>
      <c r="J113" s="314" t="s">
        <v>379</v>
      </c>
      <c r="K113" s="314"/>
      <c r="L113" s="314"/>
      <c r="M113" s="314" t="s">
        <v>380</v>
      </c>
      <c r="N113" s="314"/>
      <c r="O113" s="314"/>
      <c r="P113" s="314" t="s">
        <v>381</v>
      </c>
      <c r="Q113" s="314"/>
      <c r="R113" s="314"/>
      <c r="S113" s="314" t="s">
        <v>382</v>
      </c>
      <c r="T113" s="314"/>
      <c r="U113" s="314"/>
      <c r="V113" s="314" t="s">
        <v>254</v>
      </c>
      <c r="W113" s="314"/>
      <c r="X113" s="314"/>
      <c r="Y113" s="382"/>
      <c r="Z113" s="383"/>
      <c r="AA113" s="384"/>
    </row>
    <row r="114" ht="112.5" customHeight="1" spans="2:27">
      <c r="B114" s="37"/>
      <c r="C114" s="37"/>
      <c r="D114" s="359" t="s">
        <v>383</v>
      </c>
      <c r="E114" s="359" t="s">
        <v>384</v>
      </c>
      <c r="F114" s="359" t="s">
        <v>385</v>
      </c>
      <c r="G114" s="359" t="s">
        <v>386</v>
      </c>
      <c r="H114" s="359" t="s">
        <v>387</v>
      </c>
      <c r="I114" s="359" t="s">
        <v>388</v>
      </c>
      <c r="J114" s="434" t="s">
        <v>389</v>
      </c>
      <c r="K114" s="359" t="s">
        <v>390</v>
      </c>
      <c r="L114" s="434" t="s">
        <v>391</v>
      </c>
      <c r="M114" s="434" t="s">
        <v>392</v>
      </c>
      <c r="N114" s="359" t="s">
        <v>393</v>
      </c>
      <c r="O114" s="434" t="s">
        <v>394</v>
      </c>
      <c r="P114" s="434" t="s">
        <v>395</v>
      </c>
      <c r="Q114" s="359" t="s">
        <v>396</v>
      </c>
      <c r="R114" s="434" t="s">
        <v>397</v>
      </c>
      <c r="S114" s="434" t="s">
        <v>398</v>
      </c>
      <c r="T114" s="359" t="s">
        <v>399</v>
      </c>
      <c r="U114" s="434" t="s">
        <v>400</v>
      </c>
      <c r="V114" s="434" t="s">
        <v>401</v>
      </c>
      <c r="W114" s="359" t="s">
        <v>402</v>
      </c>
      <c r="X114" s="434" t="s">
        <v>403</v>
      </c>
      <c r="Y114" s="385"/>
      <c r="Z114" s="386"/>
      <c r="AA114" s="387"/>
    </row>
    <row r="115" ht="15.6" spans="2:27">
      <c r="B115" s="189">
        <v>1</v>
      </c>
      <c r="C115" s="188" t="str">
        <f>'5 жастағы балалар Ф'!C115</f>
        <v>Айдар Айхан Мадиярұлы</v>
      </c>
      <c r="D115" s="360">
        <v>1</v>
      </c>
      <c r="E115" s="360"/>
      <c r="F115" s="361"/>
      <c r="G115" s="360">
        <v>1</v>
      </c>
      <c r="H115" s="360"/>
      <c r="I115" s="361"/>
      <c r="J115" s="360">
        <v>1</v>
      </c>
      <c r="K115" s="360"/>
      <c r="L115" s="361"/>
      <c r="M115" s="360"/>
      <c r="N115" s="360">
        <v>1</v>
      </c>
      <c r="O115" s="361"/>
      <c r="P115" s="360">
        <v>1</v>
      </c>
      <c r="Q115" s="360"/>
      <c r="R115" s="361"/>
      <c r="S115" s="360">
        <v>1</v>
      </c>
      <c r="T115" s="360"/>
      <c r="U115" s="361"/>
      <c r="V115" s="360">
        <v>1</v>
      </c>
      <c r="W115" s="360"/>
      <c r="X115" s="361"/>
      <c r="Y115" s="467">
        <f>COUNTA(J115,M115,D115,G115,V115,P115,S115)</f>
        <v>6</v>
      </c>
      <c r="Z115" s="389">
        <f>COUNTA(K115,N115,E115,H115,W115,Q115:Q115,T115)</f>
        <v>1</v>
      </c>
      <c r="AA115" s="390">
        <f>COUNTA(L115,O115,F115,I115,X115,R115,U115)</f>
        <v>0</v>
      </c>
    </row>
    <row r="116" ht="15.6" spans="2:27">
      <c r="B116" s="189">
        <v>2</v>
      </c>
      <c r="C116" s="188" t="str">
        <f>'5 жастағы балалар Ф'!C116</f>
        <v>Асхатқызы Әйніл</v>
      </c>
      <c r="D116" s="360">
        <v>1</v>
      </c>
      <c r="E116" s="360"/>
      <c r="F116" s="362"/>
      <c r="G116" s="360"/>
      <c r="H116" s="360">
        <v>1</v>
      </c>
      <c r="I116" s="362"/>
      <c r="J116" s="360"/>
      <c r="K116" s="360">
        <v>1</v>
      </c>
      <c r="L116" s="362"/>
      <c r="M116" s="360"/>
      <c r="N116" s="360">
        <v>1</v>
      </c>
      <c r="O116" s="362"/>
      <c r="P116" s="360">
        <v>1</v>
      </c>
      <c r="Q116" s="360"/>
      <c r="R116" s="362"/>
      <c r="S116" s="360">
        <v>1</v>
      </c>
      <c r="T116" s="360"/>
      <c r="U116" s="362"/>
      <c r="V116" s="360">
        <v>1</v>
      </c>
      <c r="W116" s="360"/>
      <c r="X116" s="362"/>
      <c r="Y116" s="467">
        <f t="shared" ref="Y116:Y163" si="10">COUNTA(J116,M116,D116,G116,V116,P116,S116)</f>
        <v>4</v>
      </c>
      <c r="Z116" s="389">
        <f t="shared" ref="Z116:Z163" si="11">COUNTA(K116,N116,E116,H116,W116,Q116:Q116,T116)</f>
        <v>3</v>
      </c>
      <c r="AA116" s="390">
        <f t="shared" ref="AA116:AA163" si="12">COUNTA(L116,O116,F116,I116,X116,R116,U116)</f>
        <v>0</v>
      </c>
    </row>
    <row r="117" ht="15.6" spans="2:27">
      <c r="B117" s="189">
        <v>3</v>
      </c>
      <c r="C117" s="188">
        <f>'5 жастағы балалар Ф'!C117</f>
        <v>0</v>
      </c>
      <c r="D117" s="360"/>
      <c r="E117" s="360"/>
      <c r="F117" s="362"/>
      <c r="G117" s="360"/>
      <c r="H117" s="360"/>
      <c r="I117" s="362"/>
      <c r="J117" s="360"/>
      <c r="K117" s="360"/>
      <c r="L117" s="362"/>
      <c r="M117" s="360"/>
      <c r="N117" s="360"/>
      <c r="O117" s="362"/>
      <c r="P117" s="360"/>
      <c r="Q117" s="360"/>
      <c r="R117" s="362"/>
      <c r="S117" s="360"/>
      <c r="T117" s="360"/>
      <c r="U117" s="362"/>
      <c r="V117" s="360"/>
      <c r="W117" s="360"/>
      <c r="X117" s="362"/>
      <c r="Y117" s="467">
        <f t="shared" si="10"/>
        <v>0</v>
      </c>
      <c r="Z117" s="389">
        <f t="shared" si="11"/>
        <v>0</v>
      </c>
      <c r="AA117" s="390">
        <f t="shared" si="12"/>
        <v>0</v>
      </c>
    </row>
    <row r="118" ht="15.6" spans="2:27">
      <c r="B118" s="189">
        <v>4</v>
      </c>
      <c r="C118" s="188" t="str">
        <f>'5 жастағы балалар Ф'!C118</f>
        <v>Болатов Али Дарханұлы</v>
      </c>
      <c r="D118" s="360">
        <v>1</v>
      </c>
      <c r="E118" s="360"/>
      <c r="F118" s="362"/>
      <c r="G118" s="360">
        <v>1</v>
      </c>
      <c r="H118" s="360"/>
      <c r="I118" s="362"/>
      <c r="J118" s="360">
        <v>1</v>
      </c>
      <c r="K118" s="360"/>
      <c r="L118" s="362"/>
      <c r="M118" s="360">
        <v>1</v>
      </c>
      <c r="N118" s="360"/>
      <c r="O118" s="362"/>
      <c r="P118" s="360">
        <v>1</v>
      </c>
      <c r="Q118" s="360"/>
      <c r="R118" s="362"/>
      <c r="S118" s="360">
        <v>1</v>
      </c>
      <c r="T118" s="360"/>
      <c r="U118" s="362"/>
      <c r="V118" s="360">
        <v>1</v>
      </c>
      <c r="W118" s="360"/>
      <c r="X118" s="362"/>
      <c r="Y118" s="467">
        <f t="shared" si="10"/>
        <v>7</v>
      </c>
      <c r="Z118" s="389">
        <f t="shared" si="11"/>
        <v>0</v>
      </c>
      <c r="AA118" s="390">
        <f t="shared" si="12"/>
        <v>0</v>
      </c>
    </row>
    <row r="119" ht="15.6" spans="2:27">
      <c r="B119" s="189">
        <v>5</v>
      </c>
      <c r="C119" s="188" t="str">
        <f>'5 жастағы балалар Ф'!C119</f>
        <v>Бақытжан Айбар Даулетұлы</v>
      </c>
      <c r="D119" s="360"/>
      <c r="E119" s="360"/>
      <c r="F119" s="362">
        <v>1</v>
      </c>
      <c r="G119" s="360"/>
      <c r="H119" s="360"/>
      <c r="I119" s="362">
        <v>1</v>
      </c>
      <c r="J119" s="360"/>
      <c r="K119" s="360"/>
      <c r="L119" s="362">
        <v>1</v>
      </c>
      <c r="M119" s="360"/>
      <c r="N119" s="360"/>
      <c r="O119" s="362">
        <v>1</v>
      </c>
      <c r="P119" s="360"/>
      <c r="Q119" s="360"/>
      <c r="R119" s="362">
        <v>1</v>
      </c>
      <c r="S119" s="360"/>
      <c r="T119" s="360"/>
      <c r="U119" s="362">
        <v>1</v>
      </c>
      <c r="V119" s="360"/>
      <c r="W119" s="360">
        <v>1</v>
      </c>
      <c r="X119" s="362"/>
      <c r="Y119" s="467">
        <f t="shared" si="10"/>
        <v>0</v>
      </c>
      <c r="Z119" s="389">
        <f t="shared" si="11"/>
        <v>1</v>
      </c>
      <c r="AA119" s="390">
        <f t="shared" si="12"/>
        <v>6</v>
      </c>
    </row>
    <row r="120" ht="15.6" spans="2:27">
      <c r="B120" s="189">
        <v>6</v>
      </c>
      <c r="C120" s="188" t="str">
        <f>'5 жастағы балалар Ф'!C120</f>
        <v>Бақытжан Айым Мадиярқызы</v>
      </c>
      <c r="D120" s="360">
        <v>1</v>
      </c>
      <c r="E120" s="360"/>
      <c r="F120" s="362"/>
      <c r="G120" s="360">
        <v>1</v>
      </c>
      <c r="H120" s="360"/>
      <c r="I120" s="362"/>
      <c r="J120" s="360">
        <v>1</v>
      </c>
      <c r="K120" s="360"/>
      <c r="L120" s="362"/>
      <c r="M120" s="360">
        <v>1</v>
      </c>
      <c r="N120" s="360"/>
      <c r="O120" s="362"/>
      <c r="P120" s="360">
        <v>1</v>
      </c>
      <c r="Q120" s="360"/>
      <c r="R120" s="362"/>
      <c r="S120" s="360">
        <v>1</v>
      </c>
      <c r="T120" s="360"/>
      <c r="U120" s="362"/>
      <c r="V120" s="360">
        <v>1</v>
      </c>
      <c r="W120" s="360"/>
      <c r="X120" s="362"/>
      <c r="Y120" s="467">
        <f t="shared" si="10"/>
        <v>7</v>
      </c>
      <c r="Z120" s="389">
        <f t="shared" si="11"/>
        <v>0</v>
      </c>
      <c r="AA120" s="390">
        <f t="shared" si="12"/>
        <v>0</v>
      </c>
    </row>
    <row r="121" ht="15.6" spans="2:27">
      <c r="B121" s="189">
        <v>7</v>
      </c>
      <c r="C121" s="188" t="str">
        <f>'5 жастағы балалар Ф'!C121</f>
        <v>Нуритдин Райяна Мусақызы</v>
      </c>
      <c r="D121" s="360">
        <v>1</v>
      </c>
      <c r="E121" s="360"/>
      <c r="F121" s="362"/>
      <c r="G121" s="360">
        <v>1</v>
      </c>
      <c r="H121" s="360"/>
      <c r="I121" s="362"/>
      <c r="J121" s="360">
        <v>1</v>
      </c>
      <c r="K121" s="360"/>
      <c r="L121" s="362"/>
      <c r="M121" s="360">
        <v>1</v>
      </c>
      <c r="N121" s="360"/>
      <c r="O121" s="362"/>
      <c r="P121" s="360">
        <v>1</v>
      </c>
      <c r="Q121" s="360"/>
      <c r="R121" s="362"/>
      <c r="S121" s="360">
        <v>1</v>
      </c>
      <c r="T121" s="360"/>
      <c r="U121" s="362"/>
      <c r="V121" s="360">
        <v>1</v>
      </c>
      <c r="W121" s="360"/>
      <c r="X121" s="362"/>
      <c r="Y121" s="467">
        <f t="shared" si="10"/>
        <v>7</v>
      </c>
      <c r="Z121" s="389">
        <f t="shared" si="11"/>
        <v>0</v>
      </c>
      <c r="AA121" s="390">
        <f t="shared" si="12"/>
        <v>0</v>
      </c>
    </row>
    <row r="122" ht="15.6" spans="2:27">
      <c r="B122" s="189">
        <v>8</v>
      </c>
      <c r="C122" s="188">
        <f>'5 жастағы балалар Ф'!C122</f>
        <v>0</v>
      </c>
      <c r="D122" s="360"/>
      <c r="E122" s="360"/>
      <c r="F122" s="362"/>
      <c r="G122" s="360"/>
      <c r="H122" s="360"/>
      <c r="I122" s="362"/>
      <c r="J122" s="360"/>
      <c r="K122" s="360"/>
      <c r="L122" s="362"/>
      <c r="M122" s="360"/>
      <c r="N122" s="360"/>
      <c r="O122" s="362"/>
      <c r="P122" s="360"/>
      <c r="Q122" s="360"/>
      <c r="R122" s="362"/>
      <c r="S122" s="360"/>
      <c r="T122" s="360"/>
      <c r="U122" s="362"/>
      <c r="V122" s="360"/>
      <c r="W122" s="360"/>
      <c r="X122" s="362"/>
      <c r="Y122" s="467">
        <f t="shared" si="10"/>
        <v>0</v>
      </c>
      <c r="Z122" s="389">
        <f t="shared" si="11"/>
        <v>0</v>
      </c>
      <c r="AA122" s="390">
        <f t="shared" si="12"/>
        <v>0</v>
      </c>
    </row>
    <row r="123" ht="15.6" spans="2:27">
      <c r="B123" s="189">
        <v>9</v>
      </c>
      <c r="C123" s="188" t="str">
        <f>'5 жастағы балалар Ф'!C123</f>
        <v>Төлеужан Малика Талантқызы</v>
      </c>
      <c r="D123" s="360">
        <v>1</v>
      </c>
      <c r="E123" s="360"/>
      <c r="F123" s="362"/>
      <c r="G123" s="360">
        <v>1</v>
      </c>
      <c r="H123" s="360"/>
      <c r="I123" s="362"/>
      <c r="J123" s="360">
        <v>1</v>
      </c>
      <c r="K123" s="360"/>
      <c r="L123" s="362"/>
      <c r="M123" s="360">
        <v>1</v>
      </c>
      <c r="N123" s="360"/>
      <c r="O123" s="362"/>
      <c r="P123" s="360">
        <v>1</v>
      </c>
      <c r="Q123" s="360"/>
      <c r="R123" s="362"/>
      <c r="S123" s="360">
        <v>1</v>
      </c>
      <c r="T123" s="360"/>
      <c r="U123" s="362"/>
      <c r="V123" s="360">
        <v>1</v>
      </c>
      <c r="W123" s="360"/>
      <c r="X123" s="362"/>
      <c r="Y123" s="467">
        <f t="shared" si="10"/>
        <v>7</v>
      </c>
      <c r="Z123" s="389">
        <f t="shared" si="11"/>
        <v>0</v>
      </c>
      <c r="AA123" s="390">
        <f t="shared" si="12"/>
        <v>0</v>
      </c>
    </row>
    <row r="124" ht="15.6" spans="2:27">
      <c r="B124" s="189">
        <v>10</v>
      </c>
      <c r="C124" s="188" t="str">
        <f>'5 жастағы балалар Ф'!C124</f>
        <v>Қабдысалы Нұрасыл Рақымұлы</v>
      </c>
      <c r="D124" s="360">
        <v>1</v>
      </c>
      <c r="E124" s="360"/>
      <c r="F124" s="362"/>
      <c r="G124" s="360">
        <v>1</v>
      </c>
      <c r="H124" s="360"/>
      <c r="I124" s="362"/>
      <c r="J124" s="360">
        <v>1</v>
      </c>
      <c r="K124" s="360"/>
      <c r="L124" s="362"/>
      <c r="M124" s="360">
        <v>1</v>
      </c>
      <c r="N124" s="360"/>
      <c r="O124" s="362"/>
      <c r="P124" s="360">
        <v>1</v>
      </c>
      <c r="Q124" s="360"/>
      <c r="R124" s="362"/>
      <c r="S124" s="360">
        <v>1</v>
      </c>
      <c r="T124" s="360"/>
      <c r="U124" s="362"/>
      <c r="V124" s="360">
        <v>1</v>
      </c>
      <c r="W124" s="360"/>
      <c r="X124" s="362"/>
      <c r="Y124" s="467">
        <f t="shared" si="10"/>
        <v>7</v>
      </c>
      <c r="Z124" s="389">
        <f t="shared" si="11"/>
        <v>0</v>
      </c>
      <c r="AA124" s="390">
        <f t="shared" si="12"/>
        <v>0</v>
      </c>
    </row>
    <row r="125" ht="15.6" spans="2:27">
      <c r="B125" s="189">
        <v>11</v>
      </c>
      <c r="C125" s="188">
        <f>'5 жастағы балалар Ф'!C125</f>
        <v>0</v>
      </c>
      <c r="D125" s="360"/>
      <c r="E125" s="360"/>
      <c r="F125" s="362"/>
      <c r="G125" s="360"/>
      <c r="H125" s="360"/>
      <c r="I125" s="362"/>
      <c r="J125" s="360"/>
      <c r="K125" s="360"/>
      <c r="L125" s="362"/>
      <c r="M125" s="360"/>
      <c r="N125" s="360"/>
      <c r="O125" s="362"/>
      <c r="P125" s="360"/>
      <c r="Q125" s="360"/>
      <c r="R125" s="362"/>
      <c r="S125" s="360"/>
      <c r="T125" s="360"/>
      <c r="U125" s="362"/>
      <c r="V125" s="360"/>
      <c r="W125" s="360"/>
      <c r="X125" s="362"/>
      <c r="Y125" s="467">
        <f t="shared" si="10"/>
        <v>0</v>
      </c>
      <c r="Z125" s="389">
        <f t="shared" si="11"/>
        <v>0</v>
      </c>
      <c r="AA125" s="390">
        <f t="shared" si="12"/>
        <v>0</v>
      </c>
    </row>
    <row r="126" ht="15.6" spans="2:43">
      <c r="B126" s="189">
        <v>12</v>
      </c>
      <c r="C126" s="188">
        <f>'5 жастағы балалар Ф'!C126</f>
        <v>0</v>
      </c>
      <c r="D126" s="360"/>
      <c r="E126" s="360"/>
      <c r="F126" s="362"/>
      <c r="G126" s="360"/>
      <c r="H126" s="360"/>
      <c r="I126" s="362"/>
      <c r="J126" s="360"/>
      <c r="K126" s="360"/>
      <c r="L126" s="362"/>
      <c r="M126" s="360"/>
      <c r="N126" s="360"/>
      <c r="O126" s="362"/>
      <c r="P126" s="360"/>
      <c r="Q126" s="360"/>
      <c r="R126" s="362"/>
      <c r="S126" s="360"/>
      <c r="T126" s="360"/>
      <c r="U126" s="362"/>
      <c r="V126" s="360"/>
      <c r="W126" s="360"/>
      <c r="X126" s="362"/>
      <c r="Y126" s="467">
        <f t="shared" si="10"/>
        <v>0</v>
      </c>
      <c r="Z126" s="389">
        <f t="shared" si="11"/>
        <v>0</v>
      </c>
      <c r="AA126" s="390">
        <f t="shared" si="12"/>
        <v>0</v>
      </c>
      <c r="AQ126" s="414"/>
    </row>
    <row r="127" ht="15.6" spans="2:27">
      <c r="B127" s="189">
        <v>13</v>
      </c>
      <c r="C127" s="188">
        <f>'5 жастағы балалар Ф'!C127</f>
        <v>0</v>
      </c>
      <c r="D127" s="360"/>
      <c r="E127" s="360"/>
      <c r="F127" s="362"/>
      <c r="G127" s="360"/>
      <c r="H127" s="360"/>
      <c r="I127" s="362"/>
      <c r="J127" s="360"/>
      <c r="K127" s="360"/>
      <c r="L127" s="362"/>
      <c r="M127" s="360"/>
      <c r="N127" s="360"/>
      <c r="O127" s="362"/>
      <c r="P127" s="360"/>
      <c r="Q127" s="360"/>
      <c r="R127" s="362"/>
      <c r="S127" s="360"/>
      <c r="T127" s="360"/>
      <c r="U127" s="362"/>
      <c r="V127" s="360"/>
      <c r="W127" s="360"/>
      <c r="X127" s="362"/>
      <c r="Y127" s="467">
        <f t="shared" si="10"/>
        <v>0</v>
      </c>
      <c r="Z127" s="389">
        <f t="shared" si="11"/>
        <v>0</v>
      </c>
      <c r="AA127" s="390">
        <f t="shared" si="12"/>
        <v>0</v>
      </c>
    </row>
    <row r="128" ht="15.6" spans="2:27">
      <c r="B128" s="189">
        <v>14</v>
      </c>
      <c r="C128" s="188">
        <f>'5 жастағы балалар Ф'!C128</f>
        <v>0</v>
      </c>
      <c r="D128" s="360"/>
      <c r="E128" s="360"/>
      <c r="F128" s="362"/>
      <c r="G128" s="360"/>
      <c r="H128" s="360"/>
      <c r="I128" s="362"/>
      <c r="J128" s="360"/>
      <c r="K128" s="360"/>
      <c r="L128" s="362"/>
      <c r="M128" s="360"/>
      <c r="N128" s="360"/>
      <c r="O128" s="362"/>
      <c r="P128" s="360"/>
      <c r="Q128" s="360"/>
      <c r="R128" s="362"/>
      <c r="S128" s="360"/>
      <c r="T128" s="360"/>
      <c r="U128" s="362"/>
      <c r="V128" s="360"/>
      <c r="W128" s="360"/>
      <c r="X128" s="362"/>
      <c r="Y128" s="467">
        <f t="shared" si="10"/>
        <v>0</v>
      </c>
      <c r="Z128" s="389">
        <f t="shared" si="11"/>
        <v>0</v>
      </c>
      <c r="AA128" s="390">
        <f t="shared" si="12"/>
        <v>0</v>
      </c>
    </row>
    <row r="129" ht="15.6" spans="2:27">
      <c r="B129" s="189">
        <v>15</v>
      </c>
      <c r="C129" s="188">
        <f>'5 жастағы балалар Ф'!C129</f>
        <v>0</v>
      </c>
      <c r="D129" s="360"/>
      <c r="E129" s="360"/>
      <c r="F129" s="362"/>
      <c r="G129" s="360"/>
      <c r="H129" s="360"/>
      <c r="I129" s="362"/>
      <c r="J129" s="360"/>
      <c r="K129" s="360"/>
      <c r="L129" s="362"/>
      <c r="M129" s="360"/>
      <c r="N129" s="360"/>
      <c r="O129" s="362"/>
      <c r="P129" s="360"/>
      <c r="Q129" s="360"/>
      <c r="R129" s="362"/>
      <c r="S129" s="360"/>
      <c r="T129" s="360"/>
      <c r="U129" s="362"/>
      <c r="V129" s="360"/>
      <c r="W129" s="360"/>
      <c r="X129" s="362"/>
      <c r="Y129" s="467">
        <f t="shared" si="10"/>
        <v>0</v>
      </c>
      <c r="Z129" s="389">
        <f t="shared" si="11"/>
        <v>0</v>
      </c>
      <c r="AA129" s="390">
        <f t="shared" si="12"/>
        <v>0</v>
      </c>
    </row>
    <row r="130" ht="15.6" spans="2:27">
      <c r="B130" s="189">
        <v>16</v>
      </c>
      <c r="C130" s="188">
        <f>'5 жастағы балалар Ф'!C130</f>
        <v>0</v>
      </c>
      <c r="D130" s="360"/>
      <c r="E130" s="360"/>
      <c r="F130" s="362"/>
      <c r="G130" s="360"/>
      <c r="H130" s="360"/>
      <c r="I130" s="362"/>
      <c r="J130" s="360"/>
      <c r="K130" s="360"/>
      <c r="L130" s="362"/>
      <c r="M130" s="360"/>
      <c r="N130" s="360"/>
      <c r="O130" s="362"/>
      <c r="P130" s="360"/>
      <c r="Q130" s="360"/>
      <c r="R130" s="362"/>
      <c r="S130" s="360"/>
      <c r="T130" s="360"/>
      <c r="U130" s="362"/>
      <c r="V130" s="360"/>
      <c r="W130" s="360"/>
      <c r="X130" s="362"/>
      <c r="Y130" s="467">
        <f t="shared" si="10"/>
        <v>0</v>
      </c>
      <c r="Z130" s="389">
        <f t="shared" si="11"/>
        <v>0</v>
      </c>
      <c r="AA130" s="390">
        <f t="shared" si="12"/>
        <v>0</v>
      </c>
    </row>
    <row r="131" ht="15.6" spans="2:27">
      <c r="B131" s="189">
        <v>17</v>
      </c>
      <c r="C131" s="188">
        <f>'5 жастағы балалар Ф'!C131</f>
        <v>0</v>
      </c>
      <c r="D131" s="360"/>
      <c r="E131" s="360"/>
      <c r="F131" s="362"/>
      <c r="G131" s="360"/>
      <c r="H131" s="360"/>
      <c r="I131" s="362"/>
      <c r="J131" s="360"/>
      <c r="K131" s="360"/>
      <c r="L131" s="362"/>
      <c r="M131" s="360"/>
      <c r="N131" s="360"/>
      <c r="O131" s="362"/>
      <c r="P131" s="360"/>
      <c r="Q131" s="360"/>
      <c r="R131" s="362"/>
      <c r="S131" s="360"/>
      <c r="T131" s="360"/>
      <c r="U131" s="362"/>
      <c r="V131" s="360"/>
      <c r="W131" s="360"/>
      <c r="X131" s="362"/>
      <c r="Y131" s="467">
        <f t="shared" si="10"/>
        <v>0</v>
      </c>
      <c r="Z131" s="389">
        <f t="shared" si="11"/>
        <v>0</v>
      </c>
      <c r="AA131" s="390">
        <f t="shared" si="12"/>
        <v>0</v>
      </c>
    </row>
    <row r="132" ht="15.6" spans="2:27">
      <c r="B132" s="189">
        <v>18</v>
      </c>
      <c r="C132" s="188">
        <f>'5 жастағы балалар Ф'!C132</f>
        <v>0</v>
      </c>
      <c r="D132" s="360"/>
      <c r="E132" s="360"/>
      <c r="F132" s="362"/>
      <c r="G132" s="360"/>
      <c r="H132" s="360"/>
      <c r="I132" s="362"/>
      <c r="J132" s="360"/>
      <c r="K132" s="360"/>
      <c r="L132" s="362"/>
      <c r="M132" s="360"/>
      <c r="N132" s="360"/>
      <c r="O132" s="362"/>
      <c r="P132" s="360"/>
      <c r="Q132" s="360"/>
      <c r="R132" s="362"/>
      <c r="S132" s="360"/>
      <c r="T132" s="360"/>
      <c r="U132" s="362"/>
      <c r="V132" s="360"/>
      <c r="W132" s="360"/>
      <c r="X132" s="362"/>
      <c r="Y132" s="467">
        <f t="shared" si="10"/>
        <v>0</v>
      </c>
      <c r="Z132" s="389">
        <f t="shared" si="11"/>
        <v>0</v>
      </c>
      <c r="AA132" s="390">
        <f t="shared" si="12"/>
        <v>0</v>
      </c>
    </row>
    <row r="133" ht="15.6" spans="2:27">
      <c r="B133" s="189">
        <v>19</v>
      </c>
      <c r="C133" s="188">
        <f>'5 жастағы балалар Ф'!C133</f>
        <v>0</v>
      </c>
      <c r="D133" s="360"/>
      <c r="E133" s="360"/>
      <c r="F133" s="362"/>
      <c r="G133" s="360"/>
      <c r="H133" s="360"/>
      <c r="I133" s="362"/>
      <c r="J133" s="360"/>
      <c r="K133" s="360"/>
      <c r="L133" s="362"/>
      <c r="M133" s="360"/>
      <c r="N133" s="360"/>
      <c r="O133" s="362"/>
      <c r="P133" s="360"/>
      <c r="Q133" s="360"/>
      <c r="R133" s="362"/>
      <c r="S133" s="360"/>
      <c r="T133" s="360"/>
      <c r="U133" s="362"/>
      <c r="V133" s="360"/>
      <c r="W133" s="360"/>
      <c r="X133" s="362"/>
      <c r="Y133" s="467">
        <f t="shared" si="10"/>
        <v>0</v>
      </c>
      <c r="Z133" s="389">
        <f t="shared" si="11"/>
        <v>0</v>
      </c>
      <c r="AA133" s="390">
        <f t="shared" si="12"/>
        <v>0</v>
      </c>
    </row>
    <row r="134" ht="15.6" spans="2:27">
      <c r="B134" s="189">
        <v>20</v>
      </c>
      <c r="C134" s="188">
        <f>'5 жастағы балалар Ф'!C134</f>
        <v>0</v>
      </c>
      <c r="D134" s="360"/>
      <c r="E134" s="360"/>
      <c r="F134" s="362"/>
      <c r="G134" s="360"/>
      <c r="H134" s="360"/>
      <c r="I134" s="362"/>
      <c r="J134" s="360"/>
      <c r="K134" s="360"/>
      <c r="L134" s="362"/>
      <c r="M134" s="360"/>
      <c r="N134" s="360"/>
      <c r="O134" s="362"/>
      <c r="P134" s="360"/>
      <c r="Q134" s="360"/>
      <c r="R134" s="362"/>
      <c r="S134" s="360"/>
      <c r="T134" s="360"/>
      <c r="U134" s="362"/>
      <c r="V134" s="360"/>
      <c r="W134" s="360"/>
      <c r="X134" s="362"/>
      <c r="Y134" s="467">
        <f t="shared" si="10"/>
        <v>0</v>
      </c>
      <c r="Z134" s="389">
        <f t="shared" si="11"/>
        <v>0</v>
      </c>
      <c r="AA134" s="390">
        <f t="shared" si="12"/>
        <v>0</v>
      </c>
    </row>
    <row r="135" ht="15.6" spans="2:27">
      <c r="B135" s="189">
        <v>21</v>
      </c>
      <c r="C135" s="188">
        <f>'5 жастағы балалар Ф'!C135</f>
        <v>0</v>
      </c>
      <c r="D135" s="360"/>
      <c r="E135" s="360"/>
      <c r="F135" s="362"/>
      <c r="G135" s="360"/>
      <c r="H135" s="360"/>
      <c r="I135" s="362"/>
      <c r="J135" s="360"/>
      <c r="K135" s="360"/>
      <c r="L135" s="362"/>
      <c r="M135" s="360"/>
      <c r="N135" s="360"/>
      <c r="O135" s="362"/>
      <c r="P135" s="360"/>
      <c r="Q135" s="360"/>
      <c r="R135" s="362"/>
      <c r="S135" s="360"/>
      <c r="T135" s="360"/>
      <c r="U135" s="362"/>
      <c r="V135" s="360"/>
      <c r="W135" s="360"/>
      <c r="X135" s="362"/>
      <c r="Y135" s="467">
        <f t="shared" si="10"/>
        <v>0</v>
      </c>
      <c r="Z135" s="389">
        <f t="shared" si="11"/>
        <v>0</v>
      </c>
      <c r="AA135" s="390">
        <f t="shared" si="12"/>
        <v>0</v>
      </c>
    </row>
    <row r="136" ht="15.6" spans="2:27">
      <c r="B136" s="189">
        <v>22</v>
      </c>
      <c r="C136" s="188">
        <f>'5 жастағы балалар Ф'!C136</f>
        <v>0</v>
      </c>
      <c r="D136" s="360"/>
      <c r="E136" s="360"/>
      <c r="F136" s="362"/>
      <c r="G136" s="360"/>
      <c r="H136" s="360"/>
      <c r="I136" s="362"/>
      <c r="J136" s="360"/>
      <c r="K136" s="360"/>
      <c r="L136" s="362"/>
      <c r="M136" s="360"/>
      <c r="N136" s="360"/>
      <c r="O136" s="362"/>
      <c r="P136" s="360"/>
      <c r="Q136" s="360"/>
      <c r="R136" s="362"/>
      <c r="S136" s="360"/>
      <c r="T136" s="360"/>
      <c r="U136" s="362"/>
      <c r="V136" s="360"/>
      <c r="W136" s="360"/>
      <c r="X136" s="362"/>
      <c r="Y136" s="467">
        <f t="shared" si="10"/>
        <v>0</v>
      </c>
      <c r="Z136" s="389">
        <f t="shared" si="11"/>
        <v>0</v>
      </c>
      <c r="AA136" s="390">
        <f t="shared" si="12"/>
        <v>0</v>
      </c>
    </row>
    <row r="137" ht="15.6" spans="2:27">
      <c r="B137" s="189">
        <v>23</v>
      </c>
      <c r="C137" s="188">
        <f>'5 жастағы балалар Ф'!C137</f>
        <v>0</v>
      </c>
      <c r="D137" s="360"/>
      <c r="E137" s="360"/>
      <c r="F137" s="362"/>
      <c r="G137" s="360"/>
      <c r="H137" s="360"/>
      <c r="I137" s="362"/>
      <c r="J137" s="360"/>
      <c r="K137" s="360"/>
      <c r="L137" s="362"/>
      <c r="M137" s="360"/>
      <c r="N137" s="360"/>
      <c r="O137" s="362"/>
      <c r="P137" s="360"/>
      <c r="Q137" s="360"/>
      <c r="R137" s="362"/>
      <c r="S137" s="360"/>
      <c r="T137" s="360"/>
      <c r="U137" s="362"/>
      <c r="V137" s="360"/>
      <c r="W137" s="360"/>
      <c r="X137" s="362"/>
      <c r="Y137" s="467">
        <f t="shared" si="10"/>
        <v>0</v>
      </c>
      <c r="Z137" s="389">
        <f t="shared" si="11"/>
        <v>0</v>
      </c>
      <c r="AA137" s="390">
        <f t="shared" si="12"/>
        <v>0</v>
      </c>
    </row>
    <row r="138" ht="15.6" spans="2:27">
      <c r="B138" s="189">
        <v>24</v>
      </c>
      <c r="C138" s="188">
        <f>'5 жастағы балалар Ф'!C138</f>
        <v>0</v>
      </c>
      <c r="D138" s="360"/>
      <c r="E138" s="360"/>
      <c r="F138" s="362"/>
      <c r="G138" s="360"/>
      <c r="H138" s="360"/>
      <c r="I138" s="362"/>
      <c r="J138" s="360"/>
      <c r="K138" s="360"/>
      <c r="L138" s="362"/>
      <c r="M138" s="360"/>
      <c r="N138" s="360"/>
      <c r="O138" s="362"/>
      <c r="P138" s="360"/>
      <c r="Q138" s="360"/>
      <c r="R138" s="362"/>
      <c r="S138" s="360"/>
      <c r="T138" s="360"/>
      <c r="U138" s="362"/>
      <c r="V138" s="360"/>
      <c r="W138" s="360"/>
      <c r="X138" s="362"/>
      <c r="Y138" s="467">
        <f t="shared" si="10"/>
        <v>0</v>
      </c>
      <c r="Z138" s="389">
        <f t="shared" si="11"/>
        <v>0</v>
      </c>
      <c r="AA138" s="390">
        <f t="shared" si="12"/>
        <v>0</v>
      </c>
    </row>
    <row r="139" ht="15.6" spans="2:27">
      <c r="B139" s="189">
        <v>25</v>
      </c>
      <c r="C139" s="188">
        <f>'5 жастағы балалар Ф'!C139</f>
        <v>0</v>
      </c>
      <c r="D139" s="360"/>
      <c r="E139" s="360"/>
      <c r="F139" s="362"/>
      <c r="G139" s="360"/>
      <c r="H139" s="360"/>
      <c r="I139" s="362"/>
      <c r="J139" s="360"/>
      <c r="K139" s="360"/>
      <c r="L139" s="362"/>
      <c r="M139" s="360"/>
      <c r="N139" s="360"/>
      <c r="O139" s="362"/>
      <c r="P139" s="360"/>
      <c r="Q139" s="360"/>
      <c r="R139" s="362"/>
      <c r="S139" s="360"/>
      <c r="T139" s="360"/>
      <c r="U139" s="362"/>
      <c r="V139" s="360"/>
      <c r="W139" s="360"/>
      <c r="X139" s="362"/>
      <c r="Y139" s="467">
        <f t="shared" si="10"/>
        <v>0</v>
      </c>
      <c r="Z139" s="389">
        <f t="shared" si="11"/>
        <v>0</v>
      </c>
      <c r="AA139" s="390">
        <f t="shared" si="12"/>
        <v>0</v>
      </c>
    </row>
    <row r="140" ht="15.6" spans="2:27">
      <c r="B140" s="190">
        <v>26</v>
      </c>
      <c r="C140" s="188">
        <f>'5 жастағы балалар Ф'!C140</f>
        <v>0</v>
      </c>
      <c r="D140" s="360"/>
      <c r="E140" s="360"/>
      <c r="F140" s="362"/>
      <c r="G140" s="360"/>
      <c r="H140" s="360"/>
      <c r="I140" s="362"/>
      <c r="J140" s="360"/>
      <c r="K140" s="360"/>
      <c r="L140" s="362"/>
      <c r="M140" s="360"/>
      <c r="N140" s="360"/>
      <c r="O140" s="362"/>
      <c r="P140" s="360"/>
      <c r="Q140" s="360"/>
      <c r="R140" s="362"/>
      <c r="S140" s="360"/>
      <c r="T140" s="360"/>
      <c r="U140" s="362"/>
      <c r="V140" s="360"/>
      <c r="W140" s="360"/>
      <c r="X140" s="362"/>
      <c r="Y140" s="467">
        <f t="shared" si="10"/>
        <v>0</v>
      </c>
      <c r="Z140" s="389">
        <f t="shared" si="11"/>
        <v>0</v>
      </c>
      <c r="AA140" s="390">
        <f t="shared" si="12"/>
        <v>0</v>
      </c>
    </row>
    <row r="141" ht="15.6" spans="2:27">
      <c r="B141" s="190">
        <v>27</v>
      </c>
      <c r="C141" s="188">
        <f>'5 жастағы балалар Ф'!C141</f>
        <v>0</v>
      </c>
      <c r="D141" s="360"/>
      <c r="E141" s="360"/>
      <c r="F141" s="362"/>
      <c r="G141" s="360"/>
      <c r="H141" s="360"/>
      <c r="I141" s="362"/>
      <c r="J141" s="360"/>
      <c r="K141" s="360"/>
      <c r="L141" s="362"/>
      <c r="M141" s="360"/>
      <c r="N141" s="360"/>
      <c r="O141" s="362"/>
      <c r="P141" s="360"/>
      <c r="Q141" s="360"/>
      <c r="R141" s="362"/>
      <c r="S141" s="360"/>
      <c r="T141" s="360"/>
      <c r="U141" s="362"/>
      <c r="V141" s="360"/>
      <c r="W141" s="360"/>
      <c r="X141" s="362"/>
      <c r="Y141" s="467">
        <f t="shared" si="10"/>
        <v>0</v>
      </c>
      <c r="Z141" s="389">
        <f t="shared" si="11"/>
        <v>0</v>
      </c>
      <c r="AA141" s="390">
        <f t="shared" si="12"/>
        <v>0</v>
      </c>
    </row>
    <row r="142" ht="15.6" spans="2:42">
      <c r="B142" s="191">
        <v>28</v>
      </c>
      <c r="C142" s="192">
        <f>'5 жастағы балалар Ф'!C142</f>
        <v>0</v>
      </c>
      <c r="D142" s="409"/>
      <c r="E142" s="409"/>
      <c r="F142" s="410"/>
      <c r="G142" s="409"/>
      <c r="H142" s="409"/>
      <c r="I142" s="410"/>
      <c r="J142" s="409"/>
      <c r="K142" s="409"/>
      <c r="L142" s="410"/>
      <c r="M142" s="409"/>
      <c r="N142" s="409"/>
      <c r="O142" s="410"/>
      <c r="P142" s="409"/>
      <c r="Q142" s="409"/>
      <c r="R142" s="410"/>
      <c r="S142" s="409"/>
      <c r="T142" s="409"/>
      <c r="U142" s="410"/>
      <c r="V142" s="409"/>
      <c r="W142" s="409"/>
      <c r="X142" s="410"/>
      <c r="Y142" s="467">
        <f t="shared" si="10"/>
        <v>0</v>
      </c>
      <c r="Z142" s="389">
        <f t="shared" si="11"/>
        <v>0</v>
      </c>
      <c r="AA142" s="390">
        <f t="shared" si="12"/>
        <v>0</v>
      </c>
      <c r="AP142" s="474"/>
    </row>
    <row r="143" ht="15.6" spans="2:27">
      <c r="B143" s="191">
        <v>29</v>
      </c>
      <c r="C143" s="192">
        <f>'5 жастағы балалар Ф'!C143</f>
        <v>0</v>
      </c>
      <c r="D143" s="409"/>
      <c r="E143" s="409"/>
      <c r="F143" s="410"/>
      <c r="G143" s="409"/>
      <c r="H143" s="409"/>
      <c r="I143" s="410"/>
      <c r="J143" s="409"/>
      <c r="K143" s="409"/>
      <c r="L143" s="410"/>
      <c r="M143" s="409"/>
      <c r="N143" s="409"/>
      <c r="O143" s="410"/>
      <c r="P143" s="409"/>
      <c r="Q143" s="409"/>
      <c r="R143" s="410"/>
      <c r="S143" s="409"/>
      <c r="T143" s="409"/>
      <c r="U143" s="410"/>
      <c r="V143" s="409"/>
      <c r="W143" s="409"/>
      <c r="X143" s="410"/>
      <c r="Y143" s="467">
        <f t="shared" si="10"/>
        <v>0</v>
      </c>
      <c r="Z143" s="389">
        <f t="shared" si="11"/>
        <v>0</v>
      </c>
      <c r="AA143" s="390">
        <f t="shared" si="12"/>
        <v>0</v>
      </c>
    </row>
    <row r="144" ht="15.6" spans="2:27">
      <c r="B144" s="191">
        <v>30</v>
      </c>
      <c r="C144" s="192">
        <f>'5 жастағы балалар Ф'!C144</f>
        <v>0</v>
      </c>
      <c r="D144" s="409"/>
      <c r="E144" s="409"/>
      <c r="F144" s="410"/>
      <c r="G144" s="409"/>
      <c r="H144" s="409"/>
      <c r="I144" s="410"/>
      <c r="J144" s="409"/>
      <c r="K144" s="409"/>
      <c r="L144" s="410"/>
      <c r="M144" s="409"/>
      <c r="N144" s="409"/>
      <c r="O144" s="410"/>
      <c r="P144" s="409"/>
      <c r="Q144" s="409"/>
      <c r="R144" s="410"/>
      <c r="S144" s="409"/>
      <c r="T144" s="409"/>
      <c r="U144" s="410"/>
      <c r="V144" s="409"/>
      <c r="W144" s="409"/>
      <c r="X144" s="410"/>
      <c r="Y144" s="467">
        <f t="shared" si="10"/>
        <v>0</v>
      </c>
      <c r="Z144" s="389">
        <f t="shared" si="11"/>
        <v>0</v>
      </c>
      <c r="AA144" s="390">
        <f t="shared" si="12"/>
        <v>0</v>
      </c>
    </row>
    <row r="145" ht="15.6" spans="2:27">
      <c r="B145" s="191">
        <v>31</v>
      </c>
      <c r="C145" s="192">
        <f>'5 жастағы балалар Ф'!C145</f>
        <v>0</v>
      </c>
      <c r="D145" s="409"/>
      <c r="E145" s="409"/>
      <c r="F145" s="410"/>
      <c r="G145" s="409"/>
      <c r="H145" s="409"/>
      <c r="I145" s="410"/>
      <c r="J145" s="409"/>
      <c r="K145" s="409"/>
      <c r="L145" s="410"/>
      <c r="M145" s="409"/>
      <c r="N145" s="409"/>
      <c r="O145" s="410"/>
      <c r="P145" s="409"/>
      <c r="Q145" s="409"/>
      <c r="R145" s="410"/>
      <c r="S145" s="409"/>
      <c r="T145" s="409"/>
      <c r="U145" s="410"/>
      <c r="V145" s="409"/>
      <c r="W145" s="409"/>
      <c r="X145" s="410"/>
      <c r="Y145" s="467">
        <f t="shared" si="10"/>
        <v>0</v>
      </c>
      <c r="Z145" s="389">
        <f t="shared" si="11"/>
        <v>0</v>
      </c>
      <c r="AA145" s="390">
        <f t="shared" si="12"/>
        <v>0</v>
      </c>
    </row>
    <row r="146" ht="15.6" spans="2:27">
      <c r="B146" s="191">
        <v>32</v>
      </c>
      <c r="C146" s="192">
        <f>'5 жастағы балалар Ф'!C146</f>
        <v>0</v>
      </c>
      <c r="D146" s="409"/>
      <c r="E146" s="409"/>
      <c r="F146" s="410"/>
      <c r="G146" s="409"/>
      <c r="H146" s="409"/>
      <c r="I146" s="410"/>
      <c r="J146" s="409"/>
      <c r="K146" s="409"/>
      <c r="L146" s="410"/>
      <c r="M146" s="409"/>
      <c r="N146" s="409"/>
      <c r="O146" s="410"/>
      <c r="P146" s="409"/>
      <c r="Q146" s="409"/>
      <c r="R146" s="410"/>
      <c r="S146" s="409"/>
      <c r="T146" s="409"/>
      <c r="U146" s="410"/>
      <c r="V146" s="409"/>
      <c r="W146" s="409"/>
      <c r="X146" s="410"/>
      <c r="Y146" s="467">
        <f t="shared" si="10"/>
        <v>0</v>
      </c>
      <c r="Z146" s="389">
        <f t="shared" si="11"/>
        <v>0</v>
      </c>
      <c r="AA146" s="390">
        <f t="shared" si="12"/>
        <v>0</v>
      </c>
    </row>
    <row r="147" ht="15.6" spans="2:27">
      <c r="B147" s="191">
        <v>33</v>
      </c>
      <c r="C147" s="192">
        <f>'5 жастағы балалар Ф'!C147</f>
        <v>0</v>
      </c>
      <c r="D147" s="409"/>
      <c r="E147" s="409"/>
      <c r="F147" s="410"/>
      <c r="G147" s="409"/>
      <c r="H147" s="409"/>
      <c r="I147" s="410"/>
      <c r="J147" s="409"/>
      <c r="K147" s="409"/>
      <c r="L147" s="410"/>
      <c r="M147" s="409"/>
      <c r="N147" s="409"/>
      <c r="O147" s="410"/>
      <c r="P147" s="409"/>
      <c r="Q147" s="409"/>
      <c r="R147" s="410"/>
      <c r="S147" s="409"/>
      <c r="T147" s="409"/>
      <c r="U147" s="410"/>
      <c r="V147" s="409"/>
      <c r="W147" s="409"/>
      <c r="X147" s="410"/>
      <c r="Y147" s="467">
        <f t="shared" si="10"/>
        <v>0</v>
      </c>
      <c r="Z147" s="389">
        <f t="shared" si="11"/>
        <v>0</v>
      </c>
      <c r="AA147" s="390">
        <f t="shared" si="12"/>
        <v>0</v>
      </c>
    </row>
    <row r="148" ht="15.6" spans="2:27">
      <c r="B148" s="191">
        <v>34</v>
      </c>
      <c r="C148" s="192">
        <f>'5 жастағы балалар Ф'!C148</f>
        <v>0</v>
      </c>
      <c r="D148" s="409"/>
      <c r="E148" s="409"/>
      <c r="F148" s="410"/>
      <c r="G148" s="409"/>
      <c r="H148" s="409"/>
      <c r="I148" s="410"/>
      <c r="J148" s="409"/>
      <c r="K148" s="409"/>
      <c r="L148" s="410"/>
      <c r="M148" s="409"/>
      <c r="N148" s="409"/>
      <c r="O148" s="410"/>
      <c r="P148" s="409"/>
      <c r="Q148" s="409"/>
      <c r="R148" s="410"/>
      <c r="S148" s="409"/>
      <c r="T148" s="409"/>
      <c r="U148" s="410"/>
      <c r="V148" s="409"/>
      <c r="W148" s="409"/>
      <c r="X148" s="410"/>
      <c r="Y148" s="467">
        <f t="shared" si="10"/>
        <v>0</v>
      </c>
      <c r="Z148" s="389">
        <f t="shared" si="11"/>
        <v>0</v>
      </c>
      <c r="AA148" s="390">
        <f t="shared" si="12"/>
        <v>0</v>
      </c>
    </row>
    <row r="149" ht="15.6" spans="2:27">
      <c r="B149" s="191">
        <v>35</v>
      </c>
      <c r="C149" s="192">
        <f>'5 жастағы балалар Ф'!C149</f>
        <v>0</v>
      </c>
      <c r="D149" s="409"/>
      <c r="E149" s="409"/>
      <c r="F149" s="410"/>
      <c r="G149" s="409"/>
      <c r="H149" s="409"/>
      <c r="I149" s="410"/>
      <c r="J149" s="409"/>
      <c r="K149" s="409"/>
      <c r="L149" s="410"/>
      <c r="M149" s="409"/>
      <c r="N149" s="409"/>
      <c r="O149" s="410"/>
      <c r="P149" s="409"/>
      <c r="Q149" s="409"/>
      <c r="R149" s="410"/>
      <c r="S149" s="409"/>
      <c r="T149" s="409"/>
      <c r="U149" s="410"/>
      <c r="V149" s="409"/>
      <c r="W149" s="409"/>
      <c r="X149" s="410"/>
      <c r="Y149" s="467">
        <f t="shared" si="10"/>
        <v>0</v>
      </c>
      <c r="Z149" s="389">
        <f t="shared" si="11"/>
        <v>0</v>
      </c>
      <c r="AA149" s="390">
        <f t="shared" si="12"/>
        <v>0</v>
      </c>
    </row>
    <row r="150" ht="15.6" spans="2:27">
      <c r="B150" s="191">
        <v>36</v>
      </c>
      <c r="C150" s="192">
        <f>'5 жастағы балалар Ф'!C150</f>
        <v>0</v>
      </c>
      <c r="D150" s="409"/>
      <c r="E150" s="409"/>
      <c r="F150" s="410"/>
      <c r="G150" s="409"/>
      <c r="H150" s="409"/>
      <c r="I150" s="410"/>
      <c r="J150" s="409"/>
      <c r="K150" s="409"/>
      <c r="L150" s="410"/>
      <c r="M150" s="409"/>
      <c r="N150" s="409"/>
      <c r="O150" s="410"/>
      <c r="P150" s="409"/>
      <c r="Q150" s="409"/>
      <c r="R150" s="410"/>
      <c r="S150" s="409"/>
      <c r="T150" s="409"/>
      <c r="U150" s="410"/>
      <c r="V150" s="409"/>
      <c r="W150" s="409"/>
      <c r="X150" s="410"/>
      <c r="Y150" s="467">
        <f t="shared" si="10"/>
        <v>0</v>
      </c>
      <c r="Z150" s="389">
        <f t="shared" si="11"/>
        <v>0</v>
      </c>
      <c r="AA150" s="390">
        <f t="shared" si="12"/>
        <v>0</v>
      </c>
    </row>
    <row r="151" ht="15.6" spans="2:27">
      <c r="B151" s="191">
        <v>37</v>
      </c>
      <c r="C151" s="192">
        <f>'5 жастағы балалар Ф'!C151</f>
        <v>0</v>
      </c>
      <c r="D151" s="409"/>
      <c r="E151" s="409"/>
      <c r="F151" s="410"/>
      <c r="G151" s="409"/>
      <c r="H151" s="409"/>
      <c r="I151" s="410"/>
      <c r="J151" s="409"/>
      <c r="K151" s="409"/>
      <c r="L151" s="410"/>
      <c r="M151" s="409"/>
      <c r="N151" s="409"/>
      <c r="O151" s="410"/>
      <c r="P151" s="409"/>
      <c r="Q151" s="409"/>
      <c r="R151" s="410"/>
      <c r="S151" s="409"/>
      <c r="T151" s="409"/>
      <c r="U151" s="410"/>
      <c r="V151" s="409"/>
      <c r="W151" s="409"/>
      <c r="X151" s="410"/>
      <c r="Y151" s="467">
        <f t="shared" si="10"/>
        <v>0</v>
      </c>
      <c r="Z151" s="389">
        <f t="shared" si="11"/>
        <v>0</v>
      </c>
      <c r="AA151" s="390">
        <f t="shared" si="12"/>
        <v>0</v>
      </c>
    </row>
    <row r="152" ht="15.6" spans="2:27">
      <c r="B152" s="191">
        <v>38</v>
      </c>
      <c r="C152" s="192">
        <f>'5 жастағы балалар Ф'!C152</f>
        <v>0</v>
      </c>
      <c r="D152" s="409"/>
      <c r="E152" s="409"/>
      <c r="F152" s="410"/>
      <c r="G152" s="409"/>
      <c r="H152" s="409"/>
      <c r="I152" s="410"/>
      <c r="J152" s="409"/>
      <c r="K152" s="409"/>
      <c r="L152" s="410"/>
      <c r="M152" s="409"/>
      <c r="N152" s="409"/>
      <c r="O152" s="410"/>
      <c r="P152" s="409"/>
      <c r="Q152" s="409"/>
      <c r="R152" s="410"/>
      <c r="S152" s="409"/>
      <c r="T152" s="409"/>
      <c r="U152" s="410"/>
      <c r="V152" s="409"/>
      <c r="W152" s="409"/>
      <c r="X152" s="410"/>
      <c r="Y152" s="467">
        <f t="shared" si="10"/>
        <v>0</v>
      </c>
      <c r="Z152" s="389">
        <f t="shared" si="11"/>
        <v>0</v>
      </c>
      <c r="AA152" s="390">
        <f t="shared" si="12"/>
        <v>0</v>
      </c>
    </row>
    <row r="153" ht="15.6" spans="2:27">
      <c r="B153" s="191">
        <v>39</v>
      </c>
      <c r="C153" s="192">
        <f>'5 жастағы балалар Ф'!C153</f>
        <v>0</v>
      </c>
      <c r="D153" s="409"/>
      <c r="E153" s="409"/>
      <c r="F153" s="410"/>
      <c r="G153" s="409"/>
      <c r="H153" s="409"/>
      <c r="I153" s="410"/>
      <c r="J153" s="409"/>
      <c r="K153" s="409"/>
      <c r="L153" s="410"/>
      <c r="M153" s="409"/>
      <c r="N153" s="409"/>
      <c r="O153" s="410"/>
      <c r="P153" s="409"/>
      <c r="Q153" s="409"/>
      <c r="R153" s="410"/>
      <c r="S153" s="409"/>
      <c r="T153" s="409"/>
      <c r="U153" s="410"/>
      <c r="V153" s="409"/>
      <c r="W153" s="409"/>
      <c r="X153" s="410"/>
      <c r="Y153" s="467">
        <f t="shared" si="10"/>
        <v>0</v>
      </c>
      <c r="Z153" s="389">
        <f t="shared" si="11"/>
        <v>0</v>
      </c>
      <c r="AA153" s="390">
        <f t="shared" si="12"/>
        <v>0</v>
      </c>
    </row>
    <row r="154" ht="15.6" spans="2:27">
      <c r="B154" s="191">
        <v>40</v>
      </c>
      <c r="C154" s="192">
        <f>'5 жастағы балалар Ф'!C154</f>
        <v>0</v>
      </c>
      <c r="D154" s="409"/>
      <c r="E154" s="409"/>
      <c r="F154" s="410"/>
      <c r="G154" s="409"/>
      <c r="H154" s="409"/>
      <c r="I154" s="410"/>
      <c r="J154" s="409"/>
      <c r="K154" s="409"/>
      <c r="L154" s="410"/>
      <c r="M154" s="409"/>
      <c r="N154" s="409"/>
      <c r="O154" s="410"/>
      <c r="P154" s="409"/>
      <c r="Q154" s="409"/>
      <c r="R154" s="410"/>
      <c r="S154" s="409"/>
      <c r="T154" s="409"/>
      <c r="U154" s="410"/>
      <c r="V154" s="409"/>
      <c r="W154" s="409"/>
      <c r="X154" s="410"/>
      <c r="Y154" s="467">
        <f t="shared" si="10"/>
        <v>0</v>
      </c>
      <c r="Z154" s="389">
        <f t="shared" si="11"/>
        <v>0</v>
      </c>
      <c r="AA154" s="390">
        <f t="shared" si="12"/>
        <v>0</v>
      </c>
    </row>
    <row r="155" ht="15.6" spans="2:27">
      <c r="B155" s="191">
        <v>41</v>
      </c>
      <c r="C155" s="192">
        <f>'5 жастағы балалар Ф'!C155</f>
        <v>0</v>
      </c>
      <c r="D155" s="409"/>
      <c r="E155" s="409"/>
      <c r="F155" s="410"/>
      <c r="G155" s="409"/>
      <c r="H155" s="409"/>
      <c r="I155" s="410"/>
      <c r="J155" s="409"/>
      <c r="K155" s="409"/>
      <c r="L155" s="410"/>
      <c r="M155" s="409"/>
      <c r="N155" s="409"/>
      <c r="O155" s="410"/>
      <c r="P155" s="409"/>
      <c r="Q155" s="409"/>
      <c r="R155" s="410"/>
      <c r="S155" s="409"/>
      <c r="T155" s="409"/>
      <c r="U155" s="410"/>
      <c r="V155" s="409"/>
      <c r="W155" s="409"/>
      <c r="X155" s="410"/>
      <c r="Y155" s="467">
        <f t="shared" si="10"/>
        <v>0</v>
      </c>
      <c r="Z155" s="389">
        <f t="shared" si="11"/>
        <v>0</v>
      </c>
      <c r="AA155" s="390">
        <f t="shared" si="12"/>
        <v>0</v>
      </c>
    </row>
    <row r="156" ht="15.6" spans="2:27">
      <c r="B156" s="191">
        <v>42</v>
      </c>
      <c r="C156" s="192">
        <f>'5 жастағы балалар Ф'!C156</f>
        <v>0</v>
      </c>
      <c r="D156" s="409"/>
      <c r="E156" s="409"/>
      <c r="F156" s="410"/>
      <c r="G156" s="409"/>
      <c r="H156" s="409"/>
      <c r="I156" s="410"/>
      <c r="J156" s="409"/>
      <c r="K156" s="409"/>
      <c r="L156" s="410"/>
      <c r="M156" s="409"/>
      <c r="N156" s="409"/>
      <c r="O156" s="410"/>
      <c r="P156" s="409"/>
      <c r="Q156" s="409"/>
      <c r="R156" s="410"/>
      <c r="S156" s="409"/>
      <c r="T156" s="409"/>
      <c r="U156" s="410"/>
      <c r="V156" s="409"/>
      <c r="W156" s="409"/>
      <c r="X156" s="410"/>
      <c r="Y156" s="467">
        <f t="shared" si="10"/>
        <v>0</v>
      </c>
      <c r="Z156" s="389">
        <f t="shared" si="11"/>
        <v>0</v>
      </c>
      <c r="AA156" s="390">
        <f t="shared" si="12"/>
        <v>0</v>
      </c>
    </row>
    <row r="157" spans="2:27">
      <c r="B157" s="193">
        <v>43</v>
      </c>
      <c r="C157" s="194">
        <f>'5 жастағы балалар Ф'!C157</f>
        <v>0</v>
      </c>
      <c r="D157" s="415"/>
      <c r="E157" s="416"/>
      <c r="F157" s="417"/>
      <c r="G157" s="415"/>
      <c r="H157" s="416"/>
      <c r="I157" s="417"/>
      <c r="J157" s="415"/>
      <c r="K157" s="416"/>
      <c r="L157" s="417"/>
      <c r="M157" s="415"/>
      <c r="N157" s="416"/>
      <c r="O157" s="417"/>
      <c r="P157" s="415"/>
      <c r="Q157" s="416"/>
      <c r="R157" s="417"/>
      <c r="S157" s="415"/>
      <c r="T157" s="416"/>
      <c r="U157" s="417"/>
      <c r="V157" s="415"/>
      <c r="W157" s="416"/>
      <c r="X157" s="417"/>
      <c r="Y157" s="467">
        <f t="shared" si="10"/>
        <v>0</v>
      </c>
      <c r="Z157" s="389">
        <f t="shared" si="11"/>
        <v>0</v>
      </c>
      <c r="AA157" s="390">
        <f t="shared" si="12"/>
        <v>0</v>
      </c>
    </row>
    <row r="158" ht="15.6" spans="2:27">
      <c r="B158" s="193">
        <v>44</v>
      </c>
      <c r="C158" s="194">
        <f>'5 жастағы балалар Ф'!C158</f>
        <v>0</v>
      </c>
      <c r="D158" s="418"/>
      <c r="E158" s="418"/>
      <c r="F158" s="419"/>
      <c r="G158" s="418"/>
      <c r="H158" s="418"/>
      <c r="I158" s="419"/>
      <c r="J158" s="418"/>
      <c r="K158" s="418"/>
      <c r="L158" s="419"/>
      <c r="M158" s="418"/>
      <c r="N158" s="418"/>
      <c r="O158" s="419"/>
      <c r="P158" s="418"/>
      <c r="Q158" s="418"/>
      <c r="R158" s="419"/>
      <c r="S158" s="418"/>
      <c r="T158" s="418"/>
      <c r="U158" s="419"/>
      <c r="V158" s="418"/>
      <c r="W158" s="418"/>
      <c r="X158" s="419"/>
      <c r="Y158" s="467">
        <f t="shared" si="10"/>
        <v>0</v>
      </c>
      <c r="Z158" s="389">
        <f t="shared" si="11"/>
        <v>0</v>
      </c>
      <c r="AA158" s="390">
        <f t="shared" si="12"/>
        <v>0</v>
      </c>
    </row>
    <row r="159" ht="15.6" spans="2:27">
      <c r="B159" s="193">
        <v>45</v>
      </c>
      <c r="C159" s="194">
        <f>'5 жастағы балалар Ф'!C159</f>
        <v>0</v>
      </c>
      <c r="D159" s="418"/>
      <c r="E159" s="418"/>
      <c r="F159" s="419"/>
      <c r="G159" s="418"/>
      <c r="H159" s="418"/>
      <c r="I159" s="419"/>
      <c r="J159" s="418"/>
      <c r="K159" s="418"/>
      <c r="L159" s="419"/>
      <c r="M159" s="418"/>
      <c r="N159" s="418"/>
      <c r="O159" s="419"/>
      <c r="P159" s="418"/>
      <c r="Q159" s="418"/>
      <c r="R159" s="419"/>
      <c r="S159" s="418"/>
      <c r="T159" s="418"/>
      <c r="U159" s="419"/>
      <c r="V159" s="418"/>
      <c r="W159" s="418"/>
      <c r="X159" s="419"/>
      <c r="Y159" s="467">
        <f t="shared" si="10"/>
        <v>0</v>
      </c>
      <c r="Z159" s="389">
        <f t="shared" si="11"/>
        <v>0</v>
      </c>
      <c r="AA159" s="390">
        <f t="shared" si="12"/>
        <v>0</v>
      </c>
    </row>
    <row r="160" ht="15.6" spans="2:27">
      <c r="B160" s="193">
        <v>46</v>
      </c>
      <c r="C160" s="194">
        <f>'5 жастағы балалар Ф'!C160</f>
        <v>0</v>
      </c>
      <c r="D160" s="418"/>
      <c r="E160" s="418"/>
      <c r="F160" s="419"/>
      <c r="G160" s="418"/>
      <c r="H160" s="418"/>
      <c r="I160" s="419"/>
      <c r="J160" s="418"/>
      <c r="K160" s="418"/>
      <c r="L160" s="419"/>
      <c r="M160" s="418"/>
      <c r="N160" s="418"/>
      <c r="O160" s="419"/>
      <c r="P160" s="418"/>
      <c r="Q160" s="418"/>
      <c r="R160" s="419"/>
      <c r="S160" s="418"/>
      <c r="T160" s="418"/>
      <c r="U160" s="419"/>
      <c r="V160" s="418"/>
      <c r="W160" s="418"/>
      <c r="X160" s="419"/>
      <c r="Y160" s="467">
        <f t="shared" si="10"/>
        <v>0</v>
      </c>
      <c r="Z160" s="389">
        <f t="shared" si="11"/>
        <v>0</v>
      </c>
      <c r="AA160" s="390">
        <f t="shared" si="12"/>
        <v>0</v>
      </c>
    </row>
    <row r="161" ht="15.6" spans="2:27">
      <c r="B161" s="193">
        <v>47</v>
      </c>
      <c r="C161" s="194">
        <f>'5 жастағы балалар Ф'!C161</f>
        <v>0</v>
      </c>
      <c r="D161" s="418"/>
      <c r="E161" s="418"/>
      <c r="F161" s="419"/>
      <c r="G161" s="418"/>
      <c r="H161" s="418"/>
      <c r="I161" s="419"/>
      <c r="J161" s="418"/>
      <c r="K161" s="418"/>
      <c r="L161" s="419"/>
      <c r="M161" s="418"/>
      <c r="N161" s="418"/>
      <c r="O161" s="419"/>
      <c r="P161" s="418"/>
      <c r="Q161" s="418"/>
      <c r="R161" s="419"/>
      <c r="S161" s="418"/>
      <c r="T161" s="418"/>
      <c r="U161" s="419"/>
      <c r="V161" s="418"/>
      <c r="W161" s="418"/>
      <c r="X161" s="419"/>
      <c r="Y161" s="467">
        <f t="shared" si="10"/>
        <v>0</v>
      </c>
      <c r="Z161" s="389">
        <f t="shared" si="11"/>
        <v>0</v>
      </c>
      <c r="AA161" s="390">
        <f t="shared" si="12"/>
        <v>0</v>
      </c>
    </row>
    <row r="162" ht="15.6" spans="2:27">
      <c r="B162" s="193">
        <v>48</v>
      </c>
      <c r="C162" s="194">
        <f>'5 жастағы балалар Ф'!C162</f>
        <v>0</v>
      </c>
      <c r="D162" s="418"/>
      <c r="E162" s="418"/>
      <c r="F162" s="419"/>
      <c r="G162" s="418"/>
      <c r="H162" s="418"/>
      <c r="I162" s="419"/>
      <c r="J162" s="418"/>
      <c r="K162" s="418"/>
      <c r="L162" s="419"/>
      <c r="M162" s="418"/>
      <c r="N162" s="418"/>
      <c r="O162" s="419"/>
      <c r="P162" s="418"/>
      <c r="Q162" s="418"/>
      <c r="R162" s="419"/>
      <c r="S162" s="418"/>
      <c r="T162" s="418"/>
      <c r="U162" s="419"/>
      <c r="V162" s="418"/>
      <c r="W162" s="418"/>
      <c r="X162" s="419"/>
      <c r="Y162" s="467">
        <f t="shared" si="10"/>
        <v>0</v>
      </c>
      <c r="Z162" s="389">
        <f t="shared" si="11"/>
        <v>0</v>
      </c>
      <c r="AA162" s="390">
        <f t="shared" si="12"/>
        <v>0</v>
      </c>
    </row>
    <row r="163" ht="15.6" spans="2:27">
      <c r="B163" s="193">
        <v>49</v>
      </c>
      <c r="C163" s="194">
        <f>'5 жастағы балалар Ф'!C163</f>
        <v>0</v>
      </c>
      <c r="D163" s="418"/>
      <c r="E163" s="418"/>
      <c r="F163" s="419"/>
      <c r="G163" s="418"/>
      <c r="H163" s="418"/>
      <c r="I163" s="419"/>
      <c r="J163" s="418"/>
      <c r="K163" s="418"/>
      <c r="L163" s="419"/>
      <c r="M163" s="418"/>
      <c r="N163" s="418"/>
      <c r="O163" s="419"/>
      <c r="P163" s="418"/>
      <c r="Q163" s="418"/>
      <c r="R163" s="419"/>
      <c r="S163" s="418"/>
      <c r="T163" s="418"/>
      <c r="U163" s="419"/>
      <c r="V163" s="418"/>
      <c r="W163" s="418"/>
      <c r="X163" s="419"/>
      <c r="Y163" s="467">
        <f t="shared" si="10"/>
        <v>0</v>
      </c>
      <c r="Z163" s="389">
        <f t="shared" si="11"/>
        <v>0</v>
      </c>
      <c r="AA163" s="390">
        <f t="shared" si="12"/>
        <v>0</v>
      </c>
    </row>
    <row r="164" ht="15" customHeight="1" spans="2:27">
      <c r="B164" s="363" t="s">
        <v>70</v>
      </c>
      <c r="C164" s="364"/>
      <c r="D164" s="426">
        <f>SUM(D115:D163)</f>
        <v>7</v>
      </c>
      <c r="E164" s="426">
        <f>SUM(E115:E163)</f>
        <v>0</v>
      </c>
      <c r="F164" s="427">
        <f t="shared" ref="F164:X164" si="13">SUM(F115:F163)</f>
        <v>1</v>
      </c>
      <c r="G164" s="368">
        <f t="shared" si="13"/>
        <v>6</v>
      </c>
      <c r="H164" s="426">
        <f t="shared" si="13"/>
        <v>1</v>
      </c>
      <c r="I164" s="427">
        <f t="shared" si="13"/>
        <v>1</v>
      </c>
      <c r="J164" s="368">
        <f t="shared" ref="J164:O164" si="14">SUM(J115:J163)</f>
        <v>6</v>
      </c>
      <c r="K164" s="426">
        <f t="shared" si="14"/>
        <v>1</v>
      </c>
      <c r="L164" s="427">
        <f t="shared" si="14"/>
        <v>1</v>
      </c>
      <c r="M164" s="368">
        <f t="shared" si="14"/>
        <v>5</v>
      </c>
      <c r="N164" s="426">
        <f t="shared" si="14"/>
        <v>2</v>
      </c>
      <c r="O164" s="427">
        <f t="shared" si="14"/>
        <v>1</v>
      </c>
      <c r="P164" s="368">
        <f t="shared" si="13"/>
        <v>7</v>
      </c>
      <c r="Q164" s="426">
        <f t="shared" si="13"/>
        <v>0</v>
      </c>
      <c r="R164" s="427">
        <f t="shared" si="13"/>
        <v>1</v>
      </c>
      <c r="S164" s="368">
        <f t="shared" si="13"/>
        <v>7</v>
      </c>
      <c r="T164" s="426">
        <f t="shared" si="13"/>
        <v>0</v>
      </c>
      <c r="U164" s="427">
        <f t="shared" si="13"/>
        <v>1</v>
      </c>
      <c r="V164" s="427">
        <f t="shared" si="13"/>
        <v>7</v>
      </c>
      <c r="W164" s="427">
        <f t="shared" si="13"/>
        <v>1</v>
      </c>
      <c r="X164" s="427">
        <f t="shared" si="13"/>
        <v>0</v>
      </c>
      <c r="Y164" s="465"/>
      <c r="Z164" s="30"/>
      <c r="AA164" s="30"/>
    </row>
    <row r="165" ht="52.5" customHeight="1" spans="2:27">
      <c r="B165" s="367" t="s">
        <v>71</v>
      </c>
      <c r="C165" s="368"/>
      <c r="D165" s="429">
        <f>D164*100/Z167</f>
        <v>87.5</v>
      </c>
      <c r="E165" s="429">
        <f>E164*100/Z167</f>
        <v>0</v>
      </c>
      <c r="F165" s="430">
        <f>F164*100/Z167</f>
        <v>12.5</v>
      </c>
      <c r="G165" s="431">
        <f>G164*100/Z167</f>
        <v>75</v>
      </c>
      <c r="H165" s="429">
        <f>H164*100/Z167</f>
        <v>12.5</v>
      </c>
      <c r="I165" s="430">
        <f>I164*100/Z167</f>
        <v>12.5</v>
      </c>
      <c r="J165" s="431">
        <f>J164*100/Z167</f>
        <v>75</v>
      </c>
      <c r="K165" s="429">
        <f>K164*100/Z167</f>
        <v>12.5</v>
      </c>
      <c r="L165" s="430">
        <f>L164*100/Z167</f>
        <v>12.5</v>
      </c>
      <c r="M165" s="431">
        <f>M164*100/Z167</f>
        <v>62.5</v>
      </c>
      <c r="N165" s="429">
        <f>N164*100/Z167</f>
        <v>25</v>
      </c>
      <c r="O165" s="430">
        <f>O164*100/Z167</f>
        <v>12.5</v>
      </c>
      <c r="P165" s="431">
        <f>P164*100/Z167</f>
        <v>87.5</v>
      </c>
      <c r="Q165" s="429">
        <f>Q164*100/Z167</f>
        <v>0</v>
      </c>
      <c r="R165" s="430">
        <f>R164*100/Z167</f>
        <v>12.5</v>
      </c>
      <c r="S165" s="431">
        <f>S164*100/Z167</f>
        <v>87.5</v>
      </c>
      <c r="T165" s="429">
        <f>T164*100/Z167</f>
        <v>0</v>
      </c>
      <c r="U165" s="430">
        <f>U164*100/Z167</f>
        <v>12.5</v>
      </c>
      <c r="V165" s="430">
        <f>V164*100/Z167</f>
        <v>87.5</v>
      </c>
      <c r="W165" s="430">
        <f>W164*100/Z167</f>
        <v>12.5</v>
      </c>
      <c r="X165" s="430">
        <f>X164*100/Z167</f>
        <v>0</v>
      </c>
      <c r="Y165" s="465"/>
      <c r="Z165" s="30"/>
      <c r="AA165" s="30"/>
    </row>
    <row r="166" spans="2:27">
      <c r="B166" s="372"/>
      <c r="C166" s="373"/>
      <c r="D166" s="373"/>
      <c r="E166" s="373"/>
      <c r="F166" s="373"/>
      <c r="G166" s="373"/>
      <c r="H166" s="373"/>
      <c r="I166" s="373"/>
      <c r="J166" s="373"/>
      <c r="K166" s="373"/>
      <c r="L166" s="373"/>
      <c r="M166" s="373"/>
      <c r="N166" s="373"/>
      <c r="O166" s="373"/>
      <c r="P166" s="373"/>
      <c r="Q166" s="373"/>
      <c r="R166" s="471"/>
      <c r="S166" s="468"/>
      <c r="T166" s="469"/>
      <c r="U166" s="469"/>
      <c r="V166" s="469"/>
      <c r="W166" s="469"/>
      <c r="X166" s="469"/>
      <c r="Y166" s="470"/>
      <c r="Z166" s="342" t="s">
        <v>72</v>
      </c>
      <c r="AA166" s="342" t="s">
        <v>73</v>
      </c>
    </row>
    <row r="167" spans="2:27">
      <c r="B167" s="374"/>
      <c r="C167" s="315"/>
      <c r="D167" s="315"/>
      <c r="E167" s="315"/>
      <c r="F167" s="315"/>
      <c r="G167" s="315"/>
      <c r="H167" s="315"/>
      <c r="I167" s="315"/>
      <c r="J167" s="315"/>
      <c r="K167" s="315"/>
      <c r="L167" s="315"/>
      <c r="M167" s="315"/>
      <c r="N167" s="315"/>
      <c r="O167" s="315"/>
      <c r="P167" s="315"/>
      <c r="Q167" s="315"/>
      <c r="R167" s="472"/>
      <c r="S167" s="394" t="s">
        <v>70</v>
      </c>
      <c r="T167" s="395"/>
      <c r="U167" s="395"/>
      <c r="V167" s="395"/>
      <c r="W167" s="395"/>
      <c r="X167" s="395"/>
      <c r="Y167" s="396"/>
      <c r="Z167" s="32">
        <f>'5 жастағы балалар Ф'!Z167</f>
        <v>8</v>
      </c>
      <c r="AA167" s="32">
        <v>100</v>
      </c>
    </row>
    <row r="168" spans="2:27">
      <c r="B168" s="374"/>
      <c r="C168" s="315"/>
      <c r="D168" s="315"/>
      <c r="E168" s="315"/>
      <c r="F168" s="315"/>
      <c r="G168" s="315"/>
      <c r="H168" s="315"/>
      <c r="I168" s="315"/>
      <c r="J168" s="315"/>
      <c r="K168" s="315"/>
      <c r="L168" s="315"/>
      <c r="M168" s="315"/>
      <c r="N168" s="315"/>
      <c r="O168" s="315"/>
      <c r="P168" s="315"/>
      <c r="Q168" s="315"/>
      <c r="R168" s="472"/>
      <c r="S168" s="397" t="s">
        <v>6</v>
      </c>
      <c r="T168" s="440"/>
      <c r="U168" s="440"/>
      <c r="V168" s="440"/>
      <c r="W168" s="440"/>
      <c r="X168" s="440"/>
      <c r="Y168" s="440"/>
      <c r="Z168" s="400">
        <f>COUNTIF(Y115:Y163,"&gt;0")</f>
        <v>7</v>
      </c>
      <c r="AA168" s="401">
        <f>(J165+M165+D165+G165+V165+P165+S165)/7</f>
        <v>80.3571428571429</v>
      </c>
    </row>
    <row r="169" spans="2:27">
      <c r="B169" s="374"/>
      <c r="C169" s="315"/>
      <c r="D169" s="315"/>
      <c r="E169" s="315"/>
      <c r="F169" s="315"/>
      <c r="G169" s="315"/>
      <c r="H169" s="315"/>
      <c r="I169" s="315"/>
      <c r="J169" s="315"/>
      <c r="K169" s="315"/>
      <c r="L169" s="315"/>
      <c r="M169" s="315"/>
      <c r="N169" s="315"/>
      <c r="O169" s="315"/>
      <c r="P169" s="315"/>
      <c r="Q169" s="315"/>
      <c r="R169" s="472"/>
      <c r="S169" s="402" t="s">
        <v>7</v>
      </c>
      <c r="T169" s="441"/>
      <c r="U169" s="441"/>
      <c r="V169" s="441"/>
      <c r="W169" s="441"/>
      <c r="X169" s="441"/>
      <c r="Y169" s="441"/>
      <c r="Z169" s="400">
        <f>COUNTIF(Z115:Z163,"&gt;0")</f>
        <v>3</v>
      </c>
      <c r="AA169" s="401">
        <f>(K165+N165+E165+H165+W165+Q165+T165)/7</f>
        <v>8.92857142857143</v>
      </c>
    </row>
    <row r="170" spans="2:27">
      <c r="B170" s="449"/>
      <c r="C170" s="450"/>
      <c r="D170" s="450"/>
      <c r="E170" s="450"/>
      <c r="F170" s="450"/>
      <c r="G170" s="450"/>
      <c r="H170" s="450"/>
      <c r="I170" s="450"/>
      <c r="J170" s="450"/>
      <c r="K170" s="450"/>
      <c r="L170" s="450"/>
      <c r="M170" s="450"/>
      <c r="N170" s="450"/>
      <c r="O170" s="450"/>
      <c r="P170" s="450"/>
      <c r="Q170" s="450"/>
      <c r="R170" s="473"/>
      <c r="S170" s="405" t="s">
        <v>8</v>
      </c>
      <c r="T170" s="442"/>
      <c r="U170" s="442"/>
      <c r="V170" s="442"/>
      <c r="W170" s="442"/>
      <c r="X170" s="442"/>
      <c r="Y170" s="442"/>
      <c r="Z170" s="400">
        <f>COUNTIF(AA115:AA163,"&gt;0")</f>
        <v>1</v>
      </c>
      <c r="AA170" s="401">
        <f>(L165+O165+F165+I165+X165+R165+U165)/7</f>
        <v>10.7142857142857</v>
      </c>
    </row>
  </sheetData>
  <sheetProtection password="CC4B" sheet="1" selectLockedCells="1"/>
  <mergeCells count="77">
    <mergeCell ref="C2:W2"/>
    <mergeCell ref="C3:W3"/>
    <mergeCell ref="D5:U5"/>
    <mergeCell ref="D6:U6"/>
    <mergeCell ref="D7:F7"/>
    <mergeCell ref="G7:I7"/>
    <mergeCell ref="J7:L7"/>
    <mergeCell ref="M7:O7"/>
    <mergeCell ref="P7:R7"/>
    <mergeCell ref="S7:U7"/>
    <mergeCell ref="D8:F8"/>
    <mergeCell ref="G8:I8"/>
    <mergeCell ref="J8:L8"/>
    <mergeCell ref="M8:O8"/>
    <mergeCell ref="P8:R8"/>
    <mergeCell ref="S8:U8"/>
    <mergeCell ref="B37:C37"/>
    <mergeCell ref="B38:C38"/>
    <mergeCell ref="P39:V39"/>
    <mergeCell ref="C48:W48"/>
    <mergeCell ref="C49:W49"/>
    <mergeCell ref="D51:X51"/>
    <mergeCell ref="D52:X52"/>
    <mergeCell ref="D53:F53"/>
    <mergeCell ref="G53:I53"/>
    <mergeCell ref="J53:L53"/>
    <mergeCell ref="M53:O53"/>
    <mergeCell ref="P53:R53"/>
    <mergeCell ref="S53:U53"/>
    <mergeCell ref="V53:X53"/>
    <mergeCell ref="D54:F54"/>
    <mergeCell ref="G54:I54"/>
    <mergeCell ref="J54:L54"/>
    <mergeCell ref="M54:O54"/>
    <mergeCell ref="P54:R54"/>
    <mergeCell ref="S54:U54"/>
    <mergeCell ref="V54:X54"/>
    <mergeCell ref="B98:C98"/>
    <mergeCell ref="B99:C99"/>
    <mergeCell ref="C107:W107"/>
    <mergeCell ref="C108:W108"/>
    <mergeCell ref="D110:X110"/>
    <mergeCell ref="D111:X111"/>
    <mergeCell ref="D112:F112"/>
    <mergeCell ref="G112:I112"/>
    <mergeCell ref="J112:L112"/>
    <mergeCell ref="M112:O112"/>
    <mergeCell ref="P112:R112"/>
    <mergeCell ref="S112:U112"/>
    <mergeCell ref="V112:X112"/>
    <mergeCell ref="D113:F113"/>
    <mergeCell ref="G113:I113"/>
    <mergeCell ref="J113:L113"/>
    <mergeCell ref="M113:O113"/>
    <mergeCell ref="P113:R113"/>
    <mergeCell ref="S113:U113"/>
    <mergeCell ref="V113:X113"/>
    <mergeCell ref="B164:C164"/>
    <mergeCell ref="B165:C165"/>
    <mergeCell ref="B5:B9"/>
    <mergeCell ref="B51:B55"/>
    <mergeCell ref="B110:B114"/>
    <mergeCell ref="C5:C9"/>
    <mergeCell ref="C51:C55"/>
    <mergeCell ref="C110:C114"/>
    <mergeCell ref="V5:V9"/>
    <mergeCell ref="W5:W9"/>
    <mergeCell ref="X5:X9"/>
    <mergeCell ref="Y51:Y55"/>
    <mergeCell ref="Y110:Y114"/>
    <mergeCell ref="Z51:Z55"/>
    <mergeCell ref="Z110:Z114"/>
    <mergeCell ref="AA51:AA55"/>
    <mergeCell ref="AA110:AA114"/>
    <mergeCell ref="B166:R170"/>
    <mergeCell ref="B100:R104"/>
    <mergeCell ref="B39:I43"/>
  </mergeCells>
  <pageMargins left="0.7" right="0.7" top="0.75" bottom="0.75" header="0.3" footer="0.3"/>
  <pageSetup paperSize="9" orientation="portrait" horizontalDpi="300" verticalDpi="3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workbookViewId="0">
      <selection activeCell="D6" sqref="D6"/>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f>'5 жастағы балалар Ф'!C31</f>
        <v>0</v>
      </c>
      <c r="E4" s="5"/>
      <c r="F4" s="5"/>
      <c r="G4" s="1"/>
      <c r="H4" s="1"/>
    </row>
    <row r="5" ht="18" spans="2:8">
      <c r="B5" s="6" t="s">
        <v>2</v>
      </c>
      <c r="C5" s="6"/>
      <c r="D5" s="7">
        <f>'5 жастағы балалар Ф'!A31</f>
        <v>0</v>
      </c>
      <c r="E5" s="7"/>
      <c r="F5" s="7"/>
      <c r="G5" s="1"/>
      <c r="H5" s="1"/>
    </row>
    <row r="6" ht="89.25" customHeight="1" spans="2:8">
      <c r="B6" s="8" t="s">
        <v>828</v>
      </c>
      <c r="C6" s="8"/>
      <c r="D6" s="162"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2.75" customHeight="1" spans="2:7">
      <c r="B97" s="28"/>
      <c r="C97" s="29" t="s">
        <v>5</v>
      </c>
      <c r="D97" s="29" t="s">
        <v>112</v>
      </c>
      <c r="E97" s="29" t="s">
        <v>338</v>
      </c>
      <c r="F97" s="29" t="s">
        <v>405</v>
      </c>
      <c r="G97" s="30" t="s">
        <v>726</v>
      </c>
    </row>
    <row r="98" ht="15" customHeight="1" spans="2:7">
      <c r="B98" s="31">
        <v>1</v>
      </c>
      <c r="C98" s="137">
        <f>'5 жастағы балалар Ф'!D31</f>
        <v>0</v>
      </c>
      <c r="D98" s="137">
        <f>'5 жастағы балалар К'!D31</f>
        <v>0</v>
      </c>
      <c r="E98" s="137">
        <f>'5 жастағы балалар Т'!D31</f>
        <v>0</v>
      </c>
      <c r="F98" s="137">
        <f>'5 жастағы балалар Ш'!D31</f>
        <v>0</v>
      </c>
      <c r="G98" s="137">
        <f>'5 жастағы балалар Ә'!D31</f>
        <v>0</v>
      </c>
    </row>
    <row r="99" ht="15" customHeight="1" spans="2:7">
      <c r="B99" s="33"/>
      <c r="C99" s="137">
        <f>'5 жастағы балалар Ф'!E31</f>
        <v>0</v>
      </c>
      <c r="D99" s="137">
        <f>'5 жастағы балалар К'!E31</f>
        <v>0</v>
      </c>
      <c r="E99" s="137">
        <f>'5 жастағы балалар Т'!E31</f>
        <v>0</v>
      </c>
      <c r="F99" s="137">
        <f>'5 жастағы балалар Ш'!E31</f>
        <v>0</v>
      </c>
      <c r="G99" s="137">
        <f>'5 жастағы балалар Ә'!E31</f>
        <v>0</v>
      </c>
    </row>
    <row r="100" ht="15" customHeight="1" spans="2:7">
      <c r="B100" s="34"/>
      <c r="C100" s="137">
        <f>'5 жастағы балалар Ф'!F31</f>
        <v>0</v>
      </c>
      <c r="D100" s="137">
        <f>'5 жастағы балалар К'!F31</f>
        <v>0</v>
      </c>
      <c r="E100" s="137">
        <f>'5 жастағы балалар Т'!F31</f>
        <v>0</v>
      </c>
      <c r="F100" s="137">
        <f>'5 жастағы балалар Ш'!F31</f>
        <v>0</v>
      </c>
      <c r="G100" s="137">
        <f>'5 жастағы балалар Ә'!F31</f>
        <v>0</v>
      </c>
    </row>
    <row r="101" ht="15" customHeight="1" spans="2:7">
      <c r="B101" s="31">
        <v>2</v>
      </c>
      <c r="C101" s="137">
        <f>'5 жастағы балалар Ф'!G31</f>
        <v>0</v>
      </c>
      <c r="D101" s="137">
        <f>'5 жастағы балалар К'!G31</f>
        <v>0</v>
      </c>
      <c r="E101" s="137">
        <f>'5 жастағы балалар Т'!G31</f>
        <v>0</v>
      </c>
      <c r="F101" s="137">
        <f>'5 жастағы балалар Ш'!G31</f>
        <v>0</v>
      </c>
      <c r="G101" s="137">
        <f>'5 жастағы балалар Ә'!G31</f>
        <v>0</v>
      </c>
    </row>
    <row r="102" ht="15" customHeight="1" spans="2:7">
      <c r="B102" s="33"/>
      <c r="C102" s="137">
        <f>'5 жастағы балалар Ф'!H31</f>
        <v>0</v>
      </c>
      <c r="D102" s="137">
        <f>'5 жастағы балалар К'!H31</f>
        <v>0</v>
      </c>
      <c r="E102" s="137">
        <f>'5 жастағы балалар Т'!H31</f>
        <v>0</v>
      </c>
      <c r="F102" s="137">
        <f>'5 жастағы балалар Ш'!H31</f>
        <v>0</v>
      </c>
      <c r="G102" s="137">
        <f>'5 жастағы балалар Ә'!H31</f>
        <v>0</v>
      </c>
    </row>
    <row r="103" ht="15" customHeight="1" spans="2:7">
      <c r="B103" s="34"/>
      <c r="C103" s="137">
        <f>'5 жастағы балалар Ф'!I31</f>
        <v>0</v>
      </c>
      <c r="D103" s="137">
        <f>'5 жастағы балалар К'!I31</f>
        <v>0</v>
      </c>
      <c r="E103" s="137">
        <f>'5 жастағы балалар Т'!I31</f>
        <v>0</v>
      </c>
      <c r="F103" s="137">
        <f>'5 жастағы балалар Ш'!I31</f>
        <v>0</v>
      </c>
      <c r="G103" s="137">
        <f>'5 жастағы балалар Ә'!I31</f>
        <v>0</v>
      </c>
    </row>
    <row r="104" ht="15" customHeight="1" spans="2:7">
      <c r="B104" s="31">
        <v>3</v>
      </c>
      <c r="C104" s="137">
        <f>'5 жастағы балалар Ф'!J31</f>
        <v>0</v>
      </c>
      <c r="D104" s="137">
        <f>'5 жастағы балалар К'!J31</f>
        <v>0</v>
      </c>
      <c r="E104" s="137">
        <f>'5 жастағы балалар Т'!J31</f>
        <v>0</v>
      </c>
      <c r="F104" s="137">
        <f>'5 жастағы балалар Ш'!J31</f>
        <v>0</v>
      </c>
      <c r="G104" s="137">
        <f>'5 жастағы балалар Ә'!J31</f>
        <v>0</v>
      </c>
    </row>
    <row r="105" ht="15" customHeight="1" spans="2:7">
      <c r="B105" s="33"/>
      <c r="C105" s="137">
        <f>'5 жастағы балалар Ф'!K31</f>
        <v>0</v>
      </c>
      <c r="D105" s="137">
        <f>'5 жастағы балалар К'!K31</f>
        <v>0</v>
      </c>
      <c r="E105" s="137">
        <f>'5 жастағы балалар Т'!K31</f>
        <v>0</v>
      </c>
      <c r="F105" s="137">
        <f>'5 жастағы балалар Ш'!K31</f>
        <v>0</v>
      </c>
      <c r="G105" s="137">
        <f>'5 жастағы балалар Ә'!K31</f>
        <v>0</v>
      </c>
    </row>
    <row r="106" ht="15" customHeight="1" spans="2:7">
      <c r="B106" s="34"/>
      <c r="C106" s="137">
        <f>'5 жастағы балалар Ф'!L31</f>
        <v>0</v>
      </c>
      <c r="D106" s="137">
        <f>'5 жастағы балалар К'!L31</f>
        <v>0</v>
      </c>
      <c r="E106" s="137">
        <f>'5 жастағы балалар Т'!L31</f>
        <v>0</v>
      </c>
      <c r="F106" s="137">
        <f>'5 жастағы балалар Ш'!L31</f>
        <v>0</v>
      </c>
      <c r="G106" s="137">
        <f>'5 жастағы балалар Ә'!L31</f>
        <v>0</v>
      </c>
    </row>
    <row r="107" ht="15" customHeight="1" spans="2:7">
      <c r="B107" s="31">
        <v>4</v>
      </c>
      <c r="C107" s="137">
        <f>'5 жастағы балалар Ф'!M31</f>
        <v>0</v>
      </c>
      <c r="D107" s="137">
        <f>'5 жастағы балалар К'!M31</f>
        <v>0</v>
      </c>
      <c r="E107" s="137">
        <f>'5 жастағы балалар Т'!M31</f>
        <v>0</v>
      </c>
      <c r="F107" s="137">
        <f>'5 жастағы балалар Ш'!M31</f>
        <v>0</v>
      </c>
      <c r="G107" s="137">
        <f>'5 жастағы балалар Ә'!M31</f>
        <v>0</v>
      </c>
    </row>
    <row r="108" ht="15" customHeight="1" spans="2:7">
      <c r="B108" s="33"/>
      <c r="C108" s="137">
        <f>'5 жастағы балалар Ф'!N31</f>
        <v>0</v>
      </c>
      <c r="D108" s="137">
        <f>'5 жастағы балалар К'!N31</f>
        <v>0</v>
      </c>
      <c r="E108" s="137">
        <f>'5 жастағы балалар Т'!N31</f>
        <v>0</v>
      </c>
      <c r="F108" s="137">
        <f>'5 жастағы балалар Ш'!N31</f>
        <v>0</v>
      </c>
      <c r="G108" s="137">
        <f>'5 жастағы балалар Ә'!N31</f>
        <v>0</v>
      </c>
    </row>
    <row r="109" ht="15" customHeight="1" spans="2:7">
      <c r="B109" s="34"/>
      <c r="C109" s="137">
        <f>'5 жастағы балалар Ф'!O31</f>
        <v>0</v>
      </c>
      <c r="D109" s="137">
        <f>'5 жастағы балалар К'!O31</f>
        <v>0</v>
      </c>
      <c r="E109" s="137">
        <f>'5 жастағы балалар Т'!O31</f>
        <v>0</v>
      </c>
      <c r="F109" s="137">
        <f>'5 жастағы балалар Ш'!O31</f>
        <v>0</v>
      </c>
      <c r="G109" s="137">
        <f>'5 жастағы балалар Ә'!O31</f>
        <v>0</v>
      </c>
    </row>
    <row r="110" ht="15" customHeight="1" spans="2:7">
      <c r="B110" s="31">
        <v>5</v>
      </c>
      <c r="C110" s="137">
        <f>'5 жастағы балалар Ф'!P31</f>
        <v>0</v>
      </c>
      <c r="D110" s="137">
        <f>'5 жастағы балалар К'!P31</f>
        <v>0</v>
      </c>
      <c r="E110" s="137">
        <f>'5 жастағы балалар Т'!P31</f>
        <v>0</v>
      </c>
      <c r="F110" s="137">
        <f>'5 жастағы балалар Ш'!P31</f>
        <v>0</v>
      </c>
      <c r="G110" s="137">
        <f>'5 жастағы балалар Ә'!P31</f>
        <v>0</v>
      </c>
    </row>
    <row r="111" ht="15" customHeight="1" spans="2:7">
      <c r="B111" s="33"/>
      <c r="C111" s="137">
        <f>'5 жастағы балалар Ф'!Q31</f>
        <v>0</v>
      </c>
      <c r="D111" s="137">
        <f>'5 жастағы балалар К'!Q31</f>
        <v>0</v>
      </c>
      <c r="E111" s="137">
        <f>'5 жастағы балалар Т'!Q31</f>
        <v>0</v>
      </c>
      <c r="F111" s="137">
        <f>'5 жастағы балалар Ш'!Q31</f>
        <v>0</v>
      </c>
      <c r="G111" s="137">
        <f>'5 жастағы балалар Ә'!Q31</f>
        <v>0</v>
      </c>
    </row>
    <row r="112" ht="15" customHeight="1" spans="2:7">
      <c r="B112" s="34"/>
      <c r="C112" s="137">
        <f>'5 жастағы балалар Ф'!R31</f>
        <v>0</v>
      </c>
      <c r="D112" s="137">
        <f>'5 жастағы балалар К'!R31</f>
        <v>0</v>
      </c>
      <c r="E112" s="137">
        <f>'5 жастағы балалар Т'!R31</f>
        <v>0</v>
      </c>
      <c r="F112" s="137">
        <f>'5 жастағы балалар Ш'!R31</f>
        <v>0</v>
      </c>
      <c r="G112" s="137">
        <f>'5 жастағы балалар Ә'!R31</f>
        <v>0</v>
      </c>
    </row>
    <row r="113" ht="15" customHeight="1" spans="2:7">
      <c r="B113" s="31">
        <v>6</v>
      </c>
      <c r="C113" s="137">
        <f>'5 жастағы балалар Ф'!S31</f>
        <v>0</v>
      </c>
      <c r="D113" s="137">
        <f>'5 жастағы балалар К'!S31</f>
        <v>0</v>
      </c>
      <c r="E113" s="137">
        <f>'5 жастағы балалар Т'!S31</f>
        <v>0</v>
      </c>
      <c r="F113" s="137">
        <f>'5 жастағы балалар Ш'!S31</f>
        <v>0</v>
      </c>
      <c r="G113" s="137">
        <f>'5 жастағы балалар Ә'!S31</f>
        <v>0</v>
      </c>
    </row>
    <row r="114" ht="15" customHeight="1" spans="2:7">
      <c r="B114" s="33"/>
      <c r="C114" s="137">
        <f>'5 жастағы балалар Ф'!T31</f>
        <v>0</v>
      </c>
      <c r="D114" s="137">
        <f>'5 жастағы балалар К'!T31</f>
        <v>0</v>
      </c>
      <c r="E114" s="137">
        <f>'5 жастағы балалар Т'!T31</f>
        <v>0</v>
      </c>
      <c r="F114" s="137">
        <f>'5 жастағы балалар Ш'!T31</f>
        <v>0</v>
      </c>
      <c r="G114" s="137">
        <f>'5 жастағы балалар Ә'!T31</f>
        <v>0</v>
      </c>
    </row>
    <row r="115" ht="15" customHeight="1" spans="2:7">
      <c r="B115" s="34"/>
      <c r="C115" s="137">
        <f>'5 жастағы балалар Ф'!U31</f>
        <v>0</v>
      </c>
      <c r="D115" s="137">
        <f>'5 жастағы балалар К'!U31</f>
        <v>0</v>
      </c>
      <c r="E115" s="137">
        <f>'5 жастағы балалар Т'!U31</f>
        <v>0</v>
      </c>
      <c r="F115" s="137">
        <f>'5 жастағы балалар Ш'!U31</f>
        <v>0</v>
      </c>
      <c r="G115" s="137">
        <f>'5 жастағы балалар Ә'!U31</f>
        <v>0</v>
      </c>
    </row>
    <row r="116" ht="15" customHeight="1" spans="2:7">
      <c r="B116" s="31">
        <v>7</v>
      </c>
      <c r="C116" s="35"/>
      <c r="D116" s="137">
        <f>'5 жастағы балалар К'!V31</f>
        <v>0</v>
      </c>
      <c r="E116" s="35"/>
      <c r="F116" s="137">
        <f>'5 жастағы балалар Ш'!V31</f>
        <v>0</v>
      </c>
      <c r="G116" s="35"/>
    </row>
    <row r="117" ht="15" customHeight="1" spans="2:7">
      <c r="B117" s="33"/>
      <c r="C117" s="36"/>
      <c r="D117" s="137">
        <f>'5 жастағы балалар Ш'!W31</f>
        <v>0</v>
      </c>
      <c r="E117" s="36"/>
      <c r="F117" s="137">
        <f>'5 жастағы балалар Ш'!W31</f>
        <v>0</v>
      </c>
      <c r="G117" s="36"/>
    </row>
    <row r="118" ht="15" customHeight="1" spans="2:7">
      <c r="B118" s="34"/>
      <c r="C118" s="36"/>
      <c r="D118" s="137">
        <f>'5 жастағы балалар К'!X31</f>
        <v>0</v>
      </c>
      <c r="E118" s="36"/>
      <c r="F118" s="137">
        <f>'5 жастағы балалар Ш'!X31</f>
        <v>0</v>
      </c>
      <c r="G118" s="36"/>
    </row>
    <row r="119" ht="15" customHeight="1" spans="2:7">
      <c r="B119" s="31">
        <v>8</v>
      </c>
      <c r="C119" s="36"/>
      <c r="D119" s="137">
        <f>'5 жастағы балалар К'!Y31</f>
        <v>0</v>
      </c>
      <c r="E119" s="36"/>
      <c r="F119" s="137">
        <f>'5 жастағы балалар Ш'!Y31</f>
        <v>0</v>
      </c>
      <c r="G119" s="36"/>
    </row>
    <row r="120" ht="15" customHeight="1" spans="2:7">
      <c r="B120" s="33"/>
      <c r="C120" s="36"/>
      <c r="D120" s="137">
        <f>'5 жастағы балалар К'!Z31</f>
        <v>0</v>
      </c>
      <c r="E120" s="36"/>
      <c r="F120" s="137">
        <f>'5 жастағы балалар Ш'!Z31</f>
        <v>0</v>
      </c>
      <c r="G120" s="36"/>
    </row>
    <row r="121" ht="15" customHeight="1" spans="2:7">
      <c r="B121" s="34"/>
      <c r="C121" s="36"/>
      <c r="D121" s="137">
        <f>'5 жастағы балалар К'!AA31</f>
        <v>0</v>
      </c>
      <c r="E121" s="36"/>
      <c r="F121" s="137">
        <f>'5 жастағы балалар Ш'!AA31</f>
        <v>0</v>
      </c>
      <c r="G121" s="36"/>
    </row>
    <row r="122" ht="15" customHeight="1" spans="2:7">
      <c r="B122" s="31">
        <v>9</v>
      </c>
      <c r="C122" s="36"/>
      <c r="D122" s="137">
        <f>'5 жастағы балалар К'!AB31</f>
        <v>0</v>
      </c>
      <c r="E122" s="36"/>
      <c r="F122" s="137">
        <f>'5 жастағы балалар Ш'!AB31</f>
        <v>0</v>
      </c>
      <c r="G122" s="36"/>
    </row>
    <row r="123" ht="15" customHeight="1" spans="2:7">
      <c r="B123" s="33"/>
      <c r="C123" s="36"/>
      <c r="D123" s="137">
        <f>'5 жастағы балалар К'!AC31</f>
        <v>0</v>
      </c>
      <c r="E123" s="36"/>
      <c r="F123" s="137">
        <f>'5 жастағы балалар Ш'!AC31</f>
        <v>0</v>
      </c>
      <c r="G123" s="36"/>
    </row>
    <row r="124" ht="15" customHeight="1" spans="2:7">
      <c r="B124" s="34"/>
      <c r="C124" s="36"/>
      <c r="D124" s="137">
        <f>'5 жастағы балалар К'!AD31</f>
        <v>0</v>
      </c>
      <c r="E124" s="36"/>
      <c r="F124" s="137">
        <f>'5 жастағы балалар Ш'!AD31</f>
        <v>0</v>
      </c>
      <c r="G124" s="36"/>
    </row>
    <row r="125" ht="15" customHeight="1" spans="2:7">
      <c r="B125" s="37">
        <v>10</v>
      </c>
      <c r="C125" s="36"/>
      <c r="D125" s="137">
        <f>'5 жастағы балалар К'!AE31</f>
        <v>0</v>
      </c>
      <c r="E125" s="36"/>
      <c r="F125" s="137">
        <f>'5 жастағы балалар Ш'!AE31</f>
        <v>0</v>
      </c>
      <c r="G125" s="36"/>
    </row>
    <row r="126" ht="15" customHeight="1" spans="2:7">
      <c r="B126" s="37"/>
      <c r="C126" s="36"/>
      <c r="D126" s="137">
        <f>'5 жастағы балалар К'!AF31</f>
        <v>0</v>
      </c>
      <c r="E126" s="36"/>
      <c r="F126" s="137">
        <f>'5 жастағы балалар Ш'!AF31</f>
        <v>0</v>
      </c>
      <c r="G126" s="36"/>
    </row>
    <row r="127" ht="15" customHeight="1" spans="2:7">
      <c r="B127" s="37"/>
      <c r="C127" s="36"/>
      <c r="D127" s="137">
        <f>'5 жастағы балалар К'!AG31</f>
        <v>0</v>
      </c>
      <c r="E127" s="36"/>
      <c r="F127" s="137">
        <f>'5 жастағы балалар Ш'!AG31</f>
        <v>0</v>
      </c>
      <c r="G127" s="36"/>
    </row>
    <row r="128" ht="15" customHeight="1" spans="2:7">
      <c r="B128" s="37">
        <v>11</v>
      </c>
      <c r="C128" s="36"/>
      <c r="D128" s="137">
        <f>'5 жастағы балалар К'!AH31</f>
        <v>0</v>
      </c>
      <c r="E128" s="36"/>
      <c r="F128" s="137">
        <f>'5 жастағы балалар Ш'!AH31</f>
        <v>0</v>
      </c>
      <c r="G128" s="36"/>
    </row>
    <row r="129" ht="15" customHeight="1" spans="2:7">
      <c r="B129" s="37"/>
      <c r="C129" s="36"/>
      <c r="D129" s="137">
        <f>'5 жастағы балалар К'!AI31</f>
        <v>0</v>
      </c>
      <c r="E129" s="36"/>
      <c r="F129" s="137">
        <f>'5 жастағы балалар Ш'!AI31</f>
        <v>0</v>
      </c>
      <c r="G129" s="36"/>
    </row>
    <row r="130" spans="2:7">
      <c r="B130" s="37"/>
      <c r="C130" s="36"/>
      <c r="D130" s="137">
        <f>'5 жастағы балалар К'!AJ31</f>
        <v>0</v>
      </c>
      <c r="E130" s="36"/>
      <c r="F130" s="137">
        <f>'5 жастағы балалар Ш'!AJ31</f>
        <v>0</v>
      </c>
      <c r="G130" s="36"/>
    </row>
    <row r="131" spans="2:7">
      <c r="B131" s="37">
        <v>12</v>
      </c>
      <c r="C131" s="36"/>
      <c r="D131" s="137">
        <f>'5 жастағы балалар К'!AK31</f>
        <v>0</v>
      </c>
      <c r="E131" s="36"/>
      <c r="F131" s="137">
        <f>'5 жастағы балалар Ш'!AK31</f>
        <v>0</v>
      </c>
      <c r="G131" s="36"/>
    </row>
    <row r="132" spans="2:7">
      <c r="B132" s="37"/>
      <c r="C132" s="36"/>
      <c r="D132" s="137">
        <f>'5 жастағы балалар К'!AL31</f>
        <v>0</v>
      </c>
      <c r="E132" s="36"/>
      <c r="F132" s="137">
        <f>'5 жастағы балалар Ш'!AL31</f>
        <v>0</v>
      </c>
      <c r="G132" s="36"/>
    </row>
    <row r="133" spans="2:7">
      <c r="B133" s="37"/>
      <c r="C133" s="36"/>
      <c r="D133" s="137">
        <f>'5 жастағы балалар К'!AM31</f>
        <v>0</v>
      </c>
      <c r="E133" s="36"/>
      <c r="F133" s="137">
        <f>'5 жастағы балалар Ш'!AM31</f>
        <v>0</v>
      </c>
      <c r="G133" s="36"/>
    </row>
    <row r="134" spans="2:7">
      <c r="B134" s="37">
        <v>13</v>
      </c>
      <c r="C134" s="36"/>
      <c r="D134" s="137">
        <f>'5 жастағы балалар К'!AN31</f>
        <v>0</v>
      </c>
      <c r="E134" s="36"/>
      <c r="F134" s="137">
        <f>'5 жастағы балалар Ш'!AN31</f>
        <v>0</v>
      </c>
      <c r="G134" s="36"/>
    </row>
    <row r="135" spans="2:7">
      <c r="B135" s="37"/>
      <c r="C135" s="36"/>
      <c r="D135" s="137">
        <f>'5 жастағы балалар К'!AO31</f>
        <v>0</v>
      </c>
      <c r="E135" s="36"/>
      <c r="F135" s="137">
        <f>'5 жастағы балалар Ш'!AO31</f>
        <v>0</v>
      </c>
      <c r="G135" s="36"/>
    </row>
    <row r="136" spans="2:7">
      <c r="B136" s="37"/>
      <c r="C136" s="36"/>
      <c r="D136" s="137">
        <f>'5 жастағы балалар К'!AP31</f>
        <v>0</v>
      </c>
      <c r="E136" s="36"/>
      <c r="F136" s="137">
        <f>'5 жастағы балалар Ш'!AP31</f>
        <v>0</v>
      </c>
      <c r="G136" s="36"/>
    </row>
    <row r="137" spans="2:7">
      <c r="B137" s="37">
        <v>14</v>
      </c>
      <c r="C137" s="36"/>
      <c r="D137" s="137">
        <f>'5 жастағы балалар К'!AQ31</f>
        <v>0</v>
      </c>
      <c r="E137" s="36"/>
      <c r="F137" s="137">
        <f>'5 жастағы балалар Ш'!AQ31</f>
        <v>0</v>
      </c>
      <c r="G137" s="36"/>
    </row>
    <row r="138" spans="2:7">
      <c r="B138" s="37"/>
      <c r="C138" s="36"/>
      <c r="D138" s="137">
        <f>'5 жастағы балалар К'!AR31</f>
        <v>0</v>
      </c>
      <c r="E138" s="36"/>
      <c r="F138" s="137">
        <f>'5 жастағы балалар Ш'!AR31</f>
        <v>0</v>
      </c>
      <c r="G138" s="36"/>
    </row>
    <row r="139" spans="2:7">
      <c r="B139" s="37"/>
      <c r="C139" s="36"/>
      <c r="D139" s="137">
        <f>'5 жастағы балалар К'!AS31</f>
        <v>0</v>
      </c>
      <c r="E139" s="36"/>
      <c r="F139" s="137">
        <f>'5 жастағы балалар Ш'!AS31</f>
        <v>0</v>
      </c>
      <c r="G139" s="36"/>
    </row>
    <row r="140" spans="2:7">
      <c r="B140" s="37">
        <v>15</v>
      </c>
      <c r="C140" s="36"/>
      <c r="D140" s="137">
        <f>'5 жастағы балалар К'!AT31</f>
        <v>0</v>
      </c>
      <c r="E140" s="36"/>
      <c r="F140" s="137">
        <f>'5 жастағы балалар Ш'!AT31</f>
        <v>0</v>
      </c>
      <c r="G140" s="36"/>
    </row>
    <row r="141" spans="2:7">
      <c r="B141" s="37"/>
      <c r="C141" s="36"/>
      <c r="D141" s="137">
        <f>'5 жастағы балалар К'!AU31</f>
        <v>0</v>
      </c>
      <c r="E141" s="36"/>
      <c r="F141" s="137">
        <f>'5 жастағы балалар Ш'!AU31</f>
        <v>0</v>
      </c>
      <c r="G141" s="36"/>
    </row>
    <row r="142" spans="2:7">
      <c r="B142" s="37"/>
      <c r="C142" s="36"/>
      <c r="D142" s="137">
        <f>'5 жастағы балалар К'!AV31</f>
        <v>0</v>
      </c>
      <c r="E142" s="36"/>
      <c r="F142" s="137">
        <f>'5 жастағы балалар Ш'!AV31</f>
        <v>0</v>
      </c>
      <c r="G142" s="36"/>
    </row>
    <row r="143" spans="2:7">
      <c r="B143" s="37">
        <v>16</v>
      </c>
      <c r="C143" s="36"/>
      <c r="D143" s="137">
        <f>'5 жастағы балалар К'!AW31</f>
        <v>0</v>
      </c>
      <c r="E143" s="36"/>
      <c r="F143" s="137">
        <f>'5 жастағы балалар Ш'!AW31</f>
        <v>0</v>
      </c>
      <c r="G143" s="36"/>
    </row>
    <row r="144" spans="2:7">
      <c r="B144" s="37"/>
      <c r="C144" s="36"/>
      <c r="D144" s="137">
        <f>'5 жастағы балалар К'!AX31</f>
        <v>0</v>
      </c>
      <c r="E144" s="36"/>
      <c r="F144" s="137">
        <f>'5 жастағы балалар Ш'!AX31</f>
        <v>0</v>
      </c>
      <c r="G144" s="36"/>
    </row>
    <row r="145" spans="2:7">
      <c r="B145" s="37"/>
      <c r="C145" s="36"/>
      <c r="D145" s="137">
        <f>'5 жастағы балалар К'!AY31</f>
        <v>0</v>
      </c>
      <c r="E145" s="36"/>
      <c r="F145" s="137">
        <f>'5 жастағы балалар Ш'!AY31</f>
        <v>0</v>
      </c>
      <c r="G145" s="36"/>
    </row>
    <row r="146" spans="2:7">
      <c r="B146" s="37">
        <v>17</v>
      </c>
      <c r="C146" s="36"/>
      <c r="D146" s="137">
        <f>'5 жастағы балалар К'!AZ31</f>
        <v>0</v>
      </c>
      <c r="E146" s="36"/>
      <c r="F146" s="137">
        <f>'5 жастағы балалар Ш'!AZ31</f>
        <v>0</v>
      </c>
      <c r="G146" s="36"/>
    </row>
    <row r="147" spans="2:7">
      <c r="B147" s="37"/>
      <c r="C147" s="36"/>
      <c r="D147" s="137">
        <f>'5 жастағы балалар К'!BA31</f>
        <v>0</v>
      </c>
      <c r="E147" s="36"/>
      <c r="F147" s="137">
        <f>'5 жастағы балалар Ш'!BA31</f>
        <v>0</v>
      </c>
      <c r="G147" s="36"/>
    </row>
    <row r="148" spans="2:7">
      <c r="B148" s="37"/>
      <c r="C148" s="36"/>
      <c r="D148" s="137">
        <f>'5 жастағы балалар К'!BB31</f>
        <v>0</v>
      </c>
      <c r="E148" s="36"/>
      <c r="F148" s="137">
        <f>'5 жастағы балалар Ш'!BB31</f>
        <v>0</v>
      </c>
      <c r="G148" s="36"/>
    </row>
    <row r="149" spans="2:7">
      <c r="B149" s="37">
        <v>18</v>
      </c>
      <c r="C149" s="36"/>
      <c r="D149" s="137">
        <f>'5 жастағы балалар К'!BC31</f>
        <v>0</v>
      </c>
      <c r="E149" s="36"/>
      <c r="F149" s="137">
        <f>'5 жастағы балалар Ш'!BC31</f>
        <v>0</v>
      </c>
      <c r="G149" s="36"/>
    </row>
    <row r="150" spans="2:7">
      <c r="B150" s="37"/>
      <c r="C150" s="36"/>
      <c r="D150" s="137">
        <f>'5 жастағы балалар К'!BD31</f>
        <v>0</v>
      </c>
      <c r="E150" s="36"/>
      <c r="F150" s="137">
        <f>'5 жастағы балалар Ш'!BD31</f>
        <v>0</v>
      </c>
      <c r="G150" s="36"/>
    </row>
    <row r="151" spans="2:7">
      <c r="B151" s="37"/>
      <c r="C151" s="36"/>
      <c r="D151" s="137">
        <f>'5 жастағы балалар К'!BE31</f>
        <v>0</v>
      </c>
      <c r="E151" s="36"/>
      <c r="F151" s="137">
        <f>'5 жастағы балалар Ш'!BE31</f>
        <v>0</v>
      </c>
      <c r="G151" s="36"/>
    </row>
    <row r="152" spans="2:7">
      <c r="B152" s="37">
        <v>19</v>
      </c>
      <c r="C152" s="36"/>
      <c r="D152" s="35"/>
      <c r="E152" s="36"/>
      <c r="F152" s="137">
        <f>'5 жастағы балалар Ш'!BF31</f>
        <v>0</v>
      </c>
      <c r="G152" s="36"/>
    </row>
    <row r="153" spans="2:7">
      <c r="B153" s="37"/>
      <c r="C153" s="36"/>
      <c r="D153" s="36"/>
      <c r="E153" s="36"/>
      <c r="F153" s="137">
        <f>'5 жастағы балалар Ш'!BG31</f>
        <v>0</v>
      </c>
      <c r="G153" s="36"/>
    </row>
    <row r="154" spans="2:7">
      <c r="B154" s="37"/>
      <c r="C154" s="36"/>
      <c r="D154" s="36"/>
      <c r="E154" s="36"/>
      <c r="F154" s="137">
        <f>'5 жастағы балалар Ш'!BH31</f>
        <v>0</v>
      </c>
      <c r="G154" s="36"/>
    </row>
    <row r="155" spans="2:7">
      <c r="B155" s="37">
        <v>20</v>
      </c>
      <c r="C155" s="36"/>
      <c r="D155" s="36"/>
      <c r="E155" s="36"/>
      <c r="F155" s="137">
        <f>'5 жастағы балалар Ш'!BI31</f>
        <v>0</v>
      </c>
      <c r="G155" s="36"/>
    </row>
    <row r="156" spans="2:7">
      <c r="B156" s="37"/>
      <c r="C156" s="36"/>
      <c r="D156" s="36"/>
      <c r="E156" s="36"/>
      <c r="F156" s="137">
        <f>'5 жастағы балалар Ш'!BJ31</f>
        <v>0</v>
      </c>
      <c r="G156" s="36"/>
    </row>
    <row r="157" spans="2:7">
      <c r="B157" s="37"/>
      <c r="C157" s="36"/>
      <c r="D157" s="36"/>
      <c r="E157" s="36"/>
      <c r="F157" s="137">
        <f>'5 жастағы балалар Ш'!BK31</f>
        <v>0</v>
      </c>
      <c r="G157" s="36"/>
    </row>
    <row r="158" spans="2:7">
      <c r="B158" s="31">
        <v>21</v>
      </c>
      <c r="C158" s="36"/>
      <c r="D158" s="36"/>
      <c r="E158" s="36"/>
      <c r="F158" s="137">
        <f>'5 жастағы балалар Ш'!BL31</f>
        <v>0</v>
      </c>
      <c r="G158" s="36"/>
    </row>
    <row r="159" ht="15" customHeight="1" spans="2:7">
      <c r="B159" s="33"/>
      <c r="C159" s="36"/>
      <c r="D159" s="36"/>
      <c r="E159" s="36"/>
      <c r="F159" s="137">
        <f>'5 жастағы балалар Ш'!BM31</f>
        <v>0</v>
      </c>
      <c r="G159" s="36"/>
    </row>
    <row r="160" spans="2:7">
      <c r="B160" s="34"/>
      <c r="C160" s="36"/>
      <c r="D160" s="36"/>
      <c r="E160" s="36"/>
      <c r="F160" s="137">
        <f>'5 жастағы балалар Ш'!BN31</f>
        <v>0</v>
      </c>
      <c r="G160" s="36"/>
    </row>
    <row r="161" spans="2:7">
      <c r="B161" s="31">
        <v>22</v>
      </c>
      <c r="C161" s="36"/>
      <c r="D161" s="36"/>
      <c r="E161" s="36"/>
      <c r="F161" s="137">
        <f>'5 жастағы балалар Ш'!BO31</f>
        <v>0</v>
      </c>
      <c r="G161" s="36"/>
    </row>
    <row r="162" spans="2:7">
      <c r="B162" s="33"/>
      <c r="C162" s="36"/>
      <c r="D162" s="36"/>
      <c r="E162" s="36"/>
      <c r="F162" s="137">
        <f>'5 жастағы балалар Ш'!BP31</f>
        <v>0</v>
      </c>
      <c r="G162" s="36"/>
    </row>
    <row r="163" spans="2:7">
      <c r="B163" s="34"/>
      <c r="C163" s="36"/>
      <c r="D163" s="36"/>
      <c r="E163" s="36"/>
      <c r="F163" s="137">
        <f>'5 жастағы балалар Ш'!BQ31</f>
        <v>0</v>
      </c>
      <c r="G163" s="36"/>
    </row>
    <row r="164" spans="2:7">
      <c r="B164" s="31">
        <v>23</v>
      </c>
      <c r="C164" s="36"/>
      <c r="D164" s="36"/>
      <c r="E164" s="36"/>
      <c r="F164" s="137">
        <f>'5 жастағы балалар Ш'!BR31</f>
        <v>0</v>
      </c>
      <c r="G164" s="36"/>
    </row>
    <row r="165" spans="2:7">
      <c r="B165" s="33"/>
      <c r="C165" s="36"/>
      <c r="D165" s="36"/>
      <c r="E165" s="36"/>
      <c r="F165" s="137">
        <f>'5 жастағы балалар Ш'!BS31</f>
        <v>0</v>
      </c>
      <c r="G165" s="36"/>
    </row>
    <row r="166" ht="15" customHeight="1" spans="2:7">
      <c r="B166" s="34"/>
      <c r="C166" s="36"/>
      <c r="D166" s="36"/>
      <c r="E166" s="36"/>
      <c r="F166" s="137">
        <f>'5 жастағы балалар Ш'!BT31</f>
        <v>0</v>
      </c>
      <c r="G166" s="36"/>
    </row>
    <row r="167" ht="15" customHeight="1" spans="2:7">
      <c r="B167" s="31">
        <v>24</v>
      </c>
      <c r="C167" s="36"/>
      <c r="D167" s="36"/>
      <c r="E167" s="36"/>
      <c r="F167" s="137">
        <f>'5 жастағы балалар Ш'!BU31</f>
        <v>0</v>
      </c>
      <c r="G167" s="36"/>
    </row>
    <row r="168" ht="15" customHeight="1" spans="2:7">
      <c r="B168" s="33"/>
      <c r="C168" s="36"/>
      <c r="D168" s="36"/>
      <c r="E168" s="36"/>
      <c r="F168" s="137">
        <f>'5 жастағы балалар Ш'!BV31</f>
        <v>0</v>
      </c>
      <c r="G168" s="36"/>
    </row>
    <row r="169" ht="15" customHeight="1" spans="2:7">
      <c r="B169" s="34"/>
      <c r="C169" s="36"/>
      <c r="D169" s="36"/>
      <c r="E169" s="36"/>
      <c r="F169" s="137">
        <f>'5 жастағы балалар Ш'!BW31</f>
        <v>0</v>
      </c>
      <c r="G169" s="36"/>
    </row>
    <row r="170" ht="15" customHeight="1" spans="2:7">
      <c r="B170" s="31">
        <v>25</v>
      </c>
      <c r="C170" s="36"/>
      <c r="D170" s="36"/>
      <c r="E170" s="36"/>
      <c r="F170" s="137">
        <f>'5 жастағы балалар Ш'!BX31</f>
        <v>0</v>
      </c>
      <c r="G170" s="36"/>
    </row>
    <row r="171" ht="15" customHeight="1" spans="2:7">
      <c r="B171" s="33"/>
      <c r="C171" s="36"/>
      <c r="D171" s="36"/>
      <c r="E171" s="36"/>
      <c r="F171" s="137">
        <f>'5 жастағы балалар Ш'!BY31</f>
        <v>0</v>
      </c>
      <c r="G171" s="36"/>
    </row>
    <row r="172" ht="15" customHeight="1" spans="2:7">
      <c r="B172" s="34"/>
      <c r="C172" s="36"/>
      <c r="D172" s="36"/>
      <c r="E172" s="36"/>
      <c r="F172" s="137">
        <f>'5 жастағы балалар Ш'!BZ31</f>
        <v>0</v>
      </c>
      <c r="G172" s="36"/>
    </row>
    <row r="173" ht="15" customHeight="1" spans="2:7">
      <c r="B173" s="31">
        <v>26</v>
      </c>
      <c r="C173" s="36"/>
      <c r="D173" s="36"/>
      <c r="E173" s="36"/>
      <c r="F173" s="137">
        <f>'5 жастағы балалар Ш'!CA31</f>
        <v>0</v>
      </c>
      <c r="G173" s="36"/>
    </row>
    <row r="174" ht="15" customHeight="1" spans="2:7">
      <c r="B174" s="33"/>
      <c r="C174" s="36"/>
      <c r="D174" s="36"/>
      <c r="E174" s="36"/>
      <c r="F174" s="137">
        <f>'5 жастағы балалар Ш'!CB31</f>
        <v>0</v>
      </c>
      <c r="G174" s="36"/>
    </row>
    <row r="175" ht="15" customHeight="1" spans="2:7">
      <c r="B175" s="34"/>
      <c r="C175" s="36"/>
      <c r="D175" s="36"/>
      <c r="E175" s="36"/>
      <c r="F175" s="137">
        <f>'5 жастағы балалар Ш'!CC31</f>
        <v>0</v>
      </c>
      <c r="G175" s="36"/>
    </row>
    <row r="176" ht="15" customHeight="1" spans="2:7">
      <c r="B176" s="31">
        <v>27</v>
      </c>
      <c r="C176" s="36"/>
      <c r="D176" s="36"/>
      <c r="E176" s="36"/>
      <c r="F176" s="137">
        <f>'5 жастағы балалар Ш'!CD31</f>
        <v>0</v>
      </c>
      <c r="G176" s="36"/>
    </row>
    <row r="177" ht="15" customHeight="1" spans="2:7">
      <c r="B177" s="33"/>
      <c r="C177" s="36"/>
      <c r="D177" s="36"/>
      <c r="E177" s="36"/>
      <c r="F177" s="137">
        <f>'5 жастағы балалар Ш'!CE31</f>
        <v>0</v>
      </c>
      <c r="G177" s="36"/>
    </row>
    <row r="178" ht="15" customHeight="1" spans="2:7">
      <c r="B178" s="34"/>
      <c r="C178" s="36"/>
      <c r="D178" s="36"/>
      <c r="E178" s="36"/>
      <c r="F178" s="137">
        <f>'5 жастағы балалар Ш'!CF31</f>
        <v>0</v>
      </c>
      <c r="G178" s="36"/>
    </row>
    <row r="179" ht="15" customHeight="1" spans="2:7">
      <c r="B179" s="31">
        <v>28</v>
      </c>
      <c r="C179" s="36"/>
      <c r="D179" s="36"/>
      <c r="E179" s="36"/>
      <c r="F179" s="137">
        <f>'5 жастағы балалар Ш'!CG31</f>
        <v>0</v>
      </c>
      <c r="G179" s="36"/>
    </row>
    <row r="180" ht="15" customHeight="1" spans="2:7">
      <c r="B180" s="33"/>
      <c r="C180" s="36"/>
      <c r="D180" s="36"/>
      <c r="E180" s="36"/>
      <c r="F180" s="137">
        <f>'5 жастағы балалар Ш'!CH31</f>
        <v>0</v>
      </c>
      <c r="G180" s="36"/>
    </row>
    <row r="181" ht="15" customHeight="1" spans="2:7">
      <c r="B181" s="34"/>
      <c r="C181" s="36"/>
      <c r="D181" s="36"/>
      <c r="E181" s="36"/>
      <c r="F181" s="137">
        <f>'5 жастағы балалар Ш'!CI31</f>
        <v>0</v>
      </c>
      <c r="G181" s="36"/>
    </row>
    <row r="182" ht="15" customHeight="1" spans="2:7">
      <c r="B182" s="31">
        <v>29</v>
      </c>
      <c r="C182" s="36"/>
      <c r="D182" s="36"/>
      <c r="E182" s="36"/>
      <c r="F182" s="137">
        <f>'5 жастағы балалар Ш'!CJ31</f>
        <v>0</v>
      </c>
      <c r="G182" s="36"/>
    </row>
    <row r="183" ht="15" customHeight="1" spans="2:7">
      <c r="B183" s="33"/>
      <c r="C183" s="36"/>
      <c r="D183" s="36"/>
      <c r="E183" s="36"/>
      <c r="F183" s="137">
        <f>'5 жастағы балалар Ш'!CK31</f>
        <v>0</v>
      </c>
      <c r="G183" s="36"/>
    </row>
    <row r="184" ht="15" customHeight="1" spans="2:7">
      <c r="B184" s="34"/>
      <c r="C184" s="36"/>
      <c r="D184" s="36"/>
      <c r="E184" s="36"/>
      <c r="F184" s="137">
        <f>'5 жастағы балалар Ш'!CL31</f>
        <v>0</v>
      </c>
      <c r="G184" s="36"/>
    </row>
    <row r="185" ht="15" customHeight="1" spans="2:7">
      <c r="B185" s="31">
        <v>30</v>
      </c>
      <c r="C185" s="36"/>
      <c r="D185" s="36"/>
      <c r="E185" s="36"/>
      <c r="F185" s="137">
        <f>'5 жастағы балалар Ш'!CM31</f>
        <v>0</v>
      </c>
      <c r="G185" s="36"/>
    </row>
    <row r="186" ht="15" customHeight="1" spans="2:7">
      <c r="B186" s="33"/>
      <c r="C186" s="36"/>
      <c r="D186" s="36"/>
      <c r="E186" s="36"/>
      <c r="F186" s="137">
        <f>'5 жастағы балалар Ш'!CN31</f>
        <v>0</v>
      </c>
      <c r="G186" s="36"/>
    </row>
    <row r="187" ht="15" customHeight="1" spans="2:7">
      <c r="B187" s="34"/>
      <c r="C187" s="38"/>
      <c r="D187" s="38"/>
      <c r="E187" s="38"/>
      <c r="F187" s="137">
        <f>'5 жастағы балалар Ш'!CO31</f>
        <v>0</v>
      </c>
      <c r="G187" s="38"/>
    </row>
    <row r="188" ht="15" customHeight="1"/>
    <row r="189" ht="15" customHeight="1" spans="2:7">
      <c r="B189" s="25" t="s">
        <v>839</v>
      </c>
      <c r="C189" s="26"/>
      <c r="D189" s="26"/>
      <c r="E189" s="26"/>
      <c r="F189" s="26"/>
      <c r="G189" s="27"/>
    </row>
    <row r="190" ht="37.5" customHeight="1" spans="2:7">
      <c r="B190" s="28"/>
      <c r="C190" s="29" t="s">
        <v>5</v>
      </c>
      <c r="D190" s="29" t="s">
        <v>112</v>
      </c>
      <c r="E190" s="29" t="s">
        <v>338</v>
      </c>
      <c r="F190" s="29" t="s">
        <v>405</v>
      </c>
      <c r="G190" s="30" t="s">
        <v>726</v>
      </c>
    </row>
    <row r="191" ht="15" customHeight="1" spans="2:7">
      <c r="B191" s="31">
        <v>1</v>
      </c>
      <c r="C191" s="139">
        <f>'5 жастағы балалар Ф'!D77</f>
        <v>0</v>
      </c>
      <c r="D191" s="139">
        <f>'5 жастағы балалар К'!D77</f>
        <v>0</v>
      </c>
      <c r="E191" s="139">
        <f>'5 жастағы балалар Т'!D77</f>
        <v>0</v>
      </c>
      <c r="F191" s="139">
        <f>'5 жастағы балалар Ш'!D77</f>
        <v>0</v>
      </c>
      <c r="G191" s="139">
        <f>'5 жастағы балалар Ә'!D77</f>
        <v>0</v>
      </c>
    </row>
    <row r="192" ht="15" customHeight="1" spans="2:7">
      <c r="B192" s="33"/>
      <c r="C192" s="139">
        <f>'5 жастағы балалар Ф'!E77</f>
        <v>0</v>
      </c>
      <c r="D192" s="139">
        <f>'5 жастағы балалар К'!E77</f>
        <v>0</v>
      </c>
      <c r="E192" s="139">
        <f>'5 жастағы балалар Т'!E77</f>
        <v>0</v>
      </c>
      <c r="F192" s="139">
        <f>'5 жастағы балалар Ш'!E77</f>
        <v>0</v>
      </c>
      <c r="G192" s="139">
        <f>'5 жастағы балалар Ә'!E77</f>
        <v>0</v>
      </c>
    </row>
    <row r="193" ht="15" customHeight="1" spans="2:7">
      <c r="B193" s="34"/>
      <c r="C193" s="139">
        <f>'5 жастағы балалар Ф'!F77</f>
        <v>0</v>
      </c>
      <c r="D193" s="139">
        <f>'5 жастағы балалар К'!F77</f>
        <v>0</v>
      </c>
      <c r="E193" s="139">
        <f>'5 жастағы балалар Т'!F77</f>
        <v>0</v>
      </c>
      <c r="F193" s="139">
        <f>'5 жастағы балалар Ш'!F77</f>
        <v>0</v>
      </c>
      <c r="G193" s="139">
        <f>'5 жастағы балалар Ә'!F77</f>
        <v>0</v>
      </c>
    </row>
    <row r="194" ht="15" customHeight="1" spans="2:99">
      <c r="B194" s="31">
        <v>2</v>
      </c>
      <c r="C194" s="139">
        <f>'5 жастағы балалар Ф'!G77</f>
        <v>0</v>
      </c>
      <c r="D194" s="139">
        <f>'5 жастағы балалар К'!G77</f>
        <v>0</v>
      </c>
      <c r="E194" s="139">
        <f>'5 жастағы балалар Т'!G77</f>
        <v>0</v>
      </c>
      <c r="F194" s="139">
        <f>'5 жастағы балалар Ш'!G77</f>
        <v>0</v>
      </c>
      <c r="G194" s="139">
        <f>'5 жастағы балалар Ә'!G77</f>
        <v>0</v>
      </c>
      <c r="CO194" s="140"/>
      <c r="CQ194" s="140"/>
      <c r="CS194" s="140"/>
      <c r="CU194" s="140"/>
    </row>
    <row r="195" ht="15" customHeight="1" spans="2:99">
      <c r="B195" s="33"/>
      <c r="C195" s="139">
        <f>'5 жастағы балалар Ф'!H77</f>
        <v>0</v>
      </c>
      <c r="D195" s="139">
        <f>'5 жастағы балалар К'!H77</f>
        <v>0</v>
      </c>
      <c r="E195" s="139">
        <f>'5 жастағы балалар Т'!H77</f>
        <v>0</v>
      </c>
      <c r="F195" s="139">
        <f>'5 жастағы балалар Ш'!H77</f>
        <v>0</v>
      </c>
      <c r="G195" s="139">
        <f>'5 жастағы балалар Ә'!H77</f>
        <v>0</v>
      </c>
      <c r="CO195" s="141"/>
      <c r="CQ195" s="141"/>
      <c r="CS195" s="141"/>
      <c r="CU195" s="141"/>
    </row>
    <row r="196" ht="15" customHeight="1" spans="2:99">
      <c r="B196" s="34"/>
      <c r="C196" s="139">
        <f>'5 жастағы балалар Ф'!I77</f>
        <v>0</v>
      </c>
      <c r="D196" s="139">
        <f>'5 жастағы балалар К'!I77</f>
        <v>0</v>
      </c>
      <c r="E196" s="139">
        <f>'5 жастағы балалар Т'!I77</f>
        <v>0</v>
      </c>
      <c r="F196" s="139">
        <f>'5 жастағы балалар Ш'!I77</f>
        <v>0</v>
      </c>
      <c r="G196" s="139">
        <f>'5 жастағы балалар Ә'!I77</f>
        <v>0</v>
      </c>
      <c r="CO196" s="141"/>
      <c r="CQ196" s="141"/>
      <c r="CS196" s="141"/>
      <c r="CU196" s="141"/>
    </row>
    <row r="197" ht="15" customHeight="1" spans="2:7">
      <c r="B197" s="31">
        <v>3</v>
      </c>
      <c r="C197" s="139">
        <f>'5 жастағы балалар Ф'!J77</f>
        <v>0</v>
      </c>
      <c r="D197" s="139">
        <f>'5 жастағы балалар К'!J77</f>
        <v>0</v>
      </c>
      <c r="E197" s="139">
        <f>'5 жастағы балалар Т'!J77</f>
        <v>0</v>
      </c>
      <c r="F197" s="139">
        <f>'5 жастағы балалар Ш'!J77</f>
        <v>0</v>
      </c>
      <c r="G197" s="139">
        <f>'5 жастағы балалар Ә'!J77</f>
        <v>0</v>
      </c>
    </row>
    <row r="198" ht="15" customHeight="1" spans="2:7">
      <c r="B198" s="33"/>
      <c r="C198" s="139">
        <f>'5 жастағы балалар Ф'!K77</f>
        <v>0</v>
      </c>
      <c r="D198" s="139">
        <f>'5 жастағы балалар К'!K77</f>
        <v>0</v>
      </c>
      <c r="E198" s="139">
        <f>'5 жастағы балалар Т'!K77</f>
        <v>0</v>
      </c>
      <c r="F198" s="139">
        <f>'5 жастағы балалар Ш'!K77</f>
        <v>0</v>
      </c>
      <c r="G198" s="139">
        <f>'5 жастағы балалар Ә'!K77</f>
        <v>0</v>
      </c>
    </row>
    <row r="199" ht="15" customHeight="1" spans="2:7">
      <c r="B199" s="34"/>
      <c r="C199" s="139">
        <f>'5 жастағы балалар Ф'!L77</f>
        <v>0</v>
      </c>
      <c r="D199" s="139">
        <f>'5 жастағы балалар К'!L77</f>
        <v>0</v>
      </c>
      <c r="E199" s="139">
        <f>'5 жастағы балалар Т'!L77</f>
        <v>0</v>
      </c>
      <c r="F199" s="139">
        <f>'5 жастағы балалар Ш'!L77</f>
        <v>0</v>
      </c>
      <c r="G199" s="139">
        <f>'5 жастағы балалар Ә'!L77</f>
        <v>0</v>
      </c>
    </row>
    <row r="200" ht="15" customHeight="1" spans="2:7">
      <c r="B200" s="31">
        <v>4</v>
      </c>
      <c r="C200" s="139">
        <f>'5 жастағы балалар Ф'!M77</f>
        <v>0</v>
      </c>
      <c r="D200" s="139">
        <f>'5 жастағы балалар К'!M77</f>
        <v>0</v>
      </c>
      <c r="E200" s="139">
        <f>'5 жастағы балалар Т'!M77</f>
        <v>0</v>
      </c>
      <c r="F200" s="139">
        <f>'5 жастағы балалар Ш'!M77</f>
        <v>0</v>
      </c>
      <c r="G200" s="139">
        <f>'5 жастағы балалар Ә'!M77</f>
        <v>0</v>
      </c>
    </row>
    <row r="201" ht="15" customHeight="1" spans="2:7">
      <c r="B201" s="33"/>
      <c r="C201" s="139">
        <f>'5 жастағы балалар Ф'!N77</f>
        <v>0</v>
      </c>
      <c r="D201" s="139">
        <f>'5 жастағы балалар К'!N77</f>
        <v>0</v>
      </c>
      <c r="E201" s="139">
        <f>'5 жастағы балалар Т'!N77</f>
        <v>0</v>
      </c>
      <c r="F201" s="139">
        <f>'5 жастағы балалар Ш'!N77</f>
        <v>0</v>
      </c>
      <c r="G201" s="139">
        <f>'5 жастағы балалар Ә'!N77</f>
        <v>0</v>
      </c>
    </row>
    <row r="202" ht="15" customHeight="1" spans="2:7">
      <c r="B202" s="34"/>
      <c r="C202" s="139">
        <f>'5 жастағы балалар Ф'!O77</f>
        <v>0</v>
      </c>
      <c r="D202" s="139">
        <f>'5 жастағы балалар К'!O77</f>
        <v>0</v>
      </c>
      <c r="E202" s="139">
        <f>'5 жастағы балалар Т'!O77</f>
        <v>0</v>
      </c>
      <c r="F202" s="139">
        <f>'5 жастағы балалар Ш'!O77</f>
        <v>0</v>
      </c>
      <c r="G202" s="139">
        <f>'5 жастағы балалар Ә'!O77</f>
        <v>0</v>
      </c>
    </row>
    <row r="203" ht="15" customHeight="1" spans="2:7">
      <c r="B203" s="31">
        <v>5</v>
      </c>
      <c r="C203" s="139">
        <f>'5 жастағы балалар Ф'!P77</f>
        <v>0</v>
      </c>
      <c r="D203" s="139">
        <f>'5 жастағы балалар К'!P77</f>
        <v>0</v>
      </c>
      <c r="E203" s="139">
        <f>'5 жастағы балалар Т'!P77</f>
        <v>0</v>
      </c>
      <c r="F203" s="139">
        <f>'5 жастағы балалар Ш'!P77</f>
        <v>0</v>
      </c>
      <c r="G203" s="139">
        <f>'5 жастағы балалар Ә'!P77</f>
        <v>0</v>
      </c>
    </row>
    <row r="204" ht="15" customHeight="1" spans="2:7">
      <c r="B204" s="33"/>
      <c r="C204" s="139">
        <f>'5 жастағы балалар Ф'!Q77</f>
        <v>0</v>
      </c>
      <c r="D204" s="139">
        <f>'5 жастағы балалар К'!Q77</f>
        <v>0</v>
      </c>
      <c r="E204" s="139">
        <f>'5 жастағы балалар Т'!Q77</f>
        <v>0</v>
      </c>
      <c r="F204" s="139">
        <f>'5 жастағы балалар Ш'!Q77</f>
        <v>0</v>
      </c>
      <c r="G204" s="139">
        <f>'5 жастағы балалар Ә'!Q77</f>
        <v>0</v>
      </c>
    </row>
    <row r="205" ht="15" customHeight="1" spans="2:7">
      <c r="B205" s="34"/>
      <c r="C205" s="139">
        <f>'5 жастағы балалар Ф'!R77</f>
        <v>0</v>
      </c>
      <c r="D205" s="139">
        <f>'5 жастағы балалар К'!R77</f>
        <v>0</v>
      </c>
      <c r="E205" s="139">
        <f>'5 жастағы балалар Т'!R77</f>
        <v>0</v>
      </c>
      <c r="F205" s="139">
        <f>'5 жастағы балалар Ш'!R77</f>
        <v>0</v>
      </c>
      <c r="G205" s="139">
        <f>'5 жастағы балалар Ә'!R77</f>
        <v>0</v>
      </c>
    </row>
    <row r="206" ht="15" customHeight="1" spans="2:7">
      <c r="B206" s="31">
        <v>6</v>
      </c>
      <c r="C206" s="139">
        <f>'5 жастағы балалар Ф'!S77</f>
        <v>0</v>
      </c>
      <c r="D206" s="139">
        <f>'5 жастағы балалар К'!S77</f>
        <v>0</v>
      </c>
      <c r="E206" s="139">
        <f>'5 жастағы балалар Т'!S77</f>
        <v>0</v>
      </c>
      <c r="F206" s="139">
        <f>'5 жастағы балалар Ш'!S77</f>
        <v>0</v>
      </c>
      <c r="G206" s="139">
        <f>'5 жастағы балалар Ә'!S77</f>
        <v>0</v>
      </c>
    </row>
    <row r="207" ht="15" customHeight="1" spans="2:7">
      <c r="B207" s="33"/>
      <c r="C207" s="139">
        <f>'5 жастағы балалар Ф'!T77</f>
        <v>0</v>
      </c>
      <c r="D207" s="139">
        <f>'5 жастағы балалар К'!T77</f>
        <v>0</v>
      </c>
      <c r="E207" s="139">
        <f>'5 жастағы балалар Т'!T77</f>
        <v>0</v>
      </c>
      <c r="F207" s="139">
        <f>'5 жастағы балалар Ш'!T77</f>
        <v>0</v>
      </c>
      <c r="G207" s="139">
        <f>'5 жастағы балалар Ә'!T77</f>
        <v>0</v>
      </c>
    </row>
    <row r="208" ht="15" customHeight="1" spans="2:7">
      <c r="B208" s="34"/>
      <c r="C208" s="139">
        <f>'5 жастағы балалар Ф'!U77</f>
        <v>0</v>
      </c>
      <c r="D208" s="139">
        <f>'5 жастағы балалар К'!U77</f>
        <v>0</v>
      </c>
      <c r="E208" s="139">
        <f>'5 жастағы балалар Т'!U77</f>
        <v>0</v>
      </c>
      <c r="F208" s="139">
        <f>'5 жастағы балалар Ш'!U77</f>
        <v>0</v>
      </c>
      <c r="G208" s="139">
        <f>'5 жастағы балалар Ә'!U77</f>
        <v>0</v>
      </c>
    </row>
    <row r="209" ht="15" customHeight="1" spans="2:7">
      <c r="B209" s="31">
        <v>7</v>
      </c>
      <c r="C209" s="139">
        <f>'5 жастағы балалар Ф'!V77</f>
        <v>0</v>
      </c>
      <c r="D209" s="139">
        <f>'5 жастағы балалар К'!V77</f>
        <v>0</v>
      </c>
      <c r="E209" s="139">
        <f>'5 жастағы балалар Т'!V77</f>
        <v>0</v>
      </c>
      <c r="F209" s="139">
        <f>'5 жастағы балалар Ш'!V77</f>
        <v>0</v>
      </c>
      <c r="G209" s="139">
        <f>'5 жастағы балалар Ә'!V77</f>
        <v>0</v>
      </c>
    </row>
    <row r="210" ht="15" customHeight="1" spans="2:7">
      <c r="B210" s="33"/>
      <c r="C210" s="139">
        <f>'5 жастағы балалар Ф'!W77</f>
        <v>0</v>
      </c>
      <c r="D210" s="139">
        <f>'5 жастағы балалар Ш'!W77</f>
        <v>0</v>
      </c>
      <c r="E210" s="139">
        <f>'5 жастағы балалар Т'!W77</f>
        <v>0</v>
      </c>
      <c r="F210" s="139">
        <f>'5 жастағы балалар Ш'!W77</f>
        <v>0</v>
      </c>
      <c r="G210" s="139">
        <f>'5 жастағы балалар Ә'!W77</f>
        <v>0</v>
      </c>
    </row>
    <row r="211" ht="15" customHeight="1" spans="2:7">
      <c r="B211" s="34"/>
      <c r="C211" s="139">
        <f>'5 жастағы балалар Ф'!X77</f>
        <v>0</v>
      </c>
      <c r="D211" s="139">
        <f>'5 жастағы балалар К'!X77</f>
        <v>0</v>
      </c>
      <c r="E211" s="139">
        <f>'5 жастағы балалар Т'!X77</f>
        <v>0</v>
      </c>
      <c r="F211" s="139">
        <f>'5 жастағы балалар Ш'!X77</f>
        <v>0</v>
      </c>
      <c r="G211" s="139">
        <f>'5 жастағы балалар Ә'!X77</f>
        <v>0</v>
      </c>
    </row>
    <row r="212" ht="15" customHeight="1" spans="2:7">
      <c r="B212" s="31">
        <v>8</v>
      </c>
      <c r="C212" s="41"/>
      <c r="D212" s="139">
        <f>'5 жастағы балалар К'!Y77</f>
        <v>0</v>
      </c>
      <c r="E212" s="42"/>
      <c r="F212" s="139">
        <f>'5 жастағы балалар Ш'!Y77</f>
        <v>0</v>
      </c>
      <c r="G212" s="42"/>
    </row>
    <row r="213" ht="15" customHeight="1" spans="2:7">
      <c r="B213" s="33"/>
      <c r="C213" s="43"/>
      <c r="D213" s="139">
        <f>'5 жастағы балалар К'!Z77</f>
        <v>0</v>
      </c>
      <c r="E213" s="44"/>
      <c r="F213" s="139">
        <f>'5 жастағы балалар Ш'!Z77</f>
        <v>0</v>
      </c>
      <c r="G213" s="44"/>
    </row>
    <row r="214" ht="15" customHeight="1" spans="2:7">
      <c r="B214" s="34"/>
      <c r="C214" s="43"/>
      <c r="D214" s="139">
        <f>'5 жастағы балалар К'!AA77</f>
        <v>0</v>
      </c>
      <c r="E214" s="44"/>
      <c r="F214" s="139">
        <f>'5 жастағы балалар Ш'!AA77</f>
        <v>0</v>
      </c>
      <c r="G214" s="44"/>
    </row>
    <row r="215" ht="15" customHeight="1" spans="2:7">
      <c r="B215" s="31">
        <v>9</v>
      </c>
      <c r="C215" s="43"/>
      <c r="D215" s="139">
        <f>'5 жастағы балалар К'!AB77</f>
        <v>0</v>
      </c>
      <c r="E215" s="44"/>
      <c r="F215" s="139">
        <f>'5 жастағы балалар Ш'!AB77</f>
        <v>0</v>
      </c>
      <c r="G215" s="44"/>
    </row>
    <row r="216" ht="15" customHeight="1" spans="2:7">
      <c r="B216" s="33"/>
      <c r="C216" s="43"/>
      <c r="D216" s="139">
        <f>'5 жастағы балалар К'!AC77</f>
        <v>0</v>
      </c>
      <c r="E216" s="44"/>
      <c r="F216" s="139">
        <f>'5 жастағы балалар Ш'!AC77</f>
        <v>0</v>
      </c>
      <c r="G216" s="44"/>
    </row>
    <row r="217" ht="15" customHeight="1" spans="2:7">
      <c r="B217" s="34"/>
      <c r="C217" s="43"/>
      <c r="D217" s="139">
        <f>'5 жастағы балалар К'!AD77</f>
        <v>0</v>
      </c>
      <c r="E217" s="44"/>
      <c r="F217" s="139">
        <f>'5 жастағы балалар Ш'!AD77</f>
        <v>0</v>
      </c>
      <c r="G217" s="44"/>
    </row>
    <row r="218" ht="15" customHeight="1" spans="2:7">
      <c r="B218" s="37">
        <v>10</v>
      </c>
      <c r="C218" s="43"/>
      <c r="D218" s="139">
        <f>'5 жастағы балалар К'!AE77</f>
        <v>0</v>
      </c>
      <c r="E218" s="44"/>
      <c r="F218" s="139">
        <f>'5 жастағы балалар Ш'!AE77</f>
        <v>0</v>
      </c>
      <c r="G218" s="44"/>
    </row>
    <row r="219" ht="15" customHeight="1" spans="2:7">
      <c r="B219" s="37"/>
      <c r="C219" s="43"/>
      <c r="D219" s="139">
        <f>'5 жастағы балалар К'!AF77</f>
        <v>0</v>
      </c>
      <c r="E219" s="44"/>
      <c r="F219" s="139">
        <f>'5 жастағы балалар Ш'!AF77</f>
        <v>0</v>
      </c>
      <c r="G219" s="44"/>
    </row>
    <row r="220" ht="15" customHeight="1" spans="2:7">
      <c r="B220" s="37"/>
      <c r="C220" s="43"/>
      <c r="D220" s="139">
        <f>'5 жастағы балалар К'!AG77</f>
        <v>0</v>
      </c>
      <c r="E220" s="44"/>
      <c r="F220" s="139">
        <f>'5 жастағы балалар Ш'!AG77</f>
        <v>0</v>
      </c>
      <c r="G220" s="44"/>
    </row>
    <row r="221" ht="15" customHeight="1" spans="2:7">
      <c r="B221" s="37">
        <v>11</v>
      </c>
      <c r="C221" s="43"/>
      <c r="D221" s="139">
        <f>'5 жастағы балалар К'!AH77</f>
        <v>0</v>
      </c>
      <c r="E221" s="44"/>
      <c r="F221" s="139">
        <f>'5 жастағы балалар Ш'!AH77</f>
        <v>0</v>
      </c>
      <c r="G221" s="44"/>
    </row>
    <row r="222" ht="15" customHeight="1" spans="2:7">
      <c r="B222" s="37"/>
      <c r="C222" s="43"/>
      <c r="D222" s="139">
        <f>'5 жастағы балалар К'!AI77</f>
        <v>0</v>
      </c>
      <c r="E222" s="44"/>
      <c r="F222" s="139">
        <f>'5 жастағы балалар Ш'!AI77</f>
        <v>0</v>
      </c>
      <c r="G222" s="44"/>
    </row>
    <row r="223" ht="15" customHeight="1" spans="2:7">
      <c r="B223" s="37"/>
      <c r="C223" s="43"/>
      <c r="D223" s="139">
        <f>'5 жастағы балалар К'!AJ77</f>
        <v>0</v>
      </c>
      <c r="E223" s="44"/>
      <c r="F223" s="139">
        <f>'5 жастағы балалар Ш'!AJ77</f>
        <v>0</v>
      </c>
      <c r="G223" s="44"/>
    </row>
    <row r="224" ht="15" customHeight="1" spans="2:7">
      <c r="B224" s="37">
        <v>12</v>
      </c>
      <c r="C224" s="43"/>
      <c r="D224" s="139">
        <f>'5 жастағы балалар К'!AK77</f>
        <v>0</v>
      </c>
      <c r="E224" s="44"/>
      <c r="F224" s="139">
        <f>'5 жастағы балалар Ш'!AK77</f>
        <v>0</v>
      </c>
      <c r="G224" s="44"/>
    </row>
    <row r="225" ht="15" customHeight="1" spans="2:7">
      <c r="B225" s="37"/>
      <c r="C225" s="43"/>
      <c r="D225" s="139">
        <f>'5 жастағы балалар К'!AL77</f>
        <v>0</v>
      </c>
      <c r="E225" s="44"/>
      <c r="F225" s="139">
        <f>'5 жастағы балалар Ш'!AL77</f>
        <v>0</v>
      </c>
      <c r="G225" s="44"/>
    </row>
    <row r="226" ht="15" customHeight="1" spans="2:7">
      <c r="B226" s="37"/>
      <c r="C226" s="43"/>
      <c r="D226" s="139">
        <f>'5 жастағы балалар К'!AM77</f>
        <v>0</v>
      </c>
      <c r="E226" s="44"/>
      <c r="F226" s="139">
        <f>'5 жастағы балалар Ш'!AM77</f>
        <v>0</v>
      </c>
      <c r="G226" s="44"/>
    </row>
    <row r="227" ht="15" customHeight="1" spans="2:7">
      <c r="B227" s="37">
        <v>13</v>
      </c>
      <c r="C227" s="43"/>
      <c r="D227" s="139">
        <f>'5 жастағы балалар К'!AN77</f>
        <v>0</v>
      </c>
      <c r="E227" s="44"/>
      <c r="F227" s="139">
        <f>'5 жастағы балалар Ш'!AN77</f>
        <v>0</v>
      </c>
      <c r="G227" s="44"/>
    </row>
    <row r="228" ht="15" customHeight="1" spans="2:7">
      <c r="B228" s="37"/>
      <c r="C228" s="43"/>
      <c r="D228" s="139">
        <f>'5 жастағы балалар К'!AO77</f>
        <v>0</v>
      </c>
      <c r="E228" s="44"/>
      <c r="F228" s="139">
        <f>'5 жастағы балалар Ш'!AO77</f>
        <v>0</v>
      </c>
      <c r="G228" s="44"/>
    </row>
    <row r="229" ht="15" customHeight="1" spans="2:7">
      <c r="B229" s="37"/>
      <c r="C229" s="43"/>
      <c r="D229" s="139">
        <f>'5 жастағы балалар К'!AP77</f>
        <v>0</v>
      </c>
      <c r="E229" s="44"/>
      <c r="F229" s="139">
        <f>'5 жастағы балалар Ш'!AP77</f>
        <v>0</v>
      </c>
      <c r="G229" s="44"/>
    </row>
    <row r="230" ht="15" customHeight="1" spans="2:7">
      <c r="B230" s="37">
        <v>14</v>
      </c>
      <c r="C230" s="43"/>
      <c r="D230" s="139">
        <f>'5 жастағы балалар К'!AQ77</f>
        <v>0</v>
      </c>
      <c r="E230" s="44"/>
      <c r="F230" s="139">
        <f>'5 жастағы балалар Ш'!AQ77</f>
        <v>0</v>
      </c>
      <c r="G230" s="44"/>
    </row>
    <row r="231" ht="15" customHeight="1" spans="2:7">
      <c r="B231" s="37"/>
      <c r="C231" s="43"/>
      <c r="D231" s="139">
        <f>'5 жастағы балалар К'!AR77</f>
        <v>0</v>
      </c>
      <c r="E231" s="44"/>
      <c r="F231" s="139">
        <f>'5 жастағы балалар Ш'!AR77</f>
        <v>0</v>
      </c>
      <c r="G231" s="44"/>
    </row>
    <row r="232" ht="15" customHeight="1" spans="2:7">
      <c r="B232" s="37"/>
      <c r="C232" s="43"/>
      <c r="D232" s="139">
        <f>'5 жастағы балалар К'!AS77</f>
        <v>0</v>
      </c>
      <c r="E232" s="44"/>
      <c r="F232" s="139">
        <f>'5 жастағы балалар Ш'!AS77</f>
        <v>0</v>
      </c>
      <c r="G232" s="44"/>
    </row>
    <row r="233" ht="15" customHeight="1" spans="2:7">
      <c r="B233" s="37">
        <v>15</v>
      </c>
      <c r="C233" s="43"/>
      <c r="D233" s="139">
        <f>'5 жастағы балалар К'!AT77</f>
        <v>0</v>
      </c>
      <c r="E233" s="44"/>
      <c r="F233" s="139">
        <f>'5 жастағы балалар Ш'!AT77</f>
        <v>0</v>
      </c>
      <c r="G233" s="44"/>
    </row>
    <row r="234" ht="15" customHeight="1" spans="2:7">
      <c r="B234" s="37"/>
      <c r="C234" s="43"/>
      <c r="D234" s="139">
        <f>'5 жастағы балалар К'!AU77</f>
        <v>0</v>
      </c>
      <c r="E234" s="44"/>
      <c r="F234" s="139">
        <f>'5 жастағы балалар Ш'!AU77</f>
        <v>0</v>
      </c>
      <c r="G234" s="44"/>
    </row>
    <row r="235" spans="2:7">
      <c r="B235" s="37"/>
      <c r="C235" s="43"/>
      <c r="D235" s="139">
        <f>'5 жастағы балалар К'!AV77</f>
        <v>0</v>
      </c>
      <c r="E235" s="44"/>
      <c r="F235" s="139">
        <f>'5 жастағы балалар Ш'!AV77</f>
        <v>0</v>
      </c>
      <c r="G235" s="44"/>
    </row>
    <row r="236" spans="2:7">
      <c r="B236" s="31">
        <v>16</v>
      </c>
      <c r="C236" s="43"/>
      <c r="D236" s="139">
        <f>'5 жастағы балалар К'!AW77</f>
        <v>0</v>
      </c>
      <c r="E236" s="44"/>
      <c r="F236" s="139">
        <f>'5 жастағы балалар Ш'!AW77</f>
        <v>0</v>
      </c>
      <c r="G236" s="44"/>
    </row>
    <row r="237" spans="2:7">
      <c r="B237" s="33"/>
      <c r="C237" s="43"/>
      <c r="D237" s="139">
        <f>'5 жастағы балалар К'!AX77</f>
        <v>0</v>
      </c>
      <c r="E237" s="44"/>
      <c r="F237" s="139">
        <f>'5 жастағы балалар Ш'!AX77</f>
        <v>0</v>
      </c>
      <c r="G237" s="44"/>
    </row>
    <row r="238" spans="2:7">
      <c r="B238" s="34"/>
      <c r="C238" s="43"/>
      <c r="D238" s="139">
        <f>'5 жастағы балалар К'!AY77</f>
        <v>0</v>
      </c>
      <c r="E238" s="44"/>
      <c r="F238" s="139">
        <f>'5 жастағы балалар Ш'!AY77</f>
        <v>0</v>
      </c>
      <c r="G238" s="44"/>
    </row>
    <row r="239" spans="2:7">
      <c r="B239" s="31">
        <v>17</v>
      </c>
      <c r="C239" s="43"/>
      <c r="D239" s="139">
        <f>'5 жастағы балалар К'!AZ77</f>
        <v>0</v>
      </c>
      <c r="E239" s="44"/>
      <c r="F239" s="139">
        <f>'5 жастағы балалар Ш'!AZ77</f>
        <v>0</v>
      </c>
      <c r="G239" s="44"/>
    </row>
    <row r="240" spans="2:7">
      <c r="B240" s="33"/>
      <c r="C240" s="43"/>
      <c r="D240" s="139">
        <f>'5 жастағы балалар К'!BA77</f>
        <v>0</v>
      </c>
      <c r="E240" s="44"/>
      <c r="F240" s="139">
        <f>'5 жастағы балалар Ш'!BA77</f>
        <v>0</v>
      </c>
      <c r="G240" s="44"/>
    </row>
    <row r="241" spans="2:7">
      <c r="B241" s="34"/>
      <c r="C241" s="43"/>
      <c r="D241" s="139">
        <f>'5 жастағы балалар К'!BB77</f>
        <v>0</v>
      </c>
      <c r="E241" s="44"/>
      <c r="F241" s="139">
        <f>'5 жастағы балалар Ш'!BB77</f>
        <v>0</v>
      </c>
      <c r="G241" s="44"/>
    </row>
    <row r="242" spans="2:7">
      <c r="B242" s="31">
        <v>18</v>
      </c>
      <c r="C242" s="43"/>
      <c r="D242" s="139">
        <f>'5 жастағы балалар К'!BC77</f>
        <v>0</v>
      </c>
      <c r="E242" s="44"/>
      <c r="F242" s="139">
        <f>'5 жастағы балалар Ш'!BC77</f>
        <v>0</v>
      </c>
      <c r="G242" s="44"/>
    </row>
    <row r="243" spans="2:7">
      <c r="B243" s="33"/>
      <c r="C243" s="43"/>
      <c r="D243" s="139">
        <f>'5 жастағы балалар К'!BD77</f>
        <v>0</v>
      </c>
      <c r="E243" s="44"/>
      <c r="F243" s="139">
        <f>'5 жастағы балалар Ш'!BD77</f>
        <v>0</v>
      </c>
      <c r="G243" s="44"/>
    </row>
    <row r="244" spans="2:7">
      <c r="B244" s="34"/>
      <c r="C244" s="43"/>
      <c r="D244" s="139">
        <f>'5 жастағы балалар К'!BE77</f>
        <v>0</v>
      </c>
      <c r="E244" s="44"/>
      <c r="F244" s="139">
        <f>'5 жастағы балалар Ш'!BE77</f>
        <v>0</v>
      </c>
      <c r="G244" s="44"/>
    </row>
    <row r="245" spans="2:7">
      <c r="B245" s="31">
        <v>19</v>
      </c>
      <c r="C245" s="43"/>
      <c r="D245" s="139">
        <f>'5 жастағы балалар К'!BF77</f>
        <v>0</v>
      </c>
      <c r="E245" s="44"/>
      <c r="F245" s="139">
        <f>'5 жастағы балалар Ш'!BF77</f>
        <v>0</v>
      </c>
      <c r="G245" s="44"/>
    </row>
    <row r="246" spans="2:7">
      <c r="B246" s="33"/>
      <c r="C246" s="43"/>
      <c r="D246" s="139">
        <f>'5 жастағы балалар К'!BG77</f>
        <v>0</v>
      </c>
      <c r="E246" s="44"/>
      <c r="F246" s="139">
        <f>'5 жастағы балалар Ш'!BG77</f>
        <v>0</v>
      </c>
      <c r="G246" s="44"/>
    </row>
    <row r="247" spans="2:7">
      <c r="B247" s="34"/>
      <c r="C247" s="43"/>
      <c r="D247" s="139">
        <f>'5 жастағы балалар К'!BH77</f>
        <v>0</v>
      </c>
      <c r="E247" s="44"/>
      <c r="F247" s="139">
        <f>'5 жастағы балалар Ш'!BH77</f>
        <v>0</v>
      </c>
      <c r="G247" s="44"/>
    </row>
    <row r="248" spans="2:7">
      <c r="B248" s="31">
        <v>20</v>
      </c>
      <c r="C248" s="43"/>
      <c r="D248" s="139">
        <f>'5 жастағы балалар К'!BI77</f>
        <v>0</v>
      </c>
      <c r="E248" s="44"/>
      <c r="F248" s="139">
        <f>'5 жастағы балалар Ш'!BI77</f>
        <v>0</v>
      </c>
      <c r="G248" s="44"/>
    </row>
    <row r="249" spans="2:7">
      <c r="B249" s="33"/>
      <c r="C249" s="43"/>
      <c r="D249" s="139">
        <f>'5 жастағы балалар К'!BJ77</f>
        <v>0</v>
      </c>
      <c r="E249" s="44"/>
      <c r="F249" s="139">
        <f>'5 жастағы балалар Ш'!BJ77</f>
        <v>0</v>
      </c>
      <c r="G249" s="44"/>
    </row>
    <row r="250" spans="2:7">
      <c r="B250" s="34"/>
      <c r="C250" s="43"/>
      <c r="D250" s="139">
        <f>'5 жастағы балалар К'!BK77</f>
        <v>0</v>
      </c>
      <c r="E250" s="44"/>
      <c r="F250" s="139">
        <f>'5 жастағы балалар Ш'!BK77</f>
        <v>0</v>
      </c>
      <c r="G250" s="44"/>
    </row>
    <row r="251" spans="2:7">
      <c r="B251" s="31">
        <v>21</v>
      </c>
      <c r="C251" s="43"/>
      <c r="D251" s="139">
        <f>'5 жастағы балалар К'!BL77</f>
        <v>0</v>
      </c>
      <c r="E251" s="44"/>
      <c r="F251" s="139">
        <f>'5 жастағы балалар Ш'!BL77</f>
        <v>0</v>
      </c>
      <c r="G251" s="44"/>
    </row>
    <row r="252" spans="2:7">
      <c r="B252" s="33"/>
      <c r="C252" s="43"/>
      <c r="D252" s="139">
        <f>'5 жастағы балалар К'!BM77</f>
        <v>0</v>
      </c>
      <c r="E252" s="44"/>
      <c r="F252" s="139">
        <f>'5 жастағы балалар Ш'!BM77</f>
        <v>0</v>
      </c>
      <c r="G252" s="44"/>
    </row>
    <row r="253" spans="2:7">
      <c r="B253" s="34"/>
      <c r="C253" s="43"/>
      <c r="D253" s="139">
        <f>'5 жастағы балалар К'!BN77</f>
        <v>0</v>
      </c>
      <c r="E253" s="44"/>
      <c r="F253" s="139">
        <f>'5 жастағы балалар Ш'!BN77</f>
        <v>0</v>
      </c>
      <c r="G253" s="44"/>
    </row>
    <row r="254" spans="2:7">
      <c r="B254" s="31">
        <v>22</v>
      </c>
      <c r="C254" s="43"/>
      <c r="D254" s="139">
        <f>'5 жастағы балалар К'!BO77</f>
        <v>0</v>
      </c>
      <c r="E254" s="44"/>
      <c r="F254" s="139">
        <f>'5 жастағы балалар Ш'!BO77</f>
        <v>0</v>
      </c>
      <c r="G254" s="44"/>
    </row>
    <row r="255" spans="2:7">
      <c r="B255" s="33"/>
      <c r="C255" s="43"/>
      <c r="D255" s="139">
        <f>'5 жастағы балалар К'!BP77</f>
        <v>0</v>
      </c>
      <c r="E255" s="44"/>
      <c r="F255" s="139">
        <f>'5 жастағы балалар Ш'!BP77</f>
        <v>0</v>
      </c>
      <c r="G255" s="44"/>
    </row>
    <row r="256" spans="2:7">
      <c r="B256" s="34"/>
      <c r="C256" s="43"/>
      <c r="D256" s="139">
        <f>'5 жастағы балалар К'!BQ77</f>
        <v>0</v>
      </c>
      <c r="E256" s="44"/>
      <c r="F256" s="139">
        <f>'5 жастағы балалар Ш'!BQ77</f>
        <v>0</v>
      </c>
      <c r="G256" s="44"/>
    </row>
    <row r="257" spans="2:7">
      <c r="B257" s="31">
        <v>23</v>
      </c>
      <c r="C257" s="43"/>
      <c r="D257" s="139">
        <f>'5 жастағы балалар К'!BR77</f>
        <v>0</v>
      </c>
      <c r="E257" s="44"/>
      <c r="F257" s="139">
        <f>'5 жастағы балалар Ш'!BR77</f>
        <v>0</v>
      </c>
      <c r="G257" s="44"/>
    </row>
    <row r="258" spans="2:7">
      <c r="B258" s="33"/>
      <c r="C258" s="43"/>
      <c r="D258" s="139">
        <f>'5 жастағы балалар К'!BS77</f>
        <v>0</v>
      </c>
      <c r="E258" s="44"/>
      <c r="F258" s="139">
        <f>'5 жастағы балалар Ш'!BS77</f>
        <v>0</v>
      </c>
      <c r="G258" s="44"/>
    </row>
    <row r="259" spans="2:7">
      <c r="B259" s="34"/>
      <c r="C259" s="43"/>
      <c r="D259" s="139">
        <f>'5 жастағы балалар К'!BT77</f>
        <v>0</v>
      </c>
      <c r="E259" s="44"/>
      <c r="F259" s="139">
        <f>'5 жастағы балалар Ш'!BT77</f>
        <v>0</v>
      </c>
      <c r="G259" s="44"/>
    </row>
    <row r="260" spans="2:7">
      <c r="B260" s="31">
        <v>24</v>
      </c>
      <c r="C260" s="43"/>
      <c r="D260" s="139">
        <f>'5 жастағы балалар К'!BU77</f>
        <v>0</v>
      </c>
      <c r="E260" s="44"/>
      <c r="F260" s="139">
        <f>'5 жастағы балалар Ш'!BU77</f>
        <v>0</v>
      </c>
      <c r="G260" s="44"/>
    </row>
    <row r="261" spans="2:7">
      <c r="B261" s="33"/>
      <c r="C261" s="43"/>
      <c r="D261" s="139">
        <f>'5 жастағы балалар К'!BV77</f>
        <v>0</v>
      </c>
      <c r="E261" s="44"/>
      <c r="F261" s="139">
        <f>'5 жастағы балалар Ш'!BV77</f>
        <v>0</v>
      </c>
      <c r="G261" s="44"/>
    </row>
    <row r="262" spans="2:7">
      <c r="B262" s="34"/>
      <c r="C262" s="43"/>
      <c r="D262" s="139">
        <f>'5 жастағы балалар К'!BW77</f>
        <v>0</v>
      </c>
      <c r="E262" s="44"/>
      <c r="F262" s="139">
        <f>'5 жастағы балалар Ш'!BW77</f>
        <v>0</v>
      </c>
      <c r="G262" s="44"/>
    </row>
    <row r="263" spans="2:7">
      <c r="B263" s="31">
        <v>25</v>
      </c>
      <c r="C263" s="43"/>
      <c r="D263" s="139">
        <f>'5 жастағы балалар К'!BX77</f>
        <v>0</v>
      </c>
      <c r="E263" s="44"/>
      <c r="F263" s="139">
        <f>'5 жастағы балалар Ш'!BX77</f>
        <v>0</v>
      </c>
      <c r="G263" s="44"/>
    </row>
    <row r="264" spans="2:7">
      <c r="B264" s="33"/>
      <c r="C264" s="43"/>
      <c r="D264" s="139">
        <f>'5 жастағы балалар К'!BY77</f>
        <v>0</v>
      </c>
      <c r="E264" s="44"/>
      <c r="F264" s="139">
        <f>'5 жастағы балалар Ш'!BY77</f>
        <v>0</v>
      </c>
      <c r="G264" s="44"/>
    </row>
    <row r="265" spans="2:7">
      <c r="B265" s="34"/>
      <c r="C265" s="43"/>
      <c r="D265" s="139">
        <f>'5 жастағы балалар К'!BZ77</f>
        <v>0</v>
      </c>
      <c r="E265" s="44"/>
      <c r="F265" s="139">
        <f>'5 жастағы балалар Ш'!BZ77</f>
        <v>0</v>
      </c>
      <c r="G265" s="44"/>
    </row>
    <row r="266" spans="2:7">
      <c r="B266" s="37">
        <v>26</v>
      </c>
      <c r="C266" s="43"/>
      <c r="D266" s="139">
        <f>'5 жастағы балалар К'!CA77</f>
        <v>0</v>
      </c>
      <c r="E266" s="44"/>
      <c r="F266" s="139">
        <f>'5 жастағы балалар Ш'!CA77</f>
        <v>0</v>
      </c>
      <c r="G266" s="44"/>
    </row>
    <row r="267" spans="2:7">
      <c r="B267" s="37"/>
      <c r="C267" s="43"/>
      <c r="D267" s="139">
        <f>'5 жастағы балалар К'!CB77</f>
        <v>0</v>
      </c>
      <c r="E267" s="44"/>
      <c r="F267" s="139">
        <f>'5 жастағы балалар Ш'!CB77</f>
        <v>0</v>
      </c>
      <c r="G267" s="44"/>
    </row>
    <row r="268" spans="2:7">
      <c r="B268" s="37"/>
      <c r="C268" s="43"/>
      <c r="D268" s="139">
        <f>'5 жастағы балалар К'!CC77</f>
        <v>0</v>
      </c>
      <c r="E268" s="44"/>
      <c r="F268" s="139">
        <f>'5 жастағы балалар Ш'!CC77</f>
        <v>0</v>
      </c>
      <c r="G268" s="44"/>
    </row>
    <row r="269" spans="2:7">
      <c r="B269" s="37">
        <v>27</v>
      </c>
      <c r="C269" s="43"/>
      <c r="D269" s="139">
        <f>'5 жастағы балалар К'!CD77</f>
        <v>0</v>
      </c>
      <c r="E269" s="44"/>
      <c r="F269" s="139">
        <f>'5 жастағы балалар Ш'!CD77</f>
        <v>0</v>
      </c>
      <c r="G269" s="44"/>
    </row>
    <row r="270" spans="2:7">
      <c r="B270" s="37"/>
      <c r="C270" s="43"/>
      <c r="D270" s="139">
        <f>'5 жастағы балалар К'!CE77</f>
        <v>0</v>
      </c>
      <c r="E270" s="44"/>
      <c r="F270" s="139">
        <f>'5 жастағы балалар Ш'!CE77</f>
        <v>0</v>
      </c>
      <c r="G270" s="44"/>
    </row>
    <row r="271" spans="2:7">
      <c r="B271" s="37"/>
      <c r="C271" s="43"/>
      <c r="D271" s="139">
        <f>'5 жастағы балалар К'!CF77</f>
        <v>0</v>
      </c>
      <c r="E271" s="44"/>
      <c r="F271" s="139">
        <f>'5 жастағы балалар Ш'!CF77</f>
        <v>0</v>
      </c>
      <c r="G271" s="44"/>
    </row>
    <row r="272" spans="2:7">
      <c r="B272" s="37">
        <v>28</v>
      </c>
      <c r="C272" s="43"/>
      <c r="D272" s="139">
        <f>'5 жастағы балалар К'!CG77</f>
        <v>0</v>
      </c>
      <c r="E272" s="44"/>
      <c r="F272" s="139">
        <f>'5 жастағы балалар Ш'!CG77</f>
        <v>0</v>
      </c>
      <c r="G272" s="44"/>
    </row>
    <row r="273" spans="2:7">
      <c r="B273" s="37"/>
      <c r="C273" s="43"/>
      <c r="D273" s="139">
        <f>'5 жастағы балалар К'!CH77</f>
        <v>0</v>
      </c>
      <c r="E273" s="44"/>
      <c r="F273" s="139">
        <f>'5 жастағы балалар Ш'!CH77</f>
        <v>0</v>
      </c>
      <c r="G273" s="44"/>
    </row>
    <row r="274" spans="2:7">
      <c r="B274" s="37"/>
      <c r="C274" s="43"/>
      <c r="D274" s="139">
        <f>'5 жастағы балалар К'!CI77</f>
        <v>0</v>
      </c>
      <c r="E274" s="44"/>
      <c r="F274" s="139">
        <f>'5 жастағы балалар Ш'!CI77</f>
        <v>0</v>
      </c>
      <c r="G274" s="44"/>
    </row>
    <row r="275" spans="2:7">
      <c r="B275" s="37">
        <v>29</v>
      </c>
      <c r="C275" s="43"/>
      <c r="D275" s="42"/>
      <c r="E275" s="44"/>
      <c r="F275" s="139">
        <f>'5 жастағы балалар Ш'!CJ77</f>
        <v>0</v>
      </c>
      <c r="G275" s="44"/>
    </row>
    <row r="276" spans="2:7">
      <c r="B276" s="37"/>
      <c r="C276" s="43"/>
      <c r="D276" s="44"/>
      <c r="E276" s="44"/>
      <c r="F276" s="139">
        <f>'5 жастағы балалар Ш'!CK77</f>
        <v>0</v>
      </c>
      <c r="G276" s="44"/>
    </row>
    <row r="277" spans="2:7">
      <c r="B277" s="37"/>
      <c r="C277" s="43"/>
      <c r="D277" s="44"/>
      <c r="E277" s="44"/>
      <c r="F277" s="139">
        <f>'5 жастағы балалар Ш'!CL77</f>
        <v>0</v>
      </c>
      <c r="G277" s="44"/>
    </row>
    <row r="278" spans="2:7">
      <c r="B278" s="37">
        <v>30</v>
      </c>
      <c r="C278" s="43"/>
      <c r="D278" s="44"/>
      <c r="E278" s="44"/>
      <c r="F278" s="139">
        <f>'5 жастағы балалар Ш'!CM77</f>
        <v>0</v>
      </c>
      <c r="G278" s="44"/>
    </row>
    <row r="279" spans="2:7">
      <c r="B279" s="37"/>
      <c r="C279" s="43"/>
      <c r="D279" s="44"/>
      <c r="E279" s="44"/>
      <c r="F279" s="139">
        <f>'5 жастағы балалар Ш'!CN77</f>
        <v>0</v>
      </c>
      <c r="G279" s="44"/>
    </row>
    <row r="280" spans="2:7">
      <c r="B280" s="37"/>
      <c r="C280" s="43"/>
      <c r="D280" s="44"/>
      <c r="E280" s="44"/>
      <c r="F280" s="139">
        <f>'5 жастағы балалар Ш'!CO77</f>
        <v>0</v>
      </c>
      <c r="G280" s="44"/>
    </row>
    <row r="281" spans="2:7">
      <c r="B281" s="37">
        <v>31</v>
      </c>
      <c r="C281" s="43"/>
      <c r="D281" s="44"/>
      <c r="E281" s="44"/>
      <c r="F281" s="139">
        <f>'5 жастағы балалар Ш'!CP77</f>
        <v>0</v>
      </c>
      <c r="G281" s="44"/>
    </row>
    <row r="282" spans="2:7">
      <c r="B282" s="37"/>
      <c r="C282" s="43"/>
      <c r="D282" s="44"/>
      <c r="E282" s="44"/>
      <c r="F282" s="139">
        <f>'5 жастағы балалар Ш'!CQ77</f>
        <v>0</v>
      </c>
      <c r="G282" s="44"/>
    </row>
    <row r="283" spans="2:7">
      <c r="B283" s="37"/>
      <c r="C283" s="43"/>
      <c r="D283" s="44"/>
      <c r="E283" s="44"/>
      <c r="F283" s="139">
        <f>'5 жастағы балалар Ш'!CR77</f>
        <v>0</v>
      </c>
      <c r="G283" s="44"/>
    </row>
    <row r="284" spans="2:7">
      <c r="B284" s="37">
        <v>32</v>
      </c>
      <c r="C284" s="43"/>
      <c r="D284" s="44"/>
      <c r="E284" s="44"/>
      <c r="F284" s="139">
        <f>'5 жастағы балалар Ш'!CS77</f>
        <v>0</v>
      </c>
      <c r="G284" s="44"/>
    </row>
    <row r="285" spans="2:7">
      <c r="B285" s="37"/>
      <c r="C285" s="43"/>
      <c r="D285" s="44"/>
      <c r="E285" s="44"/>
      <c r="F285" s="139">
        <f>'5 жастағы балалар Ш'!CT77</f>
        <v>0</v>
      </c>
      <c r="G285" s="44"/>
    </row>
    <row r="286" spans="2:7">
      <c r="B286" s="37"/>
      <c r="C286" s="43"/>
      <c r="D286" s="44"/>
      <c r="E286" s="44"/>
      <c r="F286" s="139">
        <f>'5 жастағы балалар Ш'!CU77</f>
        <v>0</v>
      </c>
      <c r="G286" s="44"/>
    </row>
    <row r="287" spans="2:7">
      <c r="B287" s="37">
        <v>33</v>
      </c>
      <c r="C287" s="43"/>
      <c r="D287" s="44"/>
      <c r="E287" s="44"/>
      <c r="F287" s="139">
        <f>'5 жастағы балалар Ш'!CV77</f>
        <v>0</v>
      </c>
      <c r="G287" s="44"/>
    </row>
    <row r="288" spans="2:7">
      <c r="B288" s="37"/>
      <c r="C288" s="43"/>
      <c r="D288" s="44"/>
      <c r="E288" s="44"/>
      <c r="F288" s="139">
        <f>'5 жастағы балалар Ш'!CW77</f>
        <v>0</v>
      </c>
      <c r="G288" s="44"/>
    </row>
    <row r="289" spans="2:7">
      <c r="B289" s="37"/>
      <c r="C289" s="43"/>
      <c r="D289" s="44"/>
      <c r="E289" s="44"/>
      <c r="F289" s="139">
        <f>'5 жастағы балалар Ш'!CX77</f>
        <v>0</v>
      </c>
      <c r="G289" s="44"/>
    </row>
    <row r="290" spans="2:7">
      <c r="B290" s="37">
        <v>34</v>
      </c>
      <c r="C290" s="43"/>
      <c r="D290" s="44"/>
      <c r="E290" s="44"/>
      <c r="F290" s="139">
        <f>'5 жастағы балалар Ш'!CY77</f>
        <v>0</v>
      </c>
      <c r="G290" s="44"/>
    </row>
    <row r="291" spans="2:7">
      <c r="B291" s="37"/>
      <c r="C291" s="43"/>
      <c r="D291" s="44"/>
      <c r="E291" s="44"/>
      <c r="F291" s="139">
        <f>'5 жастағы балалар Ш'!CZ77</f>
        <v>0</v>
      </c>
      <c r="G291" s="44"/>
    </row>
    <row r="292" spans="2:7">
      <c r="B292" s="37"/>
      <c r="C292" s="43"/>
      <c r="D292" s="44"/>
      <c r="E292" s="44"/>
      <c r="F292" s="139">
        <f>'5 жастағы балалар Ш'!DA77</f>
        <v>0</v>
      </c>
      <c r="G292" s="44"/>
    </row>
    <row r="293" spans="2:7">
      <c r="B293" s="37">
        <v>35</v>
      </c>
      <c r="C293" s="43"/>
      <c r="D293" s="44"/>
      <c r="E293" s="44"/>
      <c r="F293" s="139">
        <f>'5 жастағы балалар Ш'!DB77</f>
        <v>0</v>
      </c>
      <c r="G293" s="44"/>
    </row>
    <row r="294" spans="2:7">
      <c r="B294" s="37"/>
      <c r="C294" s="43"/>
      <c r="D294" s="44"/>
      <c r="E294" s="44"/>
      <c r="F294" s="139">
        <f>'5 жастағы балалар Ш'!DC77</f>
        <v>0</v>
      </c>
      <c r="G294" s="44"/>
    </row>
    <row r="295" spans="2:7">
      <c r="B295" s="37"/>
      <c r="C295" s="45"/>
      <c r="D295" s="46"/>
      <c r="E295" s="46"/>
      <c r="F295" s="139">
        <f>'5 жастағы балалар Ш'!DD77</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Ф'!D136</f>
        <v>0</v>
      </c>
      <c r="D300" s="137">
        <f>'5 жастағы балалар К'!D136</f>
        <v>0</v>
      </c>
      <c r="E300" s="137">
        <f>'5 жастағы балалар Т'!D136</f>
        <v>0</v>
      </c>
      <c r="F300" s="137">
        <f>'5 жастағы балалар Ш'!D136</f>
        <v>0</v>
      </c>
      <c r="G300" s="137">
        <f>'5 жастағы балалар Ә'!D136</f>
        <v>0</v>
      </c>
    </row>
    <row r="301" spans="2:7">
      <c r="B301" s="33"/>
      <c r="C301" s="137">
        <f>'5 жастағы балалар Ф'!E136</f>
        <v>0</v>
      </c>
      <c r="D301" s="137">
        <f>'5 жастағы балалар К'!E136</f>
        <v>0</v>
      </c>
      <c r="E301" s="137">
        <f>'5 жастағы балалар Т'!E136</f>
        <v>0</v>
      </c>
      <c r="F301" s="137">
        <f>'5 жастағы балалар Ш'!E136</f>
        <v>0</v>
      </c>
      <c r="G301" s="137">
        <f>'5 жастағы балалар Ә'!E136</f>
        <v>0</v>
      </c>
    </row>
    <row r="302" spans="2:7">
      <c r="B302" s="34"/>
      <c r="C302" s="137">
        <f>'5 жастағы балалар Ф'!F136</f>
        <v>0</v>
      </c>
      <c r="D302" s="137">
        <f>'5 жастағы балалар К'!F136</f>
        <v>0</v>
      </c>
      <c r="E302" s="137">
        <f>'5 жастағы балалар Т'!F136</f>
        <v>0</v>
      </c>
      <c r="F302" s="137">
        <f>'5 жастағы балалар Ш'!F136</f>
        <v>0</v>
      </c>
      <c r="G302" s="137">
        <f>'5 жастағы балалар Ә'!F136</f>
        <v>0</v>
      </c>
    </row>
    <row r="303" spans="2:7">
      <c r="B303" s="31">
        <v>2</v>
      </c>
      <c r="C303" s="137">
        <f>'5 жастағы балалар Ф'!G136</f>
        <v>0</v>
      </c>
      <c r="D303" s="137">
        <f>'5 жастағы балалар К'!G136</f>
        <v>0</v>
      </c>
      <c r="E303" s="137">
        <f>'5 жастағы балалар Т'!G136</f>
        <v>0</v>
      </c>
      <c r="F303" s="137">
        <f>'5 жастағы балалар Ш'!G136</f>
        <v>0</v>
      </c>
      <c r="G303" s="137">
        <f>'5 жастағы балалар Ә'!G136</f>
        <v>0</v>
      </c>
    </row>
    <row r="304" spans="2:7">
      <c r="B304" s="33"/>
      <c r="C304" s="137">
        <f>'5 жастағы балалар Ф'!H136</f>
        <v>0</v>
      </c>
      <c r="D304" s="137">
        <f>'5 жастағы балалар К'!H136</f>
        <v>0</v>
      </c>
      <c r="E304" s="137">
        <f>'5 жастағы балалар Т'!H136</f>
        <v>0</v>
      </c>
      <c r="F304" s="137">
        <f>'5 жастағы балалар Ш'!H136</f>
        <v>0</v>
      </c>
      <c r="G304" s="137">
        <f>'5 жастағы балалар Ә'!H136</f>
        <v>0</v>
      </c>
    </row>
    <row r="305" spans="2:7">
      <c r="B305" s="34"/>
      <c r="C305" s="137">
        <f>'5 жастағы балалар Ф'!I136</f>
        <v>0</v>
      </c>
      <c r="D305" s="137">
        <f>'5 жастағы балалар К'!I136</f>
        <v>0</v>
      </c>
      <c r="E305" s="137">
        <f>'5 жастағы балалар Т'!I136</f>
        <v>0</v>
      </c>
      <c r="F305" s="137">
        <f>'5 жастағы балалар Ш'!I136</f>
        <v>0</v>
      </c>
      <c r="G305" s="137">
        <f>'5 жастағы балалар Ә'!I136</f>
        <v>0</v>
      </c>
    </row>
    <row r="306" spans="2:7">
      <c r="B306" s="31">
        <v>3</v>
      </c>
      <c r="C306" s="137">
        <f>'5 жастағы балалар Ф'!J136</f>
        <v>0</v>
      </c>
      <c r="D306" s="137">
        <f>'5 жастағы балалар К'!J136</f>
        <v>0</v>
      </c>
      <c r="E306" s="137">
        <f>'5 жастағы балалар Т'!J136</f>
        <v>0</v>
      </c>
      <c r="F306" s="137">
        <f>'5 жастағы балалар Ш'!J136</f>
        <v>0</v>
      </c>
      <c r="G306" s="137">
        <f>'5 жастағы балалар Ә'!J136</f>
        <v>0</v>
      </c>
    </row>
    <row r="307" spans="2:7">
      <c r="B307" s="33"/>
      <c r="C307" s="137">
        <f>'5 жастағы балалар Ф'!K136</f>
        <v>0</v>
      </c>
      <c r="D307" s="137">
        <f>'5 жастағы балалар К'!K136</f>
        <v>0</v>
      </c>
      <c r="E307" s="137">
        <f>'5 жастағы балалар Т'!K136</f>
        <v>0</v>
      </c>
      <c r="F307" s="137">
        <f>'5 жастағы балалар Ш'!K136</f>
        <v>0</v>
      </c>
      <c r="G307" s="137">
        <f>'5 жастағы балалар Ә'!K136</f>
        <v>0</v>
      </c>
    </row>
    <row r="308" spans="2:7">
      <c r="B308" s="34"/>
      <c r="C308" s="137">
        <f>'5 жастағы балалар Ф'!L136</f>
        <v>0</v>
      </c>
      <c r="D308" s="137">
        <f>'5 жастағы балалар К'!L136</f>
        <v>0</v>
      </c>
      <c r="E308" s="137">
        <f>'5 жастағы балалар Т'!L136</f>
        <v>0</v>
      </c>
      <c r="F308" s="137">
        <f>'5 жастағы балалар Ш'!L136</f>
        <v>0</v>
      </c>
      <c r="G308" s="137">
        <f>'5 жастағы балалар Ә'!L136</f>
        <v>0</v>
      </c>
    </row>
    <row r="309" spans="2:7">
      <c r="B309" s="31">
        <v>4</v>
      </c>
      <c r="C309" s="137">
        <f>'5 жастағы балалар Ф'!M136</f>
        <v>0</v>
      </c>
      <c r="D309" s="137">
        <f>'5 жастағы балалар К'!M136</f>
        <v>0</v>
      </c>
      <c r="E309" s="137">
        <f>'5 жастағы балалар Т'!M136</f>
        <v>0</v>
      </c>
      <c r="F309" s="137">
        <f>'5 жастағы балалар Ш'!M136</f>
        <v>0</v>
      </c>
      <c r="G309" s="137">
        <f>'5 жастағы балалар Ә'!M136</f>
        <v>0</v>
      </c>
    </row>
    <row r="310" spans="2:7">
      <c r="B310" s="33"/>
      <c r="C310" s="137">
        <f>'5 жастағы балалар Ф'!N136</f>
        <v>0</v>
      </c>
      <c r="D310" s="137">
        <f>'5 жастағы балалар К'!N136</f>
        <v>0</v>
      </c>
      <c r="E310" s="137">
        <f>'5 жастағы балалар Т'!N136</f>
        <v>0</v>
      </c>
      <c r="F310" s="137">
        <f>'5 жастағы балалар Ш'!N136</f>
        <v>0</v>
      </c>
      <c r="G310" s="137">
        <f>'5 жастағы балалар Ә'!N136</f>
        <v>0</v>
      </c>
    </row>
    <row r="311" spans="2:7">
      <c r="B311" s="34"/>
      <c r="C311" s="137">
        <f>'5 жастағы балалар Ф'!O136</f>
        <v>0</v>
      </c>
      <c r="D311" s="137">
        <f>'5 жастағы балалар К'!O136</f>
        <v>0</v>
      </c>
      <c r="E311" s="137">
        <f>'5 жастағы балалар Т'!O136</f>
        <v>0</v>
      </c>
      <c r="F311" s="137">
        <f>'5 жастағы балалар Ш'!O136</f>
        <v>0</v>
      </c>
      <c r="G311" s="137">
        <f>'5 жастағы балалар Ә'!O136</f>
        <v>0</v>
      </c>
    </row>
    <row r="312" spans="2:7">
      <c r="B312" s="31">
        <v>5</v>
      </c>
      <c r="C312" s="137">
        <f>'5 жастағы балалар Ф'!P136</f>
        <v>0</v>
      </c>
      <c r="D312" s="137">
        <f>'5 жастағы балалар К'!P136</f>
        <v>0</v>
      </c>
      <c r="E312" s="137">
        <f>'5 жастағы балалар Т'!P136</f>
        <v>0</v>
      </c>
      <c r="F312" s="137">
        <f>'5 жастағы балалар Ш'!P136</f>
        <v>0</v>
      </c>
      <c r="G312" s="137">
        <f>'5 жастағы балалар Ә'!P136</f>
        <v>0</v>
      </c>
    </row>
    <row r="313" spans="2:7">
      <c r="B313" s="33"/>
      <c r="C313" s="137">
        <f>'5 жастағы балалар Ф'!Q136</f>
        <v>0</v>
      </c>
      <c r="D313" s="137">
        <f>'5 жастағы балалар К'!Q136</f>
        <v>0</v>
      </c>
      <c r="E313" s="137">
        <f>'5 жастағы балалар Т'!Q136</f>
        <v>0</v>
      </c>
      <c r="F313" s="137">
        <f>'5 жастағы балалар Ш'!Q136</f>
        <v>0</v>
      </c>
      <c r="G313" s="137">
        <f>'5 жастағы балалар Ә'!Q136</f>
        <v>0</v>
      </c>
    </row>
    <row r="314" spans="2:7">
      <c r="B314" s="34"/>
      <c r="C314" s="137">
        <f>'5 жастағы балалар Ф'!R136</f>
        <v>0</v>
      </c>
      <c r="D314" s="137">
        <f>'5 жастағы балалар К'!R136</f>
        <v>0</v>
      </c>
      <c r="E314" s="137">
        <f>'5 жастағы балалар Т'!R136</f>
        <v>0</v>
      </c>
      <c r="F314" s="137">
        <f>'5 жастағы балалар Ш'!R136</f>
        <v>0</v>
      </c>
      <c r="G314" s="137">
        <f>'5 жастағы балалар Ә'!R136</f>
        <v>0</v>
      </c>
    </row>
    <row r="315" spans="2:7">
      <c r="B315" s="31">
        <v>6</v>
      </c>
      <c r="C315" s="137">
        <f>'5 жастағы балалар Ф'!S136</f>
        <v>0</v>
      </c>
      <c r="D315" s="137">
        <f>'5 жастағы балалар К'!S136</f>
        <v>0</v>
      </c>
      <c r="E315" s="137">
        <f>'5 жастағы балалар Т'!S136</f>
        <v>0</v>
      </c>
      <c r="F315" s="137">
        <f>'5 жастағы балалар Ш'!S136</f>
        <v>0</v>
      </c>
      <c r="G315" s="137">
        <f>'5 жастағы балалар Ә'!S136</f>
        <v>0</v>
      </c>
    </row>
    <row r="316" spans="2:7">
      <c r="B316" s="33"/>
      <c r="C316" s="137">
        <f>'5 жастағы балалар Ф'!T136</f>
        <v>0</v>
      </c>
      <c r="D316" s="137">
        <f>'5 жастағы балалар К'!T136</f>
        <v>0</v>
      </c>
      <c r="E316" s="137">
        <f>'5 жастағы балалар Т'!T136</f>
        <v>0</v>
      </c>
      <c r="F316" s="137">
        <f>'5 жастағы балалар Ш'!T136</f>
        <v>0</v>
      </c>
      <c r="G316" s="137">
        <f>'5 жастағы балалар Ә'!T136</f>
        <v>0</v>
      </c>
    </row>
    <row r="317" spans="2:7">
      <c r="B317" s="34"/>
      <c r="C317" s="137">
        <f>'5 жастағы балалар Ф'!U136</f>
        <v>0</v>
      </c>
      <c r="D317" s="137">
        <f>'5 жастағы балалар К'!U136</f>
        <v>0</v>
      </c>
      <c r="E317" s="137">
        <f>'5 жастағы балалар Т'!U136</f>
        <v>0</v>
      </c>
      <c r="F317" s="137">
        <f>'5 жастағы балалар Ш'!U136</f>
        <v>0</v>
      </c>
      <c r="G317" s="137">
        <f>'5 жастағы балалар Ә'!U136</f>
        <v>0</v>
      </c>
    </row>
    <row r="318" spans="2:7">
      <c r="B318" s="31">
        <v>7</v>
      </c>
      <c r="C318" s="137">
        <f>'5 жастағы балалар Ф'!V136</f>
        <v>0</v>
      </c>
      <c r="D318" s="137">
        <f>'5 жастағы балалар К'!V136</f>
        <v>0</v>
      </c>
      <c r="E318" s="137">
        <f>'5 жастағы балалар Т'!V136</f>
        <v>0</v>
      </c>
      <c r="F318" s="137">
        <f>'5 жастағы балалар Ш'!V136</f>
        <v>0</v>
      </c>
      <c r="G318" s="137">
        <f>'5 жастағы балалар Ә'!V136</f>
        <v>0</v>
      </c>
    </row>
    <row r="319" spans="2:7">
      <c r="B319" s="33"/>
      <c r="C319" s="137">
        <f>'5 жастағы балалар Ф'!W136</f>
        <v>0</v>
      </c>
      <c r="D319" s="137">
        <f>'5 жастағы балалар Ш'!W136</f>
        <v>0</v>
      </c>
      <c r="E319" s="137">
        <f>'5 жастағы балалар Т'!W136</f>
        <v>0</v>
      </c>
      <c r="F319" s="137">
        <f>'5 жастағы балалар Ш'!W136</f>
        <v>0</v>
      </c>
      <c r="G319" s="137">
        <f>'5 жастағы балалар Ә'!W136</f>
        <v>0</v>
      </c>
    </row>
    <row r="320" spans="2:7">
      <c r="B320" s="34"/>
      <c r="C320" s="137">
        <f>'5 жастағы балалар Ф'!X136</f>
        <v>0</v>
      </c>
      <c r="D320" s="137">
        <f>'5 жастағы балалар К'!X136</f>
        <v>0</v>
      </c>
      <c r="E320" s="137">
        <f>'5 жастағы балалар Т'!X136</f>
        <v>0</v>
      </c>
      <c r="F320" s="137">
        <f>'5 жастағы балалар Ш'!X136</f>
        <v>0</v>
      </c>
      <c r="G320" s="137">
        <f>'5 жастағы балалар Ә'!X136</f>
        <v>0</v>
      </c>
    </row>
    <row r="321" spans="2:7">
      <c r="B321" s="31">
        <v>8</v>
      </c>
      <c r="C321" s="41"/>
      <c r="D321" s="137">
        <f>'5 жастағы балалар К'!Y136</f>
        <v>0</v>
      </c>
      <c r="E321" s="42"/>
      <c r="F321" s="137">
        <f>'5 жастағы балалар Ш'!Y136</f>
        <v>0</v>
      </c>
      <c r="G321" s="42"/>
    </row>
    <row r="322" spans="2:7">
      <c r="B322" s="33"/>
      <c r="C322" s="43"/>
      <c r="D322" s="137">
        <f>'5 жастағы балалар К'!Z136</f>
        <v>0</v>
      </c>
      <c r="E322" s="44"/>
      <c r="F322" s="137">
        <f>'5 жастағы балалар Ш'!Z136</f>
        <v>0</v>
      </c>
      <c r="G322" s="44"/>
    </row>
    <row r="323" spans="2:7">
      <c r="B323" s="34"/>
      <c r="C323" s="43"/>
      <c r="D323" s="137">
        <f>'5 жастағы балалар К'!AA136</f>
        <v>0</v>
      </c>
      <c r="E323" s="44"/>
      <c r="F323" s="137">
        <f>'5 жастағы балалар Ш'!AA136</f>
        <v>0</v>
      </c>
      <c r="G323" s="44"/>
    </row>
    <row r="324" spans="2:7">
      <c r="B324" s="31">
        <v>9</v>
      </c>
      <c r="C324" s="43"/>
      <c r="D324" s="137">
        <f>'5 жастағы балалар К'!AB136</f>
        <v>0</v>
      </c>
      <c r="E324" s="44"/>
      <c r="F324" s="137">
        <f>'5 жастағы балалар Ш'!AB136</f>
        <v>0</v>
      </c>
      <c r="G324" s="44"/>
    </row>
    <row r="325" spans="2:7">
      <c r="B325" s="33"/>
      <c r="C325" s="43"/>
      <c r="D325" s="137">
        <f>'5 жастағы балалар К'!AC136</f>
        <v>0</v>
      </c>
      <c r="E325" s="44"/>
      <c r="F325" s="137">
        <f>'5 жастағы балалар Ш'!AC136</f>
        <v>0</v>
      </c>
      <c r="G325" s="44"/>
    </row>
    <row r="326" spans="2:7">
      <c r="B326" s="34"/>
      <c r="C326" s="43"/>
      <c r="D326" s="137">
        <f>'5 жастағы балалар К'!AD136</f>
        <v>0</v>
      </c>
      <c r="E326" s="44"/>
      <c r="F326" s="137">
        <f>'5 жастағы балалар Ш'!AD136</f>
        <v>0</v>
      </c>
      <c r="G326" s="44"/>
    </row>
    <row r="327" spans="2:7">
      <c r="B327" s="37">
        <v>10</v>
      </c>
      <c r="C327" s="43"/>
      <c r="D327" s="137">
        <f>'5 жастағы балалар К'!AE136</f>
        <v>0</v>
      </c>
      <c r="E327" s="44"/>
      <c r="F327" s="137">
        <f>'5 жастағы балалар Ш'!AE136</f>
        <v>0</v>
      </c>
      <c r="G327" s="44"/>
    </row>
    <row r="328" spans="2:7">
      <c r="B328" s="37"/>
      <c r="C328" s="43"/>
      <c r="D328" s="137">
        <f>'5 жастағы балалар К'!AF136</f>
        <v>0</v>
      </c>
      <c r="E328" s="44"/>
      <c r="F328" s="137">
        <f>'5 жастағы балалар Ш'!AF136</f>
        <v>0</v>
      </c>
      <c r="G328" s="44"/>
    </row>
    <row r="329" spans="2:7">
      <c r="B329" s="37"/>
      <c r="C329" s="43"/>
      <c r="D329" s="137">
        <f>'5 жастағы балалар К'!AG136</f>
        <v>0</v>
      </c>
      <c r="E329" s="44"/>
      <c r="F329" s="137">
        <f>'5 жастағы балалар Ш'!AG136</f>
        <v>0</v>
      </c>
      <c r="G329" s="44"/>
    </row>
    <row r="330" spans="2:7">
      <c r="B330" s="37">
        <v>11</v>
      </c>
      <c r="C330" s="43"/>
      <c r="D330" s="137">
        <f>'5 жастағы балалар К'!AH136</f>
        <v>0</v>
      </c>
      <c r="E330" s="44"/>
      <c r="F330" s="137">
        <f>'5 жастағы балалар Ш'!AH136</f>
        <v>0</v>
      </c>
      <c r="G330" s="44"/>
    </row>
    <row r="331" spans="2:7">
      <c r="B331" s="37"/>
      <c r="C331" s="43"/>
      <c r="D331" s="137">
        <f>'5 жастағы балалар К'!AI136</f>
        <v>0</v>
      </c>
      <c r="E331" s="44"/>
      <c r="F331" s="137">
        <f>'5 жастағы балалар Ш'!AI136</f>
        <v>0</v>
      </c>
      <c r="G331" s="44"/>
    </row>
    <row r="332" spans="2:7">
      <c r="B332" s="37"/>
      <c r="C332" s="43"/>
      <c r="D332" s="137">
        <f>'5 жастағы балалар К'!AJ136</f>
        <v>0</v>
      </c>
      <c r="E332" s="44"/>
      <c r="F332" s="137">
        <f>'5 жастағы балалар Ш'!AJ136</f>
        <v>0</v>
      </c>
      <c r="G332" s="44"/>
    </row>
    <row r="333" spans="2:7">
      <c r="B333" s="37">
        <v>12</v>
      </c>
      <c r="C333" s="43"/>
      <c r="D333" s="137">
        <f>'5 жастағы балалар К'!AK136</f>
        <v>0</v>
      </c>
      <c r="E333" s="44"/>
      <c r="F333" s="137">
        <f>'5 жастағы балалар Ш'!AK136</f>
        <v>0</v>
      </c>
      <c r="G333" s="44"/>
    </row>
    <row r="334" spans="2:7">
      <c r="B334" s="37"/>
      <c r="C334" s="43"/>
      <c r="D334" s="137">
        <f>'5 жастағы балалар К'!AL136</f>
        <v>0</v>
      </c>
      <c r="E334" s="44"/>
      <c r="F334" s="137">
        <f>'5 жастағы балалар Ш'!AL136</f>
        <v>0</v>
      </c>
      <c r="G334" s="44"/>
    </row>
    <row r="335" spans="2:7">
      <c r="B335" s="37"/>
      <c r="C335" s="43"/>
      <c r="D335" s="137">
        <f>'5 жастағы балалар К'!AM136</f>
        <v>0</v>
      </c>
      <c r="E335" s="44"/>
      <c r="F335" s="137">
        <f>'5 жастағы балалар Ш'!AM136</f>
        <v>0</v>
      </c>
      <c r="G335" s="44"/>
    </row>
    <row r="336" spans="2:7">
      <c r="B336" s="37">
        <v>13</v>
      </c>
      <c r="C336" s="43"/>
      <c r="D336" s="137">
        <f>'5 жастағы балалар К'!AN136</f>
        <v>0</v>
      </c>
      <c r="E336" s="44"/>
      <c r="F336" s="137">
        <f>'5 жастағы балалар Ш'!AN136</f>
        <v>0</v>
      </c>
      <c r="G336" s="44"/>
    </row>
    <row r="337" spans="2:7">
      <c r="B337" s="37"/>
      <c r="C337" s="43"/>
      <c r="D337" s="137">
        <f>'5 жастағы балалар К'!AO136</f>
        <v>0</v>
      </c>
      <c r="E337" s="44"/>
      <c r="F337" s="137">
        <f>'5 жастағы балалар Ш'!AO136</f>
        <v>0</v>
      </c>
      <c r="G337" s="44"/>
    </row>
    <row r="338" spans="2:7">
      <c r="B338" s="37"/>
      <c r="C338" s="43"/>
      <c r="D338" s="137">
        <f>'5 жастағы балалар К'!AP136</f>
        <v>0</v>
      </c>
      <c r="E338" s="44"/>
      <c r="F338" s="137">
        <f>'5 жастағы балалар Ш'!AP136</f>
        <v>0</v>
      </c>
      <c r="G338" s="44"/>
    </row>
    <row r="339" spans="2:7">
      <c r="B339" s="37">
        <v>14</v>
      </c>
      <c r="C339" s="43"/>
      <c r="D339" s="137">
        <f>'5 жастағы балалар К'!AQ136</f>
        <v>0</v>
      </c>
      <c r="E339" s="44"/>
      <c r="F339" s="137">
        <f>'5 жастағы балалар Ш'!AQ136</f>
        <v>0</v>
      </c>
      <c r="G339" s="44"/>
    </row>
    <row r="340" spans="2:7">
      <c r="B340" s="37"/>
      <c r="C340" s="43"/>
      <c r="D340" s="137">
        <f>'5 жастағы балалар К'!AR136</f>
        <v>0</v>
      </c>
      <c r="E340" s="44"/>
      <c r="F340" s="137">
        <f>'5 жастағы балалар Ш'!AR136</f>
        <v>0</v>
      </c>
      <c r="G340" s="44"/>
    </row>
    <row r="341" spans="2:7">
      <c r="B341" s="37"/>
      <c r="C341" s="43"/>
      <c r="D341" s="137">
        <f>'5 жастағы балалар К'!AS136</f>
        <v>0</v>
      </c>
      <c r="E341" s="44"/>
      <c r="F341" s="137">
        <f>'5 жастағы балалар Ш'!AS136</f>
        <v>0</v>
      </c>
      <c r="G341" s="44"/>
    </row>
    <row r="342" spans="2:7">
      <c r="B342" s="37">
        <v>15</v>
      </c>
      <c r="C342" s="43"/>
      <c r="D342" s="137">
        <f>'5 жастағы балалар К'!AT136</f>
        <v>0</v>
      </c>
      <c r="E342" s="44"/>
      <c r="F342" s="137">
        <f>'5 жастағы балалар Ш'!AT136</f>
        <v>0</v>
      </c>
      <c r="G342" s="44"/>
    </row>
    <row r="343" spans="2:7">
      <c r="B343" s="37"/>
      <c r="C343" s="43"/>
      <c r="D343" s="137">
        <f>'5 жастағы балалар К'!AU136</f>
        <v>0</v>
      </c>
      <c r="E343" s="44"/>
      <c r="F343" s="137">
        <f>'5 жастағы балалар Ш'!AU136</f>
        <v>0</v>
      </c>
      <c r="G343" s="44"/>
    </row>
    <row r="344" spans="2:7">
      <c r="B344" s="37"/>
      <c r="C344" s="43"/>
      <c r="D344" s="137">
        <f>'5 жастағы балалар К'!AV136</f>
        <v>0</v>
      </c>
      <c r="E344" s="44"/>
      <c r="F344" s="137">
        <f>'5 жастағы балалар Ш'!AV136</f>
        <v>0</v>
      </c>
      <c r="G344" s="44"/>
    </row>
    <row r="345" spans="2:7">
      <c r="B345" s="31">
        <v>16</v>
      </c>
      <c r="C345" s="43"/>
      <c r="D345" s="137">
        <f>'5 жастағы балалар К'!AW136</f>
        <v>0</v>
      </c>
      <c r="E345" s="44"/>
      <c r="F345" s="137">
        <f>'5 жастағы балалар Ш'!AW136</f>
        <v>0</v>
      </c>
      <c r="G345" s="44"/>
    </row>
    <row r="346" spans="2:7">
      <c r="B346" s="33"/>
      <c r="C346" s="43"/>
      <c r="D346" s="137">
        <f>'5 жастағы балалар К'!AX136</f>
        <v>0</v>
      </c>
      <c r="E346" s="44"/>
      <c r="F346" s="137">
        <f>'5 жастағы балалар Ш'!AX136</f>
        <v>0</v>
      </c>
      <c r="G346" s="44"/>
    </row>
    <row r="347" spans="2:7">
      <c r="B347" s="34"/>
      <c r="C347" s="43"/>
      <c r="D347" s="137">
        <f>'5 жастағы балалар К'!AY136</f>
        <v>0</v>
      </c>
      <c r="E347" s="44"/>
      <c r="F347" s="137">
        <f>'5 жастағы балалар Ш'!AY136</f>
        <v>0</v>
      </c>
      <c r="G347" s="44"/>
    </row>
    <row r="348" spans="2:7">
      <c r="B348" s="31">
        <v>17</v>
      </c>
      <c r="C348" s="43"/>
      <c r="D348" s="137">
        <f>'5 жастағы балалар К'!AZ136</f>
        <v>0</v>
      </c>
      <c r="E348" s="44"/>
      <c r="F348" s="137">
        <f>'5 жастағы балалар Ш'!AZ136</f>
        <v>0</v>
      </c>
      <c r="G348" s="44"/>
    </row>
    <row r="349" spans="2:7">
      <c r="B349" s="33"/>
      <c r="C349" s="43"/>
      <c r="D349" s="137">
        <f>'5 жастағы балалар К'!BA136</f>
        <v>0</v>
      </c>
      <c r="E349" s="44"/>
      <c r="F349" s="137">
        <f>'5 жастағы балалар Ш'!BA136</f>
        <v>0</v>
      </c>
      <c r="G349" s="44"/>
    </row>
    <row r="350" spans="2:7">
      <c r="B350" s="34"/>
      <c r="C350" s="43"/>
      <c r="D350" s="137">
        <f>'5 жастағы балалар К'!BB136</f>
        <v>0</v>
      </c>
      <c r="E350" s="44"/>
      <c r="F350" s="137">
        <f>'5 жастағы балалар Ш'!BB136</f>
        <v>0</v>
      </c>
      <c r="G350" s="44"/>
    </row>
    <row r="351" spans="2:7">
      <c r="B351" s="31">
        <v>18</v>
      </c>
      <c r="C351" s="43"/>
      <c r="D351" s="137">
        <f>'5 жастағы балалар К'!BC136</f>
        <v>0</v>
      </c>
      <c r="E351" s="44"/>
      <c r="F351" s="137">
        <f>'5 жастағы балалар Ш'!BC136</f>
        <v>0</v>
      </c>
      <c r="G351" s="44"/>
    </row>
    <row r="352" spans="2:7">
      <c r="B352" s="33"/>
      <c r="C352" s="43"/>
      <c r="D352" s="137">
        <f>'5 жастағы балалар К'!BD136</f>
        <v>0</v>
      </c>
      <c r="E352" s="44"/>
      <c r="F352" s="137">
        <f>'5 жастағы балалар Ш'!BD136</f>
        <v>0</v>
      </c>
      <c r="G352" s="44"/>
    </row>
    <row r="353" spans="2:7">
      <c r="B353" s="34"/>
      <c r="C353" s="43"/>
      <c r="D353" s="137">
        <f>'5 жастағы балалар К'!BE136</f>
        <v>0</v>
      </c>
      <c r="E353" s="44"/>
      <c r="F353" s="137">
        <f>'5 жастағы балалар Ш'!BE136</f>
        <v>0</v>
      </c>
      <c r="G353" s="44"/>
    </row>
    <row r="354" spans="2:7">
      <c r="B354" s="31">
        <v>19</v>
      </c>
      <c r="C354" s="43"/>
      <c r="D354" s="137">
        <f>'5 жастағы балалар К'!BF136</f>
        <v>0</v>
      </c>
      <c r="E354" s="44"/>
      <c r="F354" s="137">
        <f>'5 жастағы балалар Ш'!BF136</f>
        <v>0</v>
      </c>
      <c r="G354" s="44"/>
    </row>
    <row r="355" spans="2:7">
      <c r="B355" s="33"/>
      <c r="C355" s="43"/>
      <c r="D355" s="137">
        <f>'5 жастағы балалар К'!BG136</f>
        <v>0</v>
      </c>
      <c r="E355" s="44"/>
      <c r="F355" s="137">
        <f>'5 жастағы балалар Ш'!BG136</f>
        <v>0</v>
      </c>
      <c r="G355" s="44"/>
    </row>
    <row r="356" spans="2:7">
      <c r="B356" s="34"/>
      <c r="C356" s="43"/>
      <c r="D356" s="137">
        <f>'5 жастағы балалар К'!BH136</f>
        <v>0</v>
      </c>
      <c r="E356" s="44"/>
      <c r="F356" s="137">
        <f>'5 жастағы балалар Ш'!BH136</f>
        <v>0</v>
      </c>
      <c r="G356" s="44"/>
    </row>
    <row r="357" spans="2:7">
      <c r="B357" s="31">
        <v>20</v>
      </c>
      <c r="C357" s="43"/>
      <c r="D357" s="137">
        <f>'5 жастағы балалар К'!BI136</f>
        <v>0</v>
      </c>
      <c r="E357" s="44"/>
      <c r="F357" s="137">
        <f>'5 жастағы балалар Ш'!BI136</f>
        <v>0</v>
      </c>
      <c r="G357" s="44"/>
    </row>
    <row r="358" spans="2:7">
      <c r="B358" s="33"/>
      <c r="C358" s="43"/>
      <c r="D358" s="137">
        <f>'5 жастағы балалар К'!BJ136</f>
        <v>0</v>
      </c>
      <c r="E358" s="44"/>
      <c r="F358" s="137">
        <f>'5 жастағы балалар Ш'!BJ136</f>
        <v>0</v>
      </c>
      <c r="G358" s="44"/>
    </row>
    <row r="359" spans="2:7">
      <c r="B359" s="34"/>
      <c r="C359" s="43"/>
      <c r="D359" s="137">
        <f>'5 жастағы балалар К'!BK136</f>
        <v>0</v>
      </c>
      <c r="E359" s="44"/>
      <c r="F359" s="137">
        <f>'5 жастағы балалар Ш'!BK136</f>
        <v>0</v>
      </c>
      <c r="G359" s="44"/>
    </row>
    <row r="360" spans="2:7">
      <c r="B360" s="31">
        <v>21</v>
      </c>
      <c r="C360" s="43"/>
      <c r="D360" s="137">
        <f>'5 жастағы балалар К'!BL136</f>
        <v>0</v>
      </c>
      <c r="E360" s="44"/>
      <c r="F360" s="137">
        <f>'5 жастағы балалар Ш'!BL136</f>
        <v>0</v>
      </c>
      <c r="G360" s="44"/>
    </row>
    <row r="361" spans="2:7">
      <c r="B361" s="33"/>
      <c r="C361" s="43"/>
      <c r="D361" s="137">
        <f>'5 жастағы балалар К'!BM136</f>
        <v>0</v>
      </c>
      <c r="E361" s="44"/>
      <c r="F361" s="137">
        <f>'5 жастағы балалар Ш'!BM136</f>
        <v>0</v>
      </c>
      <c r="G361" s="44"/>
    </row>
    <row r="362" spans="2:7">
      <c r="B362" s="34"/>
      <c r="C362" s="43"/>
      <c r="D362" s="137">
        <f>'5 жастағы балалар К'!BN136</f>
        <v>0</v>
      </c>
      <c r="E362" s="44"/>
      <c r="F362" s="137">
        <f>'5 жастағы балалар Ш'!BN136</f>
        <v>0</v>
      </c>
      <c r="G362" s="44"/>
    </row>
    <row r="363" spans="2:7">
      <c r="B363" s="31">
        <v>22</v>
      </c>
      <c r="C363" s="43"/>
      <c r="D363" s="137">
        <f>'5 жастағы балалар К'!BO136</f>
        <v>0</v>
      </c>
      <c r="E363" s="44"/>
      <c r="F363" s="137">
        <f>'5 жастағы балалар Ш'!BO136</f>
        <v>0</v>
      </c>
      <c r="G363" s="44"/>
    </row>
    <row r="364" spans="2:7">
      <c r="B364" s="33"/>
      <c r="C364" s="43"/>
      <c r="D364" s="137">
        <f>'5 жастағы балалар К'!BP136</f>
        <v>0</v>
      </c>
      <c r="E364" s="44"/>
      <c r="F364" s="137">
        <f>'5 жастағы балалар Ш'!BP136</f>
        <v>0</v>
      </c>
      <c r="G364" s="44"/>
    </row>
    <row r="365" spans="2:7">
      <c r="B365" s="34"/>
      <c r="C365" s="43"/>
      <c r="D365" s="137">
        <f>'5 жастағы балалар К'!BQ136</f>
        <v>0</v>
      </c>
      <c r="E365" s="44"/>
      <c r="F365" s="137">
        <f>'5 жастағы балалар Ш'!BQ136</f>
        <v>0</v>
      </c>
      <c r="G365" s="44"/>
    </row>
    <row r="366" spans="2:7">
      <c r="B366" s="31">
        <v>23</v>
      </c>
      <c r="C366" s="43"/>
      <c r="D366" s="137">
        <f>'5 жастағы балалар К'!BR136</f>
        <v>0</v>
      </c>
      <c r="E366" s="44"/>
      <c r="F366" s="137">
        <f>'5 жастағы балалар Ш'!BR136</f>
        <v>0</v>
      </c>
      <c r="G366" s="44"/>
    </row>
    <row r="367" spans="2:7">
      <c r="B367" s="33"/>
      <c r="C367" s="43"/>
      <c r="D367" s="137">
        <f>'5 жастағы балалар К'!BS136</f>
        <v>0</v>
      </c>
      <c r="E367" s="44"/>
      <c r="F367" s="137">
        <f>'5 жастағы балалар Ш'!BS136</f>
        <v>0</v>
      </c>
      <c r="G367" s="44"/>
    </row>
    <row r="368" spans="2:7">
      <c r="B368" s="34"/>
      <c r="C368" s="43"/>
      <c r="D368" s="137">
        <f>'5 жастағы балалар К'!BT136</f>
        <v>0</v>
      </c>
      <c r="E368" s="44"/>
      <c r="F368" s="137">
        <f>'5 жастағы балалар Ш'!BT136</f>
        <v>0</v>
      </c>
      <c r="G368" s="44"/>
    </row>
    <row r="369" spans="2:7">
      <c r="B369" s="31">
        <v>24</v>
      </c>
      <c r="C369" s="43"/>
      <c r="D369" s="137">
        <f>'5 жастағы балалар К'!BU136</f>
        <v>0</v>
      </c>
      <c r="E369" s="44"/>
      <c r="F369" s="137">
        <f>'5 жастағы балалар Ш'!BU136</f>
        <v>0</v>
      </c>
      <c r="G369" s="44"/>
    </row>
    <row r="370" spans="2:7">
      <c r="B370" s="33"/>
      <c r="C370" s="43"/>
      <c r="D370" s="137">
        <f>'5 жастағы балалар К'!BV136</f>
        <v>0</v>
      </c>
      <c r="E370" s="44"/>
      <c r="F370" s="137">
        <f>'5 жастағы балалар Ш'!BV136</f>
        <v>0</v>
      </c>
      <c r="G370" s="44"/>
    </row>
    <row r="371" spans="2:7">
      <c r="B371" s="34"/>
      <c r="C371" s="43"/>
      <c r="D371" s="137">
        <f>'5 жастағы балалар К'!BW136</f>
        <v>0</v>
      </c>
      <c r="E371" s="44"/>
      <c r="F371" s="137">
        <f>'5 жастағы балалар Ш'!BW136</f>
        <v>0</v>
      </c>
      <c r="G371" s="44"/>
    </row>
    <row r="372" spans="2:7">
      <c r="B372" s="31">
        <v>25</v>
      </c>
      <c r="C372" s="43"/>
      <c r="D372" s="137">
        <f>'5 жастағы балалар К'!BX136</f>
        <v>0</v>
      </c>
      <c r="E372" s="44"/>
      <c r="F372" s="137">
        <f>'5 жастағы балалар Ш'!BX136</f>
        <v>0</v>
      </c>
      <c r="G372" s="44"/>
    </row>
    <row r="373" spans="2:7">
      <c r="B373" s="33"/>
      <c r="C373" s="43"/>
      <c r="D373" s="137">
        <f>'5 жастағы балалар К'!BY136</f>
        <v>0</v>
      </c>
      <c r="E373" s="44"/>
      <c r="F373" s="137">
        <f>'5 жастағы балалар Ш'!BY136</f>
        <v>0</v>
      </c>
      <c r="G373" s="44"/>
    </row>
    <row r="374" spans="2:7">
      <c r="B374" s="34"/>
      <c r="C374" s="43"/>
      <c r="D374" s="137">
        <f>'5 жастағы балалар К'!BZ136</f>
        <v>0</v>
      </c>
      <c r="E374" s="44"/>
      <c r="F374" s="137">
        <f>'5 жастағы балалар Ш'!BZ136</f>
        <v>0</v>
      </c>
      <c r="G374" s="44"/>
    </row>
    <row r="375" spans="2:7">
      <c r="B375" s="37">
        <v>26</v>
      </c>
      <c r="C375" s="43"/>
      <c r="D375" s="137">
        <f>'5 жастағы балалар К'!CA136</f>
        <v>0</v>
      </c>
      <c r="E375" s="44"/>
      <c r="F375" s="137">
        <f>'5 жастағы балалар Ш'!CA136</f>
        <v>0</v>
      </c>
      <c r="G375" s="44"/>
    </row>
    <row r="376" spans="2:7">
      <c r="B376" s="37"/>
      <c r="C376" s="43"/>
      <c r="D376" s="137">
        <f>'5 жастағы балалар К'!CB136</f>
        <v>0</v>
      </c>
      <c r="E376" s="44"/>
      <c r="F376" s="137">
        <f>'5 жастағы балалар Ш'!CB136</f>
        <v>0</v>
      </c>
      <c r="G376" s="44"/>
    </row>
    <row r="377" spans="2:7">
      <c r="B377" s="37"/>
      <c r="C377" s="43"/>
      <c r="D377" s="137">
        <f>'5 жастағы балалар К'!CC136</f>
        <v>0</v>
      </c>
      <c r="E377" s="44"/>
      <c r="F377" s="137">
        <f>'5 жастағы балалар Ш'!CC136</f>
        <v>0</v>
      </c>
      <c r="G377" s="44"/>
    </row>
    <row r="378" spans="2:7">
      <c r="B378" s="37">
        <v>27</v>
      </c>
      <c r="C378" s="43"/>
      <c r="D378" s="137">
        <f>'5 жастағы балалар К'!CD136</f>
        <v>0</v>
      </c>
      <c r="E378" s="44"/>
      <c r="F378" s="137">
        <f>'5 жастағы балалар Ш'!CD136</f>
        <v>0</v>
      </c>
      <c r="G378" s="44"/>
    </row>
    <row r="379" spans="2:7">
      <c r="B379" s="37"/>
      <c r="C379" s="43"/>
      <c r="D379" s="137">
        <f>'5 жастағы балалар К'!CE136</f>
        <v>0</v>
      </c>
      <c r="E379" s="44"/>
      <c r="F379" s="137">
        <f>'5 жастағы балалар Ш'!CE136</f>
        <v>0</v>
      </c>
      <c r="G379" s="44"/>
    </row>
    <row r="380" spans="2:7">
      <c r="B380" s="37"/>
      <c r="C380" s="43"/>
      <c r="D380" s="137">
        <f>'5 жастағы балалар К'!CF136</f>
        <v>0</v>
      </c>
      <c r="E380" s="44"/>
      <c r="F380" s="137">
        <f>'5 жастағы балалар Ш'!CF136</f>
        <v>0</v>
      </c>
      <c r="G380" s="44"/>
    </row>
    <row r="381" spans="2:7">
      <c r="B381" s="37">
        <v>28</v>
      </c>
      <c r="C381" s="43"/>
      <c r="D381" s="137">
        <f>'5 жастағы балалар К'!CG136</f>
        <v>0</v>
      </c>
      <c r="E381" s="44"/>
      <c r="F381" s="137">
        <f>'5 жастағы балалар Ш'!CG136</f>
        <v>0</v>
      </c>
      <c r="G381" s="44"/>
    </row>
    <row r="382" spans="2:7">
      <c r="B382" s="37"/>
      <c r="C382" s="43"/>
      <c r="D382" s="137">
        <f>'5 жастағы балалар К'!CH136</f>
        <v>0</v>
      </c>
      <c r="E382" s="44"/>
      <c r="F382" s="137">
        <f>'5 жастағы балалар Ш'!CH136</f>
        <v>0</v>
      </c>
      <c r="G382" s="44"/>
    </row>
    <row r="383" spans="2:7">
      <c r="B383" s="37"/>
      <c r="C383" s="43"/>
      <c r="D383" s="137">
        <f>'5 жастағы балалар К'!CI136</f>
        <v>0</v>
      </c>
      <c r="E383" s="44"/>
      <c r="F383" s="137">
        <f>'5 жастағы балалар Ш'!CI136</f>
        <v>0</v>
      </c>
      <c r="G383" s="44"/>
    </row>
    <row r="384" spans="2:7">
      <c r="B384" s="37">
        <v>29</v>
      </c>
      <c r="C384" s="43"/>
      <c r="D384" s="42"/>
      <c r="E384" s="44"/>
      <c r="F384" s="137">
        <f>'5 жастағы балалар Ш'!CJ136</f>
        <v>0</v>
      </c>
      <c r="G384" s="44"/>
    </row>
    <row r="385" spans="2:7">
      <c r="B385" s="37"/>
      <c r="C385" s="43"/>
      <c r="D385" s="44"/>
      <c r="E385" s="44"/>
      <c r="F385" s="137">
        <f>'5 жастағы балалар Ш'!CK136</f>
        <v>0</v>
      </c>
      <c r="G385" s="44"/>
    </row>
    <row r="386" spans="2:7">
      <c r="B386" s="37"/>
      <c r="C386" s="43"/>
      <c r="D386" s="44"/>
      <c r="E386" s="44"/>
      <c r="F386" s="137">
        <f>'5 жастағы балалар Ш'!CL136</f>
        <v>0</v>
      </c>
      <c r="G386" s="44"/>
    </row>
    <row r="387" spans="2:7">
      <c r="B387" s="37">
        <v>30</v>
      </c>
      <c r="C387" s="43"/>
      <c r="D387" s="44"/>
      <c r="E387" s="44"/>
      <c r="F387" s="137">
        <f>'5 жастағы балалар Ш'!CM136</f>
        <v>0</v>
      </c>
      <c r="G387" s="44"/>
    </row>
    <row r="388" spans="2:7">
      <c r="B388" s="37"/>
      <c r="C388" s="43"/>
      <c r="D388" s="44"/>
      <c r="E388" s="44"/>
      <c r="F388" s="137">
        <f>'5 жастағы балалар Ш'!CN136</f>
        <v>0</v>
      </c>
      <c r="G388" s="44"/>
    </row>
    <row r="389" spans="2:7">
      <c r="B389" s="37"/>
      <c r="C389" s="43"/>
      <c r="D389" s="44"/>
      <c r="E389" s="44"/>
      <c r="F389" s="137">
        <f>'5 жастағы балалар Ш'!CO136</f>
        <v>0</v>
      </c>
      <c r="G389" s="44"/>
    </row>
    <row r="390" spans="2:7">
      <c r="B390" s="37">
        <v>31</v>
      </c>
      <c r="C390" s="43"/>
      <c r="D390" s="44"/>
      <c r="E390" s="44"/>
      <c r="F390" s="137">
        <f>'5 жастағы балалар Ш'!CP136</f>
        <v>0</v>
      </c>
      <c r="G390" s="44"/>
    </row>
    <row r="391" spans="2:7">
      <c r="B391" s="37"/>
      <c r="C391" s="43"/>
      <c r="D391" s="44"/>
      <c r="E391" s="44"/>
      <c r="F391" s="137">
        <f>'5 жастағы балалар Ш'!CQ136</f>
        <v>0</v>
      </c>
      <c r="G391" s="44"/>
    </row>
    <row r="392" spans="2:7">
      <c r="B392" s="37"/>
      <c r="C392" s="43"/>
      <c r="D392" s="44"/>
      <c r="E392" s="44"/>
      <c r="F392" s="137">
        <f>'5 жастағы балалар Ш'!CR136</f>
        <v>0</v>
      </c>
      <c r="G392" s="44"/>
    </row>
    <row r="393" spans="2:7">
      <c r="B393" s="37">
        <v>32</v>
      </c>
      <c r="C393" s="43"/>
      <c r="D393" s="44"/>
      <c r="E393" s="44"/>
      <c r="F393" s="137">
        <f>'5 жастағы балалар Ш'!CS136</f>
        <v>0</v>
      </c>
      <c r="G393" s="44"/>
    </row>
    <row r="394" spans="2:7">
      <c r="B394" s="37"/>
      <c r="C394" s="43"/>
      <c r="D394" s="44"/>
      <c r="E394" s="44"/>
      <c r="F394" s="137">
        <f>'5 жастағы балалар Ш'!CT136</f>
        <v>0</v>
      </c>
      <c r="G394" s="44"/>
    </row>
    <row r="395" spans="2:7">
      <c r="B395" s="37"/>
      <c r="C395" s="43"/>
      <c r="D395" s="44"/>
      <c r="E395" s="44"/>
      <c r="F395" s="137">
        <f>'5 жастағы балалар Ш'!CU136</f>
        <v>0</v>
      </c>
      <c r="G395" s="44"/>
    </row>
    <row r="396" spans="2:7">
      <c r="B396" s="37">
        <v>33</v>
      </c>
      <c r="C396" s="43"/>
      <c r="D396" s="44"/>
      <c r="E396" s="44"/>
      <c r="F396" s="137">
        <f>'5 жастағы балалар Ш'!CV136</f>
        <v>0</v>
      </c>
      <c r="G396" s="44"/>
    </row>
    <row r="397" spans="2:7">
      <c r="B397" s="37"/>
      <c r="C397" s="43"/>
      <c r="D397" s="44"/>
      <c r="E397" s="44"/>
      <c r="F397" s="137">
        <f>'5 жастағы балалар Ш'!CW136</f>
        <v>0</v>
      </c>
      <c r="G397" s="44"/>
    </row>
    <row r="398" spans="2:7">
      <c r="B398" s="37"/>
      <c r="C398" s="43"/>
      <c r="D398" s="44"/>
      <c r="E398" s="44"/>
      <c r="F398" s="137">
        <f>'5 жастағы балалар Ш'!CX136</f>
        <v>0</v>
      </c>
      <c r="G398" s="44"/>
    </row>
    <row r="399" spans="2:7">
      <c r="B399" s="37">
        <v>34</v>
      </c>
      <c r="C399" s="43"/>
      <c r="D399" s="44"/>
      <c r="E399" s="44"/>
      <c r="F399" s="137">
        <f>'5 жастағы балалар Ш'!CY136</f>
        <v>0</v>
      </c>
      <c r="G399" s="44"/>
    </row>
    <row r="400" spans="2:7">
      <c r="B400" s="37"/>
      <c r="C400" s="43"/>
      <c r="D400" s="44"/>
      <c r="E400" s="44"/>
      <c r="F400" s="137">
        <f>'5 жастағы балалар Ш'!CZ136</f>
        <v>0</v>
      </c>
      <c r="G400" s="44"/>
    </row>
    <row r="401" spans="2:7">
      <c r="B401" s="37"/>
      <c r="C401" s="43"/>
      <c r="D401" s="44"/>
      <c r="E401" s="44"/>
      <c r="F401" s="137">
        <f>'5 жастағы балалар Ш'!DA136</f>
        <v>0</v>
      </c>
      <c r="G401" s="44"/>
    </row>
    <row r="402" spans="2:7">
      <c r="B402" s="37">
        <v>35</v>
      </c>
      <c r="C402" s="43"/>
      <c r="D402" s="44"/>
      <c r="E402" s="44"/>
      <c r="F402" s="137">
        <f>'5 жастағы балалар Ш'!DB136</f>
        <v>0</v>
      </c>
      <c r="G402" s="44"/>
    </row>
    <row r="403" spans="2:7">
      <c r="B403" s="37"/>
      <c r="C403" s="43"/>
      <c r="D403" s="44"/>
      <c r="E403" s="44"/>
      <c r="F403" s="137">
        <f>'5 жастағы балалар Ш'!DC136</f>
        <v>0</v>
      </c>
      <c r="G403" s="44"/>
    </row>
    <row r="404" spans="2:7">
      <c r="B404" s="37"/>
      <c r="C404" s="45"/>
      <c r="D404" s="46"/>
      <c r="E404" s="46"/>
      <c r="F404" s="137">
        <f>'5 жастағы балалар Ш'!DD136</f>
        <v>0</v>
      </c>
      <c r="G404" s="46"/>
    </row>
    <row r="405" spans="2:2">
      <c r="B405" s="47">
        <f>СВОД3!V31</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6"/>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f>'5 жастағы балалар Ф'!C32</f>
        <v>0</v>
      </c>
      <c r="E4" s="5"/>
      <c r="F4" s="5"/>
      <c r="G4" s="1"/>
      <c r="H4" s="1"/>
    </row>
    <row r="5" ht="18" spans="2:8">
      <c r="B5" s="6" t="s">
        <v>2</v>
      </c>
      <c r="C5" s="6"/>
      <c r="D5" s="7">
        <f>'5 жастағы балалар Ф'!A32</f>
        <v>0</v>
      </c>
      <c r="E5" s="7"/>
      <c r="F5" s="7"/>
      <c r="G5" s="1"/>
      <c r="H5" s="1"/>
    </row>
    <row r="6" ht="81.7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5.25" customHeight="1" spans="2:7">
      <c r="B97" s="28"/>
      <c r="C97" s="29" t="s">
        <v>5</v>
      </c>
      <c r="D97" s="29" t="s">
        <v>112</v>
      </c>
      <c r="E97" s="29" t="s">
        <v>338</v>
      </c>
      <c r="F97" s="29" t="s">
        <v>405</v>
      </c>
      <c r="G97" s="30" t="s">
        <v>726</v>
      </c>
    </row>
    <row r="98" ht="15" customHeight="1" spans="2:7">
      <c r="B98" s="31">
        <v>1</v>
      </c>
      <c r="C98" s="137">
        <f>'5 жастағы балалар Ф'!D32</f>
        <v>0</v>
      </c>
      <c r="D98" s="137">
        <f>'5 жастағы балалар К'!D32</f>
        <v>0</v>
      </c>
      <c r="E98" s="137">
        <f>'5 жастағы балалар Т'!D32</f>
        <v>0</v>
      </c>
      <c r="F98" s="137">
        <f>'5 жастағы балалар Ш'!D32</f>
        <v>0</v>
      </c>
      <c r="G98" s="137">
        <f>'5 жастағы балалар Ә'!D32</f>
        <v>0</v>
      </c>
    </row>
    <row r="99" ht="15" customHeight="1" spans="2:7">
      <c r="B99" s="33"/>
      <c r="C99" s="137">
        <f>'5 жастағы балалар Ф'!E32</f>
        <v>0</v>
      </c>
      <c r="D99" s="137">
        <f>'5 жастағы балалар К'!E32</f>
        <v>0</v>
      </c>
      <c r="E99" s="137">
        <f>'5 жастағы балалар Т'!E32</f>
        <v>0</v>
      </c>
      <c r="F99" s="137">
        <f>'5 жастағы балалар Ш'!E32</f>
        <v>0</v>
      </c>
      <c r="G99" s="137">
        <f>'5 жастағы балалар Ә'!E32</f>
        <v>0</v>
      </c>
    </row>
    <row r="100" ht="15" customHeight="1" spans="2:7">
      <c r="B100" s="34"/>
      <c r="C100" s="137">
        <f>'5 жастағы балалар Ф'!F32</f>
        <v>0</v>
      </c>
      <c r="D100" s="137">
        <f>'5 жастағы балалар К'!F32</f>
        <v>0</v>
      </c>
      <c r="E100" s="137">
        <f>'5 жастағы балалар Т'!F32</f>
        <v>0</v>
      </c>
      <c r="F100" s="137">
        <f>'5 жастағы балалар Ш'!F32</f>
        <v>0</v>
      </c>
      <c r="G100" s="137">
        <f>'5 жастағы балалар Ә'!F32</f>
        <v>0</v>
      </c>
    </row>
    <row r="101" ht="15" customHeight="1" spans="2:7">
      <c r="B101" s="31">
        <v>2</v>
      </c>
      <c r="C101" s="137">
        <f>'5 жастағы балалар Ф'!G32</f>
        <v>0</v>
      </c>
      <c r="D101" s="137">
        <f>'5 жастағы балалар К'!G32</f>
        <v>0</v>
      </c>
      <c r="E101" s="137">
        <f>'5 жастағы балалар Т'!G32</f>
        <v>0</v>
      </c>
      <c r="F101" s="137">
        <f>'5 жастағы балалар Ш'!G32</f>
        <v>0</v>
      </c>
      <c r="G101" s="137">
        <f>'5 жастағы балалар Ә'!G32</f>
        <v>0</v>
      </c>
    </row>
    <row r="102" ht="15" customHeight="1" spans="2:7">
      <c r="B102" s="33"/>
      <c r="C102" s="137">
        <f>'5 жастағы балалар Ф'!H32</f>
        <v>0</v>
      </c>
      <c r="D102" s="137">
        <f>'5 жастағы балалар К'!H32</f>
        <v>0</v>
      </c>
      <c r="E102" s="137">
        <f>'5 жастағы балалар Т'!H32</f>
        <v>0</v>
      </c>
      <c r="F102" s="137">
        <f>'5 жастағы балалар Ш'!H32</f>
        <v>0</v>
      </c>
      <c r="G102" s="137">
        <f>'5 жастағы балалар Ә'!H32</f>
        <v>0</v>
      </c>
    </row>
    <row r="103" ht="15" customHeight="1" spans="2:7">
      <c r="B103" s="34"/>
      <c r="C103" s="137">
        <f>'5 жастағы балалар Ф'!I32</f>
        <v>0</v>
      </c>
      <c r="D103" s="137">
        <f>'5 жастағы балалар К'!I32</f>
        <v>0</v>
      </c>
      <c r="E103" s="137">
        <f>'5 жастағы балалар Т'!I32</f>
        <v>0</v>
      </c>
      <c r="F103" s="137">
        <f>'5 жастағы балалар Ш'!I32</f>
        <v>0</v>
      </c>
      <c r="G103" s="137">
        <f>'5 жастағы балалар Ә'!I32</f>
        <v>0</v>
      </c>
    </row>
    <row r="104" ht="15" customHeight="1" spans="2:7">
      <c r="B104" s="31">
        <v>3</v>
      </c>
      <c r="C104" s="137">
        <f>'5 жастағы балалар Ф'!J32</f>
        <v>0</v>
      </c>
      <c r="D104" s="137">
        <f>'5 жастағы балалар К'!J32</f>
        <v>0</v>
      </c>
      <c r="E104" s="137">
        <f>'5 жастағы балалар Т'!J32</f>
        <v>0</v>
      </c>
      <c r="F104" s="137">
        <f>'5 жастағы балалар Ш'!J32</f>
        <v>0</v>
      </c>
      <c r="G104" s="137">
        <f>'5 жастағы балалар Ә'!J32</f>
        <v>0</v>
      </c>
    </row>
    <row r="105" ht="15" customHeight="1" spans="2:7">
      <c r="B105" s="33"/>
      <c r="C105" s="137">
        <f>'5 жастағы балалар Ф'!K32</f>
        <v>0</v>
      </c>
      <c r="D105" s="137">
        <f>'5 жастағы балалар К'!K32</f>
        <v>0</v>
      </c>
      <c r="E105" s="137">
        <f>'5 жастағы балалар Т'!K32</f>
        <v>0</v>
      </c>
      <c r="F105" s="137">
        <f>'5 жастағы балалар Ш'!K32</f>
        <v>0</v>
      </c>
      <c r="G105" s="137">
        <f>'5 жастағы балалар Ә'!K32</f>
        <v>0</v>
      </c>
    </row>
    <row r="106" ht="15" customHeight="1" spans="2:7">
      <c r="B106" s="34"/>
      <c r="C106" s="137">
        <f>'5 жастағы балалар Ф'!L32</f>
        <v>0</v>
      </c>
      <c r="D106" s="137">
        <f>'5 жастағы балалар К'!L32</f>
        <v>0</v>
      </c>
      <c r="E106" s="137">
        <f>'5 жастағы балалар Т'!L32</f>
        <v>0</v>
      </c>
      <c r="F106" s="137">
        <f>'5 жастағы балалар Ш'!L32</f>
        <v>0</v>
      </c>
      <c r="G106" s="137">
        <f>'5 жастағы балалар Ә'!L32</f>
        <v>0</v>
      </c>
    </row>
    <row r="107" ht="15" customHeight="1" spans="2:7">
      <c r="B107" s="31">
        <v>4</v>
      </c>
      <c r="C107" s="137">
        <f>'5 жастағы балалар Ф'!M32</f>
        <v>0</v>
      </c>
      <c r="D107" s="137">
        <f>'5 жастағы балалар К'!M32</f>
        <v>0</v>
      </c>
      <c r="E107" s="137">
        <f>'5 жастағы балалар Т'!M32</f>
        <v>0</v>
      </c>
      <c r="F107" s="137">
        <f>'5 жастағы балалар Ш'!M32</f>
        <v>0</v>
      </c>
      <c r="G107" s="137">
        <f>'5 жастағы балалар Ә'!M32</f>
        <v>0</v>
      </c>
    </row>
    <row r="108" ht="15" customHeight="1" spans="2:7">
      <c r="B108" s="33"/>
      <c r="C108" s="137">
        <f>'5 жастағы балалар Ф'!N32</f>
        <v>0</v>
      </c>
      <c r="D108" s="137">
        <f>'5 жастағы балалар К'!N32</f>
        <v>0</v>
      </c>
      <c r="E108" s="137">
        <f>'5 жастағы балалар Т'!N32</f>
        <v>0</v>
      </c>
      <c r="F108" s="137">
        <f>'5 жастағы балалар Ш'!N32</f>
        <v>0</v>
      </c>
      <c r="G108" s="137">
        <f>'5 жастағы балалар Ә'!N32</f>
        <v>0</v>
      </c>
    </row>
    <row r="109" ht="15" customHeight="1" spans="2:7">
      <c r="B109" s="34"/>
      <c r="C109" s="137">
        <f>'5 жастағы балалар Ф'!O32</f>
        <v>0</v>
      </c>
      <c r="D109" s="137">
        <f>'5 жастағы балалар К'!O32</f>
        <v>0</v>
      </c>
      <c r="E109" s="137">
        <f>'5 жастағы балалар Т'!O32</f>
        <v>0</v>
      </c>
      <c r="F109" s="137">
        <f>'5 жастағы балалар Ш'!O32</f>
        <v>0</v>
      </c>
      <c r="G109" s="137">
        <f>'5 жастағы балалар Ә'!O32</f>
        <v>0</v>
      </c>
    </row>
    <row r="110" ht="15" customHeight="1" spans="2:7">
      <c r="B110" s="31">
        <v>5</v>
      </c>
      <c r="C110" s="137">
        <f>'5 жастағы балалар Ф'!P32</f>
        <v>0</v>
      </c>
      <c r="D110" s="137">
        <f>'5 жастағы балалар К'!P32</f>
        <v>0</v>
      </c>
      <c r="E110" s="137">
        <f>'5 жастағы балалар Т'!P32</f>
        <v>0</v>
      </c>
      <c r="F110" s="137">
        <f>'5 жастағы балалар Ш'!P32</f>
        <v>0</v>
      </c>
      <c r="G110" s="137">
        <f>'5 жастағы балалар Ә'!P32</f>
        <v>0</v>
      </c>
    </row>
    <row r="111" ht="15" customHeight="1" spans="2:7">
      <c r="B111" s="33"/>
      <c r="C111" s="137">
        <f>'5 жастағы балалар Ф'!Q32</f>
        <v>0</v>
      </c>
      <c r="D111" s="137">
        <f>'5 жастағы балалар К'!Q32</f>
        <v>0</v>
      </c>
      <c r="E111" s="137">
        <f>'5 жастағы балалар Т'!Q32</f>
        <v>0</v>
      </c>
      <c r="F111" s="137">
        <f>'5 жастағы балалар Ш'!Q32</f>
        <v>0</v>
      </c>
      <c r="G111" s="137">
        <f>'5 жастағы балалар Ә'!Q32</f>
        <v>0</v>
      </c>
    </row>
    <row r="112" ht="15" customHeight="1" spans="2:7">
      <c r="B112" s="34"/>
      <c r="C112" s="137">
        <f>'5 жастағы балалар Ф'!R32</f>
        <v>0</v>
      </c>
      <c r="D112" s="137">
        <f>'5 жастағы балалар К'!R32</f>
        <v>0</v>
      </c>
      <c r="E112" s="137">
        <f>'5 жастағы балалар Т'!R32</f>
        <v>0</v>
      </c>
      <c r="F112" s="137">
        <f>'5 жастағы балалар Ш'!R32</f>
        <v>0</v>
      </c>
      <c r="G112" s="137">
        <f>'5 жастағы балалар Ә'!R32</f>
        <v>0</v>
      </c>
    </row>
    <row r="113" ht="15" customHeight="1" spans="2:7">
      <c r="B113" s="31">
        <v>6</v>
      </c>
      <c r="C113" s="137">
        <f>'5 жастағы балалар Ф'!S32</f>
        <v>0</v>
      </c>
      <c r="D113" s="137">
        <f>'5 жастағы балалар К'!S32</f>
        <v>0</v>
      </c>
      <c r="E113" s="137">
        <f>'5 жастағы балалар Т'!S32</f>
        <v>0</v>
      </c>
      <c r="F113" s="137">
        <f>'5 жастағы балалар Ш'!S32</f>
        <v>0</v>
      </c>
      <c r="G113" s="137">
        <f>'5 жастағы балалар Ә'!S32</f>
        <v>0</v>
      </c>
    </row>
    <row r="114" ht="15" customHeight="1" spans="2:7">
      <c r="B114" s="33"/>
      <c r="C114" s="137">
        <f>'5 жастағы балалар Ф'!T32</f>
        <v>0</v>
      </c>
      <c r="D114" s="137">
        <f>'5 жастағы балалар К'!T32</f>
        <v>0</v>
      </c>
      <c r="E114" s="137">
        <f>'5 жастағы балалар Т'!T32</f>
        <v>0</v>
      </c>
      <c r="F114" s="137">
        <f>'5 жастағы балалар Ш'!T32</f>
        <v>0</v>
      </c>
      <c r="G114" s="137">
        <f>'5 жастағы балалар Ә'!T32</f>
        <v>0</v>
      </c>
    </row>
    <row r="115" ht="15" customHeight="1" spans="2:7">
      <c r="B115" s="34"/>
      <c r="C115" s="137">
        <f>'5 жастағы балалар Ф'!U32</f>
        <v>0</v>
      </c>
      <c r="D115" s="137">
        <f>'5 жастағы балалар К'!U32</f>
        <v>0</v>
      </c>
      <c r="E115" s="137">
        <f>'5 жастағы балалар Т'!U32</f>
        <v>0</v>
      </c>
      <c r="F115" s="137">
        <f>'5 жастағы балалар Ш'!U32</f>
        <v>0</v>
      </c>
      <c r="G115" s="137">
        <f>'5 жастағы балалар Ә'!U32</f>
        <v>0</v>
      </c>
    </row>
    <row r="116" ht="15" customHeight="1" spans="2:7">
      <c r="B116" s="31">
        <v>7</v>
      </c>
      <c r="C116" s="35"/>
      <c r="D116" s="137">
        <f>'5 жастағы балалар К'!V32</f>
        <v>0</v>
      </c>
      <c r="E116" s="35"/>
      <c r="F116" s="137">
        <f>'5 жастағы балалар Ш'!V32</f>
        <v>0</v>
      </c>
      <c r="G116" s="35"/>
    </row>
    <row r="117" ht="15" customHeight="1" spans="2:7">
      <c r="B117" s="33"/>
      <c r="C117" s="36"/>
      <c r="D117" s="137">
        <f>'5 жастағы балалар Ш'!W32</f>
        <v>0</v>
      </c>
      <c r="E117" s="36"/>
      <c r="F117" s="137">
        <f>'5 жастағы балалар Ш'!W32</f>
        <v>0</v>
      </c>
      <c r="G117" s="36"/>
    </row>
    <row r="118" ht="15" customHeight="1" spans="2:7">
      <c r="B118" s="34"/>
      <c r="C118" s="36"/>
      <c r="D118" s="137">
        <f>'5 жастағы балалар К'!X32</f>
        <v>0</v>
      </c>
      <c r="E118" s="36"/>
      <c r="F118" s="137">
        <f>'5 жастағы балалар Ш'!X32</f>
        <v>0</v>
      </c>
      <c r="G118" s="36"/>
    </row>
    <row r="119" ht="15" customHeight="1" spans="2:7">
      <c r="B119" s="31">
        <v>8</v>
      </c>
      <c r="C119" s="36"/>
      <c r="D119" s="137">
        <f>'5 жастағы балалар К'!Y32</f>
        <v>0</v>
      </c>
      <c r="E119" s="36"/>
      <c r="F119" s="137">
        <f>'5 жастағы балалар Ш'!Y32</f>
        <v>0</v>
      </c>
      <c r="G119" s="36"/>
    </row>
    <row r="120" ht="15" customHeight="1" spans="2:7">
      <c r="B120" s="33"/>
      <c r="C120" s="36"/>
      <c r="D120" s="137">
        <f>'5 жастағы балалар К'!Z32</f>
        <v>0</v>
      </c>
      <c r="E120" s="36"/>
      <c r="F120" s="137">
        <f>'5 жастағы балалар Ш'!Z32</f>
        <v>0</v>
      </c>
      <c r="G120" s="36"/>
    </row>
    <row r="121" ht="15" customHeight="1" spans="2:7">
      <c r="B121" s="34"/>
      <c r="C121" s="36"/>
      <c r="D121" s="137">
        <f>'5 жастағы балалар К'!AA32</f>
        <v>0</v>
      </c>
      <c r="E121" s="36"/>
      <c r="F121" s="137">
        <f>'5 жастағы балалар Ш'!AA32</f>
        <v>0</v>
      </c>
      <c r="G121" s="36"/>
    </row>
    <row r="122" ht="15" customHeight="1" spans="2:7">
      <c r="B122" s="31">
        <v>9</v>
      </c>
      <c r="C122" s="36"/>
      <c r="D122" s="137">
        <f>'5 жастағы балалар К'!AB32</f>
        <v>0</v>
      </c>
      <c r="E122" s="36"/>
      <c r="F122" s="137">
        <f>'5 жастағы балалар Ш'!AB32</f>
        <v>0</v>
      </c>
      <c r="G122" s="36"/>
    </row>
    <row r="123" ht="15" customHeight="1" spans="2:7">
      <c r="B123" s="33"/>
      <c r="C123" s="36"/>
      <c r="D123" s="137">
        <f>'5 жастағы балалар К'!AC32</f>
        <v>0</v>
      </c>
      <c r="E123" s="36"/>
      <c r="F123" s="137">
        <f>'5 жастағы балалар Ш'!AC32</f>
        <v>0</v>
      </c>
      <c r="G123" s="36"/>
    </row>
    <row r="124" ht="15" customHeight="1" spans="2:7">
      <c r="B124" s="34"/>
      <c r="C124" s="36"/>
      <c r="D124" s="137">
        <f>'5 жастағы балалар К'!AD32</f>
        <v>0</v>
      </c>
      <c r="E124" s="36"/>
      <c r="F124" s="137">
        <f>'5 жастағы балалар Ш'!AD32</f>
        <v>0</v>
      </c>
      <c r="G124" s="36"/>
    </row>
    <row r="125" ht="15" customHeight="1" spans="2:7">
      <c r="B125" s="37">
        <v>10</v>
      </c>
      <c r="C125" s="36"/>
      <c r="D125" s="137">
        <f>'5 жастағы балалар К'!AE32</f>
        <v>0</v>
      </c>
      <c r="E125" s="36"/>
      <c r="F125" s="137">
        <f>'5 жастағы балалар Ш'!AE32</f>
        <v>0</v>
      </c>
      <c r="G125" s="36"/>
    </row>
    <row r="126" ht="15" customHeight="1" spans="2:7">
      <c r="B126" s="37"/>
      <c r="C126" s="36"/>
      <c r="D126" s="137">
        <f>'5 жастағы балалар К'!AF32</f>
        <v>0</v>
      </c>
      <c r="E126" s="36"/>
      <c r="F126" s="137">
        <f>'5 жастағы балалар Ш'!AF32</f>
        <v>0</v>
      </c>
      <c r="G126" s="36"/>
    </row>
    <row r="127" ht="15" customHeight="1" spans="2:7">
      <c r="B127" s="37"/>
      <c r="C127" s="36"/>
      <c r="D127" s="137">
        <f>'5 жастағы балалар К'!AG32</f>
        <v>0</v>
      </c>
      <c r="E127" s="36"/>
      <c r="F127" s="137">
        <f>'5 жастағы балалар Ш'!AG32</f>
        <v>0</v>
      </c>
      <c r="G127" s="36"/>
    </row>
    <row r="128" ht="15" customHeight="1" spans="2:7">
      <c r="B128" s="37">
        <v>11</v>
      </c>
      <c r="C128" s="36"/>
      <c r="D128" s="137">
        <f>'5 жастағы балалар К'!AH32</f>
        <v>0</v>
      </c>
      <c r="E128" s="36"/>
      <c r="F128" s="137">
        <f>'5 жастағы балалар Ш'!AH32</f>
        <v>0</v>
      </c>
      <c r="G128" s="36"/>
    </row>
    <row r="129" ht="15" customHeight="1" spans="2:7">
      <c r="B129" s="37"/>
      <c r="C129" s="36"/>
      <c r="D129" s="137">
        <f>'5 жастағы балалар К'!AI32</f>
        <v>0</v>
      </c>
      <c r="E129" s="36"/>
      <c r="F129" s="137">
        <f>'5 жастағы балалар Ш'!AI32</f>
        <v>0</v>
      </c>
      <c r="G129" s="36"/>
    </row>
    <row r="130" spans="2:7">
      <c r="B130" s="37"/>
      <c r="C130" s="36"/>
      <c r="D130" s="137">
        <f>'5 жастағы балалар К'!AJ32</f>
        <v>0</v>
      </c>
      <c r="E130" s="36"/>
      <c r="F130" s="137">
        <f>'5 жастағы балалар Ш'!AJ32</f>
        <v>0</v>
      </c>
      <c r="G130" s="36"/>
    </row>
    <row r="131" spans="2:7">
      <c r="B131" s="37">
        <v>12</v>
      </c>
      <c r="C131" s="36"/>
      <c r="D131" s="137">
        <f>'5 жастағы балалар К'!AK32</f>
        <v>0</v>
      </c>
      <c r="E131" s="36"/>
      <c r="F131" s="137">
        <f>'5 жастағы балалар Ш'!AK32</f>
        <v>0</v>
      </c>
      <c r="G131" s="36"/>
    </row>
    <row r="132" spans="2:7">
      <c r="B132" s="37"/>
      <c r="C132" s="36"/>
      <c r="D132" s="137">
        <f>'5 жастағы балалар К'!AL32</f>
        <v>0</v>
      </c>
      <c r="E132" s="36"/>
      <c r="F132" s="137">
        <f>'5 жастағы балалар Ш'!AL32</f>
        <v>0</v>
      </c>
      <c r="G132" s="36"/>
    </row>
    <row r="133" spans="2:7">
      <c r="B133" s="37"/>
      <c r="C133" s="36"/>
      <c r="D133" s="137">
        <f>'5 жастағы балалар К'!AM32</f>
        <v>0</v>
      </c>
      <c r="E133" s="36"/>
      <c r="F133" s="137">
        <f>'5 жастағы балалар Ш'!AM32</f>
        <v>0</v>
      </c>
      <c r="G133" s="36"/>
    </row>
    <row r="134" spans="2:7">
      <c r="B134" s="37">
        <v>13</v>
      </c>
      <c r="C134" s="36"/>
      <c r="D134" s="137">
        <f>'5 жастағы балалар К'!AN32</f>
        <v>0</v>
      </c>
      <c r="E134" s="36"/>
      <c r="F134" s="137">
        <f>'5 жастағы балалар Ш'!AN32</f>
        <v>0</v>
      </c>
      <c r="G134" s="36"/>
    </row>
    <row r="135" spans="2:7">
      <c r="B135" s="37"/>
      <c r="C135" s="36"/>
      <c r="D135" s="137">
        <f>'5 жастағы балалар К'!AO32</f>
        <v>0</v>
      </c>
      <c r="E135" s="36"/>
      <c r="F135" s="137">
        <f>'5 жастағы балалар Ш'!AO32</f>
        <v>0</v>
      </c>
      <c r="G135" s="36"/>
    </row>
    <row r="136" spans="2:7">
      <c r="B136" s="37"/>
      <c r="C136" s="36"/>
      <c r="D136" s="137">
        <f>'5 жастағы балалар К'!AP32</f>
        <v>0</v>
      </c>
      <c r="E136" s="36"/>
      <c r="F136" s="137">
        <f>'5 жастағы балалар Ш'!AP32</f>
        <v>0</v>
      </c>
      <c r="G136" s="36"/>
    </row>
    <row r="137" spans="2:7">
      <c r="B137" s="37">
        <v>14</v>
      </c>
      <c r="C137" s="36"/>
      <c r="D137" s="137">
        <f>'5 жастағы балалар К'!AQ32</f>
        <v>0</v>
      </c>
      <c r="E137" s="36"/>
      <c r="F137" s="137">
        <f>'5 жастағы балалар Ш'!AQ32</f>
        <v>0</v>
      </c>
      <c r="G137" s="36"/>
    </row>
    <row r="138" spans="2:7">
      <c r="B138" s="37"/>
      <c r="C138" s="36"/>
      <c r="D138" s="137">
        <f>'5 жастағы балалар К'!AR32</f>
        <v>0</v>
      </c>
      <c r="E138" s="36"/>
      <c r="F138" s="137">
        <f>'5 жастағы балалар Ш'!AR32</f>
        <v>0</v>
      </c>
      <c r="G138" s="36"/>
    </row>
    <row r="139" spans="2:7">
      <c r="B139" s="37"/>
      <c r="C139" s="36"/>
      <c r="D139" s="137">
        <f>'5 жастағы балалар К'!AS32</f>
        <v>0</v>
      </c>
      <c r="E139" s="36"/>
      <c r="F139" s="137">
        <f>'5 жастағы балалар Ш'!AS32</f>
        <v>0</v>
      </c>
      <c r="G139" s="36"/>
    </row>
    <row r="140" spans="2:7">
      <c r="B140" s="37">
        <v>15</v>
      </c>
      <c r="C140" s="36"/>
      <c r="D140" s="137">
        <f>'5 жастағы балалар К'!AT32</f>
        <v>0</v>
      </c>
      <c r="E140" s="36"/>
      <c r="F140" s="137">
        <f>'5 жастағы балалар Ш'!AT32</f>
        <v>0</v>
      </c>
      <c r="G140" s="36"/>
    </row>
    <row r="141" spans="2:7">
      <c r="B141" s="37"/>
      <c r="C141" s="36"/>
      <c r="D141" s="137">
        <f>'5 жастағы балалар К'!AU32</f>
        <v>0</v>
      </c>
      <c r="E141" s="36"/>
      <c r="F141" s="137">
        <f>'5 жастағы балалар Ш'!AU32</f>
        <v>0</v>
      </c>
      <c r="G141" s="36"/>
    </row>
    <row r="142" spans="2:7">
      <c r="B142" s="37"/>
      <c r="C142" s="36"/>
      <c r="D142" s="137">
        <f>'5 жастағы балалар К'!AV32</f>
        <v>0</v>
      </c>
      <c r="E142" s="36"/>
      <c r="F142" s="137">
        <f>'5 жастағы балалар Ш'!AV32</f>
        <v>0</v>
      </c>
      <c r="G142" s="36"/>
    </row>
    <row r="143" spans="2:7">
      <c r="B143" s="37">
        <v>16</v>
      </c>
      <c r="C143" s="36"/>
      <c r="D143" s="137">
        <f>'5 жастағы балалар К'!AW32</f>
        <v>0</v>
      </c>
      <c r="E143" s="36"/>
      <c r="F143" s="137">
        <f>'5 жастағы балалар Ш'!AW32</f>
        <v>0</v>
      </c>
      <c r="G143" s="36"/>
    </row>
    <row r="144" spans="2:7">
      <c r="B144" s="37"/>
      <c r="C144" s="36"/>
      <c r="D144" s="137">
        <f>'5 жастағы балалар К'!AX32</f>
        <v>0</v>
      </c>
      <c r="E144" s="36"/>
      <c r="F144" s="137">
        <f>'5 жастағы балалар Ш'!AX32</f>
        <v>0</v>
      </c>
      <c r="G144" s="36"/>
    </row>
    <row r="145" spans="2:7">
      <c r="B145" s="37"/>
      <c r="C145" s="36"/>
      <c r="D145" s="137">
        <f>'5 жастағы балалар К'!AY32</f>
        <v>0</v>
      </c>
      <c r="E145" s="36"/>
      <c r="F145" s="137">
        <f>'5 жастағы балалар Ш'!AY32</f>
        <v>0</v>
      </c>
      <c r="G145" s="36"/>
    </row>
    <row r="146" spans="2:7">
      <c r="B146" s="37">
        <v>17</v>
      </c>
      <c r="C146" s="36"/>
      <c r="D146" s="137">
        <f>'5 жастағы балалар К'!AZ32</f>
        <v>0</v>
      </c>
      <c r="E146" s="36"/>
      <c r="F146" s="137">
        <f>'5 жастағы балалар Ш'!AZ32</f>
        <v>0</v>
      </c>
      <c r="G146" s="36"/>
    </row>
    <row r="147" spans="2:7">
      <c r="B147" s="37"/>
      <c r="C147" s="36"/>
      <c r="D147" s="137">
        <f>'5 жастағы балалар К'!BA32</f>
        <v>0</v>
      </c>
      <c r="E147" s="36"/>
      <c r="F147" s="137">
        <f>'5 жастағы балалар Ш'!BA32</f>
        <v>0</v>
      </c>
      <c r="G147" s="36"/>
    </row>
    <row r="148" spans="2:7">
      <c r="B148" s="37"/>
      <c r="C148" s="36"/>
      <c r="D148" s="137">
        <f>'5 жастағы балалар К'!BB32</f>
        <v>0</v>
      </c>
      <c r="E148" s="36"/>
      <c r="F148" s="137">
        <f>'5 жастағы балалар Ш'!BB32</f>
        <v>0</v>
      </c>
      <c r="G148" s="36"/>
    </row>
    <row r="149" spans="2:7">
      <c r="B149" s="37">
        <v>18</v>
      </c>
      <c r="C149" s="36"/>
      <c r="D149" s="137">
        <f>'5 жастағы балалар К'!BC32</f>
        <v>0</v>
      </c>
      <c r="E149" s="36"/>
      <c r="F149" s="137">
        <f>'5 жастағы балалар Ш'!BC32</f>
        <v>0</v>
      </c>
      <c r="G149" s="36"/>
    </row>
    <row r="150" spans="2:7">
      <c r="B150" s="37"/>
      <c r="C150" s="36"/>
      <c r="D150" s="137">
        <f>'5 жастағы балалар К'!BD32</f>
        <v>0</v>
      </c>
      <c r="E150" s="36"/>
      <c r="F150" s="137">
        <f>'5 жастағы балалар Ш'!BD32</f>
        <v>0</v>
      </c>
      <c r="G150" s="36"/>
    </row>
    <row r="151" spans="2:7">
      <c r="B151" s="37"/>
      <c r="C151" s="36"/>
      <c r="D151" s="137">
        <f>'5 жастағы балалар К'!BE32</f>
        <v>0</v>
      </c>
      <c r="E151" s="36"/>
      <c r="F151" s="137">
        <f>'5 жастағы балалар Ш'!BE32</f>
        <v>0</v>
      </c>
      <c r="G151" s="36"/>
    </row>
    <row r="152" spans="2:7">
      <c r="B152" s="37">
        <v>19</v>
      </c>
      <c r="C152" s="36"/>
      <c r="D152" s="35"/>
      <c r="E152" s="36"/>
      <c r="F152" s="137">
        <f>'5 жастағы балалар Ш'!BF32</f>
        <v>0</v>
      </c>
      <c r="G152" s="36"/>
    </row>
    <row r="153" spans="2:7">
      <c r="B153" s="37"/>
      <c r="C153" s="36"/>
      <c r="D153" s="36"/>
      <c r="E153" s="36"/>
      <c r="F153" s="137">
        <f>'5 жастағы балалар Ш'!BG32</f>
        <v>0</v>
      </c>
      <c r="G153" s="36"/>
    </row>
    <row r="154" spans="2:7">
      <c r="B154" s="37"/>
      <c r="C154" s="36"/>
      <c r="D154" s="36"/>
      <c r="E154" s="36"/>
      <c r="F154" s="137">
        <f>'5 жастағы балалар Ш'!BH32</f>
        <v>0</v>
      </c>
      <c r="G154" s="36"/>
    </row>
    <row r="155" spans="2:7">
      <c r="B155" s="37">
        <v>20</v>
      </c>
      <c r="C155" s="36"/>
      <c r="D155" s="36"/>
      <c r="E155" s="36"/>
      <c r="F155" s="137">
        <f>'5 жастағы балалар Ш'!BI32</f>
        <v>0</v>
      </c>
      <c r="G155" s="36"/>
    </row>
    <row r="156" spans="2:7">
      <c r="B156" s="37"/>
      <c r="C156" s="36"/>
      <c r="D156" s="36"/>
      <c r="E156" s="36"/>
      <c r="F156" s="137">
        <f>'5 жастағы балалар Ш'!BJ32</f>
        <v>0</v>
      </c>
      <c r="G156" s="36"/>
    </row>
    <row r="157" spans="2:7">
      <c r="B157" s="37"/>
      <c r="C157" s="36"/>
      <c r="D157" s="36"/>
      <c r="E157" s="36"/>
      <c r="F157" s="137">
        <f>'5 жастағы балалар Ш'!BK32</f>
        <v>0</v>
      </c>
      <c r="G157" s="36"/>
    </row>
    <row r="158" spans="2:7">
      <c r="B158" s="31">
        <v>21</v>
      </c>
      <c r="C158" s="36"/>
      <c r="D158" s="36"/>
      <c r="E158" s="36"/>
      <c r="F158" s="137">
        <f>'5 жастағы балалар Ш'!BL32</f>
        <v>0</v>
      </c>
      <c r="G158" s="36"/>
    </row>
    <row r="159" ht="15" customHeight="1" spans="2:7">
      <c r="B159" s="33"/>
      <c r="C159" s="36"/>
      <c r="D159" s="36"/>
      <c r="E159" s="36"/>
      <c r="F159" s="137">
        <f>'5 жастағы балалар Ш'!BM32</f>
        <v>0</v>
      </c>
      <c r="G159" s="36"/>
    </row>
    <row r="160" spans="2:7">
      <c r="B160" s="34"/>
      <c r="C160" s="36"/>
      <c r="D160" s="36"/>
      <c r="E160" s="36"/>
      <c r="F160" s="137">
        <f>'5 жастағы балалар Ш'!BN32</f>
        <v>0</v>
      </c>
      <c r="G160" s="36"/>
    </row>
    <row r="161" spans="2:7">
      <c r="B161" s="31">
        <v>22</v>
      </c>
      <c r="C161" s="36"/>
      <c r="D161" s="36"/>
      <c r="E161" s="36"/>
      <c r="F161" s="137">
        <f>'5 жастағы балалар Ш'!BO32</f>
        <v>0</v>
      </c>
      <c r="G161" s="36"/>
    </row>
    <row r="162" spans="2:7">
      <c r="B162" s="33"/>
      <c r="C162" s="36"/>
      <c r="D162" s="36"/>
      <c r="E162" s="36"/>
      <c r="F162" s="137">
        <f>'5 жастағы балалар Ш'!BP32</f>
        <v>0</v>
      </c>
      <c r="G162" s="36"/>
    </row>
    <row r="163" spans="2:7">
      <c r="B163" s="34"/>
      <c r="C163" s="36"/>
      <c r="D163" s="36"/>
      <c r="E163" s="36"/>
      <c r="F163" s="137">
        <f>'5 жастағы балалар Ш'!BQ32</f>
        <v>0</v>
      </c>
      <c r="G163" s="36"/>
    </row>
    <row r="164" spans="2:7">
      <c r="B164" s="31">
        <v>23</v>
      </c>
      <c r="C164" s="36"/>
      <c r="D164" s="36"/>
      <c r="E164" s="36"/>
      <c r="F164" s="137">
        <f>'5 жастағы балалар Ш'!BR32</f>
        <v>0</v>
      </c>
      <c r="G164" s="36"/>
    </row>
    <row r="165" spans="2:7">
      <c r="B165" s="33"/>
      <c r="C165" s="36"/>
      <c r="D165" s="36"/>
      <c r="E165" s="36"/>
      <c r="F165" s="137">
        <f>'5 жастағы балалар Ш'!BS32</f>
        <v>0</v>
      </c>
      <c r="G165" s="36"/>
    </row>
    <row r="166" ht="15" customHeight="1" spans="2:7">
      <c r="B166" s="34"/>
      <c r="C166" s="36"/>
      <c r="D166" s="36"/>
      <c r="E166" s="36"/>
      <c r="F166" s="137">
        <f>'5 жастағы балалар Ш'!BT32</f>
        <v>0</v>
      </c>
      <c r="G166" s="36"/>
    </row>
    <row r="167" ht="15" customHeight="1" spans="2:7">
      <c r="B167" s="31">
        <v>24</v>
      </c>
      <c r="C167" s="36"/>
      <c r="D167" s="36"/>
      <c r="E167" s="36"/>
      <c r="F167" s="137">
        <f>'5 жастағы балалар Ш'!BU32</f>
        <v>0</v>
      </c>
      <c r="G167" s="36"/>
    </row>
    <row r="168" ht="15" customHeight="1" spans="2:7">
      <c r="B168" s="33"/>
      <c r="C168" s="36"/>
      <c r="D168" s="36"/>
      <c r="E168" s="36"/>
      <c r="F168" s="137">
        <f>'5 жастағы балалар Ш'!BV32</f>
        <v>0</v>
      </c>
      <c r="G168" s="36"/>
    </row>
    <row r="169" ht="15" customHeight="1" spans="2:7">
      <c r="B169" s="34"/>
      <c r="C169" s="36"/>
      <c r="D169" s="36"/>
      <c r="E169" s="36"/>
      <c r="F169" s="137">
        <f>'5 жастағы балалар Ш'!BW32</f>
        <v>0</v>
      </c>
      <c r="G169" s="36"/>
    </row>
    <row r="170" ht="15" customHeight="1" spans="2:7">
      <c r="B170" s="31">
        <v>25</v>
      </c>
      <c r="C170" s="36"/>
      <c r="D170" s="36"/>
      <c r="E170" s="36"/>
      <c r="F170" s="137">
        <f>'5 жастағы балалар Ш'!BX32</f>
        <v>0</v>
      </c>
      <c r="G170" s="36"/>
    </row>
    <row r="171" ht="15" customHeight="1" spans="2:7">
      <c r="B171" s="33"/>
      <c r="C171" s="36"/>
      <c r="D171" s="36"/>
      <c r="E171" s="36"/>
      <c r="F171" s="137">
        <f>'5 жастағы балалар Ш'!BY32</f>
        <v>0</v>
      </c>
      <c r="G171" s="36"/>
    </row>
    <row r="172" ht="15" customHeight="1" spans="2:7">
      <c r="B172" s="34"/>
      <c r="C172" s="36"/>
      <c r="D172" s="36"/>
      <c r="E172" s="36"/>
      <c r="F172" s="137">
        <f>'5 жастағы балалар Ш'!BZ32</f>
        <v>0</v>
      </c>
      <c r="G172" s="36"/>
    </row>
    <row r="173" ht="15" customHeight="1" spans="2:7">
      <c r="B173" s="31">
        <v>26</v>
      </c>
      <c r="C173" s="36"/>
      <c r="D173" s="36"/>
      <c r="E173" s="36"/>
      <c r="F173" s="137">
        <f>'5 жастағы балалар Ш'!CA32</f>
        <v>0</v>
      </c>
      <c r="G173" s="36"/>
    </row>
    <row r="174" ht="15" customHeight="1" spans="2:7">
      <c r="B174" s="33"/>
      <c r="C174" s="36"/>
      <c r="D174" s="36"/>
      <c r="E174" s="36"/>
      <c r="F174" s="137">
        <f>'5 жастағы балалар Ш'!CB32</f>
        <v>0</v>
      </c>
      <c r="G174" s="36"/>
    </row>
    <row r="175" ht="15" customHeight="1" spans="2:7">
      <c r="B175" s="34"/>
      <c r="C175" s="36"/>
      <c r="D175" s="36"/>
      <c r="E175" s="36"/>
      <c r="F175" s="137">
        <f>'5 жастағы балалар Ш'!CC32</f>
        <v>0</v>
      </c>
      <c r="G175" s="36"/>
    </row>
    <row r="176" ht="15" customHeight="1" spans="2:7">
      <c r="B176" s="31">
        <v>27</v>
      </c>
      <c r="C176" s="36"/>
      <c r="D176" s="36"/>
      <c r="E176" s="36"/>
      <c r="F176" s="137">
        <f>'5 жастағы балалар Ш'!CD32</f>
        <v>0</v>
      </c>
      <c r="G176" s="36"/>
    </row>
    <row r="177" ht="15" customHeight="1" spans="2:7">
      <c r="B177" s="33"/>
      <c r="C177" s="36"/>
      <c r="D177" s="36"/>
      <c r="E177" s="36"/>
      <c r="F177" s="137">
        <f>'5 жастағы балалар Ш'!CE32</f>
        <v>0</v>
      </c>
      <c r="G177" s="36"/>
    </row>
    <row r="178" ht="15" customHeight="1" spans="2:7">
      <c r="B178" s="34"/>
      <c r="C178" s="36"/>
      <c r="D178" s="36"/>
      <c r="E178" s="36"/>
      <c r="F178" s="137">
        <f>'5 жастағы балалар Ш'!CF32</f>
        <v>0</v>
      </c>
      <c r="G178" s="36"/>
    </row>
    <row r="179" ht="15" customHeight="1" spans="2:7">
      <c r="B179" s="31">
        <v>28</v>
      </c>
      <c r="C179" s="36"/>
      <c r="D179" s="36"/>
      <c r="E179" s="36"/>
      <c r="F179" s="137">
        <f>'5 жастағы балалар Ш'!CG32</f>
        <v>0</v>
      </c>
      <c r="G179" s="36"/>
    </row>
    <row r="180" ht="15" customHeight="1" spans="2:7">
      <c r="B180" s="33"/>
      <c r="C180" s="36"/>
      <c r="D180" s="36"/>
      <c r="E180" s="36"/>
      <c r="F180" s="137">
        <f>'5 жастағы балалар Ш'!CH32</f>
        <v>0</v>
      </c>
      <c r="G180" s="36"/>
    </row>
    <row r="181" ht="15" customHeight="1" spans="2:7">
      <c r="B181" s="34"/>
      <c r="C181" s="36"/>
      <c r="D181" s="36"/>
      <c r="E181" s="36"/>
      <c r="F181" s="137">
        <f>'5 жастағы балалар Ш'!CI32</f>
        <v>0</v>
      </c>
      <c r="G181" s="36"/>
    </row>
    <row r="182" ht="15" customHeight="1" spans="2:7">
      <c r="B182" s="31">
        <v>29</v>
      </c>
      <c r="C182" s="36"/>
      <c r="D182" s="36"/>
      <c r="E182" s="36"/>
      <c r="F182" s="137">
        <f>'5 жастағы балалар Ш'!CJ32</f>
        <v>0</v>
      </c>
      <c r="G182" s="36"/>
    </row>
    <row r="183" ht="15" customHeight="1" spans="2:7">
      <c r="B183" s="33"/>
      <c r="C183" s="36"/>
      <c r="D183" s="36"/>
      <c r="E183" s="36"/>
      <c r="F183" s="137">
        <f>'5 жастағы балалар Ш'!CK32</f>
        <v>0</v>
      </c>
      <c r="G183" s="36"/>
    </row>
    <row r="184" ht="15" customHeight="1" spans="2:7">
      <c r="B184" s="34"/>
      <c r="C184" s="36"/>
      <c r="D184" s="36"/>
      <c r="E184" s="36"/>
      <c r="F184" s="137">
        <f>'5 жастағы балалар Ш'!CL32</f>
        <v>0</v>
      </c>
      <c r="G184" s="36"/>
    </row>
    <row r="185" ht="15" customHeight="1" spans="2:7">
      <c r="B185" s="31">
        <v>30</v>
      </c>
      <c r="C185" s="36"/>
      <c r="D185" s="36"/>
      <c r="E185" s="36"/>
      <c r="F185" s="137">
        <f>'5 жастағы балалар Ш'!CM32</f>
        <v>0</v>
      </c>
      <c r="G185" s="36"/>
    </row>
    <row r="186" ht="15" customHeight="1" spans="2:7">
      <c r="B186" s="33"/>
      <c r="C186" s="36"/>
      <c r="D186" s="36"/>
      <c r="E186" s="36"/>
      <c r="F186" s="137">
        <f>'5 жастағы балалар Ш'!CN32</f>
        <v>0</v>
      </c>
      <c r="G186" s="36"/>
    </row>
    <row r="187" ht="15" customHeight="1" spans="2:7">
      <c r="B187" s="34"/>
      <c r="C187" s="38"/>
      <c r="D187" s="38"/>
      <c r="E187" s="38"/>
      <c r="F187" s="137">
        <f>'5 жастағы балалар Ш'!CO32</f>
        <v>0</v>
      </c>
      <c r="G187" s="38"/>
    </row>
    <row r="188" ht="15" customHeight="1"/>
    <row r="189" ht="15" customHeight="1" spans="2:7">
      <c r="B189" s="25" t="s">
        <v>839</v>
      </c>
      <c r="C189" s="26"/>
      <c r="D189" s="26"/>
      <c r="E189" s="26"/>
      <c r="F189" s="26"/>
      <c r="G189" s="27"/>
    </row>
    <row r="190" ht="30" customHeight="1" spans="2:7">
      <c r="B190" s="28"/>
      <c r="C190" s="29" t="s">
        <v>5</v>
      </c>
      <c r="D190" s="29" t="s">
        <v>112</v>
      </c>
      <c r="E190" s="29" t="s">
        <v>338</v>
      </c>
      <c r="F190" s="29" t="s">
        <v>405</v>
      </c>
      <c r="G190" s="30" t="s">
        <v>726</v>
      </c>
    </row>
    <row r="191" ht="15" customHeight="1" spans="2:7">
      <c r="B191" s="31">
        <v>1</v>
      </c>
      <c r="C191" s="139">
        <f>'5 жастағы балалар Ф'!D78</f>
        <v>0</v>
      </c>
      <c r="D191" s="139">
        <f>'5 жастағы балалар К'!D78</f>
        <v>0</v>
      </c>
      <c r="E191" s="139">
        <f>'5 жастағы балалар Т'!D78</f>
        <v>0</v>
      </c>
      <c r="F191" s="139">
        <f>'5 жастағы балалар Ш'!D78</f>
        <v>0</v>
      </c>
      <c r="G191" s="139">
        <f>'5 жастағы балалар Ә'!D78</f>
        <v>0</v>
      </c>
    </row>
    <row r="192" ht="15" customHeight="1" spans="2:7">
      <c r="B192" s="33"/>
      <c r="C192" s="139">
        <f>'5 жастағы балалар Ф'!E78</f>
        <v>0</v>
      </c>
      <c r="D192" s="139">
        <f>'5 жастағы балалар К'!E78</f>
        <v>0</v>
      </c>
      <c r="E192" s="139">
        <f>'5 жастағы балалар Т'!E78</f>
        <v>0</v>
      </c>
      <c r="F192" s="139">
        <f>'5 жастағы балалар Ш'!E78</f>
        <v>0</v>
      </c>
      <c r="G192" s="139">
        <f>'5 жастағы балалар Ә'!E78</f>
        <v>0</v>
      </c>
    </row>
    <row r="193" ht="15" customHeight="1" spans="2:7">
      <c r="B193" s="34"/>
      <c r="C193" s="139">
        <f>'5 жастағы балалар Ф'!F78</f>
        <v>0</v>
      </c>
      <c r="D193" s="139">
        <f>'5 жастағы балалар К'!F78</f>
        <v>0</v>
      </c>
      <c r="E193" s="139">
        <f>'5 жастағы балалар Т'!F78</f>
        <v>0</v>
      </c>
      <c r="F193" s="139">
        <f>'5 жастағы балалар Ш'!F78</f>
        <v>0</v>
      </c>
      <c r="G193" s="139">
        <f>'5 жастағы балалар Ә'!F78</f>
        <v>0</v>
      </c>
    </row>
    <row r="194" ht="15" customHeight="1" spans="2:99">
      <c r="B194" s="31">
        <v>2</v>
      </c>
      <c r="C194" s="139">
        <f>'5 жастағы балалар Ф'!G78</f>
        <v>0</v>
      </c>
      <c r="D194" s="139">
        <f>'5 жастағы балалар К'!G78</f>
        <v>0</v>
      </c>
      <c r="E194" s="139">
        <f>'5 жастағы балалар Т'!G78</f>
        <v>0</v>
      </c>
      <c r="F194" s="139">
        <f>'5 жастағы балалар Ш'!G78</f>
        <v>0</v>
      </c>
      <c r="G194" s="139">
        <f>'5 жастағы балалар Ә'!G78</f>
        <v>0</v>
      </c>
      <c r="CO194" s="140"/>
      <c r="CQ194" s="140"/>
      <c r="CS194" s="140"/>
      <c r="CU194" s="140"/>
    </row>
    <row r="195" ht="15" customHeight="1" spans="2:99">
      <c r="B195" s="33"/>
      <c r="C195" s="139">
        <f>'5 жастағы балалар Ф'!H78</f>
        <v>0</v>
      </c>
      <c r="D195" s="139">
        <f>'5 жастағы балалар К'!H78</f>
        <v>0</v>
      </c>
      <c r="E195" s="139">
        <f>'5 жастағы балалар Т'!H78</f>
        <v>0</v>
      </c>
      <c r="F195" s="139">
        <f>'5 жастағы балалар Ш'!H78</f>
        <v>0</v>
      </c>
      <c r="G195" s="139">
        <f>'5 жастағы балалар Ә'!H78</f>
        <v>0</v>
      </c>
      <c r="CO195" s="141"/>
      <c r="CQ195" s="141"/>
      <c r="CS195" s="141"/>
      <c r="CU195" s="141"/>
    </row>
    <row r="196" ht="15" customHeight="1" spans="2:99">
      <c r="B196" s="34"/>
      <c r="C196" s="139">
        <f>'5 жастағы балалар Ф'!I78</f>
        <v>0</v>
      </c>
      <c r="D196" s="139">
        <f>'5 жастағы балалар К'!I78</f>
        <v>0</v>
      </c>
      <c r="E196" s="139">
        <f>'5 жастағы балалар Т'!I78</f>
        <v>0</v>
      </c>
      <c r="F196" s="139">
        <f>'5 жастағы балалар Ш'!I78</f>
        <v>0</v>
      </c>
      <c r="G196" s="139">
        <f>'5 жастағы балалар Ә'!I78</f>
        <v>0</v>
      </c>
      <c r="CO196" s="141"/>
      <c r="CQ196" s="141"/>
      <c r="CS196" s="141"/>
      <c r="CU196" s="141"/>
    </row>
    <row r="197" ht="15" customHeight="1" spans="2:7">
      <c r="B197" s="31">
        <v>3</v>
      </c>
      <c r="C197" s="139">
        <f>'5 жастағы балалар Ф'!J78</f>
        <v>0</v>
      </c>
      <c r="D197" s="139">
        <f>'5 жастағы балалар К'!J78</f>
        <v>0</v>
      </c>
      <c r="E197" s="139">
        <f>'5 жастағы балалар Т'!J78</f>
        <v>0</v>
      </c>
      <c r="F197" s="139">
        <f>'5 жастағы балалар Ш'!J78</f>
        <v>0</v>
      </c>
      <c r="G197" s="139">
        <f>'5 жастағы балалар Ә'!J78</f>
        <v>0</v>
      </c>
    </row>
    <row r="198" ht="15" customHeight="1" spans="2:7">
      <c r="B198" s="33"/>
      <c r="C198" s="139">
        <f>'5 жастағы балалар Ф'!K78</f>
        <v>0</v>
      </c>
      <c r="D198" s="139">
        <f>'5 жастағы балалар К'!K78</f>
        <v>0</v>
      </c>
      <c r="E198" s="139">
        <f>'5 жастағы балалар Т'!K78</f>
        <v>0</v>
      </c>
      <c r="F198" s="139">
        <f>'5 жастағы балалар Ш'!K78</f>
        <v>0</v>
      </c>
      <c r="G198" s="139">
        <f>'5 жастағы балалар Ә'!K78</f>
        <v>0</v>
      </c>
    </row>
    <row r="199" ht="15" customHeight="1" spans="2:7">
      <c r="B199" s="34"/>
      <c r="C199" s="139">
        <f>'5 жастағы балалар Ф'!L78</f>
        <v>0</v>
      </c>
      <c r="D199" s="139">
        <f>'5 жастағы балалар К'!L78</f>
        <v>0</v>
      </c>
      <c r="E199" s="139">
        <f>'5 жастағы балалар Т'!L78</f>
        <v>0</v>
      </c>
      <c r="F199" s="139">
        <f>'5 жастағы балалар Ш'!L78</f>
        <v>0</v>
      </c>
      <c r="G199" s="139">
        <f>'5 жастағы балалар Ә'!L78</f>
        <v>0</v>
      </c>
    </row>
    <row r="200" ht="15" customHeight="1" spans="2:7">
      <c r="B200" s="31">
        <v>4</v>
      </c>
      <c r="C200" s="139">
        <f>'5 жастағы балалар Ф'!M78</f>
        <v>0</v>
      </c>
      <c r="D200" s="139">
        <f>'5 жастағы балалар К'!M78</f>
        <v>0</v>
      </c>
      <c r="E200" s="139">
        <f>'5 жастағы балалар Т'!M78</f>
        <v>0</v>
      </c>
      <c r="F200" s="139">
        <f>'5 жастағы балалар Ш'!M78</f>
        <v>0</v>
      </c>
      <c r="G200" s="139">
        <f>'5 жастағы балалар Ә'!M78</f>
        <v>0</v>
      </c>
    </row>
    <row r="201" ht="15" customHeight="1" spans="2:7">
      <c r="B201" s="33"/>
      <c r="C201" s="139">
        <f>'5 жастағы балалар Ф'!N78</f>
        <v>0</v>
      </c>
      <c r="D201" s="139">
        <f>'5 жастағы балалар К'!N78</f>
        <v>0</v>
      </c>
      <c r="E201" s="139">
        <f>'5 жастағы балалар Т'!N78</f>
        <v>0</v>
      </c>
      <c r="F201" s="139">
        <f>'5 жастағы балалар Ш'!N78</f>
        <v>0</v>
      </c>
      <c r="G201" s="139">
        <f>'5 жастағы балалар Ә'!N78</f>
        <v>0</v>
      </c>
    </row>
    <row r="202" ht="15" customHeight="1" spans="2:7">
      <c r="B202" s="34"/>
      <c r="C202" s="139">
        <f>'5 жастағы балалар Ф'!O78</f>
        <v>0</v>
      </c>
      <c r="D202" s="139">
        <f>'5 жастағы балалар К'!O78</f>
        <v>0</v>
      </c>
      <c r="E202" s="139">
        <f>'5 жастағы балалар Т'!O78</f>
        <v>0</v>
      </c>
      <c r="F202" s="139">
        <f>'5 жастағы балалар Ш'!O78</f>
        <v>0</v>
      </c>
      <c r="G202" s="139">
        <f>'5 жастағы балалар Ә'!O78</f>
        <v>0</v>
      </c>
    </row>
    <row r="203" ht="15" customHeight="1" spans="2:7">
      <c r="B203" s="31">
        <v>5</v>
      </c>
      <c r="C203" s="139">
        <f>'5 жастағы балалар Ф'!P78</f>
        <v>0</v>
      </c>
      <c r="D203" s="139">
        <f>'5 жастағы балалар К'!P78</f>
        <v>0</v>
      </c>
      <c r="E203" s="139">
        <f>'5 жастағы балалар Т'!P78</f>
        <v>0</v>
      </c>
      <c r="F203" s="139">
        <f>'5 жастағы балалар Ш'!P78</f>
        <v>0</v>
      </c>
      <c r="G203" s="139">
        <f>'5 жастағы балалар Ә'!P78</f>
        <v>0</v>
      </c>
    </row>
    <row r="204" ht="15" customHeight="1" spans="2:7">
      <c r="B204" s="33"/>
      <c r="C204" s="139">
        <f>'5 жастағы балалар Ф'!Q78</f>
        <v>0</v>
      </c>
      <c r="D204" s="139">
        <f>'5 жастағы балалар К'!Q78</f>
        <v>0</v>
      </c>
      <c r="E204" s="139">
        <f>'5 жастағы балалар Т'!Q78</f>
        <v>0</v>
      </c>
      <c r="F204" s="139">
        <f>'5 жастағы балалар Ш'!Q78</f>
        <v>0</v>
      </c>
      <c r="G204" s="139">
        <f>'5 жастағы балалар Ә'!Q78</f>
        <v>0</v>
      </c>
    </row>
    <row r="205" ht="15" customHeight="1" spans="2:7">
      <c r="B205" s="34"/>
      <c r="C205" s="139">
        <f>'5 жастағы балалар Ф'!R78</f>
        <v>0</v>
      </c>
      <c r="D205" s="139">
        <f>'5 жастағы балалар К'!R78</f>
        <v>0</v>
      </c>
      <c r="E205" s="139">
        <f>'5 жастағы балалар Т'!R78</f>
        <v>0</v>
      </c>
      <c r="F205" s="139">
        <f>'5 жастағы балалар Ш'!R78</f>
        <v>0</v>
      </c>
      <c r="G205" s="139">
        <f>'5 жастағы балалар Ә'!R78</f>
        <v>0</v>
      </c>
    </row>
    <row r="206" ht="15" customHeight="1" spans="2:7">
      <c r="B206" s="31">
        <v>6</v>
      </c>
      <c r="C206" s="139">
        <f>'5 жастағы балалар Ф'!S78</f>
        <v>0</v>
      </c>
      <c r="D206" s="139">
        <f>'5 жастағы балалар К'!S78</f>
        <v>0</v>
      </c>
      <c r="E206" s="139">
        <f>'5 жастағы балалар Т'!S78</f>
        <v>0</v>
      </c>
      <c r="F206" s="139">
        <f>'5 жастағы балалар Ш'!S78</f>
        <v>0</v>
      </c>
      <c r="G206" s="139">
        <f>'5 жастағы балалар Ә'!S78</f>
        <v>0</v>
      </c>
    </row>
    <row r="207" ht="15" customHeight="1" spans="2:7">
      <c r="B207" s="33"/>
      <c r="C207" s="139">
        <f>'5 жастағы балалар Ф'!T78</f>
        <v>0</v>
      </c>
      <c r="D207" s="139">
        <f>'5 жастағы балалар К'!T78</f>
        <v>0</v>
      </c>
      <c r="E207" s="139">
        <f>'5 жастағы балалар Т'!T78</f>
        <v>0</v>
      </c>
      <c r="F207" s="139">
        <f>'5 жастағы балалар Ш'!T78</f>
        <v>0</v>
      </c>
      <c r="G207" s="139">
        <f>'5 жастағы балалар Ә'!T78</f>
        <v>0</v>
      </c>
    </row>
    <row r="208" ht="15" customHeight="1" spans="2:7">
      <c r="B208" s="34"/>
      <c r="C208" s="139">
        <f>'5 жастағы балалар Ф'!U78</f>
        <v>0</v>
      </c>
      <c r="D208" s="139">
        <f>'5 жастағы балалар К'!U78</f>
        <v>0</v>
      </c>
      <c r="E208" s="139">
        <f>'5 жастағы балалар Т'!U78</f>
        <v>0</v>
      </c>
      <c r="F208" s="139">
        <f>'5 жастағы балалар Ш'!U78</f>
        <v>0</v>
      </c>
      <c r="G208" s="139">
        <f>'5 жастағы балалар Ә'!U78</f>
        <v>0</v>
      </c>
    </row>
    <row r="209" ht="15" customHeight="1" spans="2:7">
      <c r="B209" s="31">
        <v>7</v>
      </c>
      <c r="C209" s="139">
        <f>'5 жастағы балалар Ф'!V78</f>
        <v>0</v>
      </c>
      <c r="D209" s="139">
        <f>'5 жастағы балалар К'!V78</f>
        <v>0</v>
      </c>
      <c r="E209" s="139">
        <f>'5 жастағы балалар Т'!V78</f>
        <v>0</v>
      </c>
      <c r="F209" s="139">
        <f>'5 жастағы балалар Ш'!V78</f>
        <v>0</v>
      </c>
      <c r="G209" s="139">
        <f>'5 жастағы балалар Ә'!V78</f>
        <v>0</v>
      </c>
    </row>
    <row r="210" ht="15" customHeight="1" spans="2:7">
      <c r="B210" s="33"/>
      <c r="C210" s="139">
        <f>'5 жастағы балалар Ф'!W78</f>
        <v>0</v>
      </c>
      <c r="D210" s="139">
        <f>'5 жастағы балалар Ш'!W78</f>
        <v>0</v>
      </c>
      <c r="E210" s="139">
        <f>'5 жастағы балалар Т'!W78</f>
        <v>0</v>
      </c>
      <c r="F210" s="139">
        <f>'5 жастағы балалар Ш'!W78</f>
        <v>0</v>
      </c>
      <c r="G210" s="139">
        <f>'5 жастағы балалар Ә'!W78</f>
        <v>0</v>
      </c>
    </row>
    <row r="211" ht="15" customHeight="1" spans="2:7">
      <c r="B211" s="34"/>
      <c r="C211" s="139">
        <f>'5 жастағы балалар Ф'!X78</f>
        <v>0</v>
      </c>
      <c r="D211" s="139">
        <f>'5 жастағы балалар К'!X78</f>
        <v>0</v>
      </c>
      <c r="E211" s="139">
        <f>'5 жастағы балалар Т'!X78</f>
        <v>0</v>
      </c>
      <c r="F211" s="139">
        <f>'5 жастағы балалар Ш'!X78</f>
        <v>0</v>
      </c>
      <c r="G211" s="139">
        <f>'5 жастағы балалар Ә'!X78</f>
        <v>0</v>
      </c>
    </row>
    <row r="212" ht="15" customHeight="1" spans="2:7">
      <c r="B212" s="31">
        <v>8</v>
      </c>
      <c r="C212" s="41"/>
      <c r="D212" s="139">
        <f>'5 жастағы балалар К'!Y78</f>
        <v>0</v>
      </c>
      <c r="E212" s="42"/>
      <c r="F212" s="139">
        <f>'5 жастағы балалар Ш'!Y78</f>
        <v>0</v>
      </c>
      <c r="G212" s="42"/>
    </row>
    <row r="213" ht="15" customHeight="1" spans="2:7">
      <c r="B213" s="33"/>
      <c r="C213" s="43"/>
      <c r="D213" s="139">
        <f>'5 жастағы балалар К'!Z78</f>
        <v>0</v>
      </c>
      <c r="E213" s="44"/>
      <c r="F213" s="139">
        <f>'5 жастағы балалар Ш'!Z78</f>
        <v>0</v>
      </c>
      <c r="G213" s="44"/>
    </row>
    <row r="214" ht="15" customHeight="1" spans="2:7">
      <c r="B214" s="34"/>
      <c r="C214" s="43"/>
      <c r="D214" s="139">
        <f>'5 жастағы балалар К'!AA78</f>
        <v>0</v>
      </c>
      <c r="E214" s="44"/>
      <c r="F214" s="139">
        <f>'5 жастағы балалар Ш'!AA78</f>
        <v>0</v>
      </c>
      <c r="G214" s="44"/>
    </row>
    <row r="215" ht="15" customHeight="1" spans="2:7">
      <c r="B215" s="31">
        <v>9</v>
      </c>
      <c r="C215" s="43"/>
      <c r="D215" s="139">
        <f>'5 жастағы балалар К'!AB78</f>
        <v>0</v>
      </c>
      <c r="E215" s="44"/>
      <c r="F215" s="139">
        <f>'5 жастағы балалар Ш'!AB78</f>
        <v>0</v>
      </c>
      <c r="G215" s="44"/>
    </row>
    <row r="216" ht="15" customHeight="1" spans="2:7">
      <c r="B216" s="33"/>
      <c r="C216" s="43"/>
      <c r="D216" s="139">
        <f>'5 жастағы балалар К'!AC78</f>
        <v>0</v>
      </c>
      <c r="E216" s="44"/>
      <c r="F216" s="139">
        <f>'5 жастағы балалар Ш'!AC78</f>
        <v>0</v>
      </c>
      <c r="G216" s="44"/>
    </row>
    <row r="217" ht="15" customHeight="1" spans="2:7">
      <c r="B217" s="34"/>
      <c r="C217" s="43"/>
      <c r="D217" s="139">
        <f>'5 жастағы балалар К'!AD78</f>
        <v>0</v>
      </c>
      <c r="E217" s="44"/>
      <c r="F217" s="139">
        <f>'5 жастағы балалар Ш'!AD78</f>
        <v>0</v>
      </c>
      <c r="G217" s="44"/>
    </row>
    <row r="218" ht="15" customHeight="1" spans="2:7">
      <c r="B218" s="37">
        <v>10</v>
      </c>
      <c r="C218" s="43"/>
      <c r="D218" s="139">
        <f>'5 жастағы балалар К'!AE78</f>
        <v>0</v>
      </c>
      <c r="E218" s="44"/>
      <c r="F218" s="139">
        <f>'5 жастағы балалар Ш'!AE78</f>
        <v>0</v>
      </c>
      <c r="G218" s="44"/>
    </row>
    <row r="219" ht="15" customHeight="1" spans="2:7">
      <c r="B219" s="37"/>
      <c r="C219" s="43"/>
      <c r="D219" s="139">
        <f>'5 жастағы балалар К'!AF78</f>
        <v>0</v>
      </c>
      <c r="E219" s="44"/>
      <c r="F219" s="139">
        <f>'5 жастағы балалар Ш'!AF78</f>
        <v>0</v>
      </c>
      <c r="G219" s="44"/>
    </row>
    <row r="220" ht="15" customHeight="1" spans="2:7">
      <c r="B220" s="37"/>
      <c r="C220" s="43"/>
      <c r="D220" s="139">
        <f>'5 жастағы балалар К'!AG78</f>
        <v>0</v>
      </c>
      <c r="E220" s="44"/>
      <c r="F220" s="139">
        <f>'5 жастағы балалар Ш'!AG78</f>
        <v>0</v>
      </c>
      <c r="G220" s="44"/>
    </row>
    <row r="221" ht="15" customHeight="1" spans="2:7">
      <c r="B221" s="37">
        <v>11</v>
      </c>
      <c r="C221" s="43"/>
      <c r="D221" s="139">
        <f>'5 жастағы балалар К'!AH78</f>
        <v>0</v>
      </c>
      <c r="E221" s="44"/>
      <c r="F221" s="139">
        <f>'5 жастағы балалар Ш'!AH78</f>
        <v>0</v>
      </c>
      <c r="G221" s="44"/>
    </row>
    <row r="222" ht="15" customHeight="1" spans="2:7">
      <c r="B222" s="37"/>
      <c r="C222" s="43"/>
      <c r="D222" s="139">
        <f>'5 жастағы балалар К'!AI78</f>
        <v>0</v>
      </c>
      <c r="E222" s="44"/>
      <c r="F222" s="139">
        <f>'5 жастағы балалар Ш'!AI78</f>
        <v>0</v>
      </c>
      <c r="G222" s="44"/>
    </row>
    <row r="223" ht="15" customHeight="1" spans="2:7">
      <c r="B223" s="37"/>
      <c r="C223" s="43"/>
      <c r="D223" s="139">
        <f>'5 жастағы балалар К'!AJ78</f>
        <v>0</v>
      </c>
      <c r="E223" s="44"/>
      <c r="F223" s="139">
        <f>'5 жастағы балалар Ш'!AJ78</f>
        <v>0</v>
      </c>
      <c r="G223" s="44"/>
    </row>
    <row r="224" ht="15" customHeight="1" spans="2:7">
      <c r="B224" s="37">
        <v>12</v>
      </c>
      <c r="C224" s="43"/>
      <c r="D224" s="139">
        <f>'5 жастағы балалар К'!AK78</f>
        <v>0</v>
      </c>
      <c r="E224" s="44"/>
      <c r="F224" s="139">
        <f>'5 жастағы балалар Ш'!AK78</f>
        <v>0</v>
      </c>
      <c r="G224" s="44"/>
    </row>
    <row r="225" ht="15" customHeight="1" spans="2:7">
      <c r="B225" s="37"/>
      <c r="C225" s="43"/>
      <c r="D225" s="139">
        <f>'5 жастағы балалар К'!AL78</f>
        <v>0</v>
      </c>
      <c r="E225" s="44"/>
      <c r="F225" s="139">
        <f>'5 жастағы балалар Ш'!AL78</f>
        <v>0</v>
      </c>
      <c r="G225" s="44"/>
    </row>
    <row r="226" ht="15" customHeight="1" spans="2:7">
      <c r="B226" s="37"/>
      <c r="C226" s="43"/>
      <c r="D226" s="139">
        <f>'5 жастағы балалар К'!AM78</f>
        <v>0</v>
      </c>
      <c r="E226" s="44"/>
      <c r="F226" s="139">
        <f>'5 жастағы балалар Ш'!AM78</f>
        <v>0</v>
      </c>
      <c r="G226" s="44"/>
    </row>
    <row r="227" ht="15" customHeight="1" spans="2:7">
      <c r="B227" s="37">
        <v>13</v>
      </c>
      <c r="C227" s="43"/>
      <c r="D227" s="139">
        <f>'5 жастағы балалар К'!AN78</f>
        <v>0</v>
      </c>
      <c r="E227" s="44"/>
      <c r="F227" s="139">
        <f>'5 жастағы балалар Ш'!AN78</f>
        <v>0</v>
      </c>
      <c r="G227" s="44"/>
    </row>
    <row r="228" ht="15" customHeight="1" spans="2:7">
      <c r="B228" s="37"/>
      <c r="C228" s="43"/>
      <c r="D228" s="139">
        <f>'5 жастағы балалар К'!AO78</f>
        <v>0</v>
      </c>
      <c r="E228" s="44"/>
      <c r="F228" s="139">
        <f>'5 жастағы балалар Ш'!AO78</f>
        <v>0</v>
      </c>
      <c r="G228" s="44"/>
    </row>
    <row r="229" ht="15" customHeight="1" spans="2:7">
      <c r="B229" s="37"/>
      <c r="C229" s="43"/>
      <c r="D229" s="139">
        <f>'5 жастағы балалар К'!AP78</f>
        <v>0</v>
      </c>
      <c r="E229" s="44"/>
      <c r="F229" s="139">
        <f>'5 жастағы балалар Ш'!AP78</f>
        <v>0</v>
      </c>
      <c r="G229" s="44"/>
    </row>
    <row r="230" ht="15" customHeight="1" spans="2:7">
      <c r="B230" s="37">
        <v>14</v>
      </c>
      <c r="C230" s="43"/>
      <c r="D230" s="139">
        <f>'5 жастағы балалар К'!AQ78</f>
        <v>0</v>
      </c>
      <c r="E230" s="44"/>
      <c r="F230" s="139">
        <f>'5 жастағы балалар Ш'!AQ78</f>
        <v>0</v>
      </c>
      <c r="G230" s="44"/>
    </row>
    <row r="231" ht="15" customHeight="1" spans="2:7">
      <c r="B231" s="37"/>
      <c r="C231" s="43"/>
      <c r="D231" s="139">
        <f>'5 жастағы балалар К'!AR78</f>
        <v>0</v>
      </c>
      <c r="E231" s="44"/>
      <c r="F231" s="139">
        <f>'5 жастағы балалар Ш'!AR78</f>
        <v>0</v>
      </c>
      <c r="G231" s="44"/>
    </row>
    <row r="232" ht="15" customHeight="1" spans="2:7">
      <c r="B232" s="37"/>
      <c r="C232" s="43"/>
      <c r="D232" s="139">
        <f>'5 жастағы балалар К'!AS78</f>
        <v>0</v>
      </c>
      <c r="E232" s="44"/>
      <c r="F232" s="139">
        <f>'5 жастағы балалар Ш'!AS78</f>
        <v>0</v>
      </c>
      <c r="G232" s="44"/>
    </row>
    <row r="233" ht="15" customHeight="1" spans="2:7">
      <c r="B233" s="37">
        <v>15</v>
      </c>
      <c r="C233" s="43"/>
      <c r="D233" s="139">
        <f>'5 жастағы балалар К'!AT78</f>
        <v>0</v>
      </c>
      <c r="E233" s="44"/>
      <c r="F233" s="139">
        <f>'5 жастағы балалар Ш'!AT78</f>
        <v>0</v>
      </c>
      <c r="G233" s="44"/>
    </row>
    <row r="234" ht="15" customHeight="1" spans="2:7">
      <c r="B234" s="37"/>
      <c r="C234" s="43"/>
      <c r="D234" s="139">
        <f>'5 жастағы балалар К'!AU78</f>
        <v>0</v>
      </c>
      <c r="E234" s="44"/>
      <c r="F234" s="139">
        <f>'5 жастағы балалар Ш'!AU78</f>
        <v>0</v>
      </c>
      <c r="G234" s="44"/>
    </row>
    <row r="235" spans="2:7">
      <c r="B235" s="37"/>
      <c r="C235" s="43"/>
      <c r="D235" s="139">
        <f>'5 жастағы балалар К'!AV78</f>
        <v>0</v>
      </c>
      <c r="E235" s="44"/>
      <c r="F235" s="139">
        <f>'5 жастағы балалар Ш'!AV78</f>
        <v>0</v>
      </c>
      <c r="G235" s="44"/>
    </row>
    <row r="236" spans="2:7">
      <c r="B236" s="31">
        <v>16</v>
      </c>
      <c r="C236" s="43"/>
      <c r="D236" s="139">
        <f>'5 жастағы балалар К'!AW78</f>
        <v>0</v>
      </c>
      <c r="E236" s="44"/>
      <c r="F236" s="139">
        <f>'5 жастағы балалар Ш'!AW78</f>
        <v>0</v>
      </c>
      <c r="G236" s="44"/>
    </row>
    <row r="237" spans="2:7">
      <c r="B237" s="33"/>
      <c r="C237" s="43"/>
      <c r="D237" s="139">
        <f>'5 жастағы балалар К'!AX78</f>
        <v>0</v>
      </c>
      <c r="E237" s="44"/>
      <c r="F237" s="139">
        <f>'5 жастағы балалар Ш'!AX78</f>
        <v>0</v>
      </c>
      <c r="G237" s="44"/>
    </row>
    <row r="238" spans="2:7">
      <c r="B238" s="34"/>
      <c r="C238" s="43"/>
      <c r="D238" s="139">
        <f>'5 жастағы балалар К'!AY78</f>
        <v>0</v>
      </c>
      <c r="E238" s="44"/>
      <c r="F238" s="139">
        <f>'5 жастағы балалар Ш'!AY78</f>
        <v>0</v>
      </c>
      <c r="G238" s="44"/>
    </row>
    <row r="239" spans="2:7">
      <c r="B239" s="31">
        <v>17</v>
      </c>
      <c r="C239" s="43"/>
      <c r="D239" s="139">
        <f>'5 жастағы балалар К'!AZ78</f>
        <v>0</v>
      </c>
      <c r="E239" s="44"/>
      <c r="F239" s="139">
        <f>'5 жастағы балалар Ш'!AZ78</f>
        <v>0</v>
      </c>
      <c r="G239" s="44"/>
    </row>
    <row r="240" spans="2:7">
      <c r="B240" s="33"/>
      <c r="C240" s="43"/>
      <c r="D240" s="139">
        <f>'5 жастағы балалар К'!BA78</f>
        <v>0</v>
      </c>
      <c r="E240" s="44"/>
      <c r="F240" s="139">
        <f>'5 жастағы балалар Ш'!BA78</f>
        <v>0</v>
      </c>
      <c r="G240" s="44"/>
    </row>
    <row r="241" spans="2:7">
      <c r="B241" s="34"/>
      <c r="C241" s="43"/>
      <c r="D241" s="139">
        <f>'5 жастағы балалар К'!BB78</f>
        <v>0</v>
      </c>
      <c r="E241" s="44"/>
      <c r="F241" s="139">
        <f>'5 жастағы балалар Ш'!BB78</f>
        <v>0</v>
      </c>
      <c r="G241" s="44"/>
    </row>
    <row r="242" spans="2:7">
      <c r="B242" s="31">
        <v>18</v>
      </c>
      <c r="C242" s="43"/>
      <c r="D242" s="139">
        <f>'5 жастағы балалар К'!BC78</f>
        <v>0</v>
      </c>
      <c r="E242" s="44"/>
      <c r="F242" s="139">
        <f>'5 жастағы балалар Ш'!BC78</f>
        <v>0</v>
      </c>
      <c r="G242" s="44"/>
    </row>
    <row r="243" spans="2:7">
      <c r="B243" s="33"/>
      <c r="C243" s="43"/>
      <c r="D243" s="139">
        <f>'5 жастағы балалар К'!BD78</f>
        <v>0</v>
      </c>
      <c r="E243" s="44"/>
      <c r="F243" s="139">
        <f>'5 жастағы балалар Ш'!BD78</f>
        <v>0</v>
      </c>
      <c r="G243" s="44"/>
    </row>
    <row r="244" spans="2:7">
      <c r="B244" s="34"/>
      <c r="C244" s="43"/>
      <c r="D244" s="139">
        <f>'5 жастағы балалар К'!BE78</f>
        <v>0</v>
      </c>
      <c r="E244" s="44"/>
      <c r="F244" s="139">
        <f>'5 жастағы балалар Ш'!BE78</f>
        <v>0</v>
      </c>
      <c r="G244" s="44"/>
    </row>
    <row r="245" spans="2:7">
      <c r="B245" s="31">
        <v>19</v>
      </c>
      <c r="C245" s="43"/>
      <c r="D245" s="139">
        <f>'5 жастағы балалар К'!BF78</f>
        <v>0</v>
      </c>
      <c r="E245" s="44"/>
      <c r="F245" s="139">
        <f>'5 жастағы балалар Ш'!BF78</f>
        <v>0</v>
      </c>
      <c r="G245" s="44"/>
    </row>
    <row r="246" spans="2:7">
      <c r="B246" s="33"/>
      <c r="C246" s="43"/>
      <c r="D246" s="139">
        <f>'5 жастағы балалар К'!BG78</f>
        <v>0</v>
      </c>
      <c r="E246" s="44"/>
      <c r="F246" s="139">
        <f>'5 жастағы балалар Ш'!BG78</f>
        <v>0</v>
      </c>
      <c r="G246" s="44"/>
    </row>
    <row r="247" spans="2:7">
      <c r="B247" s="34"/>
      <c r="C247" s="43"/>
      <c r="D247" s="139">
        <f>'5 жастағы балалар К'!BH78</f>
        <v>0</v>
      </c>
      <c r="E247" s="44"/>
      <c r="F247" s="139">
        <f>'5 жастағы балалар Ш'!BH78</f>
        <v>0</v>
      </c>
      <c r="G247" s="44"/>
    </row>
    <row r="248" spans="2:7">
      <c r="B248" s="31">
        <v>20</v>
      </c>
      <c r="C248" s="43"/>
      <c r="D248" s="139">
        <f>'5 жастағы балалар К'!BI78</f>
        <v>0</v>
      </c>
      <c r="E248" s="44"/>
      <c r="F248" s="139">
        <f>'5 жастағы балалар Ш'!BI78</f>
        <v>0</v>
      </c>
      <c r="G248" s="44"/>
    </row>
    <row r="249" spans="2:7">
      <c r="B249" s="33"/>
      <c r="C249" s="43"/>
      <c r="D249" s="139">
        <f>'5 жастағы балалар К'!BJ78</f>
        <v>0</v>
      </c>
      <c r="E249" s="44"/>
      <c r="F249" s="139">
        <f>'5 жастағы балалар Ш'!BJ78</f>
        <v>0</v>
      </c>
      <c r="G249" s="44"/>
    </row>
    <row r="250" spans="2:7">
      <c r="B250" s="34"/>
      <c r="C250" s="43"/>
      <c r="D250" s="139">
        <f>'5 жастағы балалар К'!BK78</f>
        <v>0</v>
      </c>
      <c r="E250" s="44"/>
      <c r="F250" s="139">
        <f>'5 жастағы балалар Ш'!BK78</f>
        <v>0</v>
      </c>
      <c r="G250" s="44"/>
    </row>
    <row r="251" spans="2:7">
      <c r="B251" s="31">
        <v>21</v>
      </c>
      <c r="C251" s="43"/>
      <c r="D251" s="139">
        <f>'5 жастағы балалар К'!BL78</f>
        <v>0</v>
      </c>
      <c r="E251" s="44"/>
      <c r="F251" s="139">
        <f>'5 жастағы балалар Ш'!BL78</f>
        <v>0</v>
      </c>
      <c r="G251" s="44"/>
    </row>
    <row r="252" spans="2:7">
      <c r="B252" s="33"/>
      <c r="C252" s="43"/>
      <c r="D252" s="139">
        <f>'5 жастағы балалар К'!BM78</f>
        <v>0</v>
      </c>
      <c r="E252" s="44"/>
      <c r="F252" s="139">
        <f>'5 жастағы балалар Ш'!BM78</f>
        <v>0</v>
      </c>
      <c r="G252" s="44"/>
    </row>
    <row r="253" spans="2:7">
      <c r="B253" s="34"/>
      <c r="C253" s="43"/>
      <c r="D253" s="139">
        <f>'5 жастағы балалар К'!BN78</f>
        <v>0</v>
      </c>
      <c r="E253" s="44"/>
      <c r="F253" s="139">
        <f>'5 жастағы балалар Ш'!BN78</f>
        <v>0</v>
      </c>
      <c r="G253" s="44"/>
    </row>
    <row r="254" spans="2:7">
      <c r="B254" s="31">
        <v>22</v>
      </c>
      <c r="C254" s="43"/>
      <c r="D254" s="139">
        <f>'5 жастағы балалар К'!BO78</f>
        <v>0</v>
      </c>
      <c r="E254" s="44"/>
      <c r="F254" s="139">
        <f>'5 жастағы балалар Ш'!BO78</f>
        <v>0</v>
      </c>
      <c r="G254" s="44"/>
    </row>
    <row r="255" spans="2:7">
      <c r="B255" s="33"/>
      <c r="C255" s="43"/>
      <c r="D255" s="139">
        <f>'5 жастағы балалар К'!BP78</f>
        <v>0</v>
      </c>
      <c r="E255" s="44"/>
      <c r="F255" s="139">
        <f>'5 жастағы балалар Ш'!BP78</f>
        <v>0</v>
      </c>
      <c r="G255" s="44"/>
    </row>
    <row r="256" spans="2:7">
      <c r="B256" s="34"/>
      <c r="C256" s="43"/>
      <c r="D256" s="139">
        <f>'5 жастағы балалар К'!BQ78</f>
        <v>0</v>
      </c>
      <c r="E256" s="44"/>
      <c r="F256" s="139">
        <f>'5 жастағы балалар Ш'!BQ78</f>
        <v>0</v>
      </c>
      <c r="G256" s="44"/>
    </row>
    <row r="257" spans="2:7">
      <c r="B257" s="31">
        <v>23</v>
      </c>
      <c r="C257" s="43"/>
      <c r="D257" s="139">
        <f>'5 жастағы балалар К'!BR78</f>
        <v>0</v>
      </c>
      <c r="E257" s="44"/>
      <c r="F257" s="139">
        <f>'5 жастағы балалар Ш'!BR78</f>
        <v>0</v>
      </c>
      <c r="G257" s="44"/>
    </row>
    <row r="258" spans="2:7">
      <c r="B258" s="33"/>
      <c r="C258" s="43"/>
      <c r="D258" s="139">
        <f>'5 жастағы балалар К'!BS78</f>
        <v>0</v>
      </c>
      <c r="E258" s="44"/>
      <c r="F258" s="139">
        <f>'5 жастағы балалар Ш'!BS78</f>
        <v>0</v>
      </c>
      <c r="G258" s="44"/>
    </row>
    <row r="259" spans="2:7">
      <c r="B259" s="34"/>
      <c r="C259" s="43"/>
      <c r="D259" s="139">
        <f>'5 жастағы балалар К'!BT78</f>
        <v>0</v>
      </c>
      <c r="E259" s="44"/>
      <c r="F259" s="139">
        <f>'5 жастағы балалар Ш'!BT78</f>
        <v>0</v>
      </c>
      <c r="G259" s="44"/>
    </row>
    <row r="260" spans="2:7">
      <c r="B260" s="31">
        <v>24</v>
      </c>
      <c r="C260" s="43"/>
      <c r="D260" s="139">
        <f>'5 жастағы балалар К'!BU78</f>
        <v>0</v>
      </c>
      <c r="E260" s="44"/>
      <c r="F260" s="139">
        <f>'5 жастағы балалар Ш'!BU78</f>
        <v>0</v>
      </c>
      <c r="G260" s="44"/>
    </row>
    <row r="261" spans="2:7">
      <c r="B261" s="33"/>
      <c r="C261" s="43"/>
      <c r="D261" s="139">
        <f>'5 жастағы балалар К'!BV78</f>
        <v>0</v>
      </c>
      <c r="E261" s="44"/>
      <c r="F261" s="139">
        <f>'5 жастағы балалар Ш'!BV78</f>
        <v>0</v>
      </c>
      <c r="G261" s="44"/>
    </row>
    <row r="262" spans="2:7">
      <c r="B262" s="34"/>
      <c r="C262" s="43"/>
      <c r="D262" s="139">
        <f>'5 жастағы балалар К'!BW78</f>
        <v>0</v>
      </c>
      <c r="E262" s="44"/>
      <c r="F262" s="139">
        <f>'5 жастағы балалар Ш'!BW78</f>
        <v>0</v>
      </c>
      <c r="G262" s="44"/>
    </row>
    <row r="263" spans="2:7">
      <c r="B263" s="31">
        <v>25</v>
      </c>
      <c r="C263" s="43"/>
      <c r="D263" s="139">
        <f>'5 жастағы балалар К'!BX78</f>
        <v>0</v>
      </c>
      <c r="E263" s="44"/>
      <c r="F263" s="139">
        <f>'5 жастағы балалар Ш'!BX78</f>
        <v>0</v>
      </c>
      <c r="G263" s="44"/>
    </row>
    <row r="264" spans="2:7">
      <c r="B264" s="33"/>
      <c r="C264" s="43"/>
      <c r="D264" s="139">
        <f>'5 жастағы балалар К'!BY78</f>
        <v>0</v>
      </c>
      <c r="E264" s="44"/>
      <c r="F264" s="139">
        <f>'5 жастағы балалар Ш'!BY78</f>
        <v>0</v>
      </c>
      <c r="G264" s="44"/>
    </row>
    <row r="265" spans="2:7">
      <c r="B265" s="34"/>
      <c r="C265" s="43"/>
      <c r="D265" s="139">
        <f>'5 жастағы балалар К'!BZ78</f>
        <v>0</v>
      </c>
      <c r="E265" s="44"/>
      <c r="F265" s="139">
        <f>'5 жастағы балалар Ш'!BZ78</f>
        <v>0</v>
      </c>
      <c r="G265" s="44"/>
    </row>
    <row r="266" spans="2:7">
      <c r="B266" s="37">
        <v>26</v>
      </c>
      <c r="C266" s="43"/>
      <c r="D266" s="139">
        <f>'5 жастағы балалар К'!CA78</f>
        <v>0</v>
      </c>
      <c r="E266" s="44"/>
      <c r="F266" s="139">
        <f>'5 жастағы балалар Ш'!CA78</f>
        <v>0</v>
      </c>
      <c r="G266" s="44"/>
    </row>
    <row r="267" spans="2:7">
      <c r="B267" s="37"/>
      <c r="C267" s="43"/>
      <c r="D267" s="139">
        <f>'5 жастағы балалар К'!CB78</f>
        <v>0</v>
      </c>
      <c r="E267" s="44"/>
      <c r="F267" s="139">
        <f>'5 жастағы балалар Ш'!CB78</f>
        <v>0</v>
      </c>
      <c r="G267" s="44"/>
    </row>
    <row r="268" spans="2:7">
      <c r="B268" s="37"/>
      <c r="C268" s="43"/>
      <c r="D268" s="139">
        <f>'5 жастағы балалар К'!CC78</f>
        <v>0</v>
      </c>
      <c r="E268" s="44"/>
      <c r="F268" s="139">
        <f>'5 жастағы балалар Ш'!CC78</f>
        <v>0</v>
      </c>
      <c r="G268" s="44"/>
    </row>
    <row r="269" spans="2:7">
      <c r="B269" s="37">
        <v>27</v>
      </c>
      <c r="C269" s="43"/>
      <c r="D269" s="139">
        <f>'5 жастағы балалар К'!CD78</f>
        <v>0</v>
      </c>
      <c r="E269" s="44"/>
      <c r="F269" s="139">
        <f>'5 жастағы балалар Ш'!CD78</f>
        <v>0</v>
      </c>
      <c r="G269" s="44"/>
    </row>
    <row r="270" spans="2:7">
      <c r="B270" s="37"/>
      <c r="C270" s="43"/>
      <c r="D270" s="139">
        <f>'5 жастағы балалар К'!CE78</f>
        <v>0</v>
      </c>
      <c r="E270" s="44"/>
      <c r="F270" s="139">
        <f>'5 жастағы балалар Ш'!CE78</f>
        <v>0</v>
      </c>
      <c r="G270" s="44"/>
    </row>
    <row r="271" spans="2:7">
      <c r="B271" s="37"/>
      <c r="C271" s="43"/>
      <c r="D271" s="139">
        <f>'5 жастағы балалар К'!CF78</f>
        <v>0</v>
      </c>
      <c r="E271" s="44"/>
      <c r="F271" s="139">
        <f>'5 жастағы балалар Ш'!CF78</f>
        <v>0</v>
      </c>
      <c r="G271" s="44"/>
    </row>
    <row r="272" spans="2:7">
      <c r="B272" s="37">
        <v>28</v>
      </c>
      <c r="C272" s="43"/>
      <c r="D272" s="139">
        <f>'5 жастағы балалар К'!CG78</f>
        <v>0</v>
      </c>
      <c r="E272" s="44"/>
      <c r="F272" s="139">
        <f>'5 жастағы балалар Ш'!CG78</f>
        <v>0</v>
      </c>
      <c r="G272" s="44"/>
    </row>
    <row r="273" spans="2:7">
      <c r="B273" s="37"/>
      <c r="C273" s="43"/>
      <c r="D273" s="139">
        <f>'5 жастағы балалар К'!CH78</f>
        <v>0</v>
      </c>
      <c r="E273" s="44"/>
      <c r="F273" s="139">
        <f>'5 жастағы балалар Ш'!CH78</f>
        <v>0</v>
      </c>
      <c r="G273" s="44"/>
    </row>
    <row r="274" spans="2:7">
      <c r="B274" s="37"/>
      <c r="C274" s="43"/>
      <c r="D274" s="139">
        <f>'5 жастағы балалар К'!CI78</f>
        <v>0</v>
      </c>
      <c r="E274" s="44"/>
      <c r="F274" s="139">
        <f>'5 жастағы балалар Ш'!CI78</f>
        <v>0</v>
      </c>
      <c r="G274" s="44"/>
    </row>
    <row r="275" spans="2:7">
      <c r="B275" s="37">
        <v>29</v>
      </c>
      <c r="C275" s="43"/>
      <c r="D275" s="42"/>
      <c r="E275" s="44"/>
      <c r="F275" s="139">
        <f>'5 жастағы балалар Ш'!CJ78</f>
        <v>0</v>
      </c>
      <c r="G275" s="44"/>
    </row>
    <row r="276" spans="2:7">
      <c r="B276" s="37"/>
      <c r="C276" s="43"/>
      <c r="D276" s="44"/>
      <c r="E276" s="44"/>
      <c r="F276" s="139">
        <f>'5 жастағы балалар Ш'!CK78</f>
        <v>0</v>
      </c>
      <c r="G276" s="44"/>
    </row>
    <row r="277" spans="2:7">
      <c r="B277" s="37"/>
      <c r="C277" s="43"/>
      <c r="D277" s="44"/>
      <c r="E277" s="44"/>
      <c r="F277" s="139">
        <f>'5 жастағы балалар Ш'!CL78</f>
        <v>0</v>
      </c>
      <c r="G277" s="44"/>
    </row>
    <row r="278" spans="2:7">
      <c r="B278" s="37">
        <v>30</v>
      </c>
      <c r="C278" s="43"/>
      <c r="D278" s="44"/>
      <c r="E278" s="44"/>
      <c r="F278" s="139">
        <f>'5 жастағы балалар Ш'!CM78</f>
        <v>0</v>
      </c>
      <c r="G278" s="44"/>
    </row>
    <row r="279" spans="2:7">
      <c r="B279" s="37"/>
      <c r="C279" s="43"/>
      <c r="D279" s="44"/>
      <c r="E279" s="44"/>
      <c r="F279" s="139">
        <f>'5 жастағы балалар Ш'!CN78</f>
        <v>0</v>
      </c>
      <c r="G279" s="44"/>
    </row>
    <row r="280" spans="2:7">
      <c r="B280" s="37"/>
      <c r="C280" s="43"/>
      <c r="D280" s="44"/>
      <c r="E280" s="44"/>
      <c r="F280" s="139">
        <f>'5 жастағы балалар Ш'!CO78</f>
        <v>0</v>
      </c>
      <c r="G280" s="44"/>
    </row>
    <row r="281" spans="2:7">
      <c r="B281" s="37">
        <v>31</v>
      </c>
      <c r="C281" s="43"/>
      <c r="D281" s="44"/>
      <c r="E281" s="44"/>
      <c r="F281" s="139">
        <f>'5 жастағы балалар Ш'!CP78</f>
        <v>0</v>
      </c>
      <c r="G281" s="44"/>
    </row>
    <row r="282" spans="2:7">
      <c r="B282" s="37"/>
      <c r="C282" s="43"/>
      <c r="D282" s="44"/>
      <c r="E282" s="44"/>
      <c r="F282" s="139">
        <f>'5 жастағы балалар Ш'!CQ78</f>
        <v>0</v>
      </c>
      <c r="G282" s="44"/>
    </row>
    <row r="283" spans="2:7">
      <c r="B283" s="37"/>
      <c r="C283" s="43"/>
      <c r="D283" s="44"/>
      <c r="E283" s="44"/>
      <c r="F283" s="139">
        <f>'5 жастағы балалар Ш'!CR78</f>
        <v>0</v>
      </c>
      <c r="G283" s="44"/>
    </row>
    <row r="284" spans="2:7">
      <c r="B284" s="37">
        <v>32</v>
      </c>
      <c r="C284" s="43"/>
      <c r="D284" s="44"/>
      <c r="E284" s="44"/>
      <c r="F284" s="139">
        <f>'5 жастағы балалар Ш'!CS78</f>
        <v>0</v>
      </c>
      <c r="G284" s="44"/>
    </row>
    <row r="285" spans="2:7">
      <c r="B285" s="37"/>
      <c r="C285" s="43"/>
      <c r="D285" s="44"/>
      <c r="E285" s="44"/>
      <c r="F285" s="139">
        <f>'5 жастағы балалар Ш'!CT78</f>
        <v>0</v>
      </c>
      <c r="G285" s="44"/>
    </row>
    <row r="286" spans="2:7">
      <c r="B286" s="37"/>
      <c r="C286" s="43"/>
      <c r="D286" s="44"/>
      <c r="E286" s="44"/>
      <c r="F286" s="139">
        <f>'5 жастағы балалар Ш'!CU78</f>
        <v>0</v>
      </c>
      <c r="G286" s="44"/>
    </row>
    <row r="287" spans="2:7">
      <c r="B287" s="37">
        <v>33</v>
      </c>
      <c r="C287" s="43"/>
      <c r="D287" s="44"/>
      <c r="E287" s="44"/>
      <c r="F287" s="139">
        <f>'5 жастағы балалар Ш'!CV78</f>
        <v>0</v>
      </c>
      <c r="G287" s="44"/>
    </row>
    <row r="288" spans="2:7">
      <c r="B288" s="37"/>
      <c r="C288" s="43"/>
      <c r="D288" s="44"/>
      <c r="E288" s="44"/>
      <c r="F288" s="139">
        <f>'5 жастағы балалар Ш'!CW78</f>
        <v>0</v>
      </c>
      <c r="G288" s="44"/>
    </row>
    <row r="289" spans="2:7">
      <c r="B289" s="37"/>
      <c r="C289" s="43"/>
      <c r="D289" s="44"/>
      <c r="E289" s="44"/>
      <c r="F289" s="139">
        <f>'5 жастағы балалар Ш'!CX78</f>
        <v>0</v>
      </c>
      <c r="G289" s="44"/>
    </row>
    <row r="290" spans="2:7">
      <c r="B290" s="37">
        <v>34</v>
      </c>
      <c r="C290" s="43"/>
      <c r="D290" s="44"/>
      <c r="E290" s="44"/>
      <c r="F290" s="139">
        <f>'5 жастағы балалар Ш'!CY78</f>
        <v>0</v>
      </c>
      <c r="G290" s="44"/>
    </row>
    <row r="291" spans="2:7">
      <c r="B291" s="37"/>
      <c r="C291" s="43"/>
      <c r="D291" s="44"/>
      <c r="E291" s="44"/>
      <c r="F291" s="139">
        <f>'5 жастағы балалар Ш'!CZ78</f>
        <v>0</v>
      </c>
      <c r="G291" s="44"/>
    </row>
    <row r="292" spans="2:7">
      <c r="B292" s="37"/>
      <c r="C292" s="43"/>
      <c r="D292" s="44"/>
      <c r="E292" s="44"/>
      <c r="F292" s="139">
        <f>'5 жастағы балалар Ш'!DA78</f>
        <v>0</v>
      </c>
      <c r="G292" s="44"/>
    </row>
    <row r="293" spans="2:7">
      <c r="B293" s="37">
        <v>35</v>
      </c>
      <c r="C293" s="43"/>
      <c r="D293" s="44"/>
      <c r="E293" s="44"/>
      <c r="F293" s="139">
        <f>'5 жастағы балалар Ш'!DB78</f>
        <v>0</v>
      </c>
      <c r="G293" s="44"/>
    </row>
    <row r="294" spans="2:7">
      <c r="B294" s="37"/>
      <c r="C294" s="43"/>
      <c r="D294" s="44"/>
      <c r="E294" s="44"/>
      <c r="F294" s="139">
        <f>'5 жастағы балалар Ш'!DC78</f>
        <v>0</v>
      </c>
      <c r="G294" s="44"/>
    </row>
    <row r="295" spans="2:7">
      <c r="B295" s="37"/>
      <c r="C295" s="45"/>
      <c r="D295" s="46"/>
      <c r="E295" s="46"/>
      <c r="F295" s="139">
        <f>'5 жастағы балалар Ш'!DD78</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Ф'!D137</f>
        <v>0</v>
      </c>
      <c r="D300" s="137">
        <f>'5 жастағы балалар К'!D137</f>
        <v>0</v>
      </c>
      <c r="E300" s="137">
        <f>'5 жастағы балалар Т'!D137</f>
        <v>0</v>
      </c>
      <c r="F300" s="137">
        <f>'5 жастағы балалар Ш'!D137</f>
        <v>0</v>
      </c>
      <c r="G300" s="137">
        <f>'5 жастағы балалар Ә'!D137</f>
        <v>0</v>
      </c>
    </row>
    <row r="301" spans="2:7">
      <c r="B301" s="33"/>
      <c r="C301" s="137">
        <f>'5 жастағы балалар Ф'!E137</f>
        <v>0</v>
      </c>
      <c r="D301" s="137">
        <f>'5 жастағы балалар К'!E137</f>
        <v>0</v>
      </c>
      <c r="E301" s="137">
        <f>'5 жастағы балалар Т'!E137</f>
        <v>0</v>
      </c>
      <c r="F301" s="137">
        <f>'5 жастағы балалар Ш'!E137</f>
        <v>0</v>
      </c>
      <c r="G301" s="137">
        <f>'5 жастағы балалар Ә'!E137</f>
        <v>0</v>
      </c>
    </row>
    <row r="302" spans="2:7">
      <c r="B302" s="34"/>
      <c r="C302" s="137">
        <f>'5 жастағы балалар Ф'!F137</f>
        <v>0</v>
      </c>
      <c r="D302" s="137">
        <f>'5 жастағы балалар К'!F137</f>
        <v>0</v>
      </c>
      <c r="E302" s="137">
        <f>'5 жастағы балалар Т'!F137</f>
        <v>0</v>
      </c>
      <c r="F302" s="137">
        <f>'5 жастағы балалар Ш'!F137</f>
        <v>0</v>
      </c>
      <c r="G302" s="137">
        <f>'5 жастағы балалар Ә'!F137</f>
        <v>0</v>
      </c>
    </row>
    <row r="303" spans="2:7">
      <c r="B303" s="31">
        <v>2</v>
      </c>
      <c r="C303" s="137">
        <f>'5 жастағы балалар Ф'!G137</f>
        <v>0</v>
      </c>
      <c r="D303" s="137">
        <f>'5 жастағы балалар К'!G137</f>
        <v>0</v>
      </c>
      <c r="E303" s="137">
        <f>'5 жастағы балалар Т'!G137</f>
        <v>0</v>
      </c>
      <c r="F303" s="137">
        <f>'5 жастағы балалар Ш'!G137</f>
        <v>0</v>
      </c>
      <c r="G303" s="137">
        <f>'5 жастағы балалар Ә'!G137</f>
        <v>0</v>
      </c>
    </row>
    <row r="304" spans="2:7">
      <c r="B304" s="33"/>
      <c r="C304" s="137">
        <f>'5 жастағы балалар Ф'!H137</f>
        <v>0</v>
      </c>
      <c r="D304" s="137">
        <f>'5 жастағы балалар К'!H137</f>
        <v>0</v>
      </c>
      <c r="E304" s="137">
        <f>'5 жастағы балалар Т'!H137</f>
        <v>0</v>
      </c>
      <c r="F304" s="137">
        <f>'5 жастағы балалар Ш'!H137</f>
        <v>0</v>
      </c>
      <c r="G304" s="137">
        <f>'5 жастағы балалар Ә'!H137</f>
        <v>0</v>
      </c>
    </row>
    <row r="305" spans="2:7">
      <c r="B305" s="34"/>
      <c r="C305" s="137">
        <f>'5 жастағы балалар Ф'!I137</f>
        <v>0</v>
      </c>
      <c r="D305" s="137">
        <f>'5 жастағы балалар К'!I137</f>
        <v>0</v>
      </c>
      <c r="E305" s="137">
        <f>'5 жастағы балалар Т'!I137</f>
        <v>0</v>
      </c>
      <c r="F305" s="137">
        <f>'5 жастағы балалар Ш'!I137</f>
        <v>0</v>
      </c>
      <c r="G305" s="137">
        <f>'5 жастағы балалар Ә'!I137</f>
        <v>0</v>
      </c>
    </row>
    <row r="306" spans="2:7">
      <c r="B306" s="31">
        <v>3</v>
      </c>
      <c r="C306" s="137">
        <f>'5 жастағы балалар Ф'!J137</f>
        <v>0</v>
      </c>
      <c r="D306" s="137">
        <f>'5 жастағы балалар К'!J137</f>
        <v>0</v>
      </c>
      <c r="E306" s="137">
        <f>'5 жастағы балалар Т'!J137</f>
        <v>0</v>
      </c>
      <c r="F306" s="137">
        <f>'5 жастағы балалар Ш'!J137</f>
        <v>0</v>
      </c>
      <c r="G306" s="137">
        <f>'5 жастағы балалар Ә'!J137</f>
        <v>0</v>
      </c>
    </row>
    <row r="307" spans="2:7">
      <c r="B307" s="33"/>
      <c r="C307" s="137">
        <f>'5 жастағы балалар Ф'!K137</f>
        <v>0</v>
      </c>
      <c r="D307" s="137">
        <f>'5 жастағы балалар К'!K137</f>
        <v>0</v>
      </c>
      <c r="E307" s="137">
        <f>'5 жастағы балалар Т'!K137</f>
        <v>0</v>
      </c>
      <c r="F307" s="137">
        <f>'5 жастағы балалар Ш'!K137</f>
        <v>0</v>
      </c>
      <c r="G307" s="137">
        <f>'5 жастағы балалар Ә'!K137</f>
        <v>0</v>
      </c>
    </row>
    <row r="308" spans="2:7">
      <c r="B308" s="34"/>
      <c r="C308" s="137">
        <f>'5 жастағы балалар Ф'!L137</f>
        <v>0</v>
      </c>
      <c r="D308" s="137">
        <f>'5 жастағы балалар К'!L137</f>
        <v>0</v>
      </c>
      <c r="E308" s="137">
        <f>'5 жастағы балалар Т'!L137</f>
        <v>0</v>
      </c>
      <c r="F308" s="137">
        <f>'5 жастағы балалар Ш'!L137</f>
        <v>0</v>
      </c>
      <c r="G308" s="137">
        <f>'5 жастағы балалар Ә'!L137</f>
        <v>0</v>
      </c>
    </row>
    <row r="309" spans="2:7">
      <c r="B309" s="31">
        <v>4</v>
      </c>
      <c r="C309" s="137">
        <f>'5 жастағы балалар Ф'!M137</f>
        <v>0</v>
      </c>
      <c r="D309" s="137">
        <f>'5 жастағы балалар К'!M137</f>
        <v>0</v>
      </c>
      <c r="E309" s="137">
        <f>'5 жастағы балалар Т'!M137</f>
        <v>0</v>
      </c>
      <c r="F309" s="137">
        <f>'5 жастағы балалар Ш'!M137</f>
        <v>0</v>
      </c>
      <c r="G309" s="137">
        <f>'5 жастағы балалар Ә'!M137</f>
        <v>0</v>
      </c>
    </row>
    <row r="310" spans="2:7">
      <c r="B310" s="33"/>
      <c r="C310" s="137">
        <f>'5 жастағы балалар Ф'!N137</f>
        <v>0</v>
      </c>
      <c r="D310" s="137">
        <f>'5 жастағы балалар К'!N137</f>
        <v>0</v>
      </c>
      <c r="E310" s="137">
        <f>'5 жастағы балалар Т'!N137</f>
        <v>0</v>
      </c>
      <c r="F310" s="137">
        <f>'5 жастағы балалар Ш'!N137</f>
        <v>0</v>
      </c>
      <c r="G310" s="137">
        <f>'5 жастағы балалар Ә'!N137</f>
        <v>0</v>
      </c>
    </row>
    <row r="311" spans="2:7">
      <c r="B311" s="34"/>
      <c r="C311" s="137">
        <f>'5 жастағы балалар Ф'!O137</f>
        <v>0</v>
      </c>
      <c r="D311" s="137">
        <f>'5 жастағы балалар К'!O137</f>
        <v>0</v>
      </c>
      <c r="E311" s="137">
        <f>'5 жастағы балалар Т'!O137</f>
        <v>0</v>
      </c>
      <c r="F311" s="137">
        <f>'5 жастағы балалар Ш'!O137</f>
        <v>0</v>
      </c>
      <c r="G311" s="137">
        <f>'5 жастағы балалар Ә'!O137</f>
        <v>0</v>
      </c>
    </row>
    <row r="312" spans="2:7">
      <c r="B312" s="31">
        <v>5</v>
      </c>
      <c r="C312" s="137">
        <f>'5 жастағы балалар Ф'!P137</f>
        <v>0</v>
      </c>
      <c r="D312" s="137">
        <f>'5 жастағы балалар К'!P137</f>
        <v>0</v>
      </c>
      <c r="E312" s="137">
        <f>'5 жастағы балалар Т'!P137</f>
        <v>0</v>
      </c>
      <c r="F312" s="137">
        <f>'5 жастағы балалар Ш'!P137</f>
        <v>0</v>
      </c>
      <c r="G312" s="137">
        <f>'5 жастағы балалар Ә'!P137</f>
        <v>0</v>
      </c>
    </row>
    <row r="313" spans="2:7">
      <c r="B313" s="33"/>
      <c r="C313" s="137">
        <f>'5 жастағы балалар Ф'!Q137</f>
        <v>0</v>
      </c>
      <c r="D313" s="137">
        <f>'5 жастағы балалар К'!Q137</f>
        <v>0</v>
      </c>
      <c r="E313" s="137">
        <f>'5 жастағы балалар Т'!Q137</f>
        <v>0</v>
      </c>
      <c r="F313" s="137">
        <f>'5 жастағы балалар Ш'!Q137</f>
        <v>0</v>
      </c>
      <c r="G313" s="137">
        <f>'5 жастағы балалар Ә'!Q137</f>
        <v>0</v>
      </c>
    </row>
    <row r="314" spans="2:7">
      <c r="B314" s="34"/>
      <c r="C314" s="137">
        <f>'5 жастағы балалар Ф'!R137</f>
        <v>0</v>
      </c>
      <c r="D314" s="137">
        <f>'5 жастағы балалар К'!R137</f>
        <v>0</v>
      </c>
      <c r="E314" s="137">
        <f>'5 жастағы балалар Т'!R137</f>
        <v>0</v>
      </c>
      <c r="F314" s="137">
        <f>'5 жастағы балалар Ш'!R137</f>
        <v>0</v>
      </c>
      <c r="G314" s="137">
        <f>'5 жастағы балалар Ә'!R137</f>
        <v>0</v>
      </c>
    </row>
    <row r="315" spans="2:7">
      <c r="B315" s="31">
        <v>6</v>
      </c>
      <c r="C315" s="137">
        <f>'5 жастағы балалар Ф'!S137</f>
        <v>0</v>
      </c>
      <c r="D315" s="137">
        <f>'5 жастағы балалар К'!S137</f>
        <v>0</v>
      </c>
      <c r="E315" s="137">
        <f>'5 жастағы балалар Т'!S137</f>
        <v>0</v>
      </c>
      <c r="F315" s="137">
        <f>'5 жастағы балалар Ш'!S137</f>
        <v>0</v>
      </c>
      <c r="G315" s="137">
        <f>'5 жастағы балалар Ә'!S137</f>
        <v>0</v>
      </c>
    </row>
    <row r="316" spans="2:7">
      <c r="B316" s="33"/>
      <c r="C316" s="137">
        <f>'5 жастағы балалар Ф'!T137</f>
        <v>0</v>
      </c>
      <c r="D316" s="137">
        <f>'5 жастағы балалар К'!T137</f>
        <v>0</v>
      </c>
      <c r="E316" s="137">
        <f>'5 жастағы балалар Т'!T137</f>
        <v>0</v>
      </c>
      <c r="F316" s="137">
        <f>'5 жастағы балалар Ш'!T137</f>
        <v>0</v>
      </c>
      <c r="G316" s="137">
        <f>'5 жастағы балалар Ә'!T137</f>
        <v>0</v>
      </c>
    </row>
    <row r="317" spans="2:7">
      <c r="B317" s="34"/>
      <c r="C317" s="137">
        <f>'5 жастағы балалар Ф'!U137</f>
        <v>0</v>
      </c>
      <c r="D317" s="137">
        <f>'5 жастағы балалар К'!U137</f>
        <v>0</v>
      </c>
      <c r="E317" s="137">
        <f>'5 жастағы балалар Т'!U137</f>
        <v>0</v>
      </c>
      <c r="F317" s="137">
        <f>'5 жастағы балалар Ш'!U137</f>
        <v>0</v>
      </c>
      <c r="G317" s="137">
        <f>'5 жастағы балалар Ә'!U137</f>
        <v>0</v>
      </c>
    </row>
    <row r="318" spans="2:7">
      <c r="B318" s="31">
        <v>7</v>
      </c>
      <c r="C318" s="137">
        <f>'5 жастағы балалар Ф'!V137</f>
        <v>0</v>
      </c>
      <c r="D318" s="137">
        <f>'5 жастағы балалар К'!V137</f>
        <v>0</v>
      </c>
      <c r="E318" s="137">
        <f>'5 жастағы балалар Т'!V137</f>
        <v>0</v>
      </c>
      <c r="F318" s="137">
        <f>'5 жастағы балалар Ш'!V137</f>
        <v>0</v>
      </c>
      <c r="G318" s="137">
        <f>'5 жастағы балалар Ә'!V137</f>
        <v>0</v>
      </c>
    </row>
    <row r="319" spans="2:7">
      <c r="B319" s="33"/>
      <c r="C319" s="137">
        <f>'5 жастағы балалар Ф'!W137</f>
        <v>0</v>
      </c>
      <c r="D319" s="137">
        <f>'5 жастағы балалар Ш'!W137</f>
        <v>0</v>
      </c>
      <c r="E319" s="137">
        <f>'5 жастағы балалар Т'!W137</f>
        <v>0</v>
      </c>
      <c r="F319" s="137">
        <f>'5 жастағы балалар Ш'!W137</f>
        <v>0</v>
      </c>
      <c r="G319" s="137">
        <f>'5 жастағы балалар Ә'!W137</f>
        <v>0</v>
      </c>
    </row>
    <row r="320" spans="2:7">
      <c r="B320" s="34"/>
      <c r="C320" s="137">
        <f>'5 жастағы балалар Ф'!X137</f>
        <v>0</v>
      </c>
      <c r="D320" s="137">
        <f>'5 жастағы балалар К'!X137</f>
        <v>0</v>
      </c>
      <c r="E320" s="137">
        <f>'5 жастағы балалар Т'!X137</f>
        <v>0</v>
      </c>
      <c r="F320" s="137">
        <f>'5 жастағы балалар Ш'!X137</f>
        <v>0</v>
      </c>
      <c r="G320" s="137">
        <f>'5 жастағы балалар Ә'!X137</f>
        <v>0</v>
      </c>
    </row>
    <row r="321" spans="2:7">
      <c r="B321" s="31">
        <v>8</v>
      </c>
      <c r="C321" s="41"/>
      <c r="D321" s="137">
        <f>'5 жастағы балалар К'!Y137</f>
        <v>0</v>
      </c>
      <c r="E321" s="42"/>
      <c r="F321" s="137">
        <f>'5 жастағы балалар Ш'!Y137</f>
        <v>0</v>
      </c>
      <c r="G321" s="42"/>
    </row>
    <row r="322" spans="2:7">
      <c r="B322" s="33"/>
      <c r="C322" s="43"/>
      <c r="D322" s="137">
        <f>'5 жастағы балалар К'!Z137</f>
        <v>0</v>
      </c>
      <c r="E322" s="44"/>
      <c r="F322" s="137">
        <f>'5 жастағы балалар Ш'!Z137</f>
        <v>0</v>
      </c>
      <c r="G322" s="44"/>
    </row>
    <row r="323" spans="2:7">
      <c r="B323" s="34"/>
      <c r="C323" s="43"/>
      <c r="D323" s="137">
        <f>'5 жастағы балалар К'!AA137</f>
        <v>0</v>
      </c>
      <c r="E323" s="44"/>
      <c r="F323" s="137">
        <f>'5 жастағы балалар Ш'!AA137</f>
        <v>0</v>
      </c>
      <c r="G323" s="44"/>
    </row>
    <row r="324" spans="2:7">
      <c r="B324" s="31">
        <v>9</v>
      </c>
      <c r="C324" s="43"/>
      <c r="D324" s="137">
        <f>'5 жастағы балалар К'!AB137</f>
        <v>0</v>
      </c>
      <c r="E324" s="44"/>
      <c r="F324" s="137">
        <f>'5 жастағы балалар Ш'!AB137</f>
        <v>0</v>
      </c>
      <c r="G324" s="44"/>
    </row>
    <row r="325" spans="2:7">
      <c r="B325" s="33"/>
      <c r="C325" s="43"/>
      <c r="D325" s="137">
        <f>'5 жастағы балалар К'!AC137</f>
        <v>0</v>
      </c>
      <c r="E325" s="44"/>
      <c r="F325" s="137">
        <f>'5 жастағы балалар Ш'!AC137</f>
        <v>0</v>
      </c>
      <c r="G325" s="44"/>
    </row>
    <row r="326" spans="2:7">
      <c r="B326" s="34"/>
      <c r="C326" s="43"/>
      <c r="D326" s="137">
        <f>'5 жастағы балалар К'!AD137</f>
        <v>0</v>
      </c>
      <c r="E326" s="44"/>
      <c r="F326" s="137">
        <f>'5 жастағы балалар Ш'!AD137</f>
        <v>0</v>
      </c>
      <c r="G326" s="44"/>
    </row>
    <row r="327" spans="2:7">
      <c r="B327" s="37">
        <v>10</v>
      </c>
      <c r="C327" s="43"/>
      <c r="D327" s="137">
        <f>'5 жастағы балалар К'!AE137</f>
        <v>0</v>
      </c>
      <c r="E327" s="44"/>
      <c r="F327" s="137">
        <f>'5 жастағы балалар Ш'!AE137</f>
        <v>0</v>
      </c>
      <c r="G327" s="44"/>
    </row>
    <row r="328" spans="2:7">
      <c r="B328" s="37"/>
      <c r="C328" s="43"/>
      <c r="D328" s="137">
        <f>'5 жастағы балалар К'!AF137</f>
        <v>0</v>
      </c>
      <c r="E328" s="44"/>
      <c r="F328" s="137">
        <f>'5 жастағы балалар Ш'!AF137</f>
        <v>0</v>
      </c>
      <c r="G328" s="44"/>
    </row>
    <row r="329" spans="2:7">
      <c r="B329" s="37"/>
      <c r="C329" s="43"/>
      <c r="D329" s="137">
        <f>'5 жастағы балалар К'!AG137</f>
        <v>0</v>
      </c>
      <c r="E329" s="44"/>
      <c r="F329" s="137">
        <f>'5 жастағы балалар Ш'!AG137</f>
        <v>0</v>
      </c>
      <c r="G329" s="44"/>
    </row>
    <row r="330" spans="2:7">
      <c r="B330" s="37">
        <v>11</v>
      </c>
      <c r="C330" s="43"/>
      <c r="D330" s="137">
        <f>'5 жастағы балалар К'!AH137</f>
        <v>0</v>
      </c>
      <c r="E330" s="44"/>
      <c r="F330" s="137">
        <f>'5 жастағы балалар Ш'!AH137</f>
        <v>0</v>
      </c>
      <c r="G330" s="44"/>
    </row>
    <row r="331" spans="2:7">
      <c r="B331" s="37"/>
      <c r="C331" s="43"/>
      <c r="D331" s="137">
        <f>'5 жастағы балалар К'!AI137</f>
        <v>0</v>
      </c>
      <c r="E331" s="44"/>
      <c r="F331" s="137">
        <f>'5 жастағы балалар Ш'!AI137</f>
        <v>0</v>
      </c>
      <c r="G331" s="44"/>
    </row>
    <row r="332" spans="2:7">
      <c r="B332" s="37"/>
      <c r="C332" s="43"/>
      <c r="D332" s="137">
        <f>'5 жастағы балалар К'!AJ137</f>
        <v>0</v>
      </c>
      <c r="E332" s="44"/>
      <c r="F332" s="137">
        <f>'5 жастағы балалар Ш'!AJ137</f>
        <v>0</v>
      </c>
      <c r="G332" s="44"/>
    </row>
    <row r="333" spans="2:7">
      <c r="B333" s="37">
        <v>12</v>
      </c>
      <c r="C333" s="43"/>
      <c r="D333" s="137">
        <f>'5 жастағы балалар К'!AK137</f>
        <v>0</v>
      </c>
      <c r="E333" s="44"/>
      <c r="F333" s="137">
        <f>'5 жастағы балалар Ш'!AK137</f>
        <v>0</v>
      </c>
      <c r="G333" s="44"/>
    </row>
    <row r="334" spans="2:7">
      <c r="B334" s="37"/>
      <c r="C334" s="43"/>
      <c r="D334" s="137">
        <f>'5 жастағы балалар К'!AL137</f>
        <v>0</v>
      </c>
      <c r="E334" s="44"/>
      <c r="F334" s="137">
        <f>'5 жастағы балалар Ш'!AL137</f>
        <v>0</v>
      </c>
      <c r="G334" s="44"/>
    </row>
    <row r="335" spans="2:7">
      <c r="B335" s="37"/>
      <c r="C335" s="43"/>
      <c r="D335" s="137">
        <f>'5 жастағы балалар К'!AM137</f>
        <v>0</v>
      </c>
      <c r="E335" s="44"/>
      <c r="F335" s="137">
        <f>'5 жастағы балалар Ш'!AM137</f>
        <v>0</v>
      </c>
      <c r="G335" s="44"/>
    </row>
    <row r="336" spans="2:7">
      <c r="B336" s="37">
        <v>13</v>
      </c>
      <c r="C336" s="43"/>
      <c r="D336" s="137">
        <f>'5 жастағы балалар К'!AN137</f>
        <v>0</v>
      </c>
      <c r="E336" s="44"/>
      <c r="F336" s="137">
        <f>'5 жастағы балалар Ш'!AN137</f>
        <v>0</v>
      </c>
      <c r="G336" s="44"/>
    </row>
    <row r="337" spans="2:7">
      <c r="B337" s="37"/>
      <c r="C337" s="43"/>
      <c r="D337" s="137">
        <f>'5 жастағы балалар К'!AO137</f>
        <v>0</v>
      </c>
      <c r="E337" s="44"/>
      <c r="F337" s="137">
        <f>'5 жастағы балалар Ш'!AO137</f>
        <v>0</v>
      </c>
      <c r="G337" s="44"/>
    </row>
    <row r="338" spans="2:7">
      <c r="B338" s="37"/>
      <c r="C338" s="43"/>
      <c r="D338" s="137">
        <f>'5 жастағы балалар К'!AP137</f>
        <v>0</v>
      </c>
      <c r="E338" s="44"/>
      <c r="F338" s="137">
        <f>'5 жастағы балалар Ш'!AP137</f>
        <v>0</v>
      </c>
      <c r="G338" s="44"/>
    </row>
    <row r="339" spans="2:7">
      <c r="B339" s="37">
        <v>14</v>
      </c>
      <c r="C339" s="43"/>
      <c r="D339" s="137">
        <f>'5 жастағы балалар К'!AQ137</f>
        <v>0</v>
      </c>
      <c r="E339" s="44"/>
      <c r="F339" s="137">
        <f>'5 жастағы балалар Ш'!AQ137</f>
        <v>0</v>
      </c>
      <c r="G339" s="44"/>
    </row>
    <row r="340" spans="2:7">
      <c r="B340" s="37"/>
      <c r="C340" s="43"/>
      <c r="D340" s="137">
        <f>'5 жастағы балалар К'!AR137</f>
        <v>0</v>
      </c>
      <c r="E340" s="44"/>
      <c r="F340" s="137">
        <f>'5 жастағы балалар Ш'!AR137</f>
        <v>0</v>
      </c>
      <c r="G340" s="44"/>
    </row>
    <row r="341" spans="2:7">
      <c r="B341" s="37"/>
      <c r="C341" s="43"/>
      <c r="D341" s="137">
        <f>'5 жастағы балалар К'!AS137</f>
        <v>0</v>
      </c>
      <c r="E341" s="44"/>
      <c r="F341" s="137">
        <f>'5 жастағы балалар Ш'!AS137</f>
        <v>0</v>
      </c>
      <c r="G341" s="44"/>
    </row>
    <row r="342" spans="2:7">
      <c r="B342" s="37">
        <v>15</v>
      </c>
      <c r="C342" s="43"/>
      <c r="D342" s="137">
        <f>'5 жастағы балалар К'!AT137</f>
        <v>0</v>
      </c>
      <c r="E342" s="44"/>
      <c r="F342" s="137">
        <f>'5 жастағы балалар Ш'!AT137</f>
        <v>0</v>
      </c>
      <c r="G342" s="44"/>
    </row>
    <row r="343" spans="2:7">
      <c r="B343" s="37"/>
      <c r="C343" s="43"/>
      <c r="D343" s="137">
        <f>'5 жастағы балалар К'!AU137</f>
        <v>0</v>
      </c>
      <c r="E343" s="44"/>
      <c r="F343" s="137">
        <f>'5 жастағы балалар Ш'!AU137</f>
        <v>0</v>
      </c>
      <c r="G343" s="44"/>
    </row>
    <row r="344" spans="2:7">
      <c r="B344" s="37"/>
      <c r="C344" s="43"/>
      <c r="D344" s="137">
        <f>'5 жастағы балалар К'!AV137</f>
        <v>0</v>
      </c>
      <c r="E344" s="44"/>
      <c r="F344" s="137">
        <f>'5 жастағы балалар Ш'!AV137</f>
        <v>0</v>
      </c>
      <c r="G344" s="44"/>
    </row>
    <row r="345" spans="2:7">
      <c r="B345" s="31">
        <v>16</v>
      </c>
      <c r="C345" s="43"/>
      <c r="D345" s="137">
        <f>'5 жастағы балалар К'!AW137</f>
        <v>0</v>
      </c>
      <c r="E345" s="44"/>
      <c r="F345" s="137">
        <f>'5 жастағы балалар Ш'!AW137</f>
        <v>0</v>
      </c>
      <c r="G345" s="44"/>
    </row>
    <row r="346" spans="2:7">
      <c r="B346" s="33"/>
      <c r="C346" s="43"/>
      <c r="D346" s="137">
        <f>'5 жастағы балалар К'!AX137</f>
        <v>0</v>
      </c>
      <c r="E346" s="44"/>
      <c r="F346" s="137">
        <f>'5 жастағы балалар Ш'!AX137</f>
        <v>0</v>
      </c>
      <c r="G346" s="44"/>
    </row>
    <row r="347" spans="2:7">
      <c r="B347" s="34"/>
      <c r="C347" s="43"/>
      <c r="D347" s="137">
        <f>'5 жастағы балалар К'!AY137</f>
        <v>0</v>
      </c>
      <c r="E347" s="44"/>
      <c r="F347" s="137">
        <f>'5 жастағы балалар Ш'!AY137</f>
        <v>0</v>
      </c>
      <c r="G347" s="44"/>
    </row>
    <row r="348" spans="2:7">
      <c r="B348" s="31">
        <v>17</v>
      </c>
      <c r="C348" s="43"/>
      <c r="D348" s="137">
        <f>'5 жастағы балалар К'!AZ137</f>
        <v>0</v>
      </c>
      <c r="E348" s="44"/>
      <c r="F348" s="137">
        <f>'5 жастағы балалар Ш'!AZ137</f>
        <v>0</v>
      </c>
      <c r="G348" s="44"/>
    </row>
    <row r="349" spans="2:7">
      <c r="B349" s="33"/>
      <c r="C349" s="43"/>
      <c r="D349" s="137">
        <f>'5 жастағы балалар К'!BA137</f>
        <v>0</v>
      </c>
      <c r="E349" s="44"/>
      <c r="F349" s="137">
        <f>'5 жастағы балалар Ш'!BA137</f>
        <v>0</v>
      </c>
      <c r="G349" s="44"/>
    </row>
    <row r="350" spans="2:7">
      <c r="B350" s="34"/>
      <c r="C350" s="43"/>
      <c r="D350" s="137">
        <f>'5 жастағы балалар К'!BB137</f>
        <v>0</v>
      </c>
      <c r="E350" s="44"/>
      <c r="F350" s="137">
        <f>'5 жастағы балалар Ш'!BB137</f>
        <v>0</v>
      </c>
      <c r="G350" s="44"/>
    </row>
    <row r="351" spans="2:7">
      <c r="B351" s="31">
        <v>18</v>
      </c>
      <c r="C351" s="43"/>
      <c r="D351" s="137">
        <f>'5 жастағы балалар К'!BC137</f>
        <v>0</v>
      </c>
      <c r="E351" s="44"/>
      <c r="F351" s="137">
        <f>'5 жастағы балалар Ш'!BC137</f>
        <v>0</v>
      </c>
      <c r="G351" s="44"/>
    </row>
    <row r="352" spans="2:7">
      <c r="B352" s="33"/>
      <c r="C352" s="43"/>
      <c r="D352" s="137">
        <f>'5 жастағы балалар К'!BD137</f>
        <v>0</v>
      </c>
      <c r="E352" s="44"/>
      <c r="F352" s="137">
        <f>'5 жастағы балалар Ш'!BD137</f>
        <v>0</v>
      </c>
      <c r="G352" s="44"/>
    </row>
    <row r="353" spans="2:7">
      <c r="B353" s="34"/>
      <c r="C353" s="43"/>
      <c r="D353" s="137">
        <f>'5 жастағы балалар К'!BE137</f>
        <v>0</v>
      </c>
      <c r="E353" s="44"/>
      <c r="F353" s="137">
        <f>'5 жастағы балалар Ш'!BE137</f>
        <v>0</v>
      </c>
      <c r="G353" s="44"/>
    </row>
    <row r="354" spans="2:7">
      <c r="B354" s="31">
        <v>19</v>
      </c>
      <c r="C354" s="43"/>
      <c r="D354" s="137">
        <f>'5 жастағы балалар К'!BF137</f>
        <v>0</v>
      </c>
      <c r="E354" s="44"/>
      <c r="F354" s="137">
        <f>'5 жастағы балалар Ш'!BF137</f>
        <v>0</v>
      </c>
      <c r="G354" s="44"/>
    </row>
    <row r="355" spans="2:7">
      <c r="B355" s="33"/>
      <c r="C355" s="43"/>
      <c r="D355" s="137">
        <f>'5 жастағы балалар К'!BG137</f>
        <v>0</v>
      </c>
      <c r="E355" s="44"/>
      <c r="F355" s="137">
        <f>'5 жастағы балалар Ш'!BG137</f>
        <v>0</v>
      </c>
      <c r="G355" s="44"/>
    </row>
    <row r="356" spans="2:7">
      <c r="B356" s="34"/>
      <c r="C356" s="43"/>
      <c r="D356" s="137">
        <f>'5 жастағы балалар К'!BH137</f>
        <v>0</v>
      </c>
      <c r="E356" s="44"/>
      <c r="F356" s="137">
        <f>'5 жастағы балалар Ш'!BH137</f>
        <v>0</v>
      </c>
      <c r="G356" s="44"/>
    </row>
    <row r="357" spans="2:7">
      <c r="B357" s="31">
        <v>20</v>
      </c>
      <c r="C357" s="43"/>
      <c r="D357" s="137">
        <f>'5 жастағы балалар К'!BI137</f>
        <v>0</v>
      </c>
      <c r="E357" s="44"/>
      <c r="F357" s="137">
        <f>'5 жастағы балалар Ш'!BI137</f>
        <v>0</v>
      </c>
      <c r="G357" s="44"/>
    </row>
    <row r="358" spans="2:7">
      <c r="B358" s="33"/>
      <c r="C358" s="43"/>
      <c r="D358" s="137">
        <f>'5 жастағы балалар К'!BJ137</f>
        <v>0</v>
      </c>
      <c r="E358" s="44"/>
      <c r="F358" s="137">
        <f>'5 жастағы балалар Ш'!BJ137</f>
        <v>0</v>
      </c>
      <c r="G358" s="44"/>
    </row>
    <row r="359" spans="2:7">
      <c r="B359" s="34"/>
      <c r="C359" s="43"/>
      <c r="D359" s="137">
        <f>'5 жастағы балалар К'!BK137</f>
        <v>0</v>
      </c>
      <c r="E359" s="44"/>
      <c r="F359" s="137">
        <f>'5 жастағы балалар Ш'!BK137</f>
        <v>0</v>
      </c>
      <c r="G359" s="44"/>
    </row>
    <row r="360" spans="2:7">
      <c r="B360" s="31">
        <v>21</v>
      </c>
      <c r="C360" s="43"/>
      <c r="D360" s="137">
        <f>'5 жастағы балалар К'!BL137</f>
        <v>0</v>
      </c>
      <c r="E360" s="44"/>
      <c r="F360" s="137">
        <f>'5 жастағы балалар Ш'!BL137</f>
        <v>0</v>
      </c>
      <c r="G360" s="44"/>
    </row>
    <row r="361" spans="2:7">
      <c r="B361" s="33"/>
      <c r="C361" s="43"/>
      <c r="D361" s="137">
        <f>'5 жастағы балалар К'!BM137</f>
        <v>0</v>
      </c>
      <c r="E361" s="44"/>
      <c r="F361" s="137">
        <f>'5 жастағы балалар Ш'!BM137</f>
        <v>0</v>
      </c>
      <c r="G361" s="44"/>
    </row>
    <row r="362" spans="2:7">
      <c r="B362" s="34"/>
      <c r="C362" s="43"/>
      <c r="D362" s="137">
        <f>'5 жастағы балалар К'!BN137</f>
        <v>0</v>
      </c>
      <c r="E362" s="44"/>
      <c r="F362" s="137">
        <f>'5 жастағы балалар Ш'!BN137</f>
        <v>0</v>
      </c>
      <c r="G362" s="44"/>
    </row>
    <row r="363" spans="2:7">
      <c r="B363" s="31">
        <v>22</v>
      </c>
      <c r="C363" s="43"/>
      <c r="D363" s="137">
        <f>'5 жастағы балалар К'!BO137</f>
        <v>0</v>
      </c>
      <c r="E363" s="44"/>
      <c r="F363" s="137">
        <f>'5 жастағы балалар Ш'!BO137</f>
        <v>0</v>
      </c>
      <c r="G363" s="44"/>
    </row>
    <row r="364" spans="2:7">
      <c r="B364" s="33"/>
      <c r="C364" s="43"/>
      <c r="D364" s="137">
        <f>'5 жастағы балалар К'!BP137</f>
        <v>0</v>
      </c>
      <c r="E364" s="44"/>
      <c r="F364" s="137">
        <f>'5 жастағы балалар Ш'!BP137</f>
        <v>0</v>
      </c>
      <c r="G364" s="44"/>
    </row>
    <row r="365" spans="2:7">
      <c r="B365" s="34"/>
      <c r="C365" s="43"/>
      <c r="D365" s="137">
        <f>'5 жастағы балалар К'!BQ137</f>
        <v>0</v>
      </c>
      <c r="E365" s="44"/>
      <c r="F365" s="137">
        <f>'5 жастағы балалар Ш'!BQ137</f>
        <v>0</v>
      </c>
      <c r="G365" s="44"/>
    </row>
    <row r="366" spans="2:7">
      <c r="B366" s="31">
        <v>23</v>
      </c>
      <c r="C366" s="43"/>
      <c r="D366" s="137">
        <f>'5 жастағы балалар К'!BR137</f>
        <v>0</v>
      </c>
      <c r="E366" s="44"/>
      <c r="F366" s="137">
        <f>'5 жастағы балалар Ш'!BR137</f>
        <v>0</v>
      </c>
      <c r="G366" s="44"/>
    </row>
    <row r="367" spans="2:7">
      <c r="B367" s="33"/>
      <c r="C367" s="43"/>
      <c r="D367" s="137">
        <f>'5 жастағы балалар К'!BS137</f>
        <v>0</v>
      </c>
      <c r="E367" s="44"/>
      <c r="F367" s="137">
        <f>'5 жастағы балалар Ш'!BS137</f>
        <v>0</v>
      </c>
      <c r="G367" s="44"/>
    </row>
    <row r="368" spans="2:7">
      <c r="B368" s="34"/>
      <c r="C368" s="43"/>
      <c r="D368" s="137">
        <f>'5 жастағы балалар К'!BT137</f>
        <v>0</v>
      </c>
      <c r="E368" s="44"/>
      <c r="F368" s="137">
        <f>'5 жастағы балалар Ш'!BT137</f>
        <v>0</v>
      </c>
      <c r="G368" s="44"/>
    </row>
    <row r="369" spans="2:7">
      <c r="B369" s="31">
        <v>24</v>
      </c>
      <c r="C369" s="43"/>
      <c r="D369" s="137">
        <f>'5 жастағы балалар К'!BU137</f>
        <v>0</v>
      </c>
      <c r="E369" s="44"/>
      <c r="F369" s="137">
        <f>'5 жастағы балалар Ш'!BU137</f>
        <v>0</v>
      </c>
      <c r="G369" s="44"/>
    </row>
    <row r="370" spans="2:7">
      <c r="B370" s="33"/>
      <c r="C370" s="43"/>
      <c r="D370" s="137">
        <f>'5 жастағы балалар К'!BV137</f>
        <v>0</v>
      </c>
      <c r="E370" s="44"/>
      <c r="F370" s="137">
        <f>'5 жастағы балалар Ш'!BV137</f>
        <v>0</v>
      </c>
      <c r="G370" s="44"/>
    </row>
    <row r="371" spans="2:7">
      <c r="B371" s="34"/>
      <c r="C371" s="43"/>
      <c r="D371" s="137">
        <f>'5 жастағы балалар К'!BW137</f>
        <v>0</v>
      </c>
      <c r="E371" s="44"/>
      <c r="F371" s="137">
        <f>'5 жастағы балалар Ш'!BW137</f>
        <v>0</v>
      </c>
      <c r="G371" s="44"/>
    </row>
    <row r="372" spans="2:7">
      <c r="B372" s="31">
        <v>25</v>
      </c>
      <c r="C372" s="43"/>
      <c r="D372" s="137">
        <f>'5 жастағы балалар К'!BX137</f>
        <v>0</v>
      </c>
      <c r="E372" s="44"/>
      <c r="F372" s="137">
        <f>'5 жастағы балалар Ш'!BX137</f>
        <v>0</v>
      </c>
      <c r="G372" s="44"/>
    </row>
    <row r="373" spans="2:7">
      <c r="B373" s="33"/>
      <c r="C373" s="43"/>
      <c r="D373" s="137">
        <f>'5 жастағы балалар К'!BY137</f>
        <v>0</v>
      </c>
      <c r="E373" s="44"/>
      <c r="F373" s="137">
        <f>'5 жастағы балалар Ш'!BY137</f>
        <v>0</v>
      </c>
      <c r="G373" s="44"/>
    </row>
    <row r="374" spans="2:7">
      <c r="B374" s="34"/>
      <c r="C374" s="43"/>
      <c r="D374" s="137">
        <f>'5 жастағы балалар К'!BZ137</f>
        <v>0</v>
      </c>
      <c r="E374" s="44"/>
      <c r="F374" s="137">
        <f>'5 жастағы балалар Ш'!BZ137</f>
        <v>0</v>
      </c>
      <c r="G374" s="44"/>
    </row>
    <row r="375" spans="2:7">
      <c r="B375" s="37">
        <v>26</v>
      </c>
      <c r="C375" s="43"/>
      <c r="D375" s="137">
        <f>'5 жастағы балалар К'!CA137</f>
        <v>0</v>
      </c>
      <c r="E375" s="44"/>
      <c r="F375" s="137">
        <f>'5 жастағы балалар Ш'!CA137</f>
        <v>0</v>
      </c>
      <c r="G375" s="44"/>
    </row>
    <row r="376" spans="2:7">
      <c r="B376" s="37"/>
      <c r="C376" s="43"/>
      <c r="D376" s="137">
        <f>'5 жастағы балалар К'!CB137</f>
        <v>0</v>
      </c>
      <c r="E376" s="44"/>
      <c r="F376" s="137">
        <f>'5 жастағы балалар Ш'!CB137</f>
        <v>0</v>
      </c>
      <c r="G376" s="44"/>
    </row>
    <row r="377" spans="2:7">
      <c r="B377" s="37"/>
      <c r="C377" s="43"/>
      <c r="D377" s="137">
        <f>'5 жастағы балалар К'!CC137</f>
        <v>0</v>
      </c>
      <c r="E377" s="44"/>
      <c r="F377" s="137">
        <f>'5 жастағы балалар Ш'!CC137</f>
        <v>0</v>
      </c>
      <c r="G377" s="44"/>
    </row>
    <row r="378" spans="2:7">
      <c r="B378" s="37">
        <v>27</v>
      </c>
      <c r="C378" s="43"/>
      <c r="D378" s="137">
        <f>'5 жастағы балалар К'!CD137</f>
        <v>0</v>
      </c>
      <c r="E378" s="44"/>
      <c r="F378" s="137">
        <f>'5 жастағы балалар Ш'!CD137</f>
        <v>0</v>
      </c>
      <c r="G378" s="44"/>
    </row>
    <row r="379" spans="2:7">
      <c r="B379" s="37"/>
      <c r="C379" s="43"/>
      <c r="D379" s="137">
        <f>'5 жастағы балалар К'!CE137</f>
        <v>0</v>
      </c>
      <c r="E379" s="44"/>
      <c r="F379" s="137">
        <f>'5 жастағы балалар Ш'!CE137</f>
        <v>0</v>
      </c>
      <c r="G379" s="44"/>
    </row>
    <row r="380" spans="2:7">
      <c r="B380" s="37"/>
      <c r="C380" s="43"/>
      <c r="D380" s="137">
        <f>'5 жастағы балалар К'!CF137</f>
        <v>0</v>
      </c>
      <c r="E380" s="44"/>
      <c r="F380" s="137">
        <f>'5 жастағы балалар Ш'!CF137</f>
        <v>0</v>
      </c>
      <c r="G380" s="44"/>
    </row>
    <row r="381" spans="2:7">
      <c r="B381" s="37">
        <v>28</v>
      </c>
      <c r="C381" s="43"/>
      <c r="D381" s="137">
        <f>'5 жастағы балалар К'!CG137</f>
        <v>0</v>
      </c>
      <c r="E381" s="44"/>
      <c r="F381" s="137">
        <f>'5 жастағы балалар Ш'!CG137</f>
        <v>0</v>
      </c>
      <c r="G381" s="44"/>
    </row>
    <row r="382" spans="2:7">
      <c r="B382" s="37"/>
      <c r="C382" s="43"/>
      <c r="D382" s="137">
        <f>'5 жастағы балалар К'!CH137</f>
        <v>0</v>
      </c>
      <c r="E382" s="44"/>
      <c r="F382" s="137">
        <f>'5 жастағы балалар Ш'!CH137</f>
        <v>0</v>
      </c>
      <c r="G382" s="44"/>
    </row>
    <row r="383" spans="2:7">
      <c r="B383" s="37"/>
      <c r="C383" s="43"/>
      <c r="D383" s="137">
        <f>'5 жастағы балалар К'!CI137</f>
        <v>0</v>
      </c>
      <c r="E383" s="44"/>
      <c r="F383" s="137">
        <f>'5 жастағы балалар Ш'!CI137</f>
        <v>0</v>
      </c>
      <c r="G383" s="44"/>
    </row>
    <row r="384" spans="2:7">
      <c r="B384" s="37">
        <v>29</v>
      </c>
      <c r="C384" s="43"/>
      <c r="D384" s="42"/>
      <c r="E384" s="44"/>
      <c r="F384" s="137">
        <f>'5 жастағы балалар Ш'!CJ137</f>
        <v>0</v>
      </c>
      <c r="G384" s="44"/>
    </row>
    <row r="385" spans="2:7">
      <c r="B385" s="37"/>
      <c r="C385" s="43"/>
      <c r="D385" s="44"/>
      <c r="E385" s="44"/>
      <c r="F385" s="137">
        <f>'5 жастағы балалар Ш'!CK137</f>
        <v>0</v>
      </c>
      <c r="G385" s="44"/>
    </row>
    <row r="386" spans="2:7">
      <c r="B386" s="37"/>
      <c r="C386" s="43"/>
      <c r="D386" s="44"/>
      <c r="E386" s="44"/>
      <c r="F386" s="137">
        <f>'5 жастағы балалар Ш'!CL137</f>
        <v>0</v>
      </c>
      <c r="G386" s="44"/>
    </row>
    <row r="387" spans="2:7">
      <c r="B387" s="37">
        <v>30</v>
      </c>
      <c r="C387" s="43"/>
      <c r="D387" s="44"/>
      <c r="E387" s="44"/>
      <c r="F387" s="137">
        <f>'5 жастағы балалар Ш'!CM137</f>
        <v>0</v>
      </c>
      <c r="G387" s="44"/>
    </row>
    <row r="388" spans="2:7">
      <c r="B388" s="37"/>
      <c r="C388" s="43"/>
      <c r="D388" s="44"/>
      <c r="E388" s="44"/>
      <c r="F388" s="137">
        <f>'5 жастағы балалар Ш'!CN137</f>
        <v>0</v>
      </c>
      <c r="G388" s="44"/>
    </row>
    <row r="389" spans="2:7">
      <c r="B389" s="37"/>
      <c r="C389" s="43"/>
      <c r="D389" s="44"/>
      <c r="E389" s="44"/>
      <c r="F389" s="137">
        <f>'5 жастағы балалар Ш'!CO137</f>
        <v>0</v>
      </c>
      <c r="G389" s="44"/>
    </row>
    <row r="390" spans="2:7">
      <c r="B390" s="37">
        <v>31</v>
      </c>
      <c r="C390" s="43"/>
      <c r="D390" s="44"/>
      <c r="E390" s="44"/>
      <c r="F390" s="137">
        <f>'5 жастағы балалар Ш'!CP137</f>
        <v>0</v>
      </c>
      <c r="G390" s="44"/>
    </row>
    <row r="391" spans="2:7">
      <c r="B391" s="37"/>
      <c r="C391" s="43"/>
      <c r="D391" s="44"/>
      <c r="E391" s="44"/>
      <c r="F391" s="137">
        <f>'5 жастағы балалар Ш'!CQ137</f>
        <v>0</v>
      </c>
      <c r="G391" s="44"/>
    </row>
    <row r="392" spans="2:7">
      <c r="B392" s="37"/>
      <c r="C392" s="43"/>
      <c r="D392" s="44"/>
      <c r="E392" s="44"/>
      <c r="F392" s="137">
        <f>'5 жастағы балалар Ш'!CR137</f>
        <v>0</v>
      </c>
      <c r="G392" s="44"/>
    </row>
    <row r="393" spans="2:7">
      <c r="B393" s="37">
        <v>32</v>
      </c>
      <c r="C393" s="43"/>
      <c r="D393" s="44"/>
      <c r="E393" s="44"/>
      <c r="F393" s="137">
        <f>'5 жастағы балалар Ш'!CS137</f>
        <v>0</v>
      </c>
      <c r="G393" s="44"/>
    </row>
    <row r="394" spans="2:7">
      <c r="B394" s="37"/>
      <c r="C394" s="43"/>
      <c r="D394" s="44"/>
      <c r="E394" s="44"/>
      <c r="F394" s="137">
        <f>'5 жастағы балалар Ш'!CT137</f>
        <v>0</v>
      </c>
      <c r="G394" s="44"/>
    </row>
    <row r="395" spans="2:7">
      <c r="B395" s="37"/>
      <c r="C395" s="43"/>
      <c r="D395" s="44"/>
      <c r="E395" s="44"/>
      <c r="F395" s="137">
        <f>'5 жастағы балалар Ш'!CU137</f>
        <v>0</v>
      </c>
      <c r="G395" s="44"/>
    </row>
    <row r="396" spans="2:7">
      <c r="B396" s="37">
        <v>33</v>
      </c>
      <c r="C396" s="43"/>
      <c r="D396" s="44"/>
      <c r="E396" s="44"/>
      <c r="F396" s="137">
        <f>'5 жастағы балалар Ш'!CV137</f>
        <v>0</v>
      </c>
      <c r="G396" s="44"/>
    </row>
    <row r="397" spans="2:7">
      <c r="B397" s="37"/>
      <c r="C397" s="43"/>
      <c r="D397" s="44"/>
      <c r="E397" s="44"/>
      <c r="F397" s="137">
        <f>'5 жастағы балалар Ш'!CW137</f>
        <v>0</v>
      </c>
      <c r="G397" s="44"/>
    </row>
    <row r="398" spans="2:7">
      <c r="B398" s="37"/>
      <c r="C398" s="43"/>
      <c r="D398" s="44"/>
      <c r="E398" s="44"/>
      <c r="F398" s="137">
        <f>'5 жастағы балалар Ш'!CX137</f>
        <v>0</v>
      </c>
      <c r="G398" s="44"/>
    </row>
    <row r="399" spans="2:7">
      <c r="B399" s="37">
        <v>34</v>
      </c>
      <c r="C399" s="43"/>
      <c r="D399" s="44"/>
      <c r="E399" s="44"/>
      <c r="F399" s="137">
        <f>'5 жастағы балалар Ш'!CY137</f>
        <v>0</v>
      </c>
      <c r="G399" s="44"/>
    </row>
    <row r="400" spans="2:7">
      <c r="B400" s="37"/>
      <c r="C400" s="43"/>
      <c r="D400" s="44"/>
      <c r="E400" s="44"/>
      <c r="F400" s="137">
        <f>'5 жастағы балалар Ш'!CZ137</f>
        <v>0</v>
      </c>
      <c r="G400" s="44"/>
    </row>
    <row r="401" spans="2:7">
      <c r="B401" s="37"/>
      <c r="C401" s="43"/>
      <c r="D401" s="44"/>
      <c r="E401" s="44"/>
      <c r="F401" s="137">
        <f>'5 жастағы балалар Ш'!DA137</f>
        <v>0</v>
      </c>
      <c r="G401" s="44"/>
    </row>
    <row r="402" spans="2:7">
      <c r="B402" s="37">
        <v>35</v>
      </c>
      <c r="C402" s="43"/>
      <c r="D402" s="44"/>
      <c r="E402" s="44"/>
      <c r="F402" s="137">
        <f>'5 жастағы балалар Ш'!DB137</f>
        <v>0</v>
      </c>
      <c r="G402" s="44"/>
    </row>
    <row r="403" spans="2:7">
      <c r="B403" s="37"/>
      <c r="C403" s="43"/>
      <c r="D403" s="44"/>
      <c r="E403" s="44"/>
      <c r="F403" s="137">
        <f>'5 жастағы балалар Ш'!DC137</f>
        <v>0</v>
      </c>
      <c r="G403" s="44"/>
    </row>
    <row r="404" spans="2:7">
      <c r="B404" s="37"/>
      <c r="C404" s="45"/>
      <c r="D404" s="46"/>
      <c r="E404" s="46"/>
      <c r="F404" s="137">
        <f>'5 жастағы балалар Ш'!DD137</f>
        <v>0</v>
      </c>
      <c r="G404" s="46"/>
    </row>
    <row r="405" spans="2:2">
      <c r="B405" s="47">
        <f>СВОД3!V32</f>
        <v>0</v>
      </c>
    </row>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1.25" customHeight="1" spans="2:8">
      <c r="B4" s="3" t="s">
        <v>827</v>
      </c>
      <c r="C4" s="3"/>
      <c r="D4" s="4">
        <f>'5 жастағы балалар Ф'!C33</f>
        <v>0</v>
      </c>
      <c r="E4" s="5"/>
      <c r="F4" s="5"/>
      <c r="G4" s="1"/>
      <c r="H4" s="1"/>
    </row>
    <row r="5" ht="18" spans="2:8">
      <c r="B5" s="6" t="s">
        <v>2</v>
      </c>
      <c r="C5" s="6"/>
      <c r="D5" s="7">
        <f>'5 жастағы балалар Ф'!A33</f>
        <v>0</v>
      </c>
      <c r="E5" s="7"/>
      <c r="F5" s="7"/>
      <c r="G5" s="1"/>
      <c r="H5" s="1"/>
    </row>
    <row r="6" ht="87.7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1.5" customHeight="1" spans="2:7">
      <c r="B97" s="28"/>
      <c r="C97" s="29" t="s">
        <v>5</v>
      </c>
      <c r="D97" s="29" t="s">
        <v>112</v>
      </c>
      <c r="E97" s="29" t="s">
        <v>338</v>
      </c>
      <c r="F97" s="29" t="s">
        <v>405</v>
      </c>
      <c r="G97" s="30" t="s">
        <v>726</v>
      </c>
    </row>
    <row r="98" ht="15" customHeight="1" spans="2:7">
      <c r="B98" s="31">
        <v>1</v>
      </c>
      <c r="C98" s="137">
        <f>'5 жастағы балалар Ф'!D33</f>
        <v>0</v>
      </c>
      <c r="D98" s="137">
        <f>'5 жастағы балалар К'!D33</f>
        <v>0</v>
      </c>
      <c r="E98" s="137">
        <f>'5 жастағы балалар Т'!D33</f>
        <v>0</v>
      </c>
      <c r="F98" s="137">
        <f>'5 жастағы балалар Ш'!D33</f>
        <v>0</v>
      </c>
      <c r="G98" s="137">
        <f>'5 жастағы балалар Ә'!D33</f>
        <v>0</v>
      </c>
    </row>
    <row r="99" ht="15" customHeight="1" spans="2:7">
      <c r="B99" s="33"/>
      <c r="C99" s="137">
        <f>'5 жастағы балалар Ф'!E33</f>
        <v>0</v>
      </c>
      <c r="D99" s="137">
        <f>'5 жастағы балалар К'!E33</f>
        <v>0</v>
      </c>
      <c r="E99" s="137">
        <f>'5 жастағы балалар Т'!E33</f>
        <v>0</v>
      </c>
      <c r="F99" s="137">
        <f>'5 жастағы балалар Ш'!E33</f>
        <v>0</v>
      </c>
      <c r="G99" s="137">
        <f>'5 жастағы балалар Ә'!E33</f>
        <v>0</v>
      </c>
    </row>
    <row r="100" ht="15" customHeight="1" spans="2:7">
      <c r="B100" s="34"/>
      <c r="C100" s="137">
        <f>'5 жастағы балалар Ф'!F33</f>
        <v>0</v>
      </c>
      <c r="D100" s="137">
        <f>'5 жастағы балалар К'!F33</f>
        <v>0</v>
      </c>
      <c r="E100" s="137">
        <f>'5 жастағы балалар Т'!F33</f>
        <v>0</v>
      </c>
      <c r="F100" s="137">
        <f>'5 жастағы балалар Ш'!F33</f>
        <v>0</v>
      </c>
      <c r="G100" s="137">
        <f>'5 жастағы балалар Ә'!F33</f>
        <v>0</v>
      </c>
    </row>
    <row r="101" ht="15" customHeight="1" spans="2:7">
      <c r="B101" s="31">
        <v>2</v>
      </c>
      <c r="C101" s="137">
        <f>'5 жастағы балалар Ф'!G33</f>
        <v>0</v>
      </c>
      <c r="D101" s="137">
        <f>'5 жастағы балалар К'!G33</f>
        <v>0</v>
      </c>
      <c r="E101" s="137">
        <f>'5 жастағы балалар Т'!G33</f>
        <v>0</v>
      </c>
      <c r="F101" s="137">
        <f>'5 жастағы балалар Ш'!G33</f>
        <v>0</v>
      </c>
      <c r="G101" s="137">
        <f>'5 жастағы балалар Ә'!G33</f>
        <v>0</v>
      </c>
    </row>
    <row r="102" ht="15" customHeight="1" spans="2:7">
      <c r="B102" s="33"/>
      <c r="C102" s="137">
        <f>'5 жастағы балалар Ф'!H33</f>
        <v>0</v>
      </c>
      <c r="D102" s="137">
        <f>'5 жастағы балалар К'!H33</f>
        <v>0</v>
      </c>
      <c r="E102" s="137">
        <f>'5 жастағы балалар Т'!H33</f>
        <v>0</v>
      </c>
      <c r="F102" s="137">
        <f>'5 жастағы балалар Ш'!H33</f>
        <v>0</v>
      </c>
      <c r="G102" s="137">
        <f>'5 жастағы балалар Ә'!H33</f>
        <v>0</v>
      </c>
    </row>
    <row r="103" ht="15" customHeight="1" spans="2:7">
      <c r="B103" s="34"/>
      <c r="C103" s="137">
        <f>'5 жастағы балалар Ф'!I33</f>
        <v>0</v>
      </c>
      <c r="D103" s="137">
        <f>'5 жастағы балалар К'!I33</f>
        <v>0</v>
      </c>
      <c r="E103" s="137">
        <f>'5 жастағы балалар Т'!I33</f>
        <v>0</v>
      </c>
      <c r="F103" s="137">
        <f>'5 жастағы балалар Ш'!I33</f>
        <v>0</v>
      </c>
      <c r="G103" s="137">
        <f>'5 жастағы балалар Ә'!I33</f>
        <v>0</v>
      </c>
    </row>
    <row r="104" ht="15" customHeight="1" spans="2:7">
      <c r="B104" s="31">
        <v>3</v>
      </c>
      <c r="C104" s="137">
        <f>'5 жастағы балалар Ф'!J33</f>
        <v>0</v>
      </c>
      <c r="D104" s="137">
        <f>'5 жастағы балалар К'!J33</f>
        <v>0</v>
      </c>
      <c r="E104" s="137">
        <f>'5 жастағы балалар Т'!J33</f>
        <v>0</v>
      </c>
      <c r="F104" s="137">
        <f>'5 жастағы балалар Ш'!J33</f>
        <v>0</v>
      </c>
      <c r="G104" s="137">
        <f>'5 жастағы балалар Ә'!J33</f>
        <v>0</v>
      </c>
    </row>
    <row r="105" ht="15" customHeight="1" spans="2:7">
      <c r="B105" s="33"/>
      <c r="C105" s="137">
        <f>'5 жастағы балалар Ф'!K33</f>
        <v>0</v>
      </c>
      <c r="D105" s="137">
        <f>'5 жастағы балалар К'!K33</f>
        <v>0</v>
      </c>
      <c r="E105" s="137">
        <f>'5 жастағы балалар Т'!K33</f>
        <v>0</v>
      </c>
      <c r="F105" s="137">
        <f>'5 жастағы балалар Ш'!K33</f>
        <v>0</v>
      </c>
      <c r="G105" s="137">
        <f>'5 жастағы балалар Ә'!K33</f>
        <v>0</v>
      </c>
    </row>
    <row r="106" ht="15" customHeight="1" spans="2:7">
      <c r="B106" s="34"/>
      <c r="C106" s="137">
        <f>'5 жастағы балалар Ф'!L33</f>
        <v>0</v>
      </c>
      <c r="D106" s="137">
        <f>'5 жастағы балалар К'!L33</f>
        <v>0</v>
      </c>
      <c r="E106" s="137">
        <f>'5 жастағы балалар Т'!L33</f>
        <v>0</v>
      </c>
      <c r="F106" s="137">
        <f>'5 жастағы балалар Ш'!L33</f>
        <v>0</v>
      </c>
      <c r="G106" s="137">
        <f>'5 жастағы балалар Ә'!L33</f>
        <v>0</v>
      </c>
    </row>
    <row r="107" ht="15" customHeight="1" spans="2:7">
      <c r="B107" s="31">
        <v>4</v>
      </c>
      <c r="C107" s="137">
        <f>'5 жастағы балалар Ф'!M33</f>
        <v>0</v>
      </c>
      <c r="D107" s="137">
        <f>'5 жастағы балалар К'!M33</f>
        <v>0</v>
      </c>
      <c r="E107" s="137">
        <f>'5 жастағы балалар Т'!M33</f>
        <v>0</v>
      </c>
      <c r="F107" s="137">
        <f>'5 жастағы балалар Ш'!M33</f>
        <v>0</v>
      </c>
      <c r="G107" s="137">
        <f>'5 жастағы балалар Ә'!M33</f>
        <v>0</v>
      </c>
    </row>
    <row r="108" ht="15" customHeight="1" spans="2:7">
      <c r="B108" s="33"/>
      <c r="C108" s="137">
        <f>'5 жастағы балалар Ф'!N33</f>
        <v>0</v>
      </c>
      <c r="D108" s="137">
        <f>'5 жастағы балалар К'!N33</f>
        <v>0</v>
      </c>
      <c r="E108" s="137">
        <f>'5 жастағы балалар Т'!N33</f>
        <v>0</v>
      </c>
      <c r="F108" s="137">
        <f>'5 жастағы балалар Ш'!N33</f>
        <v>0</v>
      </c>
      <c r="G108" s="137">
        <f>'5 жастағы балалар Ә'!N33</f>
        <v>0</v>
      </c>
    </row>
    <row r="109" ht="15" customHeight="1" spans="2:7">
      <c r="B109" s="34"/>
      <c r="C109" s="137">
        <f>'5 жастағы балалар Ф'!O33</f>
        <v>0</v>
      </c>
      <c r="D109" s="137">
        <f>'5 жастағы балалар К'!O33</f>
        <v>0</v>
      </c>
      <c r="E109" s="137">
        <f>'5 жастағы балалар Т'!O33</f>
        <v>0</v>
      </c>
      <c r="F109" s="137">
        <f>'5 жастағы балалар Ш'!O33</f>
        <v>0</v>
      </c>
      <c r="G109" s="137">
        <f>'5 жастағы балалар Ә'!O33</f>
        <v>0</v>
      </c>
    </row>
    <row r="110" ht="15" customHeight="1" spans="2:7">
      <c r="B110" s="31">
        <v>5</v>
      </c>
      <c r="C110" s="137">
        <f>'5 жастағы балалар Ф'!P33</f>
        <v>0</v>
      </c>
      <c r="D110" s="137">
        <f>'5 жастағы балалар К'!P33</f>
        <v>0</v>
      </c>
      <c r="E110" s="137">
        <f>'5 жастағы балалар Т'!P33</f>
        <v>0</v>
      </c>
      <c r="F110" s="137">
        <f>'5 жастағы балалар Ш'!P33</f>
        <v>0</v>
      </c>
      <c r="G110" s="137">
        <f>'5 жастағы балалар Ә'!P33</f>
        <v>0</v>
      </c>
    </row>
    <row r="111" ht="15" customHeight="1" spans="2:7">
      <c r="B111" s="33"/>
      <c r="C111" s="137">
        <f>'5 жастағы балалар Ф'!Q33</f>
        <v>0</v>
      </c>
      <c r="D111" s="137">
        <f>'5 жастағы балалар К'!Q33</f>
        <v>0</v>
      </c>
      <c r="E111" s="137">
        <f>'5 жастағы балалар Т'!Q33</f>
        <v>0</v>
      </c>
      <c r="F111" s="137">
        <f>'5 жастағы балалар Ш'!Q33</f>
        <v>0</v>
      </c>
      <c r="G111" s="137">
        <f>'5 жастағы балалар Ә'!Q33</f>
        <v>0</v>
      </c>
    </row>
    <row r="112" ht="15" customHeight="1" spans="2:7">
      <c r="B112" s="34"/>
      <c r="C112" s="137">
        <f>'5 жастағы балалар Ф'!R33</f>
        <v>0</v>
      </c>
      <c r="D112" s="137">
        <f>'5 жастағы балалар К'!R33</f>
        <v>0</v>
      </c>
      <c r="E112" s="137">
        <f>'5 жастағы балалар Т'!R33</f>
        <v>0</v>
      </c>
      <c r="F112" s="137">
        <f>'5 жастағы балалар Ш'!R33</f>
        <v>0</v>
      </c>
      <c r="G112" s="137">
        <f>'5 жастағы балалар Ә'!R33</f>
        <v>0</v>
      </c>
    </row>
    <row r="113" ht="15" customHeight="1" spans="2:7">
      <c r="B113" s="31">
        <v>6</v>
      </c>
      <c r="C113" s="137">
        <f>'5 жастағы балалар Ф'!S33</f>
        <v>0</v>
      </c>
      <c r="D113" s="137">
        <f>'5 жастағы балалар К'!S33</f>
        <v>0</v>
      </c>
      <c r="E113" s="137">
        <f>'5 жастағы балалар Т'!S33</f>
        <v>0</v>
      </c>
      <c r="F113" s="137">
        <f>'5 жастағы балалар Ш'!S33</f>
        <v>0</v>
      </c>
      <c r="G113" s="137">
        <f>'5 жастағы балалар Ә'!S33</f>
        <v>0</v>
      </c>
    </row>
    <row r="114" ht="15" customHeight="1" spans="2:7">
      <c r="B114" s="33"/>
      <c r="C114" s="137">
        <f>'5 жастағы балалар Ф'!T33</f>
        <v>0</v>
      </c>
      <c r="D114" s="137">
        <f>'5 жастағы балалар К'!T33</f>
        <v>0</v>
      </c>
      <c r="E114" s="137">
        <f>'5 жастағы балалар Т'!T33</f>
        <v>0</v>
      </c>
      <c r="F114" s="137">
        <f>'5 жастағы балалар Ш'!T33</f>
        <v>0</v>
      </c>
      <c r="G114" s="137">
        <f>'5 жастағы балалар Ә'!T33</f>
        <v>0</v>
      </c>
    </row>
    <row r="115" ht="15" customHeight="1" spans="2:7">
      <c r="B115" s="34"/>
      <c r="C115" s="137">
        <f>'5 жастағы балалар Ф'!U33</f>
        <v>0</v>
      </c>
      <c r="D115" s="137">
        <f>'5 жастағы балалар К'!U33</f>
        <v>0</v>
      </c>
      <c r="E115" s="137">
        <f>'5 жастағы балалар Т'!U33</f>
        <v>0</v>
      </c>
      <c r="F115" s="137">
        <f>'5 жастағы балалар Ш'!U33</f>
        <v>0</v>
      </c>
      <c r="G115" s="137">
        <f>'5 жастағы балалар Ә'!U33</f>
        <v>0</v>
      </c>
    </row>
    <row r="116" ht="15" customHeight="1" spans="2:7">
      <c r="B116" s="31">
        <v>7</v>
      </c>
      <c r="C116" s="35"/>
      <c r="D116" s="137">
        <f>'5 жастағы балалар К'!V33</f>
        <v>0</v>
      </c>
      <c r="E116" s="35"/>
      <c r="F116" s="137">
        <f>'5 жастағы балалар Ш'!V33</f>
        <v>0</v>
      </c>
      <c r="G116" s="35"/>
    </row>
    <row r="117" ht="15" customHeight="1" spans="2:7">
      <c r="B117" s="33"/>
      <c r="C117" s="36"/>
      <c r="D117" s="137">
        <f>'5 жастағы балалар Ш'!W33</f>
        <v>0</v>
      </c>
      <c r="E117" s="36"/>
      <c r="F117" s="137">
        <f>'5 жастағы балалар Ш'!W33</f>
        <v>0</v>
      </c>
      <c r="G117" s="36"/>
    </row>
    <row r="118" ht="15" customHeight="1" spans="2:7">
      <c r="B118" s="34"/>
      <c r="C118" s="36"/>
      <c r="D118" s="137">
        <f>'5 жастағы балалар К'!X33</f>
        <v>0</v>
      </c>
      <c r="E118" s="36"/>
      <c r="F118" s="137">
        <f>'5 жастағы балалар Ш'!X33</f>
        <v>0</v>
      </c>
      <c r="G118" s="36"/>
    </row>
    <row r="119" ht="15" customHeight="1" spans="2:7">
      <c r="B119" s="31">
        <v>8</v>
      </c>
      <c r="C119" s="36"/>
      <c r="D119" s="137">
        <f>'5 жастағы балалар К'!Y33</f>
        <v>0</v>
      </c>
      <c r="E119" s="36"/>
      <c r="F119" s="137">
        <f>'5 жастағы балалар Ш'!Y33</f>
        <v>0</v>
      </c>
      <c r="G119" s="36"/>
    </row>
    <row r="120" ht="15" customHeight="1" spans="2:7">
      <c r="B120" s="33"/>
      <c r="C120" s="36"/>
      <c r="D120" s="137">
        <f>'5 жастағы балалар К'!Z33</f>
        <v>0</v>
      </c>
      <c r="E120" s="36"/>
      <c r="F120" s="137">
        <f>'5 жастағы балалар Ш'!Z33</f>
        <v>0</v>
      </c>
      <c r="G120" s="36"/>
    </row>
    <row r="121" ht="15" customHeight="1" spans="2:7">
      <c r="B121" s="34"/>
      <c r="C121" s="36"/>
      <c r="D121" s="137">
        <f>'5 жастағы балалар К'!AA33</f>
        <v>0</v>
      </c>
      <c r="E121" s="36"/>
      <c r="F121" s="137">
        <f>'5 жастағы балалар Ш'!AA33</f>
        <v>0</v>
      </c>
      <c r="G121" s="36"/>
    </row>
    <row r="122" ht="15" customHeight="1" spans="2:7">
      <c r="B122" s="31">
        <v>9</v>
      </c>
      <c r="C122" s="36"/>
      <c r="D122" s="137">
        <f>'5 жастағы балалар К'!AB33</f>
        <v>0</v>
      </c>
      <c r="E122" s="36"/>
      <c r="F122" s="137">
        <f>'5 жастағы балалар Ш'!AB33</f>
        <v>0</v>
      </c>
      <c r="G122" s="36"/>
    </row>
    <row r="123" ht="15" customHeight="1" spans="2:7">
      <c r="B123" s="33"/>
      <c r="C123" s="36"/>
      <c r="D123" s="137">
        <f>'5 жастағы балалар К'!AC33</f>
        <v>0</v>
      </c>
      <c r="E123" s="36"/>
      <c r="F123" s="137">
        <f>'5 жастағы балалар Ш'!AC33</f>
        <v>0</v>
      </c>
      <c r="G123" s="36"/>
    </row>
    <row r="124" ht="15" customHeight="1" spans="2:7">
      <c r="B124" s="34"/>
      <c r="C124" s="36"/>
      <c r="D124" s="137">
        <f>'5 жастағы балалар К'!AD33</f>
        <v>0</v>
      </c>
      <c r="E124" s="36"/>
      <c r="F124" s="137">
        <f>'5 жастағы балалар Ш'!AD33</f>
        <v>0</v>
      </c>
      <c r="G124" s="36"/>
    </row>
    <row r="125" ht="15" customHeight="1" spans="2:7">
      <c r="B125" s="37">
        <v>10</v>
      </c>
      <c r="C125" s="36"/>
      <c r="D125" s="137">
        <f>'5 жастағы балалар К'!AE33</f>
        <v>0</v>
      </c>
      <c r="E125" s="36"/>
      <c r="F125" s="137">
        <f>'5 жастағы балалар Ш'!AE33</f>
        <v>0</v>
      </c>
      <c r="G125" s="36"/>
    </row>
    <row r="126" ht="15" customHeight="1" spans="2:7">
      <c r="B126" s="37"/>
      <c r="C126" s="36"/>
      <c r="D126" s="137">
        <f>'5 жастағы балалар К'!AF33</f>
        <v>0</v>
      </c>
      <c r="E126" s="36"/>
      <c r="F126" s="137">
        <f>'5 жастағы балалар Ш'!AF33</f>
        <v>0</v>
      </c>
      <c r="G126" s="36"/>
    </row>
    <row r="127" ht="15" customHeight="1" spans="2:7">
      <c r="B127" s="37"/>
      <c r="C127" s="36"/>
      <c r="D127" s="137">
        <f>'5 жастағы балалар К'!AG33</f>
        <v>0</v>
      </c>
      <c r="E127" s="36"/>
      <c r="F127" s="137">
        <f>'5 жастағы балалар Ш'!AG33</f>
        <v>0</v>
      </c>
      <c r="G127" s="36"/>
    </row>
    <row r="128" ht="15" customHeight="1" spans="2:7">
      <c r="B128" s="37">
        <v>11</v>
      </c>
      <c r="C128" s="36"/>
      <c r="D128" s="137">
        <f>'5 жастағы балалар К'!AH33</f>
        <v>0</v>
      </c>
      <c r="E128" s="36"/>
      <c r="F128" s="137">
        <f>'5 жастағы балалар Ш'!AH33</f>
        <v>0</v>
      </c>
      <c r="G128" s="36"/>
    </row>
    <row r="129" ht="15" customHeight="1" spans="2:7">
      <c r="B129" s="37"/>
      <c r="C129" s="36"/>
      <c r="D129" s="137">
        <f>'5 жастағы балалар К'!AI33</f>
        <v>0</v>
      </c>
      <c r="E129" s="36"/>
      <c r="F129" s="137">
        <f>'5 жастағы балалар Ш'!AI33</f>
        <v>0</v>
      </c>
      <c r="G129" s="36"/>
    </row>
    <row r="130" spans="2:7">
      <c r="B130" s="37"/>
      <c r="C130" s="36"/>
      <c r="D130" s="137">
        <f>'5 жастағы балалар К'!AJ33</f>
        <v>0</v>
      </c>
      <c r="E130" s="36"/>
      <c r="F130" s="137">
        <f>'5 жастағы балалар Ш'!AJ33</f>
        <v>0</v>
      </c>
      <c r="G130" s="36"/>
    </row>
    <row r="131" spans="2:7">
      <c r="B131" s="37">
        <v>12</v>
      </c>
      <c r="C131" s="36"/>
      <c r="D131" s="137">
        <f>'5 жастағы балалар К'!AK33</f>
        <v>0</v>
      </c>
      <c r="E131" s="36"/>
      <c r="F131" s="137">
        <f>'5 жастағы балалар Ш'!AK33</f>
        <v>0</v>
      </c>
      <c r="G131" s="36"/>
    </row>
    <row r="132" spans="2:7">
      <c r="B132" s="37"/>
      <c r="C132" s="36"/>
      <c r="D132" s="137">
        <f>'5 жастағы балалар К'!AL33</f>
        <v>0</v>
      </c>
      <c r="E132" s="36"/>
      <c r="F132" s="137">
        <f>'5 жастағы балалар Ш'!AL33</f>
        <v>0</v>
      </c>
      <c r="G132" s="36"/>
    </row>
    <row r="133" spans="2:7">
      <c r="B133" s="37"/>
      <c r="C133" s="36"/>
      <c r="D133" s="137">
        <f>'5 жастағы балалар К'!AM33</f>
        <v>0</v>
      </c>
      <c r="E133" s="36"/>
      <c r="F133" s="137">
        <f>'5 жастағы балалар Ш'!AM33</f>
        <v>0</v>
      </c>
      <c r="G133" s="36"/>
    </row>
    <row r="134" spans="2:7">
      <c r="B134" s="37">
        <v>13</v>
      </c>
      <c r="C134" s="36"/>
      <c r="D134" s="137">
        <f>'5 жастағы балалар К'!AN33</f>
        <v>0</v>
      </c>
      <c r="E134" s="36"/>
      <c r="F134" s="137">
        <f>'5 жастағы балалар Ш'!AN33</f>
        <v>0</v>
      </c>
      <c r="G134" s="36"/>
    </row>
    <row r="135" spans="2:7">
      <c r="B135" s="37"/>
      <c r="C135" s="36"/>
      <c r="D135" s="137">
        <f>'5 жастағы балалар К'!AO33</f>
        <v>0</v>
      </c>
      <c r="E135" s="36"/>
      <c r="F135" s="137">
        <f>'5 жастағы балалар Ш'!AO33</f>
        <v>0</v>
      </c>
      <c r="G135" s="36"/>
    </row>
    <row r="136" spans="2:7">
      <c r="B136" s="37"/>
      <c r="C136" s="36"/>
      <c r="D136" s="137">
        <f>'5 жастағы балалар К'!AP33</f>
        <v>0</v>
      </c>
      <c r="E136" s="36"/>
      <c r="F136" s="137">
        <f>'5 жастағы балалар Ш'!AP33</f>
        <v>0</v>
      </c>
      <c r="G136" s="36"/>
    </row>
    <row r="137" spans="2:7">
      <c r="B137" s="37">
        <v>14</v>
      </c>
      <c r="C137" s="36"/>
      <c r="D137" s="137">
        <f>'5 жастағы балалар К'!AQ33</f>
        <v>0</v>
      </c>
      <c r="E137" s="36"/>
      <c r="F137" s="137">
        <f>'5 жастағы балалар Ш'!AQ33</f>
        <v>0</v>
      </c>
      <c r="G137" s="36"/>
    </row>
    <row r="138" spans="2:7">
      <c r="B138" s="37"/>
      <c r="C138" s="36"/>
      <c r="D138" s="137">
        <f>'5 жастағы балалар К'!AR33</f>
        <v>0</v>
      </c>
      <c r="E138" s="36"/>
      <c r="F138" s="137">
        <f>'5 жастағы балалар Ш'!AR33</f>
        <v>0</v>
      </c>
      <c r="G138" s="36"/>
    </row>
    <row r="139" spans="2:7">
      <c r="B139" s="37"/>
      <c r="C139" s="36"/>
      <c r="D139" s="137">
        <f>'5 жастағы балалар К'!AS33</f>
        <v>0</v>
      </c>
      <c r="E139" s="36"/>
      <c r="F139" s="137">
        <f>'5 жастағы балалар Ш'!AS33</f>
        <v>0</v>
      </c>
      <c r="G139" s="36"/>
    </row>
    <row r="140" spans="2:7">
      <c r="B140" s="37">
        <v>15</v>
      </c>
      <c r="C140" s="36"/>
      <c r="D140" s="137">
        <f>'5 жастағы балалар К'!AT33</f>
        <v>0</v>
      </c>
      <c r="E140" s="36"/>
      <c r="F140" s="137">
        <f>'5 жастағы балалар Ш'!AT33</f>
        <v>0</v>
      </c>
      <c r="G140" s="36"/>
    </row>
    <row r="141" spans="2:7">
      <c r="B141" s="37"/>
      <c r="C141" s="36"/>
      <c r="D141" s="137">
        <f>'5 жастағы балалар К'!AU33</f>
        <v>0</v>
      </c>
      <c r="E141" s="36"/>
      <c r="F141" s="137">
        <f>'5 жастағы балалар Ш'!AU33</f>
        <v>0</v>
      </c>
      <c r="G141" s="36"/>
    </row>
    <row r="142" spans="2:7">
      <c r="B142" s="37"/>
      <c r="C142" s="36"/>
      <c r="D142" s="137">
        <f>'5 жастағы балалар К'!AV33</f>
        <v>0</v>
      </c>
      <c r="E142" s="36"/>
      <c r="F142" s="137">
        <f>'5 жастағы балалар Ш'!AV33</f>
        <v>0</v>
      </c>
      <c r="G142" s="36"/>
    </row>
    <row r="143" spans="2:7">
      <c r="B143" s="37">
        <v>16</v>
      </c>
      <c r="C143" s="36"/>
      <c r="D143" s="137">
        <f>'5 жастағы балалар К'!AW33</f>
        <v>0</v>
      </c>
      <c r="E143" s="36"/>
      <c r="F143" s="137">
        <f>'5 жастағы балалар Ш'!AW33</f>
        <v>0</v>
      </c>
      <c r="G143" s="36"/>
    </row>
    <row r="144" spans="2:7">
      <c r="B144" s="37"/>
      <c r="C144" s="36"/>
      <c r="D144" s="137">
        <f>'5 жастағы балалар К'!AX33</f>
        <v>0</v>
      </c>
      <c r="E144" s="36"/>
      <c r="F144" s="137">
        <f>'5 жастағы балалар Ш'!AX33</f>
        <v>0</v>
      </c>
      <c r="G144" s="36"/>
    </row>
    <row r="145" spans="2:7">
      <c r="B145" s="37"/>
      <c r="C145" s="36"/>
      <c r="D145" s="137">
        <f>'5 жастағы балалар К'!AY33</f>
        <v>0</v>
      </c>
      <c r="E145" s="36"/>
      <c r="F145" s="137">
        <f>'5 жастағы балалар Ш'!AY33</f>
        <v>0</v>
      </c>
      <c r="G145" s="36"/>
    </row>
    <row r="146" spans="2:7">
      <c r="B146" s="37">
        <v>17</v>
      </c>
      <c r="C146" s="36"/>
      <c r="D146" s="137">
        <f>'5 жастағы балалар К'!AZ33</f>
        <v>0</v>
      </c>
      <c r="E146" s="36"/>
      <c r="F146" s="137">
        <f>'5 жастағы балалар Ш'!AZ33</f>
        <v>0</v>
      </c>
      <c r="G146" s="36"/>
    </row>
    <row r="147" spans="2:7">
      <c r="B147" s="37"/>
      <c r="C147" s="36"/>
      <c r="D147" s="137">
        <f>'5 жастағы балалар К'!BA33</f>
        <v>0</v>
      </c>
      <c r="E147" s="36"/>
      <c r="F147" s="137">
        <f>'5 жастағы балалар Ш'!BA33</f>
        <v>0</v>
      </c>
      <c r="G147" s="36"/>
    </row>
    <row r="148" spans="2:7">
      <c r="B148" s="37"/>
      <c r="C148" s="36"/>
      <c r="D148" s="137">
        <f>'5 жастағы балалар К'!BB33</f>
        <v>0</v>
      </c>
      <c r="E148" s="36"/>
      <c r="F148" s="137">
        <f>'5 жастағы балалар Ш'!BB33</f>
        <v>0</v>
      </c>
      <c r="G148" s="36"/>
    </row>
    <row r="149" spans="2:7">
      <c r="B149" s="37">
        <v>18</v>
      </c>
      <c r="C149" s="36"/>
      <c r="D149" s="137">
        <f>'5 жастағы балалар К'!BC33</f>
        <v>0</v>
      </c>
      <c r="E149" s="36"/>
      <c r="F149" s="137">
        <f>'5 жастағы балалар Ш'!BC33</f>
        <v>0</v>
      </c>
      <c r="G149" s="36"/>
    </row>
    <row r="150" spans="2:7">
      <c r="B150" s="37"/>
      <c r="C150" s="36"/>
      <c r="D150" s="137">
        <f>'5 жастағы балалар К'!BD33</f>
        <v>0</v>
      </c>
      <c r="E150" s="36"/>
      <c r="F150" s="137">
        <f>'5 жастағы балалар Ш'!BD33</f>
        <v>0</v>
      </c>
      <c r="G150" s="36"/>
    </row>
    <row r="151" spans="2:7">
      <c r="B151" s="37"/>
      <c r="C151" s="36"/>
      <c r="D151" s="137">
        <f>'5 жастағы балалар К'!BE33</f>
        <v>0</v>
      </c>
      <c r="E151" s="36"/>
      <c r="F151" s="137">
        <f>'5 жастағы балалар Ш'!BE33</f>
        <v>0</v>
      </c>
      <c r="G151" s="36"/>
    </row>
    <row r="152" spans="2:7">
      <c r="B152" s="37">
        <v>19</v>
      </c>
      <c r="C152" s="36"/>
      <c r="D152" s="35"/>
      <c r="E152" s="36"/>
      <c r="F152" s="137">
        <f>'5 жастағы балалар Ш'!BF33</f>
        <v>0</v>
      </c>
      <c r="G152" s="36"/>
    </row>
    <row r="153" spans="2:7">
      <c r="B153" s="37"/>
      <c r="C153" s="36"/>
      <c r="D153" s="36"/>
      <c r="E153" s="36"/>
      <c r="F153" s="137">
        <f>'5 жастағы балалар Ш'!BG33</f>
        <v>0</v>
      </c>
      <c r="G153" s="36"/>
    </row>
    <row r="154" spans="2:7">
      <c r="B154" s="37"/>
      <c r="C154" s="36"/>
      <c r="D154" s="36"/>
      <c r="E154" s="36"/>
      <c r="F154" s="137">
        <f>'5 жастағы балалар Ш'!BH33</f>
        <v>0</v>
      </c>
      <c r="G154" s="36"/>
    </row>
    <row r="155" spans="2:7">
      <c r="B155" s="37">
        <v>20</v>
      </c>
      <c r="C155" s="36"/>
      <c r="D155" s="36"/>
      <c r="E155" s="36"/>
      <c r="F155" s="137">
        <f>'5 жастағы балалар Ш'!BI33</f>
        <v>0</v>
      </c>
      <c r="G155" s="36"/>
    </row>
    <row r="156" spans="2:7">
      <c r="B156" s="37"/>
      <c r="C156" s="36"/>
      <c r="D156" s="36"/>
      <c r="E156" s="36"/>
      <c r="F156" s="137">
        <f>'5 жастағы балалар Ш'!BJ33</f>
        <v>0</v>
      </c>
      <c r="G156" s="36"/>
    </row>
    <row r="157" spans="2:7">
      <c r="B157" s="37"/>
      <c r="C157" s="36"/>
      <c r="D157" s="36"/>
      <c r="E157" s="36"/>
      <c r="F157" s="137">
        <f>'5 жастағы балалар Ш'!BK33</f>
        <v>0</v>
      </c>
      <c r="G157" s="36"/>
    </row>
    <row r="158" spans="2:7">
      <c r="B158" s="31">
        <v>21</v>
      </c>
      <c r="C158" s="36"/>
      <c r="D158" s="36"/>
      <c r="E158" s="36"/>
      <c r="F158" s="137">
        <f>'5 жастағы балалар Ш'!BL33</f>
        <v>0</v>
      </c>
      <c r="G158" s="36"/>
    </row>
    <row r="159" ht="15" customHeight="1" spans="2:7">
      <c r="B159" s="33"/>
      <c r="C159" s="36"/>
      <c r="D159" s="36"/>
      <c r="E159" s="36"/>
      <c r="F159" s="137">
        <f>'5 жастағы балалар Ш'!BM33</f>
        <v>0</v>
      </c>
      <c r="G159" s="36"/>
    </row>
    <row r="160" spans="2:7">
      <c r="B160" s="34"/>
      <c r="C160" s="36"/>
      <c r="D160" s="36"/>
      <c r="E160" s="36"/>
      <c r="F160" s="137">
        <f>'5 жастағы балалар Ш'!BN33</f>
        <v>0</v>
      </c>
      <c r="G160" s="36"/>
    </row>
    <row r="161" spans="2:7">
      <c r="B161" s="31">
        <v>22</v>
      </c>
      <c r="C161" s="36"/>
      <c r="D161" s="36"/>
      <c r="E161" s="36"/>
      <c r="F161" s="137">
        <f>'5 жастағы балалар Ш'!BO33</f>
        <v>0</v>
      </c>
      <c r="G161" s="36"/>
    </row>
    <row r="162" spans="2:7">
      <c r="B162" s="33"/>
      <c r="C162" s="36"/>
      <c r="D162" s="36"/>
      <c r="E162" s="36"/>
      <c r="F162" s="137">
        <f>'5 жастағы балалар Ш'!BP33</f>
        <v>0</v>
      </c>
      <c r="G162" s="36"/>
    </row>
    <row r="163" spans="2:7">
      <c r="B163" s="34"/>
      <c r="C163" s="36"/>
      <c r="D163" s="36"/>
      <c r="E163" s="36"/>
      <c r="F163" s="137">
        <f>'5 жастағы балалар Ш'!BQ33</f>
        <v>0</v>
      </c>
      <c r="G163" s="36"/>
    </row>
    <row r="164" spans="2:7">
      <c r="B164" s="31">
        <v>23</v>
      </c>
      <c r="C164" s="36"/>
      <c r="D164" s="36"/>
      <c r="E164" s="36"/>
      <c r="F164" s="137">
        <f>'5 жастағы балалар Ш'!BR33</f>
        <v>0</v>
      </c>
      <c r="G164" s="36"/>
    </row>
    <row r="165" spans="2:7">
      <c r="B165" s="33"/>
      <c r="C165" s="36"/>
      <c r="D165" s="36"/>
      <c r="E165" s="36"/>
      <c r="F165" s="137">
        <f>'5 жастағы балалар Ш'!BS33</f>
        <v>0</v>
      </c>
      <c r="G165" s="36"/>
    </row>
    <row r="166" ht="15" customHeight="1" spans="2:7">
      <c r="B166" s="34"/>
      <c r="C166" s="36"/>
      <c r="D166" s="36"/>
      <c r="E166" s="36"/>
      <c r="F166" s="137">
        <f>'5 жастағы балалар Ш'!BT33</f>
        <v>0</v>
      </c>
      <c r="G166" s="36"/>
    </row>
    <row r="167" ht="15" customHeight="1" spans="2:7">
      <c r="B167" s="31">
        <v>24</v>
      </c>
      <c r="C167" s="36"/>
      <c r="D167" s="36"/>
      <c r="E167" s="36"/>
      <c r="F167" s="137">
        <f>'5 жастағы балалар Ш'!BU33</f>
        <v>0</v>
      </c>
      <c r="G167" s="36"/>
    </row>
    <row r="168" ht="15" customHeight="1" spans="2:7">
      <c r="B168" s="33"/>
      <c r="C168" s="36"/>
      <c r="D168" s="36"/>
      <c r="E168" s="36"/>
      <c r="F168" s="137">
        <f>'5 жастағы балалар Ш'!BV33</f>
        <v>0</v>
      </c>
      <c r="G168" s="36"/>
    </row>
    <row r="169" ht="15" customHeight="1" spans="2:7">
      <c r="B169" s="34"/>
      <c r="C169" s="36"/>
      <c r="D169" s="36"/>
      <c r="E169" s="36"/>
      <c r="F169" s="137">
        <f>'5 жастағы балалар Ш'!BW33</f>
        <v>0</v>
      </c>
      <c r="G169" s="36"/>
    </row>
    <row r="170" ht="15" customHeight="1" spans="2:7">
      <c r="B170" s="31">
        <v>25</v>
      </c>
      <c r="C170" s="36"/>
      <c r="D170" s="36"/>
      <c r="E170" s="36"/>
      <c r="F170" s="137">
        <f>'5 жастағы балалар Ш'!BX33</f>
        <v>0</v>
      </c>
      <c r="G170" s="36"/>
    </row>
    <row r="171" ht="15" customHeight="1" spans="2:7">
      <c r="B171" s="33"/>
      <c r="C171" s="36"/>
      <c r="D171" s="36"/>
      <c r="E171" s="36"/>
      <c r="F171" s="137">
        <f>'5 жастағы балалар Ш'!BY33</f>
        <v>0</v>
      </c>
      <c r="G171" s="36"/>
    </row>
    <row r="172" ht="15" customHeight="1" spans="2:7">
      <c r="B172" s="34"/>
      <c r="C172" s="36"/>
      <c r="D172" s="36"/>
      <c r="E172" s="36"/>
      <c r="F172" s="137">
        <f>'5 жастағы балалар Ш'!BZ33</f>
        <v>0</v>
      </c>
      <c r="G172" s="36"/>
    </row>
    <row r="173" ht="15" customHeight="1" spans="2:7">
      <c r="B173" s="31">
        <v>26</v>
      </c>
      <c r="C173" s="36"/>
      <c r="D173" s="36"/>
      <c r="E173" s="36"/>
      <c r="F173" s="137">
        <f>'5 жастағы балалар Ш'!CA33</f>
        <v>0</v>
      </c>
      <c r="G173" s="36"/>
    </row>
    <row r="174" ht="15" customHeight="1" spans="2:7">
      <c r="B174" s="33"/>
      <c r="C174" s="36"/>
      <c r="D174" s="36"/>
      <c r="E174" s="36"/>
      <c r="F174" s="137">
        <f>'5 жастағы балалар Ш'!CB33</f>
        <v>0</v>
      </c>
      <c r="G174" s="36"/>
    </row>
    <row r="175" ht="15" customHeight="1" spans="2:7">
      <c r="B175" s="34"/>
      <c r="C175" s="36"/>
      <c r="D175" s="36"/>
      <c r="E175" s="36"/>
      <c r="F175" s="137">
        <f>'5 жастағы балалар Ш'!CC33</f>
        <v>0</v>
      </c>
      <c r="G175" s="36"/>
    </row>
    <row r="176" ht="15" customHeight="1" spans="2:7">
      <c r="B176" s="31">
        <v>27</v>
      </c>
      <c r="C176" s="36"/>
      <c r="D176" s="36"/>
      <c r="E176" s="36"/>
      <c r="F176" s="137">
        <f>'5 жастағы балалар Ш'!CD33</f>
        <v>0</v>
      </c>
      <c r="G176" s="36"/>
    </row>
    <row r="177" ht="15" customHeight="1" spans="2:7">
      <c r="B177" s="33"/>
      <c r="C177" s="36"/>
      <c r="D177" s="36"/>
      <c r="E177" s="36"/>
      <c r="F177" s="137">
        <f>'5 жастағы балалар Ш'!CE33</f>
        <v>0</v>
      </c>
      <c r="G177" s="36"/>
    </row>
    <row r="178" ht="15" customHeight="1" spans="2:7">
      <c r="B178" s="34"/>
      <c r="C178" s="36"/>
      <c r="D178" s="36"/>
      <c r="E178" s="36"/>
      <c r="F178" s="137">
        <f>'5 жастағы балалар Ш'!CF33</f>
        <v>0</v>
      </c>
      <c r="G178" s="36"/>
    </row>
    <row r="179" ht="15" customHeight="1" spans="2:7">
      <c r="B179" s="31">
        <v>28</v>
      </c>
      <c r="C179" s="36"/>
      <c r="D179" s="36"/>
      <c r="E179" s="36"/>
      <c r="F179" s="137">
        <f>'5 жастағы балалар Ш'!CG33</f>
        <v>0</v>
      </c>
      <c r="G179" s="36"/>
    </row>
    <row r="180" ht="15" customHeight="1" spans="2:7">
      <c r="B180" s="33"/>
      <c r="C180" s="36"/>
      <c r="D180" s="36"/>
      <c r="E180" s="36"/>
      <c r="F180" s="137">
        <f>'5 жастағы балалар Ш'!CH33</f>
        <v>0</v>
      </c>
      <c r="G180" s="36"/>
    </row>
    <row r="181" ht="15" customHeight="1" spans="2:7">
      <c r="B181" s="34"/>
      <c r="C181" s="36"/>
      <c r="D181" s="36"/>
      <c r="E181" s="36"/>
      <c r="F181" s="137">
        <f>'5 жастағы балалар Ш'!CI33</f>
        <v>0</v>
      </c>
      <c r="G181" s="36"/>
    </row>
    <row r="182" ht="15" customHeight="1" spans="2:7">
      <c r="B182" s="31">
        <v>29</v>
      </c>
      <c r="C182" s="36"/>
      <c r="D182" s="36"/>
      <c r="E182" s="36"/>
      <c r="F182" s="137">
        <f>'5 жастағы балалар Ш'!CJ33</f>
        <v>0</v>
      </c>
      <c r="G182" s="36"/>
    </row>
    <row r="183" ht="15" customHeight="1" spans="2:7">
      <c r="B183" s="33"/>
      <c r="C183" s="36"/>
      <c r="D183" s="36"/>
      <c r="E183" s="36"/>
      <c r="F183" s="137">
        <f>'5 жастағы балалар Ш'!CK33</f>
        <v>0</v>
      </c>
      <c r="G183" s="36"/>
    </row>
    <row r="184" ht="15" customHeight="1" spans="2:7">
      <c r="B184" s="34"/>
      <c r="C184" s="36"/>
      <c r="D184" s="36"/>
      <c r="E184" s="36"/>
      <c r="F184" s="137">
        <f>'5 жастағы балалар Ш'!CL33</f>
        <v>0</v>
      </c>
      <c r="G184" s="36"/>
    </row>
    <row r="185" ht="15" customHeight="1" spans="2:7">
      <c r="B185" s="31">
        <v>30</v>
      </c>
      <c r="C185" s="36"/>
      <c r="D185" s="36"/>
      <c r="E185" s="36"/>
      <c r="F185" s="137">
        <f>'5 жастағы балалар Ш'!CM33</f>
        <v>0</v>
      </c>
      <c r="G185" s="36"/>
    </row>
    <row r="186" ht="15" customHeight="1" spans="2:7">
      <c r="B186" s="33"/>
      <c r="C186" s="36"/>
      <c r="D186" s="36"/>
      <c r="E186" s="36"/>
      <c r="F186" s="137">
        <f>'5 жастағы балалар Ш'!CN33</f>
        <v>0</v>
      </c>
      <c r="G186" s="36"/>
    </row>
    <row r="187" ht="15" customHeight="1" spans="2:7">
      <c r="B187" s="34"/>
      <c r="C187" s="38"/>
      <c r="D187" s="38"/>
      <c r="E187" s="38"/>
      <c r="F187" s="137">
        <f>'5 жастағы балалар Ш'!CO33</f>
        <v>0</v>
      </c>
      <c r="G187" s="38"/>
    </row>
    <row r="188" ht="15" customHeight="1"/>
    <row r="189" ht="15" customHeight="1" spans="2:7">
      <c r="B189" s="25" t="s">
        <v>839</v>
      </c>
      <c r="C189" s="26"/>
      <c r="D189" s="26"/>
      <c r="E189" s="26"/>
      <c r="F189" s="26"/>
      <c r="G189" s="27"/>
    </row>
    <row r="190" ht="33.75" customHeight="1" spans="2:7">
      <c r="B190" s="28"/>
      <c r="C190" s="29" t="s">
        <v>5</v>
      </c>
      <c r="D190" s="29" t="s">
        <v>112</v>
      </c>
      <c r="E190" s="29" t="s">
        <v>338</v>
      </c>
      <c r="F190" s="29" t="s">
        <v>405</v>
      </c>
      <c r="G190" s="30" t="s">
        <v>726</v>
      </c>
    </row>
    <row r="191" ht="15" customHeight="1" spans="2:7">
      <c r="B191" s="31">
        <v>1</v>
      </c>
      <c r="C191" s="139">
        <f>'5 жастағы балалар Ф'!D79</f>
        <v>0</v>
      </c>
      <c r="D191" s="139">
        <f>'5 жастағы балалар К'!D79</f>
        <v>0</v>
      </c>
      <c r="E191" s="139">
        <f>'5 жастағы балалар Т'!D79</f>
        <v>0</v>
      </c>
      <c r="F191" s="139">
        <f>'5 жастағы балалар Ш'!D79</f>
        <v>0</v>
      </c>
      <c r="G191" s="139">
        <f>'5 жастағы балалар Ә'!D79</f>
        <v>0</v>
      </c>
    </row>
    <row r="192" ht="15" customHeight="1" spans="2:7">
      <c r="B192" s="33"/>
      <c r="C192" s="139">
        <f>'5 жастағы балалар Ф'!E79</f>
        <v>0</v>
      </c>
      <c r="D192" s="139">
        <f>'5 жастағы балалар К'!E79</f>
        <v>0</v>
      </c>
      <c r="E192" s="139">
        <f>'5 жастағы балалар Т'!E79</f>
        <v>0</v>
      </c>
      <c r="F192" s="139">
        <f>'5 жастағы балалар Ш'!E79</f>
        <v>0</v>
      </c>
      <c r="G192" s="139">
        <f>'5 жастағы балалар Ә'!E79</f>
        <v>0</v>
      </c>
    </row>
    <row r="193" ht="15" customHeight="1" spans="2:7">
      <c r="B193" s="34"/>
      <c r="C193" s="139">
        <f>'5 жастағы балалар Ф'!F79</f>
        <v>0</v>
      </c>
      <c r="D193" s="139">
        <f>'5 жастағы балалар К'!F79</f>
        <v>0</v>
      </c>
      <c r="E193" s="139">
        <f>'5 жастағы балалар Т'!F79</f>
        <v>0</v>
      </c>
      <c r="F193" s="139">
        <f>'5 жастағы балалар Ш'!F79</f>
        <v>0</v>
      </c>
      <c r="G193" s="139">
        <f>'5 жастағы балалар Ә'!F79</f>
        <v>0</v>
      </c>
    </row>
    <row r="194" ht="15" customHeight="1" spans="2:99">
      <c r="B194" s="31">
        <v>2</v>
      </c>
      <c r="C194" s="139">
        <f>'5 жастағы балалар Ф'!G79</f>
        <v>0</v>
      </c>
      <c r="D194" s="139">
        <f>'5 жастағы балалар К'!G79</f>
        <v>0</v>
      </c>
      <c r="E194" s="139">
        <f>'5 жастағы балалар Т'!G79</f>
        <v>0</v>
      </c>
      <c r="F194" s="139">
        <f>'5 жастағы балалар Ш'!G79</f>
        <v>0</v>
      </c>
      <c r="G194" s="139">
        <f>'5 жастағы балалар Ә'!G79</f>
        <v>0</v>
      </c>
      <c r="CO194" s="140"/>
      <c r="CQ194" s="140"/>
      <c r="CS194" s="140"/>
      <c r="CU194" s="140"/>
    </row>
    <row r="195" ht="15" customHeight="1" spans="2:99">
      <c r="B195" s="33"/>
      <c r="C195" s="139">
        <f>'5 жастағы балалар Ф'!H79</f>
        <v>0</v>
      </c>
      <c r="D195" s="139">
        <f>'5 жастағы балалар К'!H79</f>
        <v>0</v>
      </c>
      <c r="E195" s="139">
        <f>'5 жастағы балалар Т'!H79</f>
        <v>0</v>
      </c>
      <c r="F195" s="139">
        <f>'5 жастағы балалар Ш'!H79</f>
        <v>0</v>
      </c>
      <c r="G195" s="139">
        <f>'5 жастағы балалар Ә'!H79</f>
        <v>0</v>
      </c>
      <c r="CO195" s="141"/>
      <c r="CQ195" s="141"/>
      <c r="CS195" s="141"/>
      <c r="CU195" s="141"/>
    </row>
    <row r="196" ht="15" customHeight="1" spans="2:99">
      <c r="B196" s="34"/>
      <c r="C196" s="139">
        <f>'5 жастағы балалар Ф'!I79</f>
        <v>0</v>
      </c>
      <c r="D196" s="139">
        <f>'5 жастағы балалар К'!I79</f>
        <v>0</v>
      </c>
      <c r="E196" s="139">
        <f>'5 жастағы балалар Т'!I79</f>
        <v>0</v>
      </c>
      <c r="F196" s="139">
        <f>'5 жастағы балалар Ш'!I79</f>
        <v>0</v>
      </c>
      <c r="G196" s="139">
        <f>'5 жастағы балалар Ә'!I79</f>
        <v>0</v>
      </c>
      <c r="CO196" s="141"/>
      <c r="CQ196" s="141"/>
      <c r="CS196" s="141"/>
      <c r="CU196" s="141"/>
    </row>
    <row r="197" ht="15" customHeight="1" spans="2:7">
      <c r="B197" s="31">
        <v>3</v>
      </c>
      <c r="C197" s="139">
        <f>'5 жастағы балалар Ф'!J79</f>
        <v>0</v>
      </c>
      <c r="D197" s="139">
        <f>'5 жастағы балалар К'!J79</f>
        <v>0</v>
      </c>
      <c r="E197" s="139">
        <f>'5 жастағы балалар Т'!J79</f>
        <v>0</v>
      </c>
      <c r="F197" s="139">
        <f>'5 жастағы балалар Ш'!J79</f>
        <v>0</v>
      </c>
      <c r="G197" s="139">
        <f>'5 жастағы балалар Ә'!J79</f>
        <v>0</v>
      </c>
    </row>
    <row r="198" ht="15" customHeight="1" spans="2:7">
      <c r="B198" s="33"/>
      <c r="C198" s="139">
        <f>'5 жастағы балалар Ф'!K79</f>
        <v>0</v>
      </c>
      <c r="D198" s="139">
        <f>'5 жастағы балалар К'!K79</f>
        <v>0</v>
      </c>
      <c r="E198" s="139">
        <f>'5 жастағы балалар Т'!K79</f>
        <v>0</v>
      </c>
      <c r="F198" s="139">
        <f>'5 жастағы балалар Ш'!K79</f>
        <v>0</v>
      </c>
      <c r="G198" s="139">
        <f>'5 жастағы балалар Ә'!K79</f>
        <v>0</v>
      </c>
    </row>
    <row r="199" ht="15" customHeight="1" spans="2:7">
      <c r="B199" s="34"/>
      <c r="C199" s="139">
        <f>'5 жастағы балалар Ф'!L79</f>
        <v>0</v>
      </c>
      <c r="D199" s="139">
        <f>'5 жастағы балалар К'!L79</f>
        <v>0</v>
      </c>
      <c r="E199" s="139">
        <f>'5 жастағы балалар Т'!L79</f>
        <v>0</v>
      </c>
      <c r="F199" s="139">
        <f>'5 жастағы балалар Ш'!L79</f>
        <v>0</v>
      </c>
      <c r="G199" s="139">
        <f>'5 жастағы балалар Ә'!L79</f>
        <v>0</v>
      </c>
    </row>
    <row r="200" ht="15" customHeight="1" spans="2:7">
      <c r="B200" s="31">
        <v>4</v>
      </c>
      <c r="C200" s="139">
        <f>'5 жастағы балалар Ф'!M79</f>
        <v>0</v>
      </c>
      <c r="D200" s="139">
        <f>'5 жастағы балалар К'!M79</f>
        <v>0</v>
      </c>
      <c r="E200" s="139">
        <f>'5 жастағы балалар Т'!M79</f>
        <v>0</v>
      </c>
      <c r="F200" s="139">
        <f>'5 жастағы балалар Ш'!M79</f>
        <v>0</v>
      </c>
      <c r="G200" s="139">
        <f>'5 жастағы балалар Ә'!M79</f>
        <v>0</v>
      </c>
    </row>
    <row r="201" ht="15" customHeight="1" spans="2:7">
      <c r="B201" s="33"/>
      <c r="C201" s="139">
        <f>'5 жастағы балалар Ф'!N79</f>
        <v>0</v>
      </c>
      <c r="D201" s="139">
        <f>'5 жастағы балалар К'!N79</f>
        <v>0</v>
      </c>
      <c r="E201" s="139">
        <f>'5 жастағы балалар Т'!N79</f>
        <v>0</v>
      </c>
      <c r="F201" s="139">
        <f>'5 жастағы балалар Ш'!N79</f>
        <v>0</v>
      </c>
      <c r="G201" s="139">
        <f>'5 жастағы балалар Ә'!N79</f>
        <v>0</v>
      </c>
    </row>
    <row r="202" ht="15" customHeight="1" spans="2:7">
      <c r="B202" s="34"/>
      <c r="C202" s="139">
        <f>'5 жастағы балалар Ф'!O79</f>
        <v>0</v>
      </c>
      <c r="D202" s="139">
        <f>'5 жастағы балалар К'!O79</f>
        <v>0</v>
      </c>
      <c r="E202" s="139">
        <f>'5 жастағы балалар Т'!O79</f>
        <v>0</v>
      </c>
      <c r="F202" s="139">
        <f>'5 жастағы балалар Ш'!O79</f>
        <v>0</v>
      </c>
      <c r="G202" s="139">
        <f>'5 жастағы балалар Ә'!O79</f>
        <v>0</v>
      </c>
    </row>
    <row r="203" ht="15" customHeight="1" spans="2:7">
      <c r="B203" s="31">
        <v>5</v>
      </c>
      <c r="C203" s="139">
        <f>'5 жастағы балалар Ф'!P79</f>
        <v>0</v>
      </c>
      <c r="D203" s="139">
        <f>'5 жастағы балалар К'!P79</f>
        <v>0</v>
      </c>
      <c r="E203" s="139">
        <f>'5 жастағы балалар Т'!P79</f>
        <v>0</v>
      </c>
      <c r="F203" s="139">
        <f>'5 жастағы балалар Ш'!P79</f>
        <v>0</v>
      </c>
      <c r="G203" s="139">
        <f>'5 жастағы балалар Ә'!P79</f>
        <v>0</v>
      </c>
    </row>
    <row r="204" ht="15" customHeight="1" spans="2:7">
      <c r="B204" s="33"/>
      <c r="C204" s="139">
        <f>'5 жастағы балалар Ф'!Q79</f>
        <v>0</v>
      </c>
      <c r="D204" s="139">
        <f>'5 жастағы балалар К'!Q79</f>
        <v>0</v>
      </c>
      <c r="E204" s="139">
        <f>'5 жастағы балалар Т'!Q79</f>
        <v>0</v>
      </c>
      <c r="F204" s="139">
        <f>'5 жастағы балалар Ш'!Q79</f>
        <v>0</v>
      </c>
      <c r="G204" s="139">
        <f>'5 жастағы балалар Ә'!Q79</f>
        <v>0</v>
      </c>
    </row>
    <row r="205" ht="15" customHeight="1" spans="2:7">
      <c r="B205" s="34"/>
      <c r="C205" s="139">
        <f>'5 жастағы балалар Ф'!R79</f>
        <v>0</v>
      </c>
      <c r="D205" s="139">
        <f>'5 жастағы балалар К'!R79</f>
        <v>0</v>
      </c>
      <c r="E205" s="139">
        <f>'5 жастағы балалар Т'!R79</f>
        <v>0</v>
      </c>
      <c r="F205" s="139">
        <f>'5 жастағы балалар Ш'!R79</f>
        <v>0</v>
      </c>
      <c r="G205" s="139">
        <f>'5 жастағы балалар Ә'!R79</f>
        <v>0</v>
      </c>
    </row>
    <row r="206" ht="15" customHeight="1" spans="2:7">
      <c r="B206" s="31">
        <v>6</v>
      </c>
      <c r="C206" s="139">
        <f>'5 жастағы балалар Ф'!S79</f>
        <v>0</v>
      </c>
      <c r="D206" s="139">
        <f>'5 жастағы балалар К'!S79</f>
        <v>0</v>
      </c>
      <c r="E206" s="139">
        <f>'5 жастағы балалар Т'!S79</f>
        <v>0</v>
      </c>
      <c r="F206" s="139">
        <f>'5 жастағы балалар Ш'!S79</f>
        <v>0</v>
      </c>
      <c r="G206" s="139">
        <f>'5 жастағы балалар Ә'!S79</f>
        <v>0</v>
      </c>
    </row>
    <row r="207" ht="15" customHeight="1" spans="2:7">
      <c r="B207" s="33"/>
      <c r="C207" s="139">
        <f>'5 жастағы балалар Ф'!T79</f>
        <v>0</v>
      </c>
      <c r="D207" s="139">
        <f>'5 жастағы балалар К'!T79</f>
        <v>0</v>
      </c>
      <c r="E207" s="139">
        <f>'5 жастағы балалар Т'!T79</f>
        <v>0</v>
      </c>
      <c r="F207" s="139">
        <f>'5 жастағы балалар Ш'!T79</f>
        <v>0</v>
      </c>
      <c r="G207" s="139">
        <f>'5 жастағы балалар Ә'!T79</f>
        <v>0</v>
      </c>
    </row>
    <row r="208" ht="15" customHeight="1" spans="2:7">
      <c r="B208" s="34"/>
      <c r="C208" s="139">
        <f>'5 жастағы балалар Ф'!U79</f>
        <v>0</v>
      </c>
      <c r="D208" s="139">
        <f>'5 жастағы балалар К'!U79</f>
        <v>0</v>
      </c>
      <c r="E208" s="139">
        <f>'5 жастағы балалар Т'!U79</f>
        <v>0</v>
      </c>
      <c r="F208" s="139">
        <f>'5 жастағы балалар Ш'!U79</f>
        <v>0</v>
      </c>
      <c r="G208" s="139">
        <f>'5 жастағы балалар Ә'!U79</f>
        <v>0</v>
      </c>
    </row>
    <row r="209" ht="15" customHeight="1" spans="2:7">
      <c r="B209" s="31">
        <v>7</v>
      </c>
      <c r="C209" s="139">
        <f>'5 жастағы балалар Ф'!V79</f>
        <v>0</v>
      </c>
      <c r="D209" s="139">
        <f>'5 жастағы балалар К'!V79</f>
        <v>0</v>
      </c>
      <c r="E209" s="139">
        <f>'5 жастағы балалар Т'!V79</f>
        <v>0</v>
      </c>
      <c r="F209" s="139">
        <f>'5 жастағы балалар Ш'!V79</f>
        <v>0</v>
      </c>
      <c r="G209" s="139">
        <f>'5 жастағы балалар Ә'!V79</f>
        <v>0</v>
      </c>
    </row>
    <row r="210" ht="15" customHeight="1" spans="2:7">
      <c r="B210" s="33"/>
      <c r="C210" s="139">
        <f>'5 жастағы балалар Ф'!W79</f>
        <v>0</v>
      </c>
      <c r="D210" s="139">
        <f>'5 жастағы балалар Ш'!W79</f>
        <v>0</v>
      </c>
      <c r="E210" s="139">
        <f>'5 жастағы балалар Т'!W79</f>
        <v>0</v>
      </c>
      <c r="F210" s="139">
        <f>'5 жастағы балалар Ш'!W79</f>
        <v>0</v>
      </c>
      <c r="G210" s="139">
        <f>'5 жастағы балалар Ә'!W79</f>
        <v>0</v>
      </c>
    </row>
    <row r="211" ht="15" customHeight="1" spans="2:7">
      <c r="B211" s="34"/>
      <c r="C211" s="139">
        <f>'5 жастағы балалар Ф'!X79</f>
        <v>0</v>
      </c>
      <c r="D211" s="139">
        <f>'5 жастағы балалар К'!X79</f>
        <v>0</v>
      </c>
      <c r="E211" s="139">
        <f>'5 жастағы балалар Т'!X79</f>
        <v>0</v>
      </c>
      <c r="F211" s="139">
        <f>'5 жастағы балалар Ш'!X79</f>
        <v>0</v>
      </c>
      <c r="G211" s="139">
        <f>'5 жастағы балалар Ә'!X79</f>
        <v>0</v>
      </c>
    </row>
    <row r="212" ht="15" customHeight="1" spans="2:7">
      <c r="B212" s="31">
        <v>8</v>
      </c>
      <c r="C212" s="41"/>
      <c r="D212" s="139">
        <f>'5 жастағы балалар К'!Y79</f>
        <v>0</v>
      </c>
      <c r="E212" s="42"/>
      <c r="F212" s="139">
        <f>'5 жастағы балалар Ш'!Y79</f>
        <v>0</v>
      </c>
      <c r="G212" s="42"/>
    </row>
    <row r="213" ht="15" customHeight="1" spans="2:7">
      <c r="B213" s="33"/>
      <c r="C213" s="43"/>
      <c r="D213" s="139">
        <f>'5 жастағы балалар К'!Z79</f>
        <v>0</v>
      </c>
      <c r="E213" s="44"/>
      <c r="F213" s="139">
        <f>'5 жастағы балалар Ш'!Z79</f>
        <v>0</v>
      </c>
      <c r="G213" s="44"/>
    </row>
    <row r="214" ht="15" customHeight="1" spans="2:7">
      <c r="B214" s="34"/>
      <c r="C214" s="43"/>
      <c r="D214" s="139">
        <f>'5 жастағы балалар К'!AA79</f>
        <v>0</v>
      </c>
      <c r="E214" s="44"/>
      <c r="F214" s="139">
        <f>'5 жастағы балалар Ш'!AA79</f>
        <v>0</v>
      </c>
      <c r="G214" s="44"/>
    </row>
    <row r="215" ht="15" customHeight="1" spans="2:7">
      <c r="B215" s="31">
        <v>9</v>
      </c>
      <c r="C215" s="43"/>
      <c r="D215" s="139">
        <f>'5 жастағы балалар К'!AB79</f>
        <v>0</v>
      </c>
      <c r="E215" s="44"/>
      <c r="F215" s="139">
        <f>'5 жастағы балалар Ш'!AB79</f>
        <v>0</v>
      </c>
      <c r="G215" s="44"/>
    </row>
    <row r="216" ht="15" customHeight="1" spans="2:7">
      <c r="B216" s="33"/>
      <c r="C216" s="43"/>
      <c r="D216" s="139">
        <f>'5 жастағы балалар К'!AC79</f>
        <v>0</v>
      </c>
      <c r="E216" s="44"/>
      <c r="F216" s="139">
        <f>'5 жастағы балалар Ш'!AC79</f>
        <v>0</v>
      </c>
      <c r="G216" s="44"/>
    </row>
    <row r="217" ht="15" customHeight="1" spans="2:7">
      <c r="B217" s="34"/>
      <c r="C217" s="43"/>
      <c r="D217" s="139">
        <f>'5 жастағы балалар К'!AD79</f>
        <v>0</v>
      </c>
      <c r="E217" s="44"/>
      <c r="F217" s="139">
        <f>'5 жастағы балалар Ш'!AD79</f>
        <v>0</v>
      </c>
      <c r="G217" s="44"/>
    </row>
    <row r="218" ht="15" customHeight="1" spans="2:7">
      <c r="B218" s="37">
        <v>10</v>
      </c>
      <c r="C218" s="43"/>
      <c r="D218" s="139">
        <f>'5 жастағы балалар К'!AE79</f>
        <v>0</v>
      </c>
      <c r="E218" s="44"/>
      <c r="F218" s="139">
        <f>'5 жастағы балалар Ш'!AE79</f>
        <v>0</v>
      </c>
      <c r="G218" s="44"/>
    </row>
    <row r="219" ht="15" customHeight="1" spans="2:7">
      <c r="B219" s="37"/>
      <c r="C219" s="43"/>
      <c r="D219" s="139">
        <f>'5 жастағы балалар К'!AF79</f>
        <v>0</v>
      </c>
      <c r="E219" s="44"/>
      <c r="F219" s="139">
        <f>'5 жастағы балалар Ш'!AF79</f>
        <v>0</v>
      </c>
      <c r="G219" s="44"/>
    </row>
    <row r="220" ht="15" customHeight="1" spans="2:7">
      <c r="B220" s="37"/>
      <c r="C220" s="43"/>
      <c r="D220" s="139">
        <f>'5 жастағы балалар К'!AG79</f>
        <v>0</v>
      </c>
      <c r="E220" s="44"/>
      <c r="F220" s="139">
        <f>'5 жастағы балалар Ш'!AG79</f>
        <v>0</v>
      </c>
      <c r="G220" s="44"/>
    </row>
    <row r="221" ht="15" customHeight="1" spans="2:7">
      <c r="B221" s="37">
        <v>11</v>
      </c>
      <c r="C221" s="43"/>
      <c r="D221" s="139">
        <f>'5 жастағы балалар К'!AH79</f>
        <v>0</v>
      </c>
      <c r="E221" s="44"/>
      <c r="F221" s="139">
        <f>'5 жастағы балалар Ш'!AH79</f>
        <v>0</v>
      </c>
      <c r="G221" s="44"/>
    </row>
    <row r="222" ht="15" customHeight="1" spans="2:7">
      <c r="B222" s="37"/>
      <c r="C222" s="43"/>
      <c r="D222" s="139">
        <f>'5 жастағы балалар К'!AI79</f>
        <v>0</v>
      </c>
      <c r="E222" s="44"/>
      <c r="F222" s="139">
        <f>'5 жастағы балалар Ш'!AI79</f>
        <v>0</v>
      </c>
      <c r="G222" s="44"/>
    </row>
    <row r="223" ht="15" customHeight="1" spans="2:7">
      <c r="B223" s="37"/>
      <c r="C223" s="43"/>
      <c r="D223" s="139">
        <f>'5 жастағы балалар К'!AJ79</f>
        <v>0</v>
      </c>
      <c r="E223" s="44"/>
      <c r="F223" s="139">
        <f>'5 жастағы балалар Ш'!AJ79</f>
        <v>0</v>
      </c>
      <c r="G223" s="44"/>
    </row>
    <row r="224" ht="15" customHeight="1" spans="2:7">
      <c r="B224" s="37">
        <v>12</v>
      </c>
      <c r="C224" s="43"/>
      <c r="D224" s="139">
        <f>'5 жастағы балалар К'!AK79</f>
        <v>0</v>
      </c>
      <c r="E224" s="44"/>
      <c r="F224" s="139">
        <f>'5 жастағы балалар Ш'!AK79</f>
        <v>0</v>
      </c>
      <c r="G224" s="44"/>
    </row>
    <row r="225" ht="15" customHeight="1" spans="2:7">
      <c r="B225" s="37"/>
      <c r="C225" s="43"/>
      <c r="D225" s="139">
        <f>'5 жастағы балалар К'!AL79</f>
        <v>0</v>
      </c>
      <c r="E225" s="44"/>
      <c r="F225" s="139">
        <f>'5 жастағы балалар Ш'!AL79</f>
        <v>0</v>
      </c>
      <c r="G225" s="44"/>
    </row>
    <row r="226" ht="15" customHeight="1" spans="2:7">
      <c r="B226" s="37"/>
      <c r="C226" s="43"/>
      <c r="D226" s="139">
        <f>'5 жастағы балалар К'!AM79</f>
        <v>0</v>
      </c>
      <c r="E226" s="44"/>
      <c r="F226" s="139">
        <f>'5 жастағы балалар Ш'!AM79</f>
        <v>0</v>
      </c>
      <c r="G226" s="44"/>
    </row>
    <row r="227" ht="15" customHeight="1" spans="2:7">
      <c r="B227" s="37">
        <v>13</v>
      </c>
      <c r="C227" s="43"/>
      <c r="D227" s="139">
        <f>'5 жастағы балалар К'!AN79</f>
        <v>0</v>
      </c>
      <c r="E227" s="44"/>
      <c r="F227" s="139">
        <f>'5 жастағы балалар Ш'!AN79</f>
        <v>0</v>
      </c>
      <c r="G227" s="44"/>
    </row>
    <row r="228" ht="15" customHeight="1" spans="2:7">
      <c r="B228" s="37"/>
      <c r="C228" s="43"/>
      <c r="D228" s="139">
        <f>'5 жастағы балалар К'!AO79</f>
        <v>0</v>
      </c>
      <c r="E228" s="44"/>
      <c r="F228" s="139">
        <f>'5 жастағы балалар Ш'!AO79</f>
        <v>0</v>
      </c>
      <c r="G228" s="44"/>
    </row>
    <row r="229" ht="15" customHeight="1" spans="2:7">
      <c r="B229" s="37"/>
      <c r="C229" s="43"/>
      <c r="D229" s="139">
        <f>'5 жастағы балалар К'!AP79</f>
        <v>0</v>
      </c>
      <c r="E229" s="44"/>
      <c r="F229" s="139">
        <f>'5 жастағы балалар Ш'!AP79</f>
        <v>0</v>
      </c>
      <c r="G229" s="44"/>
    </row>
    <row r="230" ht="15" customHeight="1" spans="2:7">
      <c r="B230" s="37">
        <v>14</v>
      </c>
      <c r="C230" s="43"/>
      <c r="D230" s="139">
        <f>'5 жастағы балалар К'!AQ79</f>
        <v>0</v>
      </c>
      <c r="E230" s="44"/>
      <c r="F230" s="139">
        <f>'5 жастағы балалар Ш'!AQ79</f>
        <v>0</v>
      </c>
      <c r="G230" s="44"/>
    </row>
    <row r="231" ht="15" customHeight="1" spans="2:7">
      <c r="B231" s="37"/>
      <c r="C231" s="43"/>
      <c r="D231" s="139">
        <f>'5 жастағы балалар К'!AR79</f>
        <v>0</v>
      </c>
      <c r="E231" s="44"/>
      <c r="F231" s="139">
        <f>'5 жастағы балалар Ш'!AR79</f>
        <v>0</v>
      </c>
      <c r="G231" s="44"/>
    </row>
    <row r="232" ht="15" customHeight="1" spans="2:7">
      <c r="B232" s="37"/>
      <c r="C232" s="43"/>
      <c r="D232" s="139">
        <f>'5 жастағы балалар К'!AS79</f>
        <v>0</v>
      </c>
      <c r="E232" s="44"/>
      <c r="F232" s="139">
        <f>'5 жастағы балалар Ш'!AS79</f>
        <v>0</v>
      </c>
      <c r="G232" s="44"/>
    </row>
    <row r="233" ht="15" customHeight="1" spans="2:7">
      <c r="B233" s="37">
        <v>15</v>
      </c>
      <c r="C233" s="43"/>
      <c r="D233" s="139">
        <f>'5 жастағы балалар К'!AT79</f>
        <v>0</v>
      </c>
      <c r="E233" s="44"/>
      <c r="F233" s="139">
        <f>'5 жастағы балалар Ш'!AT79</f>
        <v>0</v>
      </c>
      <c r="G233" s="44"/>
    </row>
    <row r="234" ht="15" customHeight="1" spans="2:7">
      <c r="B234" s="37"/>
      <c r="C234" s="43"/>
      <c r="D234" s="139">
        <f>'5 жастағы балалар К'!AU79</f>
        <v>0</v>
      </c>
      <c r="E234" s="44"/>
      <c r="F234" s="139">
        <f>'5 жастағы балалар Ш'!AU79</f>
        <v>0</v>
      </c>
      <c r="G234" s="44"/>
    </row>
    <row r="235" spans="2:7">
      <c r="B235" s="37"/>
      <c r="C235" s="43"/>
      <c r="D235" s="139">
        <f>'5 жастағы балалар К'!AV79</f>
        <v>0</v>
      </c>
      <c r="E235" s="44"/>
      <c r="F235" s="139">
        <f>'5 жастағы балалар Ш'!AV79</f>
        <v>0</v>
      </c>
      <c r="G235" s="44"/>
    </row>
    <row r="236" spans="2:7">
      <c r="B236" s="31">
        <v>16</v>
      </c>
      <c r="C236" s="43"/>
      <c r="D236" s="139">
        <f>'5 жастағы балалар К'!AW79</f>
        <v>0</v>
      </c>
      <c r="E236" s="44"/>
      <c r="F236" s="139">
        <f>'5 жастағы балалар Ш'!AW79</f>
        <v>0</v>
      </c>
      <c r="G236" s="44"/>
    </row>
    <row r="237" spans="2:7">
      <c r="B237" s="33"/>
      <c r="C237" s="43"/>
      <c r="D237" s="139">
        <f>'5 жастағы балалар К'!AX79</f>
        <v>0</v>
      </c>
      <c r="E237" s="44"/>
      <c r="F237" s="139">
        <f>'5 жастағы балалар Ш'!AX79</f>
        <v>0</v>
      </c>
      <c r="G237" s="44"/>
    </row>
    <row r="238" spans="2:7">
      <c r="B238" s="34"/>
      <c r="C238" s="43"/>
      <c r="D238" s="139">
        <f>'5 жастағы балалар К'!AY79</f>
        <v>0</v>
      </c>
      <c r="E238" s="44"/>
      <c r="F238" s="139">
        <f>'5 жастағы балалар Ш'!AY79</f>
        <v>0</v>
      </c>
      <c r="G238" s="44"/>
    </row>
    <row r="239" spans="2:7">
      <c r="B239" s="31">
        <v>17</v>
      </c>
      <c r="C239" s="43"/>
      <c r="D239" s="139">
        <f>'5 жастағы балалар К'!AZ79</f>
        <v>0</v>
      </c>
      <c r="E239" s="44"/>
      <c r="F239" s="139">
        <f>'5 жастағы балалар Ш'!AZ79</f>
        <v>0</v>
      </c>
      <c r="G239" s="44"/>
    </row>
    <row r="240" spans="2:7">
      <c r="B240" s="33"/>
      <c r="C240" s="43"/>
      <c r="D240" s="139">
        <f>'5 жастағы балалар К'!BA79</f>
        <v>0</v>
      </c>
      <c r="E240" s="44"/>
      <c r="F240" s="139">
        <f>'5 жастағы балалар Ш'!BA79</f>
        <v>0</v>
      </c>
      <c r="G240" s="44"/>
    </row>
    <row r="241" spans="2:7">
      <c r="B241" s="34"/>
      <c r="C241" s="43"/>
      <c r="D241" s="139">
        <f>'5 жастағы балалар К'!BB79</f>
        <v>0</v>
      </c>
      <c r="E241" s="44"/>
      <c r="F241" s="139">
        <f>'5 жастағы балалар Ш'!BB79</f>
        <v>0</v>
      </c>
      <c r="G241" s="44"/>
    </row>
    <row r="242" spans="2:7">
      <c r="B242" s="31">
        <v>18</v>
      </c>
      <c r="C242" s="43"/>
      <c r="D242" s="139">
        <f>'5 жастағы балалар К'!BC79</f>
        <v>0</v>
      </c>
      <c r="E242" s="44"/>
      <c r="F242" s="139">
        <f>'5 жастағы балалар Ш'!BC79</f>
        <v>0</v>
      </c>
      <c r="G242" s="44"/>
    </row>
    <row r="243" spans="2:7">
      <c r="B243" s="33"/>
      <c r="C243" s="43"/>
      <c r="D243" s="139">
        <f>'5 жастағы балалар К'!BD79</f>
        <v>0</v>
      </c>
      <c r="E243" s="44"/>
      <c r="F243" s="139">
        <f>'5 жастағы балалар Ш'!BD79</f>
        <v>0</v>
      </c>
      <c r="G243" s="44"/>
    </row>
    <row r="244" spans="2:7">
      <c r="B244" s="34"/>
      <c r="C244" s="43"/>
      <c r="D244" s="139">
        <f>'5 жастағы балалар К'!BE79</f>
        <v>0</v>
      </c>
      <c r="E244" s="44"/>
      <c r="F244" s="139">
        <f>'5 жастағы балалар Ш'!BE79</f>
        <v>0</v>
      </c>
      <c r="G244" s="44"/>
    </row>
    <row r="245" spans="2:7">
      <c r="B245" s="31">
        <v>19</v>
      </c>
      <c r="C245" s="43"/>
      <c r="D245" s="139">
        <f>'5 жастағы балалар К'!BF79</f>
        <v>0</v>
      </c>
      <c r="E245" s="44"/>
      <c r="F245" s="139">
        <f>'5 жастағы балалар Ш'!BF79</f>
        <v>0</v>
      </c>
      <c r="G245" s="44"/>
    </row>
    <row r="246" spans="2:7">
      <c r="B246" s="33"/>
      <c r="C246" s="43"/>
      <c r="D246" s="139">
        <f>'5 жастағы балалар К'!BG79</f>
        <v>0</v>
      </c>
      <c r="E246" s="44"/>
      <c r="F246" s="139">
        <f>'5 жастағы балалар Ш'!BG79</f>
        <v>0</v>
      </c>
      <c r="G246" s="44"/>
    </row>
    <row r="247" spans="2:7">
      <c r="B247" s="34"/>
      <c r="C247" s="43"/>
      <c r="D247" s="139">
        <f>'5 жастағы балалар К'!BH79</f>
        <v>0</v>
      </c>
      <c r="E247" s="44"/>
      <c r="F247" s="139">
        <f>'5 жастағы балалар Ш'!BH79</f>
        <v>0</v>
      </c>
      <c r="G247" s="44"/>
    </row>
    <row r="248" spans="2:7">
      <c r="B248" s="31">
        <v>20</v>
      </c>
      <c r="C248" s="43"/>
      <c r="D248" s="139">
        <f>'5 жастағы балалар К'!BI79</f>
        <v>0</v>
      </c>
      <c r="E248" s="44"/>
      <c r="F248" s="139">
        <f>'5 жастағы балалар Ш'!BI79</f>
        <v>0</v>
      </c>
      <c r="G248" s="44"/>
    </row>
    <row r="249" spans="2:7">
      <c r="B249" s="33"/>
      <c r="C249" s="43"/>
      <c r="D249" s="139">
        <f>'5 жастағы балалар К'!BJ79</f>
        <v>0</v>
      </c>
      <c r="E249" s="44"/>
      <c r="F249" s="139">
        <f>'5 жастағы балалар Ш'!BJ79</f>
        <v>0</v>
      </c>
      <c r="G249" s="44"/>
    </row>
    <row r="250" spans="2:7">
      <c r="B250" s="34"/>
      <c r="C250" s="43"/>
      <c r="D250" s="139">
        <f>'5 жастағы балалар К'!BK79</f>
        <v>0</v>
      </c>
      <c r="E250" s="44"/>
      <c r="F250" s="139">
        <f>'5 жастағы балалар Ш'!BK79</f>
        <v>0</v>
      </c>
      <c r="G250" s="44"/>
    </row>
    <row r="251" spans="2:7">
      <c r="B251" s="31">
        <v>21</v>
      </c>
      <c r="C251" s="43"/>
      <c r="D251" s="139">
        <f>'5 жастағы балалар К'!BL79</f>
        <v>0</v>
      </c>
      <c r="E251" s="44"/>
      <c r="F251" s="139">
        <f>'5 жастағы балалар Ш'!BL79</f>
        <v>0</v>
      </c>
      <c r="G251" s="44"/>
    </row>
    <row r="252" spans="2:7">
      <c r="B252" s="33"/>
      <c r="C252" s="43"/>
      <c r="D252" s="139">
        <f>'5 жастағы балалар К'!BM79</f>
        <v>0</v>
      </c>
      <c r="E252" s="44"/>
      <c r="F252" s="139">
        <f>'5 жастағы балалар Ш'!BM79</f>
        <v>0</v>
      </c>
      <c r="G252" s="44"/>
    </row>
    <row r="253" spans="2:7">
      <c r="B253" s="34"/>
      <c r="C253" s="43"/>
      <c r="D253" s="139">
        <f>'5 жастағы балалар К'!BN79</f>
        <v>0</v>
      </c>
      <c r="E253" s="44"/>
      <c r="F253" s="139">
        <f>'5 жастағы балалар Ш'!BN79</f>
        <v>0</v>
      </c>
      <c r="G253" s="44"/>
    </row>
    <row r="254" spans="2:7">
      <c r="B254" s="31">
        <v>22</v>
      </c>
      <c r="C254" s="43"/>
      <c r="D254" s="139">
        <f>'5 жастағы балалар К'!BO79</f>
        <v>0</v>
      </c>
      <c r="E254" s="44"/>
      <c r="F254" s="139">
        <f>'5 жастағы балалар Ш'!BO79</f>
        <v>0</v>
      </c>
      <c r="G254" s="44"/>
    </row>
    <row r="255" spans="2:7">
      <c r="B255" s="33"/>
      <c r="C255" s="43"/>
      <c r="D255" s="139">
        <f>'5 жастағы балалар К'!BP79</f>
        <v>0</v>
      </c>
      <c r="E255" s="44"/>
      <c r="F255" s="139">
        <f>'5 жастағы балалар Ш'!BP79</f>
        <v>0</v>
      </c>
      <c r="G255" s="44"/>
    </row>
    <row r="256" spans="2:7">
      <c r="B256" s="34"/>
      <c r="C256" s="43"/>
      <c r="D256" s="139">
        <f>'5 жастағы балалар К'!BQ79</f>
        <v>0</v>
      </c>
      <c r="E256" s="44"/>
      <c r="F256" s="139">
        <f>'5 жастағы балалар Ш'!BQ79</f>
        <v>0</v>
      </c>
      <c r="G256" s="44"/>
    </row>
    <row r="257" spans="2:7">
      <c r="B257" s="31">
        <v>23</v>
      </c>
      <c r="C257" s="43"/>
      <c r="D257" s="139">
        <f>'5 жастағы балалар К'!BR79</f>
        <v>0</v>
      </c>
      <c r="E257" s="44"/>
      <c r="F257" s="139">
        <f>'5 жастағы балалар Ш'!BR79</f>
        <v>0</v>
      </c>
      <c r="G257" s="44"/>
    </row>
    <row r="258" spans="2:7">
      <c r="B258" s="33"/>
      <c r="C258" s="43"/>
      <c r="D258" s="139">
        <f>'5 жастағы балалар К'!BS79</f>
        <v>0</v>
      </c>
      <c r="E258" s="44"/>
      <c r="F258" s="139">
        <f>'5 жастағы балалар Ш'!BS79</f>
        <v>0</v>
      </c>
      <c r="G258" s="44"/>
    </row>
    <row r="259" spans="2:7">
      <c r="B259" s="34"/>
      <c r="C259" s="43"/>
      <c r="D259" s="139">
        <f>'5 жастағы балалар К'!BT79</f>
        <v>0</v>
      </c>
      <c r="E259" s="44"/>
      <c r="F259" s="139">
        <f>'5 жастағы балалар Ш'!BT79</f>
        <v>0</v>
      </c>
      <c r="G259" s="44"/>
    </row>
    <row r="260" spans="2:7">
      <c r="B260" s="31">
        <v>24</v>
      </c>
      <c r="C260" s="43"/>
      <c r="D260" s="139">
        <f>'5 жастағы балалар К'!BU79</f>
        <v>0</v>
      </c>
      <c r="E260" s="44"/>
      <c r="F260" s="139">
        <f>'5 жастағы балалар Ш'!BU79</f>
        <v>0</v>
      </c>
      <c r="G260" s="44"/>
    </row>
    <row r="261" spans="2:7">
      <c r="B261" s="33"/>
      <c r="C261" s="43"/>
      <c r="D261" s="139">
        <f>'5 жастағы балалар К'!BV79</f>
        <v>0</v>
      </c>
      <c r="E261" s="44"/>
      <c r="F261" s="139">
        <f>'5 жастағы балалар Ш'!BV79</f>
        <v>0</v>
      </c>
      <c r="G261" s="44"/>
    </row>
    <row r="262" spans="2:7">
      <c r="B262" s="34"/>
      <c r="C262" s="43"/>
      <c r="D262" s="139">
        <f>'5 жастағы балалар К'!BW79</f>
        <v>0</v>
      </c>
      <c r="E262" s="44"/>
      <c r="F262" s="139">
        <f>'5 жастағы балалар Ш'!BW79</f>
        <v>0</v>
      </c>
      <c r="G262" s="44"/>
    </row>
    <row r="263" spans="2:7">
      <c r="B263" s="31">
        <v>25</v>
      </c>
      <c r="C263" s="43"/>
      <c r="D263" s="139">
        <f>'5 жастағы балалар К'!BX79</f>
        <v>0</v>
      </c>
      <c r="E263" s="44"/>
      <c r="F263" s="139">
        <f>'5 жастағы балалар Ш'!BX79</f>
        <v>0</v>
      </c>
      <c r="G263" s="44"/>
    </row>
    <row r="264" spans="2:7">
      <c r="B264" s="33"/>
      <c r="C264" s="43"/>
      <c r="D264" s="139">
        <f>'5 жастағы балалар К'!BY79</f>
        <v>0</v>
      </c>
      <c r="E264" s="44"/>
      <c r="F264" s="139">
        <f>'5 жастағы балалар Ш'!BY79</f>
        <v>0</v>
      </c>
      <c r="G264" s="44"/>
    </row>
    <row r="265" spans="2:7">
      <c r="B265" s="34"/>
      <c r="C265" s="43"/>
      <c r="D265" s="139">
        <f>'5 жастағы балалар К'!BZ79</f>
        <v>0</v>
      </c>
      <c r="E265" s="44"/>
      <c r="F265" s="139">
        <f>'5 жастағы балалар Ш'!BZ79</f>
        <v>0</v>
      </c>
      <c r="G265" s="44"/>
    </row>
    <row r="266" spans="2:7">
      <c r="B266" s="37">
        <v>26</v>
      </c>
      <c r="C266" s="43"/>
      <c r="D266" s="139">
        <f>'5 жастағы балалар К'!CA79</f>
        <v>0</v>
      </c>
      <c r="E266" s="44"/>
      <c r="F266" s="139">
        <f>'5 жастағы балалар Ш'!CA79</f>
        <v>0</v>
      </c>
      <c r="G266" s="44"/>
    </row>
    <row r="267" spans="2:7">
      <c r="B267" s="37"/>
      <c r="C267" s="43"/>
      <c r="D267" s="139">
        <f>'5 жастағы балалар К'!CB79</f>
        <v>0</v>
      </c>
      <c r="E267" s="44"/>
      <c r="F267" s="139">
        <f>'5 жастағы балалар Ш'!CB79</f>
        <v>0</v>
      </c>
      <c r="G267" s="44"/>
    </row>
    <row r="268" spans="2:7">
      <c r="B268" s="37"/>
      <c r="C268" s="43"/>
      <c r="D268" s="139">
        <f>'5 жастағы балалар К'!CC79</f>
        <v>0</v>
      </c>
      <c r="E268" s="44"/>
      <c r="F268" s="139">
        <f>'5 жастағы балалар Ш'!CC79</f>
        <v>0</v>
      </c>
      <c r="G268" s="44"/>
    </row>
    <row r="269" spans="2:7">
      <c r="B269" s="37">
        <v>27</v>
      </c>
      <c r="C269" s="43"/>
      <c r="D269" s="139">
        <f>'5 жастағы балалар К'!CD79</f>
        <v>0</v>
      </c>
      <c r="E269" s="44"/>
      <c r="F269" s="139">
        <f>'5 жастағы балалар Ш'!CD79</f>
        <v>0</v>
      </c>
      <c r="G269" s="44"/>
    </row>
    <row r="270" spans="2:7">
      <c r="B270" s="37"/>
      <c r="C270" s="43"/>
      <c r="D270" s="139">
        <f>'5 жастағы балалар К'!CE79</f>
        <v>0</v>
      </c>
      <c r="E270" s="44"/>
      <c r="F270" s="139">
        <f>'5 жастағы балалар Ш'!CE79</f>
        <v>0</v>
      </c>
      <c r="G270" s="44"/>
    </row>
    <row r="271" spans="2:7">
      <c r="B271" s="37"/>
      <c r="C271" s="43"/>
      <c r="D271" s="139">
        <f>'5 жастағы балалар К'!CF79</f>
        <v>0</v>
      </c>
      <c r="E271" s="44"/>
      <c r="F271" s="139">
        <f>'5 жастағы балалар Ш'!CF79</f>
        <v>0</v>
      </c>
      <c r="G271" s="44"/>
    </row>
    <row r="272" spans="2:7">
      <c r="B272" s="37">
        <v>28</v>
      </c>
      <c r="C272" s="43"/>
      <c r="D272" s="139">
        <f>'5 жастағы балалар К'!CG79</f>
        <v>0</v>
      </c>
      <c r="E272" s="44"/>
      <c r="F272" s="139">
        <f>'5 жастағы балалар Ш'!CG79</f>
        <v>0</v>
      </c>
      <c r="G272" s="44"/>
    </row>
    <row r="273" spans="2:7">
      <c r="B273" s="37"/>
      <c r="C273" s="43"/>
      <c r="D273" s="139">
        <f>'5 жастағы балалар К'!CH79</f>
        <v>0</v>
      </c>
      <c r="E273" s="44"/>
      <c r="F273" s="139">
        <f>'5 жастағы балалар Ш'!CH79</f>
        <v>0</v>
      </c>
      <c r="G273" s="44"/>
    </row>
    <row r="274" spans="2:7">
      <c r="B274" s="37"/>
      <c r="C274" s="43"/>
      <c r="D274" s="139">
        <f>'5 жастағы балалар К'!CI79</f>
        <v>0</v>
      </c>
      <c r="E274" s="44"/>
      <c r="F274" s="139">
        <f>'5 жастағы балалар Ш'!CI79</f>
        <v>0</v>
      </c>
      <c r="G274" s="44"/>
    </row>
    <row r="275" spans="2:7">
      <c r="B275" s="37">
        <v>29</v>
      </c>
      <c r="C275" s="43"/>
      <c r="D275" s="42"/>
      <c r="E275" s="44"/>
      <c r="F275" s="139">
        <f>'5 жастағы балалар Ш'!CJ79</f>
        <v>0</v>
      </c>
      <c r="G275" s="44"/>
    </row>
    <row r="276" spans="2:7">
      <c r="B276" s="37"/>
      <c r="C276" s="43"/>
      <c r="D276" s="44"/>
      <c r="E276" s="44"/>
      <c r="F276" s="139">
        <f>'5 жастағы балалар Ш'!CK79</f>
        <v>0</v>
      </c>
      <c r="G276" s="44"/>
    </row>
    <row r="277" spans="2:7">
      <c r="B277" s="37"/>
      <c r="C277" s="43"/>
      <c r="D277" s="44"/>
      <c r="E277" s="44"/>
      <c r="F277" s="139">
        <f>'5 жастағы балалар Ш'!CL79</f>
        <v>0</v>
      </c>
      <c r="G277" s="44"/>
    </row>
    <row r="278" spans="2:7">
      <c r="B278" s="37">
        <v>30</v>
      </c>
      <c r="C278" s="43"/>
      <c r="D278" s="44"/>
      <c r="E278" s="44"/>
      <c r="F278" s="139">
        <f>'5 жастағы балалар Ш'!CM79</f>
        <v>0</v>
      </c>
      <c r="G278" s="44"/>
    </row>
    <row r="279" spans="2:7">
      <c r="B279" s="37"/>
      <c r="C279" s="43"/>
      <c r="D279" s="44"/>
      <c r="E279" s="44"/>
      <c r="F279" s="139">
        <f>'5 жастағы балалар Ш'!CN79</f>
        <v>0</v>
      </c>
      <c r="G279" s="44"/>
    </row>
    <row r="280" spans="2:7">
      <c r="B280" s="37"/>
      <c r="C280" s="43"/>
      <c r="D280" s="44"/>
      <c r="E280" s="44"/>
      <c r="F280" s="139">
        <f>'5 жастағы балалар Ш'!CO79</f>
        <v>0</v>
      </c>
      <c r="G280" s="44"/>
    </row>
    <row r="281" spans="2:7">
      <c r="B281" s="37">
        <v>31</v>
      </c>
      <c r="C281" s="43"/>
      <c r="D281" s="44"/>
      <c r="E281" s="44"/>
      <c r="F281" s="139">
        <f>'5 жастағы балалар Ш'!CP79</f>
        <v>0</v>
      </c>
      <c r="G281" s="44"/>
    </row>
    <row r="282" spans="2:7">
      <c r="B282" s="37"/>
      <c r="C282" s="43"/>
      <c r="D282" s="44"/>
      <c r="E282" s="44"/>
      <c r="F282" s="139">
        <f>'5 жастағы балалар Ш'!CQ79</f>
        <v>0</v>
      </c>
      <c r="G282" s="44"/>
    </row>
    <row r="283" spans="2:7">
      <c r="B283" s="37"/>
      <c r="C283" s="43"/>
      <c r="D283" s="44"/>
      <c r="E283" s="44"/>
      <c r="F283" s="139">
        <f>'5 жастағы балалар Ш'!CR79</f>
        <v>0</v>
      </c>
      <c r="G283" s="44"/>
    </row>
    <row r="284" spans="2:7">
      <c r="B284" s="37">
        <v>32</v>
      </c>
      <c r="C284" s="43"/>
      <c r="D284" s="44"/>
      <c r="E284" s="44"/>
      <c r="F284" s="139">
        <f>'5 жастағы балалар Ш'!CS79</f>
        <v>0</v>
      </c>
      <c r="G284" s="44"/>
    </row>
    <row r="285" spans="2:7">
      <c r="B285" s="37"/>
      <c r="C285" s="43"/>
      <c r="D285" s="44"/>
      <c r="E285" s="44"/>
      <c r="F285" s="139">
        <f>'5 жастағы балалар Ш'!CT79</f>
        <v>0</v>
      </c>
      <c r="G285" s="44"/>
    </row>
    <row r="286" spans="2:7">
      <c r="B286" s="37"/>
      <c r="C286" s="43"/>
      <c r="D286" s="44"/>
      <c r="E286" s="44"/>
      <c r="F286" s="139">
        <f>'5 жастағы балалар Ш'!CU79</f>
        <v>0</v>
      </c>
      <c r="G286" s="44"/>
    </row>
    <row r="287" spans="2:7">
      <c r="B287" s="37">
        <v>33</v>
      </c>
      <c r="C287" s="43"/>
      <c r="D287" s="44"/>
      <c r="E287" s="44"/>
      <c r="F287" s="139">
        <f>'5 жастағы балалар Ш'!CV79</f>
        <v>0</v>
      </c>
      <c r="G287" s="44"/>
    </row>
    <row r="288" spans="2:7">
      <c r="B288" s="37"/>
      <c r="C288" s="43"/>
      <c r="D288" s="44"/>
      <c r="E288" s="44"/>
      <c r="F288" s="139">
        <f>'5 жастағы балалар Ш'!CW79</f>
        <v>0</v>
      </c>
      <c r="G288" s="44"/>
    </row>
    <row r="289" spans="2:7">
      <c r="B289" s="37"/>
      <c r="C289" s="43"/>
      <c r="D289" s="44"/>
      <c r="E289" s="44"/>
      <c r="F289" s="139">
        <f>'5 жастағы балалар Ш'!CX79</f>
        <v>0</v>
      </c>
      <c r="G289" s="44"/>
    </row>
    <row r="290" spans="2:7">
      <c r="B290" s="37">
        <v>34</v>
      </c>
      <c r="C290" s="43"/>
      <c r="D290" s="44"/>
      <c r="E290" s="44"/>
      <c r="F290" s="139">
        <f>'5 жастағы балалар Ш'!CY79</f>
        <v>0</v>
      </c>
      <c r="G290" s="44"/>
    </row>
    <row r="291" spans="2:7">
      <c r="B291" s="37"/>
      <c r="C291" s="43"/>
      <c r="D291" s="44"/>
      <c r="E291" s="44"/>
      <c r="F291" s="139">
        <f>'5 жастағы балалар Ш'!CZ79</f>
        <v>0</v>
      </c>
      <c r="G291" s="44"/>
    </row>
    <row r="292" spans="2:7">
      <c r="B292" s="37"/>
      <c r="C292" s="43"/>
      <c r="D292" s="44"/>
      <c r="E292" s="44"/>
      <c r="F292" s="139">
        <f>'5 жастағы балалар Ш'!DA79</f>
        <v>0</v>
      </c>
      <c r="G292" s="44"/>
    </row>
    <row r="293" spans="2:7">
      <c r="B293" s="37">
        <v>35</v>
      </c>
      <c r="C293" s="43"/>
      <c r="D293" s="44"/>
      <c r="E293" s="44"/>
      <c r="F293" s="139">
        <f>'5 жастағы балалар Ш'!DB79</f>
        <v>0</v>
      </c>
      <c r="G293" s="44"/>
    </row>
    <row r="294" spans="2:7">
      <c r="B294" s="37"/>
      <c r="C294" s="43"/>
      <c r="D294" s="44"/>
      <c r="E294" s="44"/>
      <c r="F294" s="139">
        <f>'5 жастағы балалар Ш'!DC79</f>
        <v>0</v>
      </c>
      <c r="G294" s="44"/>
    </row>
    <row r="295" spans="2:7">
      <c r="B295" s="37"/>
      <c r="C295" s="45"/>
      <c r="D295" s="46"/>
      <c r="E295" s="46"/>
      <c r="F295" s="139">
        <f>'5 жастағы балалар Ш'!DD79</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Ф'!D138</f>
        <v>0</v>
      </c>
      <c r="D300" s="137">
        <f>'5 жастағы балалар К'!D138</f>
        <v>0</v>
      </c>
      <c r="E300" s="137">
        <f>'5 жастағы балалар Т'!D138</f>
        <v>0</v>
      </c>
      <c r="F300" s="137">
        <f>'5 жастағы балалар Ш'!D138</f>
        <v>0</v>
      </c>
      <c r="G300" s="137">
        <f>'5 жастағы балалар Ә'!D138</f>
        <v>0</v>
      </c>
    </row>
    <row r="301" spans="2:7">
      <c r="B301" s="33"/>
      <c r="C301" s="137">
        <f>'5 жастағы балалар Ф'!E138</f>
        <v>0</v>
      </c>
      <c r="D301" s="137">
        <f>'5 жастағы балалар К'!E138</f>
        <v>0</v>
      </c>
      <c r="E301" s="137">
        <f>'5 жастағы балалар Т'!E138</f>
        <v>0</v>
      </c>
      <c r="F301" s="137">
        <f>'5 жастағы балалар Ш'!E138</f>
        <v>0</v>
      </c>
      <c r="G301" s="137">
        <f>'5 жастағы балалар Ә'!E138</f>
        <v>0</v>
      </c>
    </row>
    <row r="302" spans="2:7">
      <c r="B302" s="34"/>
      <c r="C302" s="137">
        <f>'5 жастағы балалар Ф'!F138</f>
        <v>0</v>
      </c>
      <c r="D302" s="137">
        <f>'5 жастағы балалар К'!F138</f>
        <v>0</v>
      </c>
      <c r="E302" s="137">
        <f>'5 жастағы балалар Т'!F138</f>
        <v>0</v>
      </c>
      <c r="F302" s="137">
        <f>'5 жастағы балалар Ш'!F138</f>
        <v>0</v>
      </c>
      <c r="G302" s="137">
        <f>'5 жастағы балалар Ә'!F138</f>
        <v>0</v>
      </c>
    </row>
    <row r="303" spans="2:7">
      <c r="B303" s="31">
        <v>2</v>
      </c>
      <c r="C303" s="137">
        <f>'5 жастағы балалар Ф'!G138</f>
        <v>0</v>
      </c>
      <c r="D303" s="137">
        <f>'5 жастағы балалар К'!G138</f>
        <v>0</v>
      </c>
      <c r="E303" s="137">
        <f>'5 жастағы балалар Т'!G138</f>
        <v>0</v>
      </c>
      <c r="F303" s="137">
        <f>'5 жастағы балалар Ш'!G138</f>
        <v>0</v>
      </c>
      <c r="G303" s="137">
        <f>'5 жастағы балалар Ә'!G138</f>
        <v>0</v>
      </c>
    </row>
    <row r="304" spans="2:7">
      <c r="B304" s="33"/>
      <c r="C304" s="137">
        <f>'5 жастағы балалар Ф'!H138</f>
        <v>0</v>
      </c>
      <c r="D304" s="137">
        <f>'5 жастағы балалар К'!H138</f>
        <v>0</v>
      </c>
      <c r="E304" s="137">
        <f>'5 жастағы балалар Т'!H138</f>
        <v>0</v>
      </c>
      <c r="F304" s="137">
        <f>'5 жастағы балалар Ш'!H138</f>
        <v>0</v>
      </c>
      <c r="G304" s="137">
        <f>'5 жастағы балалар Ә'!H138</f>
        <v>0</v>
      </c>
    </row>
    <row r="305" spans="2:7">
      <c r="B305" s="34"/>
      <c r="C305" s="137">
        <f>'5 жастағы балалар Ф'!I138</f>
        <v>0</v>
      </c>
      <c r="D305" s="137">
        <f>'5 жастағы балалар К'!I138</f>
        <v>0</v>
      </c>
      <c r="E305" s="137">
        <f>'5 жастағы балалар Т'!I138</f>
        <v>0</v>
      </c>
      <c r="F305" s="137">
        <f>'5 жастағы балалар Ш'!I138</f>
        <v>0</v>
      </c>
      <c r="G305" s="137">
        <f>'5 жастағы балалар Ә'!I138</f>
        <v>0</v>
      </c>
    </row>
    <row r="306" spans="2:7">
      <c r="B306" s="31">
        <v>3</v>
      </c>
      <c r="C306" s="137">
        <f>'5 жастағы балалар Ф'!J138</f>
        <v>0</v>
      </c>
      <c r="D306" s="137">
        <f>'5 жастағы балалар К'!J138</f>
        <v>0</v>
      </c>
      <c r="E306" s="137">
        <f>'5 жастағы балалар Т'!J138</f>
        <v>0</v>
      </c>
      <c r="F306" s="137">
        <f>'5 жастағы балалар Ш'!J138</f>
        <v>0</v>
      </c>
      <c r="G306" s="137">
        <f>'5 жастағы балалар Ә'!J138</f>
        <v>0</v>
      </c>
    </row>
    <row r="307" spans="2:7">
      <c r="B307" s="33"/>
      <c r="C307" s="137">
        <f>'5 жастағы балалар Ф'!K138</f>
        <v>0</v>
      </c>
      <c r="D307" s="137">
        <f>'5 жастағы балалар К'!K138</f>
        <v>0</v>
      </c>
      <c r="E307" s="137">
        <f>'5 жастағы балалар Т'!K138</f>
        <v>0</v>
      </c>
      <c r="F307" s="137">
        <f>'5 жастағы балалар Ш'!K138</f>
        <v>0</v>
      </c>
      <c r="G307" s="137">
        <f>'5 жастағы балалар Ә'!K138</f>
        <v>0</v>
      </c>
    </row>
    <row r="308" spans="2:7">
      <c r="B308" s="34"/>
      <c r="C308" s="137">
        <f>'5 жастағы балалар Ф'!L138</f>
        <v>0</v>
      </c>
      <c r="D308" s="137">
        <f>'5 жастағы балалар К'!L138</f>
        <v>0</v>
      </c>
      <c r="E308" s="137">
        <f>'5 жастағы балалар Т'!L138</f>
        <v>0</v>
      </c>
      <c r="F308" s="137">
        <f>'5 жастағы балалар Ш'!L138</f>
        <v>0</v>
      </c>
      <c r="G308" s="137">
        <f>'5 жастағы балалар Ә'!L138</f>
        <v>0</v>
      </c>
    </row>
    <row r="309" spans="2:7">
      <c r="B309" s="31">
        <v>4</v>
      </c>
      <c r="C309" s="137">
        <f>'5 жастағы балалар Ф'!M138</f>
        <v>0</v>
      </c>
      <c r="D309" s="137">
        <f>'5 жастағы балалар К'!M138</f>
        <v>0</v>
      </c>
      <c r="E309" s="137">
        <f>'5 жастағы балалар Т'!M138</f>
        <v>0</v>
      </c>
      <c r="F309" s="137">
        <f>'5 жастағы балалар Ш'!M138</f>
        <v>0</v>
      </c>
      <c r="G309" s="137">
        <f>'5 жастағы балалар Ә'!M138</f>
        <v>0</v>
      </c>
    </row>
    <row r="310" spans="2:7">
      <c r="B310" s="33"/>
      <c r="C310" s="137">
        <f>'5 жастағы балалар Ф'!N138</f>
        <v>0</v>
      </c>
      <c r="D310" s="137">
        <f>'5 жастағы балалар К'!N138</f>
        <v>0</v>
      </c>
      <c r="E310" s="137">
        <f>'5 жастағы балалар Т'!N138</f>
        <v>0</v>
      </c>
      <c r="F310" s="137">
        <f>'5 жастағы балалар Ш'!N138</f>
        <v>0</v>
      </c>
      <c r="G310" s="137">
        <f>'5 жастағы балалар Ә'!N138</f>
        <v>0</v>
      </c>
    </row>
    <row r="311" spans="2:7">
      <c r="B311" s="34"/>
      <c r="C311" s="137">
        <f>'5 жастағы балалар Ф'!O138</f>
        <v>0</v>
      </c>
      <c r="D311" s="137">
        <f>'5 жастағы балалар К'!O138</f>
        <v>0</v>
      </c>
      <c r="E311" s="137">
        <f>'5 жастағы балалар Т'!O138</f>
        <v>0</v>
      </c>
      <c r="F311" s="137">
        <f>'5 жастағы балалар Ш'!O138</f>
        <v>0</v>
      </c>
      <c r="G311" s="137">
        <f>'5 жастағы балалар Ә'!O138</f>
        <v>0</v>
      </c>
    </row>
    <row r="312" spans="2:7">
      <c r="B312" s="31">
        <v>5</v>
      </c>
      <c r="C312" s="137">
        <f>'5 жастағы балалар Ф'!P138</f>
        <v>0</v>
      </c>
      <c r="D312" s="137">
        <f>'5 жастағы балалар К'!P138</f>
        <v>0</v>
      </c>
      <c r="E312" s="137">
        <f>'5 жастағы балалар Т'!P138</f>
        <v>0</v>
      </c>
      <c r="F312" s="137">
        <f>'5 жастағы балалар Ш'!P138</f>
        <v>0</v>
      </c>
      <c r="G312" s="137">
        <f>'5 жастағы балалар Ә'!P138</f>
        <v>0</v>
      </c>
    </row>
    <row r="313" spans="2:7">
      <c r="B313" s="33"/>
      <c r="C313" s="137">
        <f>'5 жастағы балалар Ф'!Q138</f>
        <v>0</v>
      </c>
      <c r="D313" s="137">
        <f>'5 жастағы балалар К'!Q138</f>
        <v>0</v>
      </c>
      <c r="E313" s="137">
        <f>'5 жастағы балалар Т'!Q138</f>
        <v>0</v>
      </c>
      <c r="F313" s="137">
        <f>'5 жастағы балалар Ш'!Q138</f>
        <v>0</v>
      </c>
      <c r="G313" s="137">
        <f>'5 жастағы балалар Ә'!Q138</f>
        <v>0</v>
      </c>
    </row>
    <row r="314" spans="2:7">
      <c r="B314" s="34"/>
      <c r="C314" s="137">
        <f>'5 жастағы балалар Ф'!R138</f>
        <v>0</v>
      </c>
      <c r="D314" s="137">
        <f>'5 жастағы балалар К'!R138</f>
        <v>0</v>
      </c>
      <c r="E314" s="137">
        <f>'5 жастағы балалар Т'!R138</f>
        <v>0</v>
      </c>
      <c r="F314" s="137">
        <f>'5 жастағы балалар Ш'!R138</f>
        <v>0</v>
      </c>
      <c r="G314" s="137">
        <f>'5 жастағы балалар Ә'!R138</f>
        <v>0</v>
      </c>
    </row>
    <row r="315" spans="2:7">
      <c r="B315" s="31">
        <v>6</v>
      </c>
      <c r="C315" s="137">
        <f>'5 жастағы балалар Ф'!S138</f>
        <v>0</v>
      </c>
      <c r="D315" s="137">
        <f>'5 жастағы балалар К'!S138</f>
        <v>0</v>
      </c>
      <c r="E315" s="137">
        <f>'5 жастағы балалар Т'!S138</f>
        <v>0</v>
      </c>
      <c r="F315" s="137">
        <f>'5 жастағы балалар Ш'!S138</f>
        <v>0</v>
      </c>
      <c r="G315" s="137">
        <f>'5 жастағы балалар Ә'!S138</f>
        <v>0</v>
      </c>
    </row>
    <row r="316" spans="2:7">
      <c r="B316" s="33"/>
      <c r="C316" s="137">
        <f>'5 жастағы балалар Ф'!T138</f>
        <v>0</v>
      </c>
      <c r="D316" s="137">
        <f>'5 жастағы балалар К'!T138</f>
        <v>0</v>
      </c>
      <c r="E316" s="137">
        <f>'5 жастағы балалар Т'!T138</f>
        <v>0</v>
      </c>
      <c r="F316" s="137">
        <f>'5 жастағы балалар Ш'!T138</f>
        <v>0</v>
      </c>
      <c r="G316" s="137">
        <f>'5 жастағы балалар Ә'!T138</f>
        <v>0</v>
      </c>
    </row>
    <row r="317" spans="2:7">
      <c r="B317" s="34"/>
      <c r="C317" s="137">
        <f>'5 жастағы балалар Ф'!U138</f>
        <v>0</v>
      </c>
      <c r="D317" s="137">
        <f>'5 жастағы балалар К'!U138</f>
        <v>0</v>
      </c>
      <c r="E317" s="137">
        <f>'5 жастағы балалар Т'!U138</f>
        <v>0</v>
      </c>
      <c r="F317" s="137">
        <f>'5 жастағы балалар Ш'!U138</f>
        <v>0</v>
      </c>
      <c r="G317" s="137">
        <f>'5 жастағы балалар Ә'!U138</f>
        <v>0</v>
      </c>
    </row>
    <row r="318" spans="2:7">
      <c r="B318" s="31">
        <v>7</v>
      </c>
      <c r="C318" s="137">
        <f>'5 жастағы балалар Ф'!V138</f>
        <v>0</v>
      </c>
      <c r="D318" s="137">
        <f>'5 жастағы балалар К'!V138</f>
        <v>0</v>
      </c>
      <c r="E318" s="137">
        <f>'5 жастағы балалар Т'!V138</f>
        <v>0</v>
      </c>
      <c r="F318" s="137">
        <f>'5 жастағы балалар Ш'!V138</f>
        <v>0</v>
      </c>
      <c r="G318" s="137">
        <f>'5 жастағы балалар Ә'!V138</f>
        <v>0</v>
      </c>
    </row>
    <row r="319" spans="2:7">
      <c r="B319" s="33"/>
      <c r="C319" s="137">
        <f>'5 жастағы балалар Ф'!W138</f>
        <v>0</v>
      </c>
      <c r="D319" s="137">
        <f>'5 жастағы балалар Ш'!W138</f>
        <v>0</v>
      </c>
      <c r="E319" s="137">
        <f>'5 жастағы балалар Т'!W138</f>
        <v>0</v>
      </c>
      <c r="F319" s="137">
        <f>'5 жастағы балалар Ш'!W138</f>
        <v>0</v>
      </c>
      <c r="G319" s="137">
        <f>'5 жастағы балалар Ә'!W138</f>
        <v>0</v>
      </c>
    </row>
    <row r="320" spans="2:7">
      <c r="B320" s="34"/>
      <c r="C320" s="137">
        <f>'5 жастағы балалар Ф'!X138</f>
        <v>0</v>
      </c>
      <c r="D320" s="137">
        <f>'5 жастағы балалар К'!X138</f>
        <v>0</v>
      </c>
      <c r="E320" s="137">
        <f>'5 жастағы балалар Т'!X138</f>
        <v>0</v>
      </c>
      <c r="F320" s="137">
        <f>'5 жастағы балалар Ш'!X138</f>
        <v>0</v>
      </c>
      <c r="G320" s="137">
        <f>'5 жастағы балалар Ә'!X138</f>
        <v>0</v>
      </c>
    </row>
    <row r="321" spans="2:7">
      <c r="B321" s="31">
        <v>8</v>
      </c>
      <c r="C321" s="41"/>
      <c r="D321" s="137">
        <f>'5 жастағы балалар К'!Y138</f>
        <v>0</v>
      </c>
      <c r="E321" s="42"/>
      <c r="F321" s="137">
        <f>'5 жастағы балалар Ш'!Y138</f>
        <v>0</v>
      </c>
      <c r="G321" s="42"/>
    </row>
    <row r="322" spans="2:7">
      <c r="B322" s="33"/>
      <c r="C322" s="43"/>
      <c r="D322" s="137">
        <f>'5 жастағы балалар К'!Z138</f>
        <v>0</v>
      </c>
      <c r="E322" s="44"/>
      <c r="F322" s="137">
        <f>'5 жастағы балалар Ш'!Z138</f>
        <v>0</v>
      </c>
      <c r="G322" s="44"/>
    </row>
    <row r="323" spans="2:7">
      <c r="B323" s="34"/>
      <c r="C323" s="43"/>
      <c r="D323" s="137">
        <f>'5 жастағы балалар К'!AA138</f>
        <v>0</v>
      </c>
      <c r="E323" s="44"/>
      <c r="F323" s="137">
        <f>'5 жастағы балалар Ш'!AA138</f>
        <v>0</v>
      </c>
      <c r="G323" s="44"/>
    </row>
    <row r="324" spans="2:7">
      <c r="B324" s="31">
        <v>9</v>
      </c>
      <c r="C324" s="43"/>
      <c r="D324" s="137">
        <f>'5 жастағы балалар К'!AB138</f>
        <v>0</v>
      </c>
      <c r="E324" s="44"/>
      <c r="F324" s="137">
        <f>'5 жастағы балалар Ш'!AB138</f>
        <v>0</v>
      </c>
      <c r="G324" s="44"/>
    </row>
    <row r="325" spans="2:7">
      <c r="B325" s="33"/>
      <c r="C325" s="43"/>
      <c r="D325" s="137">
        <f>'5 жастағы балалар К'!AC138</f>
        <v>0</v>
      </c>
      <c r="E325" s="44"/>
      <c r="F325" s="137">
        <f>'5 жастағы балалар Ш'!AC138</f>
        <v>0</v>
      </c>
      <c r="G325" s="44"/>
    </row>
    <row r="326" spans="2:7">
      <c r="B326" s="34"/>
      <c r="C326" s="43"/>
      <c r="D326" s="137">
        <f>'5 жастағы балалар К'!AD138</f>
        <v>0</v>
      </c>
      <c r="E326" s="44"/>
      <c r="F326" s="137">
        <f>'5 жастағы балалар Ш'!AD138</f>
        <v>0</v>
      </c>
      <c r="G326" s="44"/>
    </row>
    <row r="327" spans="2:7">
      <c r="B327" s="37">
        <v>10</v>
      </c>
      <c r="C327" s="43"/>
      <c r="D327" s="137">
        <f>'5 жастағы балалар К'!AE138</f>
        <v>0</v>
      </c>
      <c r="E327" s="44"/>
      <c r="F327" s="137">
        <f>'5 жастағы балалар Ш'!AE138</f>
        <v>0</v>
      </c>
      <c r="G327" s="44"/>
    </row>
    <row r="328" spans="2:7">
      <c r="B328" s="37"/>
      <c r="C328" s="43"/>
      <c r="D328" s="137">
        <f>'5 жастағы балалар К'!AF138</f>
        <v>0</v>
      </c>
      <c r="E328" s="44"/>
      <c r="F328" s="137">
        <f>'5 жастағы балалар Ш'!AF138</f>
        <v>0</v>
      </c>
      <c r="G328" s="44"/>
    </row>
    <row r="329" spans="2:7">
      <c r="B329" s="37"/>
      <c r="C329" s="43"/>
      <c r="D329" s="137">
        <f>'5 жастағы балалар К'!AG138</f>
        <v>0</v>
      </c>
      <c r="E329" s="44"/>
      <c r="F329" s="137">
        <f>'5 жастағы балалар Ш'!AG138</f>
        <v>0</v>
      </c>
      <c r="G329" s="44"/>
    </row>
    <row r="330" spans="2:7">
      <c r="B330" s="37">
        <v>11</v>
      </c>
      <c r="C330" s="43"/>
      <c r="D330" s="137">
        <f>'5 жастағы балалар К'!AH138</f>
        <v>0</v>
      </c>
      <c r="E330" s="44"/>
      <c r="F330" s="137">
        <f>'5 жастағы балалар Ш'!AH138</f>
        <v>0</v>
      </c>
      <c r="G330" s="44"/>
    </row>
    <row r="331" spans="2:7">
      <c r="B331" s="37"/>
      <c r="C331" s="43"/>
      <c r="D331" s="137">
        <f>'5 жастағы балалар К'!AI138</f>
        <v>0</v>
      </c>
      <c r="E331" s="44"/>
      <c r="F331" s="137">
        <f>'5 жастағы балалар Ш'!AI138</f>
        <v>0</v>
      </c>
      <c r="G331" s="44"/>
    </row>
    <row r="332" spans="2:7">
      <c r="B332" s="37"/>
      <c r="C332" s="43"/>
      <c r="D332" s="137">
        <f>'5 жастағы балалар К'!AJ138</f>
        <v>0</v>
      </c>
      <c r="E332" s="44"/>
      <c r="F332" s="137">
        <f>'5 жастағы балалар Ш'!AJ138</f>
        <v>0</v>
      </c>
      <c r="G332" s="44"/>
    </row>
    <row r="333" spans="2:7">
      <c r="B333" s="37">
        <v>12</v>
      </c>
      <c r="C333" s="43"/>
      <c r="D333" s="137">
        <f>'5 жастағы балалар К'!AK138</f>
        <v>0</v>
      </c>
      <c r="E333" s="44"/>
      <c r="F333" s="137">
        <f>'5 жастағы балалар Ш'!AK138</f>
        <v>0</v>
      </c>
      <c r="G333" s="44"/>
    </row>
    <row r="334" spans="2:7">
      <c r="B334" s="37"/>
      <c r="C334" s="43"/>
      <c r="D334" s="137">
        <f>'5 жастағы балалар К'!AL138</f>
        <v>0</v>
      </c>
      <c r="E334" s="44"/>
      <c r="F334" s="137">
        <f>'5 жастағы балалар Ш'!AL138</f>
        <v>0</v>
      </c>
      <c r="G334" s="44"/>
    </row>
    <row r="335" spans="2:7">
      <c r="B335" s="37"/>
      <c r="C335" s="43"/>
      <c r="D335" s="137">
        <f>'5 жастағы балалар К'!AM138</f>
        <v>0</v>
      </c>
      <c r="E335" s="44"/>
      <c r="F335" s="137">
        <f>'5 жастағы балалар Ш'!AM138</f>
        <v>0</v>
      </c>
      <c r="G335" s="44"/>
    </row>
    <row r="336" spans="2:7">
      <c r="B336" s="37">
        <v>13</v>
      </c>
      <c r="C336" s="43"/>
      <c r="D336" s="137">
        <f>'5 жастағы балалар К'!AN138</f>
        <v>0</v>
      </c>
      <c r="E336" s="44"/>
      <c r="F336" s="137">
        <f>'5 жастағы балалар Ш'!AN138</f>
        <v>0</v>
      </c>
      <c r="G336" s="44"/>
    </row>
    <row r="337" spans="2:7">
      <c r="B337" s="37"/>
      <c r="C337" s="43"/>
      <c r="D337" s="137">
        <f>'5 жастағы балалар К'!AO138</f>
        <v>0</v>
      </c>
      <c r="E337" s="44"/>
      <c r="F337" s="137">
        <f>'5 жастағы балалар Ш'!AO138</f>
        <v>0</v>
      </c>
      <c r="G337" s="44"/>
    </row>
    <row r="338" spans="2:7">
      <c r="B338" s="37"/>
      <c r="C338" s="43"/>
      <c r="D338" s="137">
        <f>'5 жастағы балалар К'!AP138</f>
        <v>0</v>
      </c>
      <c r="E338" s="44"/>
      <c r="F338" s="137">
        <f>'5 жастағы балалар Ш'!AP138</f>
        <v>0</v>
      </c>
      <c r="G338" s="44"/>
    </row>
    <row r="339" spans="2:7">
      <c r="B339" s="37">
        <v>14</v>
      </c>
      <c r="C339" s="43"/>
      <c r="D339" s="137">
        <f>'5 жастағы балалар К'!AQ138</f>
        <v>0</v>
      </c>
      <c r="E339" s="44"/>
      <c r="F339" s="137">
        <f>'5 жастағы балалар Ш'!AQ138</f>
        <v>0</v>
      </c>
      <c r="G339" s="44"/>
    </row>
    <row r="340" spans="2:7">
      <c r="B340" s="37"/>
      <c r="C340" s="43"/>
      <c r="D340" s="137">
        <f>'5 жастағы балалар К'!AR138</f>
        <v>0</v>
      </c>
      <c r="E340" s="44"/>
      <c r="F340" s="137">
        <f>'5 жастағы балалар Ш'!AR138</f>
        <v>0</v>
      </c>
      <c r="G340" s="44"/>
    </row>
    <row r="341" spans="2:7">
      <c r="B341" s="37"/>
      <c r="C341" s="43"/>
      <c r="D341" s="137">
        <f>'5 жастағы балалар К'!AS138</f>
        <v>0</v>
      </c>
      <c r="E341" s="44"/>
      <c r="F341" s="137">
        <f>'5 жастағы балалар Ш'!AS138</f>
        <v>0</v>
      </c>
      <c r="G341" s="44"/>
    </row>
    <row r="342" spans="2:7">
      <c r="B342" s="37">
        <v>15</v>
      </c>
      <c r="C342" s="43"/>
      <c r="D342" s="137">
        <f>'5 жастағы балалар К'!AT138</f>
        <v>0</v>
      </c>
      <c r="E342" s="44"/>
      <c r="F342" s="137">
        <f>'5 жастағы балалар Ш'!AT138</f>
        <v>0</v>
      </c>
      <c r="G342" s="44"/>
    </row>
    <row r="343" spans="2:7">
      <c r="B343" s="37"/>
      <c r="C343" s="43"/>
      <c r="D343" s="137">
        <f>'5 жастағы балалар К'!AU138</f>
        <v>0</v>
      </c>
      <c r="E343" s="44"/>
      <c r="F343" s="137">
        <f>'5 жастағы балалар Ш'!AU138</f>
        <v>0</v>
      </c>
      <c r="G343" s="44"/>
    </row>
    <row r="344" spans="2:7">
      <c r="B344" s="37"/>
      <c r="C344" s="43"/>
      <c r="D344" s="137">
        <f>'5 жастағы балалар К'!AV138</f>
        <v>0</v>
      </c>
      <c r="E344" s="44"/>
      <c r="F344" s="137">
        <f>'5 жастағы балалар Ш'!AV138</f>
        <v>0</v>
      </c>
      <c r="G344" s="44"/>
    </row>
    <row r="345" spans="2:7">
      <c r="B345" s="31">
        <v>16</v>
      </c>
      <c r="C345" s="43"/>
      <c r="D345" s="137">
        <f>'5 жастағы балалар К'!AW138</f>
        <v>0</v>
      </c>
      <c r="E345" s="44"/>
      <c r="F345" s="137">
        <f>'5 жастағы балалар Ш'!AW138</f>
        <v>0</v>
      </c>
      <c r="G345" s="44"/>
    </row>
    <row r="346" spans="2:7">
      <c r="B346" s="33"/>
      <c r="C346" s="43"/>
      <c r="D346" s="137">
        <f>'5 жастағы балалар К'!AX138</f>
        <v>0</v>
      </c>
      <c r="E346" s="44"/>
      <c r="F346" s="137">
        <f>'5 жастағы балалар Ш'!AX138</f>
        <v>0</v>
      </c>
      <c r="G346" s="44"/>
    </row>
    <row r="347" spans="2:7">
      <c r="B347" s="34"/>
      <c r="C347" s="43"/>
      <c r="D347" s="137">
        <f>'5 жастағы балалар К'!AY138</f>
        <v>0</v>
      </c>
      <c r="E347" s="44"/>
      <c r="F347" s="137">
        <f>'5 жастағы балалар Ш'!AY138</f>
        <v>0</v>
      </c>
      <c r="G347" s="44"/>
    </row>
    <row r="348" spans="2:7">
      <c r="B348" s="31">
        <v>17</v>
      </c>
      <c r="C348" s="43"/>
      <c r="D348" s="137">
        <f>'5 жастағы балалар К'!AZ138</f>
        <v>0</v>
      </c>
      <c r="E348" s="44"/>
      <c r="F348" s="137">
        <f>'5 жастағы балалар Ш'!AZ138</f>
        <v>0</v>
      </c>
      <c r="G348" s="44"/>
    </row>
    <row r="349" spans="2:7">
      <c r="B349" s="33"/>
      <c r="C349" s="43"/>
      <c r="D349" s="137">
        <f>'5 жастағы балалар К'!BA138</f>
        <v>0</v>
      </c>
      <c r="E349" s="44"/>
      <c r="F349" s="137">
        <f>'5 жастағы балалар Ш'!BA138</f>
        <v>0</v>
      </c>
      <c r="G349" s="44"/>
    </row>
    <row r="350" spans="2:7">
      <c r="B350" s="34"/>
      <c r="C350" s="43"/>
      <c r="D350" s="137">
        <f>'5 жастағы балалар К'!BB138</f>
        <v>0</v>
      </c>
      <c r="E350" s="44"/>
      <c r="F350" s="137">
        <f>'5 жастағы балалар Ш'!BB138</f>
        <v>0</v>
      </c>
      <c r="G350" s="44"/>
    </row>
    <row r="351" spans="2:7">
      <c r="B351" s="31">
        <v>18</v>
      </c>
      <c r="C351" s="43"/>
      <c r="D351" s="137">
        <f>'5 жастағы балалар К'!BC138</f>
        <v>0</v>
      </c>
      <c r="E351" s="44"/>
      <c r="F351" s="137">
        <f>'5 жастағы балалар Ш'!BC138</f>
        <v>0</v>
      </c>
      <c r="G351" s="44"/>
    </row>
    <row r="352" spans="2:7">
      <c r="B352" s="33"/>
      <c r="C352" s="43"/>
      <c r="D352" s="137">
        <f>'5 жастағы балалар К'!BD138</f>
        <v>0</v>
      </c>
      <c r="E352" s="44"/>
      <c r="F352" s="137">
        <f>'5 жастағы балалар Ш'!BD138</f>
        <v>0</v>
      </c>
      <c r="G352" s="44"/>
    </row>
    <row r="353" spans="2:7">
      <c r="B353" s="34"/>
      <c r="C353" s="43"/>
      <c r="D353" s="137">
        <f>'5 жастағы балалар К'!BE138</f>
        <v>0</v>
      </c>
      <c r="E353" s="44"/>
      <c r="F353" s="137">
        <f>'5 жастағы балалар Ш'!BE138</f>
        <v>0</v>
      </c>
      <c r="G353" s="44"/>
    </row>
    <row r="354" spans="2:7">
      <c r="B354" s="31">
        <v>19</v>
      </c>
      <c r="C354" s="43"/>
      <c r="D354" s="137">
        <f>'5 жастағы балалар К'!BF138</f>
        <v>0</v>
      </c>
      <c r="E354" s="44"/>
      <c r="F354" s="137">
        <f>'5 жастағы балалар Ш'!BF138</f>
        <v>0</v>
      </c>
      <c r="G354" s="44"/>
    </row>
    <row r="355" spans="2:7">
      <c r="B355" s="33"/>
      <c r="C355" s="43"/>
      <c r="D355" s="137">
        <f>'5 жастағы балалар К'!BG138</f>
        <v>0</v>
      </c>
      <c r="E355" s="44"/>
      <c r="F355" s="137">
        <f>'5 жастағы балалар Ш'!BG138</f>
        <v>0</v>
      </c>
      <c r="G355" s="44"/>
    </row>
    <row r="356" spans="2:7">
      <c r="B356" s="34"/>
      <c r="C356" s="43"/>
      <c r="D356" s="137">
        <f>'5 жастағы балалар К'!BH138</f>
        <v>0</v>
      </c>
      <c r="E356" s="44"/>
      <c r="F356" s="137">
        <f>'5 жастағы балалар Ш'!BH138</f>
        <v>0</v>
      </c>
      <c r="G356" s="44"/>
    </row>
    <row r="357" spans="2:7">
      <c r="B357" s="31">
        <v>20</v>
      </c>
      <c r="C357" s="43"/>
      <c r="D357" s="137">
        <f>'5 жастағы балалар К'!BI138</f>
        <v>0</v>
      </c>
      <c r="E357" s="44"/>
      <c r="F357" s="137">
        <f>'5 жастағы балалар Ш'!BI138</f>
        <v>0</v>
      </c>
      <c r="G357" s="44"/>
    </row>
    <row r="358" spans="2:7">
      <c r="B358" s="33"/>
      <c r="C358" s="43"/>
      <c r="D358" s="137">
        <f>'5 жастағы балалар К'!BJ138</f>
        <v>0</v>
      </c>
      <c r="E358" s="44"/>
      <c r="F358" s="137">
        <f>'5 жастағы балалар Ш'!BJ138</f>
        <v>0</v>
      </c>
      <c r="G358" s="44"/>
    </row>
    <row r="359" spans="2:7">
      <c r="B359" s="34"/>
      <c r="C359" s="43"/>
      <c r="D359" s="137">
        <f>'5 жастағы балалар К'!BK138</f>
        <v>0</v>
      </c>
      <c r="E359" s="44"/>
      <c r="F359" s="137">
        <f>'5 жастағы балалар Ш'!BK138</f>
        <v>0</v>
      </c>
      <c r="G359" s="44"/>
    </row>
    <row r="360" spans="2:7">
      <c r="B360" s="31">
        <v>21</v>
      </c>
      <c r="C360" s="43"/>
      <c r="D360" s="137">
        <f>'5 жастағы балалар К'!BL138</f>
        <v>0</v>
      </c>
      <c r="E360" s="44"/>
      <c r="F360" s="137">
        <f>'5 жастағы балалар Ш'!BL138</f>
        <v>0</v>
      </c>
      <c r="G360" s="44"/>
    </row>
    <row r="361" spans="2:7">
      <c r="B361" s="33"/>
      <c r="C361" s="43"/>
      <c r="D361" s="137">
        <f>'5 жастағы балалар К'!BM138</f>
        <v>0</v>
      </c>
      <c r="E361" s="44"/>
      <c r="F361" s="137">
        <f>'5 жастағы балалар Ш'!BM138</f>
        <v>0</v>
      </c>
      <c r="G361" s="44"/>
    </row>
    <row r="362" spans="2:7">
      <c r="B362" s="34"/>
      <c r="C362" s="43"/>
      <c r="D362" s="137">
        <f>'5 жастағы балалар К'!BN138</f>
        <v>0</v>
      </c>
      <c r="E362" s="44"/>
      <c r="F362" s="137">
        <f>'5 жастағы балалар Ш'!BN138</f>
        <v>0</v>
      </c>
      <c r="G362" s="44"/>
    </row>
    <row r="363" spans="2:7">
      <c r="B363" s="31">
        <v>22</v>
      </c>
      <c r="C363" s="43"/>
      <c r="D363" s="137">
        <f>'5 жастағы балалар К'!BO138</f>
        <v>0</v>
      </c>
      <c r="E363" s="44"/>
      <c r="F363" s="137">
        <f>'5 жастағы балалар Ш'!BO138</f>
        <v>0</v>
      </c>
      <c r="G363" s="44"/>
    </row>
    <row r="364" spans="2:7">
      <c r="B364" s="33"/>
      <c r="C364" s="43"/>
      <c r="D364" s="137">
        <f>'5 жастағы балалар К'!BP138</f>
        <v>0</v>
      </c>
      <c r="E364" s="44"/>
      <c r="F364" s="137">
        <f>'5 жастағы балалар Ш'!BP138</f>
        <v>0</v>
      </c>
      <c r="G364" s="44"/>
    </row>
    <row r="365" spans="2:7">
      <c r="B365" s="34"/>
      <c r="C365" s="43"/>
      <c r="D365" s="137">
        <f>'5 жастағы балалар К'!BQ138</f>
        <v>0</v>
      </c>
      <c r="E365" s="44"/>
      <c r="F365" s="137">
        <f>'5 жастағы балалар Ш'!BQ138</f>
        <v>0</v>
      </c>
      <c r="G365" s="44"/>
    </row>
    <row r="366" spans="2:7">
      <c r="B366" s="31">
        <v>23</v>
      </c>
      <c r="C366" s="43"/>
      <c r="D366" s="137">
        <f>'5 жастағы балалар К'!BR138</f>
        <v>0</v>
      </c>
      <c r="E366" s="44"/>
      <c r="F366" s="137">
        <f>'5 жастағы балалар Ш'!BR138</f>
        <v>0</v>
      </c>
      <c r="G366" s="44"/>
    </row>
    <row r="367" spans="2:7">
      <c r="B367" s="33"/>
      <c r="C367" s="43"/>
      <c r="D367" s="137">
        <f>'5 жастағы балалар К'!BS138</f>
        <v>0</v>
      </c>
      <c r="E367" s="44"/>
      <c r="F367" s="137">
        <f>'5 жастағы балалар Ш'!BS138</f>
        <v>0</v>
      </c>
      <c r="G367" s="44"/>
    </row>
    <row r="368" spans="2:7">
      <c r="B368" s="34"/>
      <c r="C368" s="43"/>
      <c r="D368" s="137">
        <f>'5 жастағы балалар К'!BT138</f>
        <v>0</v>
      </c>
      <c r="E368" s="44"/>
      <c r="F368" s="137">
        <f>'5 жастағы балалар Ш'!BT138</f>
        <v>0</v>
      </c>
      <c r="G368" s="44"/>
    </row>
    <row r="369" spans="2:7">
      <c r="B369" s="31">
        <v>24</v>
      </c>
      <c r="C369" s="43"/>
      <c r="D369" s="137">
        <f>'5 жастағы балалар К'!BU138</f>
        <v>0</v>
      </c>
      <c r="E369" s="44"/>
      <c r="F369" s="137">
        <f>'5 жастағы балалар Ш'!BU138</f>
        <v>0</v>
      </c>
      <c r="G369" s="44"/>
    </row>
    <row r="370" spans="2:7">
      <c r="B370" s="33"/>
      <c r="C370" s="43"/>
      <c r="D370" s="137">
        <f>'5 жастағы балалар К'!BV138</f>
        <v>0</v>
      </c>
      <c r="E370" s="44"/>
      <c r="F370" s="137">
        <f>'5 жастағы балалар Ш'!BV138</f>
        <v>0</v>
      </c>
      <c r="G370" s="44"/>
    </row>
    <row r="371" spans="2:7">
      <c r="B371" s="34"/>
      <c r="C371" s="43"/>
      <c r="D371" s="137">
        <f>'5 жастағы балалар К'!BW138</f>
        <v>0</v>
      </c>
      <c r="E371" s="44"/>
      <c r="F371" s="137">
        <f>'5 жастағы балалар Ш'!BW138</f>
        <v>0</v>
      </c>
      <c r="G371" s="44"/>
    </row>
    <row r="372" spans="2:7">
      <c r="B372" s="31">
        <v>25</v>
      </c>
      <c r="C372" s="43"/>
      <c r="D372" s="137">
        <f>'5 жастағы балалар К'!BX138</f>
        <v>0</v>
      </c>
      <c r="E372" s="44"/>
      <c r="F372" s="137">
        <f>'5 жастағы балалар Ш'!BX138</f>
        <v>0</v>
      </c>
      <c r="G372" s="44"/>
    </row>
    <row r="373" spans="2:7">
      <c r="B373" s="33"/>
      <c r="C373" s="43"/>
      <c r="D373" s="137">
        <f>'5 жастағы балалар К'!BY138</f>
        <v>0</v>
      </c>
      <c r="E373" s="44"/>
      <c r="F373" s="137">
        <f>'5 жастағы балалар Ш'!BY138</f>
        <v>0</v>
      </c>
      <c r="G373" s="44"/>
    </row>
    <row r="374" spans="2:7">
      <c r="B374" s="34"/>
      <c r="C374" s="43"/>
      <c r="D374" s="137">
        <f>'5 жастағы балалар К'!BZ138</f>
        <v>0</v>
      </c>
      <c r="E374" s="44"/>
      <c r="F374" s="137">
        <f>'5 жастағы балалар Ш'!BZ138</f>
        <v>0</v>
      </c>
      <c r="G374" s="44"/>
    </row>
    <row r="375" spans="2:7">
      <c r="B375" s="37">
        <v>26</v>
      </c>
      <c r="C375" s="43"/>
      <c r="D375" s="137">
        <f>'5 жастағы балалар К'!CA138</f>
        <v>0</v>
      </c>
      <c r="E375" s="44"/>
      <c r="F375" s="137">
        <f>'5 жастағы балалар Ш'!CA138</f>
        <v>0</v>
      </c>
      <c r="G375" s="44"/>
    </row>
    <row r="376" spans="2:7">
      <c r="B376" s="37"/>
      <c r="C376" s="43"/>
      <c r="D376" s="137">
        <f>'5 жастағы балалар К'!CB138</f>
        <v>0</v>
      </c>
      <c r="E376" s="44"/>
      <c r="F376" s="137">
        <f>'5 жастағы балалар Ш'!CB138</f>
        <v>0</v>
      </c>
      <c r="G376" s="44"/>
    </row>
    <row r="377" spans="2:7">
      <c r="B377" s="37"/>
      <c r="C377" s="43"/>
      <c r="D377" s="137">
        <f>'5 жастағы балалар К'!CC138</f>
        <v>0</v>
      </c>
      <c r="E377" s="44"/>
      <c r="F377" s="137">
        <f>'5 жастағы балалар Ш'!CC138</f>
        <v>0</v>
      </c>
      <c r="G377" s="44"/>
    </row>
    <row r="378" spans="2:7">
      <c r="B378" s="37">
        <v>27</v>
      </c>
      <c r="C378" s="43"/>
      <c r="D378" s="137">
        <f>'5 жастағы балалар К'!CD138</f>
        <v>0</v>
      </c>
      <c r="E378" s="44"/>
      <c r="F378" s="137">
        <f>'5 жастағы балалар Ш'!CD138</f>
        <v>0</v>
      </c>
      <c r="G378" s="44"/>
    </row>
    <row r="379" spans="2:7">
      <c r="B379" s="37"/>
      <c r="C379" s="43"/>
      <c r="D379" s="137">
        <f>'5 жастағы балалар К'!CE138</f>
        <v>0</v>
      </c>
      <c r="E379" s="44"/>
      <c r="F379" s="137">
        <f>'5 жастағы балалар Ш'!CE138</f>
        <v>0</v>
      </c>
      <c r="G379" s="44"/>
    </row>
    <row r="380" spans="2:7">
      <c r="B380" s="37"/>
      <c r="C380" s="43"/>
      <c r="D380" s="137">
        <f>'5 жастағы балалар К'!CF138</f>
        <v>0</v>
      </c>
      <c r="E380" s="44"/>
      <c r="F380" s="137">
        <f>'5 жастағы балалар Ш'!CF138</f>
        <v>0</v>
      </c>
      <c r="G380" s="44"/>
    </row>
    <row r="381" spans="2:7">
      <c r="B381" s="37">
        <v>28</v>
      </c>
      <c r="C381" s="43"/>
      <c r="D381" s="137">
        <f>'5 жастағы балалар К'!CG138</f>
        <v>0</v>
      </c>
      <c r="E381" s="44"/>
      <c r="F381" s="137">
        <f>'5 жастағы балалар Ш'!CG138</f>
        <v>0</v>
      </c>
      <c r="G381" s="44"/>
    </row>
    <row r="382" spans="2:7">
      <c r="B382" s="37"/>
      <c r="C382" s="43"/>
      <c r="D382" s="137">
        <f>'5 жастағы балалар К'!CH138</f>
        <v>0</v>
      </c>
      <c r="E382" s="44"/>
      <c r="F382" s="137">
        <f>'5 жастағы балалар Ш'!CH138</f>
        <v>0</v>
      </c>
      <c r="G382" s="44"/>
    </row>
    <row r="383" spans="2:7">
      <c r="B383" s="37"/>
      <c r="C383" s="43"/>
      <c r="D383" s="137">
        <f>'5 жастағы балалар К'!CI138</f>
        <v>0</v>
      </c>
      <c r="E383" s="44"/>
      <c r="F383" s="137">
        <f>'5 жастағы балалар Ш'!CI138</f>
        <v>0</v>
      </c>
      <c r="G383" s="44"/>
    </row>
    <row r="384" spans="2:7">
      <c r="B384" s="37">
        <v>29</v>
      </c>
      <c r="C384" s="43"/>
      <c r="D384" s="42"/>
      <c r="E384" s="44"/>
      <c r="F384" s="137">
        <f>'5 жастағы балалар Ш'!CJ138</f>
        <v>0</v>
      </c>
      <c r="G384" s="44"/>
    </row>
    <row r="385" spans="2:7">
      <c r="B385" s="37"/>
      <c r="C385" s="43"/>
      <c r="D385" s="44"/>
      <c r="E385" s="44"/>
      <c r="F385" s="137">
        <f>'5 жастағы балалар Ш'!CK138</f>
        <v>0</v>
      </c>
      <c r="G385" s="44"/>
    </row>
    <row r="386" spans="2:7">
      <c r="B386" s="37"/>
      <c r="C386" s="43"/>
      <c r="D386" s="44"/>
      <c r="E386" s="44"/>
      <c r="F386" s="137">
        <f>'5 жастағы балалар Ш'!CL138</f>
        <v>0</v>
      </c>
      <c r="G386" s="44"/>
    </row>
    <row r="387" spans="2:7">
      <c r="B387" s="37">
        <v>30</v>
      </c>
      <c r="C387" s="43"/>
      <c r="D387" s="44"/>
      <c r="E387" s="44"/>
      <c r="F387" s="137">
        <f>'5 жастағы балалар Ш'!CM138</f>
        <v>0</v>
      </c>
      <c r="G387" s="44"/>
    </row>
    <row r="388" spans="2:7">
      <c r="B388" s="37"/>
      <c r="C388" s="43"/>
      <c r="D388" s="44"/>
      <c r="E388" s="44"/>
      <c r="F388" s="137">
        <f>'5 жастағы балалар Ш'!CN138</f>
        <v>0</v>
      </c>
      <c r="G388" s="44"/>
    </row>
    <row r="389" spans="2:7">
      <c r="B389" s="37"/>
      <c r="C389" s="43"/>
      <c r="D389" s="44"/>
      <c r="E389" s="44"/>
      <c r="F389" s="137">
        <f>'5 жастағы балалар Ш'!CO138</f>
        <v>0</v>
      </c>
      <c r="G389" s="44"/>
    </row>
    <row r="390" spans="2:7">
      <c r="B390" s="37">
        <v>31</v>
      </c>
      <c r="C390" s="43"/>
      <c r="D390" s="44"/>
      <c r="E390" s="44"/>
      <c r="F390" s="137">
        <f>'5 жастағы балалар Ш'!CP138</f>
        <v>0</v>
      </c>
      <c r="G390" s="44"/>
    </row>
    <row r="391" spans="2:7">
      <c r="B391" s="37"/>
      <c r="C391" s="43"/>
      <c r="D391" s="44"/>
      <c r="E391" s="44"/>
      <c r="F391" s="137">
        <f>'5 жастағы балалар Ш'!CQ138</f>
        <v>0</v>
      </c>
      <c r="G391" s="44"/>
    </row>
    <row r="392" spans="2:7">
      <c r="B392" s="37"/>
      <c r="C392" s="43"/>
      <c r="D392" s="44"/>
      <c r="E392" s="44"/>
      <c r="F392" s="137">
        <f>'5 жастағы балалар Ш'!CR138</f>
        <v>0</v>
      </c>
      <c r="G392" s="44"/>
    </row>
    <row r="393" spans="2:7">
      <c r="B393" s="37">
        <v>32</v>
      </c>
      <c r="C393" s="43"/>
      <c r="D393" s="44"/>
      <c r="E393" s="44"/>
      <c r="F393" s="137">
        <f>'5 жастағы балалар Ш'!CS138</f>
        <v>0</v>
      </c>
      <c r="G393" s="44"/>
    </row>
    <row r="394" spans="2:7">
      <c r="B394" s="37"/>
      <c r="C394" s="43"/>
      <c r="D394" s="44"/>
      <c r="E394" s="44"/>
      <c r="F394" s="137">
        <f>'5 жастағы балалар Ш'!CT138</f>
        <v>0</v>
      </c>
      <c r="G394" s="44"/>
    </row>
    <row r="395" spans="2:7">
      <c r="B395" s="37"/>
      <c r="C395" s="43"/>
      <c r="D395" s="44"/>
      <c r="E395" s="44"/>
      <c r="F395" s="137">
        <f>'5 жастағы балалар Ш'!CU138</f>
        <v>0</v>
      </c>
      <c r="G395" s="44"/>
    </row>
    <row r="396" spans="2:7">
      <c r="B396" s="37">
        <v>33</v>
      </c>
      <c r="C396" s="43"/>
      <c r="D396" s="44"/>
      <c r="E396" s="44"/>
      <c r="F396" s="137">
        <f>'5 жастағы балалар Ш'!CV138</f>
        <v>0</v>
      </c>
      <c r="G396" s="44"/>
    </row>
    <row r="397" spans="2:7">
      <c r="B397" s="37"/>
      <c r="C397" s="43"/>
      <c r="D397" s="44"/>
      <c r="E397" s="44"/>
      <c r="F397" s="137">
        <f>'5 жастағы балалар Ш'!CW138</f>
        <v>0</v>
      </c>
      <c r="G397" s="44"/>
    </row>
    <row r="398" spans="2:7">
      <c r="B398" s="37"/>
      <c r="C398" s="43"/>
      <c r="D398" s="44"/>
      <c r="E398" s="44"/>
      <c r="F398" s="137">
        <f>'5 жастағы балалар Ш'!CX138</f>
        <v>0</v>
      </c>
      <c r="G398" s="44"/>
    </row>
    <row r="399" spans="2:7">
      <c r="B399" s="37">
        <v>34</v>
      </c>
      <c r="C399" s="43"/>
      <c r="D399" s="44"/>
      <c r="E399" s="44"/>
      <c r="F399" s="137">
        <f>'5 жастағы балалар Ш'!CY138</f>
        <v>0</v>
      </c>
      <c r="G399" s="44"/>
    </row>
    <row r="400" spans="2:7">
      <c r="B400" s="37"/>
      <c r="C400" s="43"/>
      <c r="D400" s="44"/>
      <c r="E400" s="44"/>
      <c r="F400" s="137">
        <f>'5 жастағы балалар Ш'!CZ138</f>
        <v>0</v>
      </c>
      <c r="G400" s="44"/>
    </row>
    <row r="401" spans="2:7">
      <c r="B401" s="37"/>
      <c r="C401" s="43"/>
      <c r="D401" s="44"/>
      <c r="E401" s="44"/>
      <c r="F401" s="137">
        <f>'5 жастағы балалар Ш'!DA138</f>
        <v>0</v>
      </c>
      <c r="G401" s="44"/>
    </row>
    <row r="402" spans="2:7">
      <c r="B402" s="37">
        <v>35</v>
      </c>
      <c r="C402" s="43"/>
      <c r="D402" s="44"/>
      <c r="E402" s="44"/>
      <c r="F402" s="137">
        <f>'5 жастағы балалар Ш'!DB138</f>
        <v>0</v>
      </c>
      <c r="G402" s="44"/>
    </row>
    <row r="403" spans="2:7">
      <c r="B403" s="37"/>
      <c r="C403" s="43"/>
      <c r="D403" s="44"/>
      <c r="E403" s="44"/>
      <c r="F403" s="137">
        <f>'5 жастағы балалар Ш'!DC138</f>
        <v>0</v>
      </c>
      <c r="G403" s="44"/>
    </row>
    <row r="404" spans="2:7">
      <c r="B404" s="37"/>
      <c r="C404" s="45"/>
      <c r="D404" s="46"/>
      <c r="E404" s="46"/>
      <c r="F404" s="137">
        <f>'5 жастағы балалар Ш'!DD138</f>
        <v>0</v>
      </c>
      <c r="G404" s="46"/>
    </row>
    <row r="405" spans="2:2">
      <c r="B405" s="47">
        <f>СВОД3!V33</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U618"/>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1.25" customHeight="1" spans="2:8">
      <c r="B4" s="3" t="s">
        <v>827</v>
      </c>
      <c r="C4" s="3"/>
      <c r="D4" s="4">
        <f>'5 жастағы балалар Ф'!C34</f>
        <v>0</v>
      </c>
      <c r="E4" s="5"/>
      <c r="F4" s="5"/>
      <c r="G4" s="1"/>
      <c r="H4" s="1"/>
    </row>
    <row r="5" ht="18" spans="2:8">
      <c r="B5" s="6" t="s">
        <v>2</v>
      </c>
      <c r="C5" s="6"/>
      <c r="D5" s="7">
        <f>'5 жастағы балалар Ф'!A34</f>
        <v>0</v>
      </c>
      <c r="E5" s="7"/>
      <c r="F5" s="7"/>
      <c r="G5" s="1"/>
      <c r="H5" s="1"/>
    </row>
    <row r="6" ht="80.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53.25" customHeight="1" spans="2:7">
      <c r="B97" s="28"/>
      <c r="C97" s="29" t="s">
        <v>5</v>
      </c>
      <c r="D97" s="29" t="s">
        <v>112</v>
      </c>
      <c r="E97" s="29" t="s">
        <v>338</v>
      </c>
      <c r="F97" s="29" t="s">
        <v>405</v>
      </c>
      <c r="G97" s="30" t="s">
        <v>726</v>
      </c>
    </row>
    <row r="98" ht="15" customHeight="1" spans="2:7">
      <c r="B98" s="31">
        <v>1</v>
      </c>
      <c r="C98" s="137">
        <f>'5 жастағы балалар Ф'!D34</f>
        <v>0</v>
      </c>
      <c r="D98" s="137">
        <f>'5 жастағы балалар К'!D34</f>
        <v>0</v>
      </c>
      <c r="E98" s="137">
        <f>'5 жастағы балалар Т'!D34</f>
        <v>0</v>
      </c>
      <c r="F98" s="137">
        <f>'5 жастағы балалар Ш'!D34</f>
        <v>0</v>
      </c>
      <c r="G98" s="137">
        <f>'5 жастағы балалар Ә'!D34</f>
        <v>0</v>
      </c>
    </row>
    <row r="99" ht="15" customHeight="1" spans="2:7">
      <c r="B99" s="33"/>
      <c r="C99" s="137">
        <f>'5 жастағы балалар Ф'!E34</f>
        <v>0</v>
      </c>
      <c r="D99" s="137">
        <f>'5 жастағы балалар К'!E34</f>
        <v>0</v>
      </c>
      <c r="E99" s="137">
        <f>'5 жастағы балалар Т'!E34</f>
        <v>0</v>
      </c>
      <c r="F99" s="137">
        <f>'5 жастағы балалар Ш'!E34</f>
        <v>0</v>
      </c>
      <c r="G99" s="137">
        <f>'5 жастағы балалар Ә'!E34</f>
        <v>0</v>
      </c>
    </row>
    <row r="100" ht="15" customHeight="1" spans="2:7">
      <c r="B100" s="34"/>
      <c r="C100" s="137">
        <f>'5 жастағы балалар Ф'!F34</f>
        <v>0</v>
      </c>
      <c r="D100" s="137">
        <f>'5 жастағы балалар К'!F34</f>
        <v>0</v>
      </c>
      <c r="E100" s="137">
        <f>'5 жастағы балалар Т'!F34</f>
        <v>0</v>
      </c>
      <c r="F100" s="137">
        <f>'5 жастағы балалар Ш'!F34</f>
        <v>0</v>
      </c>
      <c r="G100" s="137">
        <f>'5 жастағы балалар Ә'!F34</f>
        <v>0</v>
      </c>
    </row>
    <row r="101" ht="15" customHeight="1" spans="2:7">
      <c r="B101" s="31">
        <v>2</v>
      </c>
      <c r="C101" s="137">
        <f>'5 жастағы балалар Ф'!G34</f>
        <v>0</v>
      </c>
      <c r="D101" s="137">
        <f>'5 жастағы балалар К'!G34</f>
        <v>0</v>
      </c>
      <c r="E101" s="137">
        <f>'5 жастағы балалар Т'!G34</f>
        <v>0</v>
      </c>
      <c r="F101" s="137">
        <f>'5 жастағы балалар Ш'!G34</f>
        <v>0</v>
      </c>
      <c r="G101" s="137">
        <f>'5 жастағы балалар Ә'!G34</f>
        <v>0</v>
      </c>
    </row>
    <row r="102" ht="15" customHeight="1" spans="2:7">
      <c r="B102" s="33"/>
      <c r="C102" s="137">
        <f>'5 жастағы балалар Ф'!H34</f>
        <v>0</v>
      </c>
      <c r="D102" s="137">
        <f>'5 жастағы балалар К'!H34</f>
        <v>0</v>
      </c>
      <c r="E102" s="137">
        <f>'5 жастағы балалар Т'!H34</f>
        <v>0</v>
      </c>
      <c r="F102" s="137">
        <f>'5 жастағы балалар Ш'!H34</f>
        <v>0</v>
      </c>
      <c r="G102" s="137">
        <f>'5 жастағы балалар Ә'!H34</f>
        <v>0</v>
      </c>
    </row>
    <row r="103" ht="15" customHeight="1" spans="2:7">
      <c r="B103" s="34"/>
      <c r="C103" s="137">
        <f>'5 жастағы балалар Ф'!I34</f>
        <v>0</v>
      </c>
      <c r="D103" s="137">
        <f>'5 жастағы балалар К'!I34</f>
        <v>0</v>
      </c>
      <c r="E103" s="137">
        <f>'5 жастағы балалар Т'!I34</f>
        <v>0</v>
      </c>
      <c r="F103" s="137">
        <f>'5 жастағы балалар Ш'!I34</f>
        <v>0</v>
      </c>
      <c r="G103" s="137">
        <f>'5 жастағы балалар Ә'!I34</f>
        <v>0</v>
      </c>
    </row>
    <row r="104" ht="15" customHeight="1" spans="2:7">
      <c r="B104" s="31">
        <v>3</v>
      </c>
      <c r="C104" s="137">
        <f>'5 жастағы балалар Ф'!J34</f>
        <v>0</v>
      </c>
      <c r="D104" s="137">
        <f>'5 жастағы балалар К'!J34</f>
        <v>0</v>
      </c>
      <c r="E104" s="137">
        <f>'5 жастағы балалар Т'!J34</f>
        <v>0</v>
      </c>
      <c r="F104" s="137">
        <f>'5 жастағы балалар Ш'!J34</f>
        <v>0</v>
      </c>
      <c r="G104" s="137">
        <f>'5 жастағы балалар Ә'!J34</f>
        <v>0</v>
      </c>
    </row>
    <row r="105" ht="15" customHeight="1" spans="2:7">
      <c r="B105" s="33"/>
      <c r="C105" s="137">
        <f>'5 жастағы балалар Ф'!K34</f>
        <v>0</v>
      </c>
      <c r="D105" s="137">
        <f>'5 жастағы балалар К'!K34</f>
        <v>0</v>
      </c>
      <c r="E105" s="137">
        <f>'5 жастағы балалар Т'!K34</f>
        <v>0</v>
      </c>
      <c r="F105" s="137">
        <f>'5 жастағы балалар Ш'!K34</f>
        <v>0</v>
      </c>
      <c r="G105" s="137">
        <f>'5 жастағы балалар Ә'!K34</f>
        <v>0</v>
      </c>
    </row>
    <row r="106" ht="15" customHeight="1" spans="2:7">
      <c r="B106" s="34"/>
      <c r="C106" s="137">
        <f>'5 жастағы балалар Ф'!L34</f>
        <v>0</v>
      </c>
      <c r="D106" s="137">
        <f>'5 жастағы балалар К'!L34</f>
        <v>0</v>
      </c>
      <c r="E106" s="137">
        <f>'5 жастағы балалар Т'!L34</f>
        <v>0</v>
      </c>
      <c r="F106" s="137">
        <f>'5 жастағы балалар Ш'!L34</f>
        <v>0</v>
      </c>
      <c r="G106" s="137">
        <f>'5 жастағы балалар Ә'!L34</f>
        <v>0</v>
      </c>
    </row>
    <row r="107" ht="15" customHeight="1" spans="2:7">
      <c r="B107" s="31">
        <v>4</v>
      </c>
      <c r="C107" s="137">
        <f>'5 жастағы балалар Ф'!M34</f>
        <v>0</v>
      </c>
      <c r="D107" s="137">
        <f>'5 жастағы балалар К'!M34</f>
        <v>0</v>
      </c>
      <c r="E107" s="137">
        <f>'5 жастағы балалар Т'!M34</f>
        <v>0</v>
      </c>
      <c r="F107" s="137">
        <f>'5 жастағы балалар Ш'!M34</f>
        <v>0</v>
      </c>
      <c r="G107" s="137">
        <f>'5 жастағы балалар Ә'!M34</f>
        <v>0</v>
      </c>
    </row>
    <row r="108" ht="15" customHeight="1" spans="2:7">
      <c r="B108" s="33"/>
      <c r="C108" s="137">
        <f>'5 жастағы балалар Ф'!N34</f>
        <v>0</v>
      </c>
      <c r="D108" s="137">
        <f>'5 жастағы балалар К'!N34</f>
        <v>0</v>
      </c>
      <c r="E108" s="137">
        <f>'5 жастағы балалар Т'!N34</f>
        <v>0</v>
      </c>
      <c r="F108" s="137">
        <f>'5 жастағы балалар Ш'!N34</f>
        <v>0</v>
      </c>
      <c r="G108" s="137">
        <f>'5 жастағы балалар Ә'!N34</f>
        <v>0</v>
      </c>
    </row>
    <row r="109" ht="15" customHeight="1" spans="2:7">
      <c r="B109" s="34"/>
      <c r="C109" s="137">
        <f>'5 жастағы балалар Ф'!O34</f>
        <v>0</v>
      </c>
      <c r="D109" s="137">
        <f>'5 жастағы балалар К'!O34</f>
        <v>0</v>
      </c>
      <c r="E109" s="137">
        <f>'5 жастағы балалар Т'!O34</f>
        <v>0</v>
      </c>
      <c r="F109" s="137">
        <f>'5 жастағы балалар Ш'!O34</f>
        <v>0</v>
      </c>
      <c r="G109" s="137">
        <f>'5 жастағы балалар Ә'!O34</f>
        <v>0</v>
      </c>
    </row>
    <row r="110" ht="15" customHeight="1" spans="2:7">
      <c r="B110" s="31">
        <v>5</v>
      </c>
      <c r="C110" s="137">
        <f>'5 жастағы балалар Ф'!P34</f>
        <v>0</v>
      </c>
      <c r="D110" s="137">
        <f>'5 жастағы балалар К'!P34</f>
        <v>0</v>
      </c>
      <c r="E110" s="137">
        <f>'5 жастағы балалар Т'!P34</f>
        <v>0</v>
      </c>
      <c r="F110" s="137">
        <f>'5 жастағы балалар Ш'!P34</f>
        <v>0</v>
      </c>
      <c r="G110" s="137">
        <f>'5 жастағы балалар Ә'!P34</f>
        <v>0</v>
      </c>
    </row>
    <row r="111" ht="15" customHeight="1" spans="2:7">
      <c r="B111" s="33"/>
      <c r="C111" s="137">
        <f>'5 жастағы балалар Ф'!Q34</f>
        <v>0</v>
      </c>
      <c r="D111" s="137">
        <f>'5 жастағы балалар К'!Q34</f>
        <v>0</v>
      </c>
      <c r="E111" s="137">
        <f>'5 жастағы балалар Т'!Q34</f>
        <v>0</v>
      </c>
      <c r="F111" s="137">
        <f>'5 жастағы балалар Ш'!Q34</f>
        <v>0</v>
      </c>
      <c r="G111" s="137">
        <f>'5 жастағы балалар Ә'!Q34</f>
        <v>0</v>
      </c>
    </row>
    <row r="112" ht="15" customHeight="1" spans="2:7">
      <c r="B112" s="34"/>
      <c r="C112" s="137">
        <f>'5 жастағы балалар Ф'!R34</f>
        <v>0</v>
      </c>
      <c r="D112" s="137">
        <f>'5 жастағы балалар К'!R34</f>
        <v>0</v>
      </c>
      <c r="E112" s="137">
        <f>'5 жастағы балалар Т'!R34</f>
        <v>0</v>
      </c>
      <c r="F112" s="137">
        <f>'5 жастағы балалар Ш'!R34</f>
        <v>0</v>
      </c>
      <c r="G112" s="137">
        <f>'5 жастағы балалар Ә'!R34</f>
        <v>0</v>
      </c>
    </row>
    <row r="113" ht="15" customHeight="1" spans="2:7">
      <c r="B113" s="31">
        <v>6</v>
      </c>
      <c r="C113" s="137">
        <f>'5 жастағы балалар Ф'!S34</f>
        <v>0</v>
      </c>
      <c r="D113" s="137">
        <f>'5 жастағы балалар К'!S34</f>
        <v>0</v>
      </c>
      <c r="E113" s="137">
        <f>'5 жастағы балалар Т'!S34</f>
        <v>0</v>
      </c>
      <c r="F113" s="137">
        <f>'5 жастағы балалар Ш'!S34</f>
        <v>0</v>
      </c>
      <c r="G113" s="137">
        <f>'5 жастағы балалар Ә'!S34</f>
        <v>0</v>
      </c>
    </row>
    <row r="114" ht="15" customHeight="1" spans="2:7">
      <c r="B114" s="33"/>
      <c r="C114" s="137">
        <f>'5 жастағы балалар Ф'!T34</f>
        <v>0</v>
      </c>
      <c r="D114" s="137">
        <f>'5 жастағы балалар К'!T34</f>
        <v>0</v>
      </c>
      <c r="E114" s="137">
        <f>'5 жастағы балалар Т'!T34</f>
        <v>0</v>
      </c>
      <c r="F114" s="137">
        <f>'5 жастағы балалар Ш'!T34</f>
        <v>0</v>
      </c>
      <c r="G114" s="137">
        <f>'5 жастағы балалар Ә'!T34</f>
        <v>0</v>
      </c>
    </row>
    <row r="115" ht="15" customHeight="1" spans="2:7">
      <c r="B115" s="34"/>
      <c r="C115" s="137">
        <f>'5 жастағы балалар Ф'!U34</f>
        <v>0</v>
      </c>
      <c r="D115" s="137">
        <f>'5 жастағы балалар К'!U34</f>
        <v>0</v>
      </c>
      <c r="E115" s="137">
        <f>'5 жастағы балалар Т'!U34</f>
        <v>0</v>
      </c>
      <c r="F115" s="137">
        <f>'5 жастағы балалар Ш'!U34</f>
        <v>0</v>
      </c>
      <c r="G115" s="137">
        <f>'5 жастағы балалар Ә'!U34</f>
        <v>0</v>
      </c>
    </row>
    <row r="116" ht="15" customHeight="1" spans="2:7">
      <c r="B116" s="31">
        <v>7</v>
      </c>
      <c r="C116" s="35"/>
      <c r="D116" s="137">
        <f>'5 жастағы балалар К'!V34</f>
        <v>0</v>
      </c>
      <c r="E116" s="35"/>
      <c r="F116" s="137">
        <f>'5 жастағы балалар Ш'!V34</f>
        <v>0</v>
      </c>
      <c r="G116" s="35"/>
    </row>
    <row r="117" ht="15" customHeight="1" spans="2:7">
      <c r="B117" s="33"/>
      <c r="C117" s="36"/>
      <c r="D117" s="137">
        <f>'5 жастағы балалар Ш'!W34</f>
        <v>0</v>
      </c>
      <c r="E117" s="36"/>
      <c r="F117" s="137">
        <f>'5 жастағы балалар Ш'!W34</f>
        <v>0</v>
      </c>
      <c r="G117" s="36"/>
    </row>
    <row r="118" ht="15" customHeight="1" spans="2:7">
      <c r="B118" s="34"/>
      <c r="C118" s="36"/>
      <c r="D118" s="137">
        <f>'5 жастағы балалар К'!X34</f>
        <v>0</v>
      </c>
      <c r="E118" s="36"/>
      <c r="F118" s="137">
        <f>'5 жастағы балалар Ш'!X34</f>
        <v>0</v>
      </c>
      <c r="G118" s="36"/>
    </row>
    <row r="119" ht="15" customHeight="1" spans="2:7">
      <c r="B119" s="31">
        <v>8</v>
      </c>
      <c r="C119" s="36"/>
      <c r="D119" s="137">
        <f>'5 жастағы балалар К'!Y34</f>
        <v>0</v>
      </c>
      <c r="E119" s="36"/>
      <c r="F119" s="137">
        <f>'5 жастағы балалар Ш'!Y34</f>
        <v>0</v>
      </c>
      <c r="G119" s="36"/>
    </row>
    <row r="120" ht="15" customHeight="1" spans="2:7">
      <c r="B120" s="33"/>
      <c r="C120" s="36"/>
      <c r="D120" s="137">
        <f>'5 жастағы балалар К'!Z34</f>
        <v>0</v>
      </c>
      <c r="E120" s="36"/>
      <c r="F120" s="137">
        <f>'5 жастағы балалар Ш'!Z34</f>
        <v>0</v>
      </c>
      <c r="G120" s="36"/>
    </row>
    <row r="121" ht="15" customHeight="1" spans="2:7">
      <c r="B121" s="34"/>
      <c r="C121" s="36"/>
      <c r="D121" s="137">
        <f>'5 жастағы балалар К'!AA34</f>
        <v>0</v>
      </c>
      <c r="E121" s="36"/>
      <c r="F121" s="137">
        <f>'5 жастағы балалар Ш'!AA34</f>
        <v>0</v>
      </c>
      <c r="G121" s="36"/>
    </row>
    <row r="122" ht="15" customHeight="1" spans="2:7">
      <c r="B122" s="31">
        <v>9</v>
      </c>
      <c r="C122" s="36"/>
      <c r="D122" s="137">
        <f>'5 жастағы балалар К'!AB34</f>
        <v>0</v>
      </c>
      <c r="E122" s="36"/>
      <c r="F122" s="137">
        <f>'5 жастағы балалар Ш'!AB34</f>
        <v>0</v>
      </c>
      <c r="G122" s="36"/>
    </row>
    <row r="123" ht="15" customHeight="1" spans="2:7">
      <c r="B123" s="33"/>
      <c r="C123" s="36"/>
      <c r="D123" s="137">
        <f>'5 жастағы балалар К'!AC34</f>
        <v>0</v>
      </c>
      <c r="E123" s="36"/>
      <c r="F123" s="137">
        <f>'5 жастағы балалар Ш'!AC34</f>
        <v>0</v>
      </c>
      <c r="G123" s="36"/>
    </row>
    <row r="124" ht="15" customHeight="1" spans="2:7">
      <c r="B124" s="34"/>
      <c r="C124" s="36"/>
      <c r="D124" s="137">
        <f>'5 жастағы балалар К'!AD34</f>
        <v>0</v>
      </c>
      <c r="E124" s="36"/>
      <c r="F124" s="137">
        <f>'5 жастағы балалар Ш'!AD34</f>
        <v>0</v>
      </c>
      <c r="G124" s="36"/>
    </row>
    <row r="125" ht="15" customHeight="1" spans="2:7">
      <c r="B125" s="37">
        <v>10</v>
      </c>
      <c r="C125" s="36"/>
      <c r="D125" s="137">
        <f>'5 жастағы балалар К'!AE34</f>
        <v>0</v>
      </c>
      <c r="E125" s="36"/>
      <c r="F125" s="137">
        <f>'5 жастағы балалар Ш'!AE34</f>
        <v>0</v>
      </c>
      <c r="G125" s="36"/>
    </row>
    <row r="126" ht="15" customHeight="1" spans="2:7">
      <c r="B126" s="37"/>
      <c r="C126" s="36"/>
      <c r="D126" s="137">
        <f>'5 жастағы балалар К'!AF34</f>
        <v>0</v>
      </c>
      <c r="E126" s="36"/>
      <c r="F126" s="137">
        <f>'5 жастағы балалар Ш'!AF34</f>
        <v>0</v>
      </c>
      <c r="G126" s="36"/>
    </row>
    <row r="127" ht="15" customHeight="1" spans="2:7">
      <c r="B127" s="37"/>
      <c r="C127" s="36"/>
      <c r="D127" s="137">
        <f>'5 жастағы балалар К'!AG34</f>
        <v>0</v>
      </c>
      <c r="E127" s="36"/>
      <c r="F127" s="137">
        <f>'5 жастағы балалар Ш'!AG34</f>
        <v>0</v>
      </c>
      <c r="G127" s="36"/>
    </row>
    <row r="128" ht="15" customHeight="1" spans="2:7">
      <c r="B128" s="37">
        <v>11</v>
      </c>
      <c r="C128" s="36"/>
      <c r="D128" s="137">
        <f>'5 жастағы балалар К'!AH34</f>
        <v>0</v>
      </c>
      <c r="E128" s="36"/>
      <c r="F128" s="137">
        <f>'5 жастағы балалар Ш'!AH34</f>
        <v>0</v>
      </c>
      <c r="G128" s="36"/>
    </row>
    <row r="129" ht="15" customHeight="1" spans="2:7">
      <c r="B129" s="37"/>
      <c r="C129" s="36"/>
      <c r="D129" s="137">
        <f>'5 жастағы балалар К'!AI34</f>
        <v>0</v>
      </c>
      <c r="E129" s="36"/>
      <c r="F129" s="137">
        <f>'5 жастағы балалар Ш'!AI34</f>
        <v>0</v>
      </c>
      <c r="G129" s="36"/>
    </row>
    <row r="130" spans="2:7">
      <c r="B130" s="37"/>
      <c r="C130" s="36"/>
      <c r="D130" s="137">
        <f>'5 жастағы балалар К'!AJ34</f>
        <v>0</v>
      </c>
      <c r="E130" s="36"/>
      <c r="F130" s="137">
        <f>'5 жастағы балалар Ш'!AJ34</f>
        <v>0</v>
      </c>
      <c r="G130" s="36"/>
    </row>
    <row r="131" spans="2:7">
      <c r="B131" s="37">
        <v>12</v>
      </c>
      <c r="C131" s="36"/>
      <c r="D131" s="137">
        <f>'5 жастағы балалар К'!AK34</f>
        <v>0</v>
      </c>
      <c r="E131" s="36"/>
      <c r="F131" s="137">
        <f>'5 жастағы балалар Ш'!AK34</f>
        <v>0</v>
      </c>
      <c r="G131" s="36"/>
    </row>
    <row r="132" spans="2:7">
      <c r="B132" s="37"/>
      <c r="C132" s="36"/>
      <c r="D132" s="137">
        <f>'5 жастағы балалар К'!AL34</f>
        <v>0</v>
      </c>
      <c r="E132" s="36"/>
      <c r="F132" s="137">
        <f>'5 жастағы балалар Ш'!AL34</f>
        <v>0</v>
      </c>
      <c r="G132" s="36"/>
    </row>
    <row r="133" spans="2:7">
      <c r="B133" s="37"/>
      <c r="C133" s="36"/>
      <c r="D133" s="137">
        <f>'5 жастағы балалар К'!AM34</f>
        <v>0</v>
      </c>
      <c r="E133" s="36"/>
      <c r="F133" s="137">
        <f>'5 жастағы балалар Ш'!AM34</f>
        <v>0</v>
      </c>
      <c r="G133" s="36"/>
    </row>
    <row r="134" spans="2:7">
      <c r="B134" s="37">
        <v>13</v>
      </c>
      <c r="C134" s="36"/>
      <c r="D134" s="137">
        <f>'5 жастағы балалар К'!AN34</f>
        <v>0</v>
      </c>
      <c r="E134" s="36"/>
      <c r="F134" s="137">
        <f>'5 жастағы балалар Ш'!AN34</f>
        <v>0</v>
      </c>
      <c r="G134" s="36"/>
    </row>
    <row r="135" spans="2:7">
      <c r="B135" s="37"/>
      <c r="C135" s="36"/>
      <c r="D135" s="137">
        <f>'5 жастағы балалар К'!AO34</f>
        <v>0</v>
      </c>
      <c r="E135" s="36"/>
      <c r="F135" s="137">
        <f>'5 жастағы балалар Ш'!AO34</f>
        <v>0</v>
      </c>
      <c r="G135" s="36"/>
    </row>
    <row r="136" spans="2:7">
      <c r="B136" s="37"/>
      <c r="C136" s="36"/>
      <c r="D136" s="137">
        <f>'5 жастағы балалар К'!AP34</f>
        <v>0</v>
      </c>
      <c r="E136" s="36"/>
      <c r="F136" s="137">
        <f>'5 жастағы балалар Ш'!AP34</f>
        <v>0</v>
      </c>
      <c r="G136" s="36"/>
    </row>
    <row r="137" spans="2:7">
      <c r="B137" s="37">
        <v>14</v>
      </c>
      <c r="C137" s="36"/>
      <c r="D137" s="137">
        <f>'5 жастағы балалар К'!AQ34</f>
        <v>0</v>
      </c>
      <c r="E137" s="36"/>
      <c r="F137" s="137">
        <f>'5 жастағы балалар Ш'!AQ34</f>
        <v>0</v>
      </c>
      <c r="G137" s="36"/>
    </row>
    <row r="138" spans="2:7">
      <c r="B138" s="37"/>
      <c r="C138" s="36"/>
      <c r="D138" s="137">
        <f>'5 жастағы балалар К'!AR34</f>
        <v>0</v>
      </c>
      <c r="E138" s="36"/>
      <c r="F138" s="137">
        <f>'5 жастағы балалар Ш'!AR34</f>
        <v>0</v>
      </c>
      <c r="G138" s="36"/>
    </row>
    <row r="139" spans="2:7">
      <c r="B139" s="37"/>
      <c r="C139" s="36"/>
      <c r="D139" s="137">
        <f>'5 жастағы балалар К'!AS34</f>
        <v>0</v>
      </c>
      <c r="E139" s="36"/>
      <c r="F139" s="137">
        <f>'5 жастағы балалар Ш'!AS34</f>
        <v>0</v>
      </c>
      <c r="G139" s="36"/>
    </row>
    <row r="140" spans="2:7">
      <c r="B140" s="37">
        <v>15</v>
      </c>
      <c r="C140" s="36"/>
      <c r="D140" s="137">
        <f>'5 жастағы балалар К'!AT34</f>
        <v>0</v>
      </c>
      <c r="E140" s="36"/>
      <c r="F140" s="137">
        <f>'5 жастағы балалар Ш'!AT34</f>
        <v>0</v>
      </c>
      <c r="G140" s="36"/>
    </row>
    <row r="141" spans="2:7">
      <c r="B141" s="37"/>
      <c r="C141" s="36"/>
      <c r="D141" s="137">
        <f>'5 жастағы балалар К'!AU34</f>
        <v>0</v>
      </c>
      <c r="E141" s="36"/>
      <c r="F141" s="137">
        <f>'5 жастағы балалар Ш'!AU34</f>
        <v>0</v>
      </c>
      <c r="G141" s="36"/>
    </row>
    <row r="142" spans="2:7">
      <c r="B142" s="37"/>
      <c r="C142" s="36"/>
      <c r="D142" s="137">
        <f>'5 жастағы балалар К'!AV34</f>
        <v>0</v>
      </c>
      <c r="E142" s="36"/>
      <c r="F142" s="137">
        <f>'5 жастағы балалар Ш'!AV34</f>
        <v>0</v>
      </c>
      <c r="G142" s="36"/>
    </row>
    <row r="143" spans="2:7">
      <c r="B143" s="37">
        <v>16</v>
      </c>
      <c r="C143" s="36"/>
      <c r="D143" s="137">
        <f>'5 жастағы балалар К'!AW34</f>
        <v>0</v>
      </c>
      <c r="E143" s="36"/>
      <c r="F143" s="137">
        <f>'5 жастағы балалар Ш'!AW34</f>
        <v>0</v>
      </c>
      <c r="G143" s="36"/>
    </row>
    <row r="144" spans="2:7">
      <c r="B144" s="37"/>
      <c r="C144" s="36"/>
      <c r="D144" s="137">
        <f>'5 жастағы балалар К'!AX34</f>
        <v>0</v>
      </c>
      <c r="E144" s="36"/>
      <c r="F144" s="137">
        <f>'5 жастағы балалар Ш'!AX34</f>
        <v>0</v>
      </c>
      <c r="G144" s="36"/>
    </row>
    <row r="145" spans="2:7">
      <c r="B145" s="37"/>
      <c r="C145" s="36"/>
      <c r="D145" s="137">
        <f>'5 жастағы балалар К'!AY34</f>
        <v>0</v>
      </c>
      <c r="E145" s="36"/>
      <c r="F145" s="137">
        <f>'5 жастағы балалар Ш'!AY34</f>
        <v>0</v>
      </c>
      <c r="G145" s="36"/>
    </row>
    <row r="146" spans="2:7">
      <c r="B146" s="37">
        <v>17</v>
      </c>
      <c r="C146" s="36"/>
      <c r="D146" s="137">
        <f>'5 жастағы балалар К'!AZ34</f>
        <v>0</v>
      </c>
      <c r="E146" s="36"/>
      <c r="F146" s="137">
        <f>'5 жастағы балалар Ш'!AZ34</f>
        <v>0</v>
      </c>
      <c r="G146" s="36"/>
    </row>
    <row r="147" spans="2:7">
      <c r="B147" s="37"/>
      <c r="C147" s="36"/>
      <c r="D147" s="137">
        <f>'5 жастағы балалар К'!BA34</f>
        <v>0</v>
      </c>
      <c r="E147" s="36"/>
      <c r="F147" s="137">
        <f>'5 жастағы балалар Ш'!BA34</f>
        <v>0</v>
      </c>
      <c r="G147" s="36"/>
    </row>
    <row r="148" spans="2:7">
      <c r="B148" s="37"/>
      <c r="C148" s="36"/>
      <c r="D148" s="137">
        <f>'5 жастағы балалар К'!BB34</f>
        <v>0</v>
      </c>
      <c r="E148" s="36"/>
      <c r="F148" s="137">
        <f>'5 жастағы балалар Ш'!BB34</f>
        <v>0</v>
      </c>
      <c r="G148" s="36"/>
    </row>
    <row r="149" spans="2:7">
      <c r="B149" s="37">
        <v>18</v>
      </c>
      <c r="C149" s="36"/>
      <c r="D149" s="137">
        <f>'5 жастағы балалар К'!BC34</f>
        <v>0</v>
      </c>
      <c r="E149" s="36"/>
      <c r="F149" s="137">
        <f>'5 жастағы балалар Ш'!BC34</f>
        <v>0</v>
      </c>
      <c r="G149" s="36"/>
    </row>
    <row r="150" spans="2:7">
      <c r="B150" s="37"/>
      <c r="C150" s="36"/>
      <c r="D150" s="137">
        <f>'5 жастағы балалар К'!BD34</f>
        <v>0</v>
      </c>
      <c r="E150" s="36"/>
      <c r="F150" s="137">
        <f>'5 жастағы балалар Ш'!BD34</f>
        <v>0</v>
      </c>
      <c r="G150" s="36"/>
    </row>
    <row r="151" spans="2:7">
      <c r="B151" s="37"/>
      <c r="C151" s="36"/>
      <c r="D151" s="137">
        <f>'5 жастағы балалар К'!BE34</f>
        <v>0</v>
      </c>
      <c r="E151" s="36"/>
      <c r="F151" s="137">
        <f>'5 жастағы балалар Ш'!BE34</f>
        <v>0</v>
      </c>
      <c r="G151" s="36"/>
    </row>
    <row r="152" spans="2:7">
      <c r="B152" s="37">
        <v>19</v>
      </c>
      <c r="C152" s="36"/>
      <c r="D152" s="35"/>
      <c r="E152" s="36"/>
      <c r="F152" s="137">
        <f>'5 жастағы балалар Ш'!BF34</f>
        <v>0</v>
      </c>
      <c r="G152" s="36"/>
    </row>
    <row r="153" spans="2:7">
      <c r="B153" s="37"/>
      <c r="C153" s="36"/>
      <c r="D153" s="36"/>
      <c r="E153" s="36"/>
      <c r="F153" s="137">
        <f>'5 жастағы балалар Ш'!BG34</f>
        <v>0</v>
      </c>
      <c r="G153" s="36"/>
    </row>
    <row r="154" spans="2:7">
      <c r="B154" s="37"/>
      <c r="C154" s="36"/>
      <c r="D154" s="36"/>
      <c r="E154" s="36"/>
      <c r="F154" s="137">
        <f>'5 жастағы балалар Ш'!BH34</f>
        <v>0</v>
      </c>
      <c r="G154" s="36"/>
    </row>
    <row r="155" spans="2:7">
      <c r="B155" s="37">
        <v>20</v>
      </c>
      <c r="C155" s="36"/>
      <c r="D155" s="36"/>
      <c r="E155" s="36"/>
      <c r="F155" s="137">
        <f>'5 жастағы балалар Ш'!BI34</f>
        <v>0</v>
      </c>
      <c r="G155" s="36"/>
    </row>
    <row r="156" spans="2:7">
      <c r="B156" s="37"/>
      <c r="C156" s="36"/>
      <c r="D156" s="36"/>
      <c r="E156" s="36"/>
      <c r="F156" s="137">
        <f>'5 жастағы балалар Ш'!BJ34</f>
        <v>0</v>
      </c>
      <c r="G156" s="36"/>
    </row>
    <row r="157" spans="2:7">
      <c r="B157" s="37"/>
      <c r="C157" s="36"/>
      <c r="D157" s="36"/>
      <c r="E157" s="36"/>
      <c r="F157" s="137">
        <f>'5 жастағы балалар Ш'!BK34</f>
        <v>0</v>
      </c>
      <c r="G157" s="36"/>
    </row>
    <row r="158" spans="2:7">
      <c r="B158" s="31">
        <v>21</v>
      </c>
      <c r="C158" s="36"/>
      <c r="D158" s="36"/>
      <c r="E158" s="36"/>
      <c r="F158" s="137">
        <f>'5 жастағы балалар Ш'!BL34</f>
        <v>0</v>
      </c>
      <c r="G158" s="36"/>
    </row>
    <row r="159" ht="15" customHeight="1" spans="2:7">
      <c r="B159" s="33"/>
      <c r="C159" s="36"/>
      <c r="D159" s="36"/>
      <c r="E159" s="36"/>
      <c r="F159" s="137">
        <f>'5 жастағы балалар Ш'!BM34</f>
        <v>0</v>
      </c>
      <c r="G159" s="36"/>
    </row>
    <row r="160" spans="2:7">
      <c r="B160" s="34"/>
      <c r="C160" s="36"/>
      <c r="D160" s="36"/>
      <c r="E160" s="36"/>
      <c r="F160" s="137">
        <f>'5 жастағы балалар Ш'!BN34</f>
        <v>0</v>
      </c>
      <c r="G160" s="36"/>
    </row>
    <row r="161" spans="2:7">
      <c r="B161" s="31">
        <v>22</v>
      </c>
      <c r="C161" s="36"/>
      <c r="D161" s="36"/>
      <c r="E161" s="36"/>
      <c r="F161" s="137">
        <f>'5 жастағы балалар Ш'!BO34</f>
        <v>0</v>
      </c>
      <c r="G161" s="36"/>
    </row>
    <row r="162" spans="2:7">
      <c r="B162" s="33"/>
      <c r="C162" s="36"/>
      <c r="D162" s="36"/>
      <c r="E162" s="36"/>
      <c r="F162" s="137">
        <f>'5 жастағы балалар Ш'!BP34</f>
        <v>0</v>
      </c>
      <c r="G162" s="36"/>
    </row>
    <row r="163" spans="2:7">
      <c r="B163" s="34"/>
      <c r="C163" s="36"/>
      <c r="D163" s="36"/>
      <c r="E163" s="36"/>
      <c r="F163" s="137">
        <f>'5 жастағы балалар Ш'!BQ34</f>
        <v>0</v>
      </c>
      <c r="G163" s="36"/>
    </row>
    <row r="164" spans="2:7">
      <c r="B164" s="31">
        <v>23</v>
      </c>
      <c r="C164" s="36"/>
      <c r="D164" s="36"/>
      <c r="E164" s="36"/>
      <c r="F164" s="137">
        <f>'5 жастағы балалар Ш'!BR34</f>
        <v>0</v>
      </c>
      <c r="G164" s="36"/>
    </row>
    <row r="165" spans="2:7">
      <c r="B165" s="33"/>
      <c r="C165" s="36"/>
      <c r="D165" s="36"/>
      <c r="E165" s="36"/>
      <c r="F165" s="137">
        <f>'5 жастағы балалар Ш'!BS34</f>
        <v>0</v>
      </c>
      <c r="G165" s="36"/>
    </row>
    <row r="166" ht="15" customHeight="1" spans="2:7">
      <c r="B166" s="34"/>
      <c r="C166" s="36"/>
      <c r="D166" s="36"/>
      <c r="E166" s="36"/>
      <c r="F166" s="137">
        <f>'5 жастағы балалар Ш'!BT34</f>
        <v>0</v>
      </c>
      <c r="G166" s="36"/>
    </row>
    <row r="167" ht="15" customHeight="1" spans="2:7">
      <c r="B167" s="31">
        <v>24</v>
      </c>
      <c r="C167" s="36"/>
      <c r="D167" s="36"/>
      <c r="E167" s="36"/>
      <c r="F167" s="137">
        <f>'5 жастағы балалар Ш'!BU34</f>
        <v>0</v>
      </c>
      <c r="G167" s="36"/>
    </row>
    <row r="168" ht="15" customHeight="1" spans="2:7">
      <c r="B168" s="33"/>
      <c r="C168" s="36"/>
      <c r="D168" s="36"/>
      <c r="E168" s="36"/>
      <c r="F168" s="137">
        <f>'5 жастағы балалар Ш'!BV34</f>
        <v>0</v>
      </c>
      <c r="G168" s="36"/>
    </row>
    <row r="169" ht="15" customHeight="1" spans="2:7">
      <c r="B169" s="34"/>
      <c r="C169" s="36"/>
      <c r="D169" s="36"/>
      <c r="E169" s="36"/>
      <c r="F169" s="137">
        <f>'5 жастағы балалар Ш'!BW34</f>
        <v>0</v>
      </c>
      <c r="G169" s="36"/>
    </row>
    <row r="170" ht="15" customHeight="1" spans="2:7">
      <c r="B170" s="31">
        <v>25</v>
      </c>
      <c r="C170" s="36"/>
      <c r="D170" s="36"/>
      <c r="E170" s="36"/>
      <c r="F170" s="137">
        <f>'5 жастағы балалар Ш'!BX34</f>
        <v>0</v>
      </c>
      <c r="G170" s="36"/>
    </row>
    <row r="171" ht="15" customHeight="1" spans="2:7">
      <c r="B171" s="33"/>
      <c r="C171" s="36"/>
      <c r="D171" s="36"/>
      <c r="E171" s="36"/>
      <c r="F171" s="137">
        <f>'5 жастағы балалар Ш'!BY34</f>
        <v>0</v>
      </c>
      <c r="G171" s="36"/>
    </row>
    <row r="172" ht="15" customHeight="1" spans="2:7">
      <c r="B172" s="34"/>
      <c r="C172" s="36"/>
      <c r="D172" s="36"/>
      <c r="E172" s="36"/>
      <c r="F172" s="137">
        <f>'5 жастағы балалар Ш'!BZ34</f>
        <v>0</v>
      </c>
      <c r="G172" s="36"/>
    </row>
    <row r="173" ht="15" customHeight="1" spans="2:7">
      <c r="B173" s="31">
        <v>26</v>
      </c>
      <c r="C173" s="36"/>
      <c r="D173" s="36"/>
      <c r="E173" s="36"/>
      <c r="F173" s="137">
        <f>'5 жастағы балалар Ш'!CA34</f>
        <v>0</v>
      </c>
      <c r="G173" s="36"/>
    </row>
    <row r="174" ht="15" customHeight="1" spans="2:7">
      <c r="B174" s="33"/>
      <c r="C174" s="36"/>
      <c r="D174" s="36"/>
      <c r="E174" s="36"/>
      <c r="F174" s="137">
        <f>'5 жастағы балалар Ш'!CB34</f>
        <v>0</v>
      </c>
      <c r="G174" s="36"/>
    </row>
    <row r="175" ht="15" customHeight="1" spans="2:7">
      <c r="B175" s="34"/>
      <c r="C175" s="36"/>
      <c r="D175" s="36"/>
      <c r="E175" s="36"/>
      <c r="F175" s="137">
        <f>'5 жастағы балалар Ш'!CC34</f>
        <v>0</v>
      </c>
      <c r="G175" s="36"/>
    </row>
    <row r="176" ht="15" customHeight="1" spans="2:7">
      <c r="B176" s="31">
        <v>27</v>
      </c>
      <c r="C176" s="36"/>
      <c r="D176" s="36"/>
      <c r="E176" s="36"/>
      <c r="F176" s="137">
        <f>'5 жастағы балалар Ш'!CD34</f>
        <v>0</v>
      </c>
      <c r="G176" s="36"/>
    </row>
    <row r="177" ht="15" customHeight="1" spans="2:7">
      <c r="B177" s="33"/>
      <c r="C177" s="36"/>
      <c r="D177" s="36"/>
      <c r="E177" s="36"/>
      <c r="F177" s="137">
        <f>'5 жастағы балалар Ш'!CE34</f>
        <v>0</v>
      </c>
      <c r="G177" s="36"/>
    </row>
    <row r="178" ht="15" customHeight="1" spans="2:7">
      <c r="B178" s="34"/>
      <c r="C178" s="36"/>
      <c r="D178" s="36"/>
      <c r="E178" s="36"/>
      <c r="F178" s="137">
        <f>'5 жастағы балалар Ш'!CF34</f>
        <v>0</v>
      </c>
      <c r="G178" s="36"/>
    </row>
    <row r="179" ht="15" customHeight="1" spans="2:7">
      <c r="B179" s="31">
        <v>28</v>
      </c>
      <c r="C179" s="36"/>
      <c r="D179" s="36"/>
      <c r="E179" s="36"/>
      <c r="F179" s="137">
        <f>'5 жастағы балалар Ш'!CG34</f>
        <v>0</v>
      </c>
      <c r="G179" s="36"/>
    </row>
    <row r="180" ht="15" customHeight="1" spans="2:7">
      <c r="B180" s="33"/>
      <c r="C180" s="36"/>
      <c r="D180" s="36"/>
      <c r="E180" s="36"/>
      <c r="F180" s="137">
        <f>'5 жастағы балалар Ш'!CH34</f>
        <v>0</v>
      </c>
      <c r="G180" s="36"/>
    </row>
    <row r="181" ht="15" customHeight="1" spans="2:7">
      <c r="B181" s="34"/>
      <c r="C181" s="36"/>
      <c r="D181" s="36"/>
      <c r="E181" s="36"/>
      <c r="F181" s="137">
        <f>'5 жастағы балалар Ш'!CI34</f>
        <v>0</v>
      </c>
      <c r="G181" s="36"/>
    </row>
    <row r="182" ht="15" customHeight="1" spans="2:7">
      <c r="B182" s="31">
        <v>29</v>
      </c>
      <c r="C182" s="36"/>
      <c r="D182" s="36"/>
      <c r="E182" s="36"/>
      <c r="F182" s="137">
        <f>'5 жастағы балалар Ш'!CJ34</f>
        <v>0</v>
      </c>
      <c r="G182" s="36"/>
    </row>
    <row r="183" ht="15" customHeight="1" spans="2:7">
      <c r="B183" s="33"/>
      <c r="C183" s="36"/>
      <c r="D183" s="36"/>
      <c r="E183" s="36"/>
      <c r="F183" s="137">
        <f>'5 жастағы балалар Ш'!CK34</f>
        <v>0</v>
      </c>
      <c r="G183" s="36"/>
    </row>
    <row r="184" ht="15" customHeight="1" spans="2:7">
      <c r="B184" s="34"/>
      <c r="C184" s="36"/>
      <c r="D184" s="36"/>
      <c r="E184" s="36"/>
      <c r="F184" s="137">
        <f>'5 жастағы балалар Ш'!CL34</f>
        <v>0</v>
      </c>
      <c r="G184" s="36"/>
    </row>
    <row r="185" ht="15" customHeight="1" spans="2:7">
      <c r="B185" s="31">
        <v>30</v>
      </c>
      <c r="C185" s="36"/>
      <c r="D185" s="36"/>
      <c r="E185" s="36"/>
      <c r="F185" s="137">
        <f>'5 жастағы балалар Ш'!CM34</f>
        <v>0</v>
      </c>
      <c r="G185" s="36"/>
    </row>
    <row r="186" ht="15" customHeight="1" spans="2:7">
      <c r="B186" s="33"/>
      <c r="C186" s="36"/>
      <c r="D186" s="36"/>
      <c r="E186" s="36"/>
      <c r="F186" s="137">
        <f>'5 жастағы балалар Ш'!CN34</f>
        <v>0</v>
      </c>
      <c r="G186" s="36"/>
    </row>
    <row r="187" ht="15" customHeight="1" spans="2:7">
      <c r="B187" s="34"/>
      <c r="C187" s="38"/>
      <c r="D187" s="38"/>
      <c r="E187" s="38"/>
      <c r="F187" s="137">
        <f>'5 жастағы балалар Ш'!CO34</f>
        <v>0</v>
      </c>
      <c r="G187" s="38"/>
    </row>
    <row r="188" ht="15" customHeight="1"/>
    <row r="189" ht="15" customHeight="1" spans="2:7">
      <c r="B189" s="25" t="s">
        <v>839</v>
      </c>
      <c r="C189" s="26"/>
      <c r="D189" s="26"/>
      <c r="E189" s="26"/>
      <c r="F189" s="26"/>
      <c r="G189" s="27"/>
    </row>
    <row r="190" ht="46.5" customHeight="1" spans="2:7">
      <c r="B190" s="28"/>
      <c r="C190" s="29" t="s">
        <v>5</v>
      </c>
      <c r="D190" s="29" t="s">
        <v>112</v>
      </c>
      <c r="E190" s="29" t="s">
        <v>338</v>
      </c>
      <c r="F190" s="29" t="s">
        <v>405</v>
      </c>
      <c r="G190" s="30" t="s">
        <v>726</v>
      </c>
    </row>
    <row r="191" ht="15" customHeight="1" spans="2:7">
      <c r="B191" s="31">
        <v>1</v>
      </c>
      <c r="C191" s="139">
        <f>'5 жастағы балалар Ф'!D80</f>
        <v>0</v>
      </c>
      <c r="D191" s="139">
        <f>'5 жастағы балалар К'!D80</f>
        <v>0</v>
      </c>
      <c r="E191" s="139">
        <f>'5 жастағы балалар Т'!D80</f>
        <v>0</v>
      </c>
      <c r="F191" s="139">
        <f>'5 жастағы балалар Ш'!D80</f>
        <v>0</v>
      </c>
      <c r="G191" s="139">
        <f>'5 жастағы балалар Ә'!D80</f>
        <v>0</v>
      </c>
    </row>
    <row r="192" ht="15" customHeight="1" spans="2:7">
      <c r="B192" s="33"/>
      <c r="C192" s="139">
        <f>'5 жастағы балалар Ф'!E80</f>
        <v>0</v>
      </c>
      <c r="D192" s="139">
        <f>'5 жастағы балалар К'!E80</f>
        <v>0</v>
      </c>
      <c r="E192" s="139">
        <f>'5 жастағы балалар Т'!E80</f>
        <v>0</v>
      </c>
      <c r="F192" s="139">
        <f>'5 жастағы балалар Ш'!E80</f>
        <v>0</v>
      </c>
      <c r="G192" s="139">
        <f>'5 жастағы балалар Ә'!E80</f>
        <v>0</v>
      </c>
    </row>
    <row r="193" ht="15" customHeight="1" spans="2:7">
      <c r="B193" s="34"/>
      <c r="C193" s="139">
        <f>'5 жастағы балалар Ф'!F80</f>
        <v>0</v>
      </c>
      <c r="D193" s="139">
        <f>'5 жастағы балалар К'!F80</f>
        <v>0</v>
      </c>
      <c r="E193" s="139">
        <f>'5 жастағы балалар Т'!F80</f>
        <v>0</v>
      </c>
      <c r="F193" s="139">
        <f>'5 жастағы балалар Ш'!F80</f>
        <v>0</v>
      </c>
      <c r="G193" s="139">
        <f>'5 жастағы балалар Ә'!F80</f>
        <v>0</v>
      </c>
    </row>
    <row r="194" ht="15" customHeight="1" spans="2:99">
      <c r="B194" s="31">
        <v>2</v>
      </c>
      <c r="C194" s="139">
        <f>'5 жастағы балалар Ф'!G80</f>
        <v>0</v>
      </c>
      <c r="D194" s="139">
        <f>'5 жастағы балалар К'!G80</f>
        <v>0</v>
      </c>
      <c r="E194" s="139">
        <f>'5 жастағы балалар Т'!G80</f>
        <v>0</v>
      </c>
      <c r="F194" s="139">
        <f>'5 жастағы балалар Ш'!G80</f>
        <v>0</v>
      </c>
      <c r="G194" s="139">
        <f>'5 жастағы балалар Ә'!G80</f>
        <v>0</v>
      </c>
      <c r="CO194" s="140"/>
      <c r="CQ194" s="140"/>
      <c r="CS194" s="140"/>
      <c r="CU194" s="140"/>
    </row>
    <row r="195" ht="15" customHeight="1" spans="2:99">
      <c r="B195" s="33"/>
      <c r="C195" s="139">
        <f>'5 жастағы балалар Ф'!H80</f>
        <v>0</v>
      </c>
      <c r="D195" s="139">
        <f>'5 жастағы балалар К'!H80</f>
        <v>0</v>
      </c>
      <c r="E195" s="139">
        <f>'5 жастағы балалар Т'!H80</f>
        <v>0</v>
      </c>
      <c r="F195" s="139">
        <f>'5 жастағы балалар Ш'!H80</f>
        <v>0</v>
      </c>
      <c r="G195" s="139">
        <f>'5 жастағы балалар Ә'!H80</f>
        <v>0</v>
      </c>
      <c r="CO195" s="141"/>
      <c r="CQ195" s="141"/>
      <c r="CS195" s="141"/>
      <c r="CU195" s="141"/>
    </row>
    <row r="196" ht="15" customHeight="1" spans="2:99">
      <c r="B196" s="34"/>
      <c r="C196" s="139">
        <f>'5 жастағы балалар Ф'!I80</f>
        <v>0</v>
      </c>
      <c r="D196" s="139">
        <f>'5 жастағы балалар К'!I80</f>
        <v>0</v>
      </c>
      <c r="E196" s="139">
        <f>'5 жастағы балалар Т'!I80</f>
        <v>0</v>
      </c>
      <c r="F196" s="139">
        <f>'5 жастағы балалар Ш'!I80</f>
        <v>0</v>
      </c>
      <c r="G196" s="139">
        <f>'5 жастағы балалар Ә'!I80</f>
        <v>0</v>
      </c>
      <c r="CO196" s="141"/>
      <c r="CQ196" s="141"/>
      <c r="CS196" s="141"/>
      <c r="CU196" s="141"/>
    </row>
    <row r="197" ht="15" customHeight="1" spans="2:7">
      <c r="B197" s="31">
        <v>3</v>
      </c>
      <c r="C197" s="139">
        <f>'5 жастағы балалар Ф'!J80</f>
        <v>0</v>
      </c>
      <c r="D197" s="139">
        <f>'5 жастағы балалар К'!J80</f>
        <v>0</v>
      </c>
      <c r="E197" s="139">
        <f>'5 жастағы балалар Т'!J80</f>
        <v>0</v>
      </c>
      <c r="F197" s="139">
        <f>'5 жастағы балалар Ш'!J80</f>
        <v>0</v>
      </c>
      <c r="G197" s="139">
        <f>'5 жастағы балалар Ә'!J80</f>
        <v>0</v>
      </c>
    </row>
    <row r="198" ht="15" customHeight="1" spans="2:7">
      <c r="B198" s="33"/>
      <c r="C198" s="139">
        <f>'5 жастағы балалар Ф'!K80</f>
        <v>0</v>
      </c>
      <c r="D198" s="139">
        <f>'5 жастағы балалар К'!K80</f>
        <v>0</v>
      </c>
      <c r="E198" s="139">
        <f>'5 жастағы балалар Т'!K80</f>
        <v>0</v>
      </c>
      <c r="F198" s="139">
        <f>'5 жастағы балалар Ш'!K80</f>
        <v>0</v>
      </c>
      <c r="G198" s="139">
        <f>'5 жастағы балалар Ә'!K80</f>
        <v>0</v>
      </c>
    </row>
    <row r="199" ht="15" customHeight="1" spans="2:7">
      <c r="B199" s="34"/>
      <c r="C199" s="139">
        <f>'5 жастағы балалар Ф'!L80</f>
        <v>0</v>
      </c>
      <c r="D199" s="139">
        <f>'5 жастағы балалар К'!L80</f>
        <v>0</v>
      </c>
      <c r="E199" s="139">
        <f>'5 жастағы балалар Т'!L80</f>
        <v>0</v>
      </c>
      <c r="F199" s="139">
        <f>'5 жастағы балалар Ш'!L80</f>
        <v>0</v>
      </c>
      <c r="G199" s="139">
        <f>'5 жастағы балалар Ә'!L80</f>
        <v>0</v>
      </c>
    </row>
    <row r="200" ht="15" customHeight="1" spans="2:7">
      <c r="B200" s="31">
        <v>4</v>
      </c>
      <c r="C200" s="139">
        <f>'5 жастағы балалар Ф'!M80</f>
        <v>0</v>
      </c>
      <c r="D200" s="139">
        <f>'5 жастағы балалар К'!M80</f>
        <v>0</v>
      </c>
      <c r="E200" s="139">
        <f>'5 жастағы балалар Т'!M80</f>
        <v>0</v>
      </c>
      <c r="F200" s="139">
        <f>'5 жастағы балалар Ш'!M80</f>
        <v>0</v>
      </c>
      <c r="G200" s="139">
        <f>'5 жастағы балалар Ә'!M80</f>
        <v>0</v>
      </c>
    </row>
    <row r="201" ht="15" customHeight="1" spans="2:7">
      <c r="B201" s="33"/>
      <c r="C201" s="139">
        <f>'5 жастағы балалар Ф'!N80</f>
        <v>0</v>
      </c>
      <c r="D201" s="139">
        <f>'5 жастағы балалар К'!N80</f>
        <v>0</v>
      </c>
      <c r="E201" s="139">
        <f>'5 жастағы балалар Т'!N80</f>
        <v>0</v>
      </c>
      <c r="F201" s="139">
        <f>'5 жастағы балалар Ш'!N80</f>
        <v>0</v>
      </c>
      <c r="G201" s="139">
        <f>'5 жастағы балалар Ә'!N80</f>
        <v>0</v>
      </c>
    </row>
    <row r="202" ht="15" customHeight="1" spans="2:7">
      <c r="B202" s="34"/>
      <c r="C202" s="139">
        <f>'5 жастағы балалар Ф'!O80</f>
        <v>0</v>
      </c>
      <c r="D202" s="139">
        <f>'5 жастағы балалар К'!O80</f>
        <v>0</v>
      </c>
      <c r="E202" s="139">
        <f>'5 жастағы балалар Т'!O80</f>
        <v>0</v>
      </c>
      <c r="F202" s="139">
        <f>'5 жастағы балалар Ш'!O80</f>
        <v>0</v>
      </c>
      <c r="G202" s="139">
        <f>'5 жастағы балалар Ә'!O80</f>
        <v>0</v>
      </c>
    </row>
    <row r="203" ht="15" customHeight="1" spans="2:7">
      <c r="B203" s="31">
        <v>5</v>
      </c>
      <c r="C203" s="139">
        <f>'5 жастағы балалар Ф'!P80</f>
        <v>0</v>
      </c>
      <c r="D203" s="139">
        <f>'5 жастағы балалар К'!P80</f>
        <v>0</v>
      </c>
      <c r="E203" s="139">
        <f>'5 жастағы балалар Т'!P80</f>
        <v>0</v>
      </c>
      <c r="F203" s="139">
        <f>'5 жастағы балалар Ш'!P80</f>
        <v>0</v>
      </c>
      <c r="G203" s="139">
        <f>'5 жастағы балалар Ә'!P80</f>
        <v>0</v>
      </c>
    </row>
    <row r="204" ht="15" customHeight="1" spans="2:7">
      <c r="B204" s="33"/>
      <c r="C204" s="139">
        <f>'5 жастағы балалар Ф'!Q80</f>
        <v>0</v>
      </c>
      <c r="D204" s="139">
        <f>'5 жастағы балалар К'!Q80</f>
        <v>0</v>
      </c>
      <c r="E204" s="139">
        <f>'5 жастағы балалар Т'!Q80</f>
        <v>0</v>
      </c>
      <c r="F204" s="139">
        <f>'5 жастағы балалар Ш'!Q80</f>
        <v>0</v>
      </c>
      <c r="G204" s="139">
        <f>'5 жастағы балалар Ә'!Q80</f>
        <v>0</v>
      </c>
    </row>
    <row r="205" ht="15" customHeight="1" spans="2:7">
      <c r="B205" s="34"/>
      <c r="C205" s="139">
        <f>'5 жастағы балалар Ф'!R80</f>
        <v>0</v>
      </c>
      <c r="D205" s="139">
        <f>'5 жастағы балалар К'!R80</f>
        <v>0</v>
      </c>
      <c r="E205" s="139">
        <f>'5 жастағы балалар Т'!R80</f>
        <v>0</v>
      </c>
      <c r="F205" s="139">
        <f>'5 жастағы балалар Ш'!R80</f>
        <v>0</v>
      </c>
      <c r="G205" s="139">
        <f>'5 жастағы балалар Ә'!R80</f>
        <v>0</v>
      </c>
    </row>
    <row r="206" ht="15" customHeight="1" spans="2:7">
      <c r="B206" s="31">
        <v>6</v>
      </c>
      <c r="C206" s="139">
        <f>'5 жастағы балалар Ф'!S80</f>
        <v>0</v>
      </c>
      <c r="D206" s="139">
        <f>'5 жастағы балалар К'!S80</f>
        <v>0</v>
      </c>
      <c r="E206" s="139">
        <f>'5 жастағы балалар Т'!S80</f>
        <v>0</v>
      </c>
      <c r="F206" s="139">
        <f>'5 жастағы балалар Ш'!S80</f>
        <v>0</v>
      </c>
      <c r="G206" s="139">
        <f>'5 жастағы балалар Ә'!S80</f>
        <v>0</v>
      </c>
    </row>
    <row r="207" ht="15" customHeight="1" spans="2:7">
      <c r="B207" s="33"/>
      <c r="C207" s="139">
        <f>'5 жастағы балалар Ф'!T80</f>
        <v>0</v>
      </c>
      <c r="D207" s="139">
        <f>'5 жастағы балалар К'!T80</f>
        <v>0</v>
      </c>
      <c r="E207" s="139">
        <f>'5 жастағы балалар Т'!T80</f>
        <v>0</v>
      </c>
      <c r="F207" s="139">
        <f>'5 жастағы балалар Ш'!T80</f>
        <v>0</v>
      </c>
      <c r="G207" s="139">
        <f>'5 жастағы балалар Ә'!T80</f>
        <v>0</v>
      </c>
    </row>
    <row r="208" ht="15" customHeight="1" spans="2:7">
      <c r="B208" s="34"/>
      <c r="C208" s="139">
        <f>'5 жастағы балалар Ф'!U80</f>
        <v>0</v>
      </c>
      <c r="D208" s="139">
        <f>'5 жастағы балалар К'!U80</f>
        <v>0</v>
      </c>
      <c r="E208" s="139">
        <f>'5 жастағы балалар Т'!U80</f>
        <v>0</v>
      </c>
      <c r="F208" s="139">
        <f>'5 жастағы балалар Ш'!U80</f>
        <v>0</v>
      </c>
      <c r="G208" s="139">
        <f>'5 жастағы балалар Ә'!U80</f>
        <v>0</v>
      </c>
    </row>
    <row r="209" ht="15" customHeight="1" spans="2:7">
      <c r="B209" s="31">
        <v>7</v>
      </c>
      <c r="C209" s="139">
        <f>'5 жастағы балалар Ф'!V80</f>
        <v>0</v>
      </c>
      <c r="D209" s="139">
        <f>'5 жастағы балалар К'!V80</f>
        <v>0</v>
      </c>
      <c r="E209" s="139">
        <f>'5 жастағы балалар Т'!V80</f>
        <v>0</v>
      </c>
      <c r="F209" s="139">
        <f>'5 жастағы балалар Ш'!V80</f>
        <v>0</v>
      </c>
      <c r="G209" s="139">
        <f>'5 жастағы балалар Ә'!V80</f>
        <v>0</v>
      </c>
    </row>
    <row r="210" ht="15" customHeight="1" spans="2:7">
      <c r="B210" s="33"/>
      <c r="C210" s="139">
        <f>'5 жастағы балалар Ф'!W80</f>
        <v>0</v>
      </c>
      <c r="D210" s="139">
        <f>'5 жастағы балалар Ш'!W80</f>
        <v>0</v>
      </c>
      <c r="E210" s="139">
        <f>'5 жастағы балалар Т'!W80</f>
        <v>0</v>
      </c>
      <c r="F210" s="139">
        <f>'5 жастағы балалар Ш'!W80</f>
        <v>0</v>
      </c>
      <c r="G210" s="139">
        <f>'5 жастағы балалар Ә'!W80</f>
        <v>0</v>
      </c>
    </row>
    <row r="211" ht="15" customHeight="1" spans="2:7">
      <c r="B211" s="34"/>
      <c r="C211" s="139">
        <f>'5 жастағы балалар Ф'!X80</f>
        <v>0</v>
      </c>
      <c r="D211" s="139">
        <f>'5 жастағы балалар К'!X80</f>
        <v>0</v>
      </c>
      <c r="E211" s="139">
        <f>'5 жастағы балалар Т'!X80</f>
        <v>0</v>
      </c>
      <c r="F211" s="139">
        <f>'5 жастағы балалар Ш'!X80</f>
        <v>0</v>
      </c>
      <c r="G211" s="139">
        <f>'5 жастағы балалар Ә'!X80</f>
        <v>0</v>
      </c>
    </row>
    <row r="212" ht="15" customHeight="1" spans="2:7">
      <c r="B212" s="31">
        <v>8</v>
      </c>
      <c r="C212" s="41"/>
      <c r="D212" s="139">
        <f>'5 жастағы балалар К'!Y80</f>
        <v>0</v>
      </c>
      <c r="E212" s="42"/>
      <c r="F212" s="139">
        <f>'5 жастағы балалар Ш'!Y80</f>
        <v>0</v>
      </c>
      <c r="G212" s="42"/>
    </row>
    <row r="213" ht="15" customHeight="1" spans="2:7">
      <c r="B213" s="33"/>
      <c r="C213" s="43"/>
      <c r="D213" s="139">
        <f>'5 жастағы балалар К'!Z80</f>
        <v>0</v>
      </c>
      <c r="E213" s="44"/>
      <c r="F213" s="139">
        <f>'5 жастағы балалар Ш'!Z80</f>
        <v>0</v>
      </c>
      <c r="G213" s="44"/>
    </row>
    <row r="214" ht="15" customHeight="1" spans="2:7">
      <c r="B214" s="34"/>
      <c r="C214" s="43"/>
      <c r="D214" s="139">
        <f>'5 жастағы балалар К'!AA80</f>
        <v>0</v>
      </c>
      <c r="E214" s="44"/>
      <c r="F214" s="139">
        <f>'5 жастағы балалар Ш'!AA80</f>
        <v>0</v>
      </c>
      <c r="G214" s="44"/>
    </row>
    <row r="215" ht="15" customHeight="1" spans="2:7">
      <c r="B215" s="31">
        <v>9</v>
      </c>
      <c r="C215" s="43"/>
      <c r="D215" s="139">
        <f>'5 жастағы балалар К'!AB80</f>
        <v>0</v>
      </c>
      <c r="E215" s="44"/>
      <c r="F215" s="139">
        <f>'5 жастағы балалар Ш'!AB80</f>
        <v>0</v>
      </c>
      <c r="G215" s="44"/>
    </row>
    <row r="216" ht="15" customHeight="1" spans="2:7">
      <c r="B216" s="33"/>
      <c r="C216" s="43"/>
      <c r="D216" s="139">
        <f>'5 жастағы балалар К'!AC80</f>
        <v>0</v>
      </c>
      <c r="E216" s="44"/>
      <c r="F216" s="139">
        <f>'5 жастағы балалар Ш'!AC80</f>
        <v>0</v>
      </c>
      <c r="G216" s="44"/>
    </row>
    <row r="217" ht="15" customHeight="1" spans="2:7">
      <c r="B217" s="34"/>
      <c r="C217" s="43"/>
      <c r="D217" s="139">
        <f>'5 жастағы балалар К'!AD80</f>
        <v>0</v>
      </c>
      <c r="E217" s="44"/>
      <c r="F217" s="139">
        <f>'5 жастағы балалар Ш'!AD80</f>
        <v>0</v>
      </c>
      <c r="G217" s="44"/>
    </row>
    <row r="218" ht="15" customHeight="1" spans="2:7">
      <c r="B218" s="37">
        <v>10</v>
      </c>
      <c r="C218" s="43"/>
      <c r="D218" s="139">
        <f>'5 жастағы балалар К'!AE80</f>
        <v>0</v>
      </c>
      <c r="E218" s="44"/>
      <c r="F218" s="139">
        <f>'5 жастағы балалар Ш'!AE80</f>
        <v>0</v>
      </c>
      <c r="G218" s="44"/>
    </row>
    <row r="219" ht="15" customHeight="1" spans="2:7">
      <c r="B219" s="37"/>
      <c r="C219" s="43"/>
      <c r="D219" s="139">
        <f>'5 жастағы балалар К'!AF80</f>
        <v>0</v>
      </c>
      <c r="E219" s="44"/>
      <c r="F219" s="139">
        <f>'5 жастағы балалар Ш'!AF80</f>
        <v>0</v>
      </c>
      <c r="G219" s="44"/>
    </row>
    <row r="220" ht="15" customHeight="1" spans="2:7">
      <c r="B220" s="37"/>
      <c r="C220" s="43"/>
      <c r="D220" s="139">
        <f>'5 жастағы балалар К'!AG80</f>
        <v>0</v>
      </c>
      <c r="E220" s="44"/>
      <c r="F220" s="139">
        <f>'5 жастағы балалар Ш'!AG80</f>
        <v>0</v>
      </c>
      <c r="G220" s="44"/>
    </row>
    <row r="221" ht="15" customHeight="1" spans="2:7">
      <c r="B221" s="37">
        <v>11</v>
      </c>
      <c r="C221" s="43"/>
      <c r="D221" s="139">
        <f>'5 жастағы балалар К'!AH80</f>
        <v>0</v>
      </c>
      <c r="E221" s="44"/>
      <c r="F221" s="139">
        <f>'5 жастағы балалар Ш'!AH80</f>
        <v>0</v>
      </c>
      <c r="G221" s="44"/>
    </row>
    <row r="222" ht="15" customHeight="1" spans="2:7">
      <c r="B222" s="37"/>
      <c r="C222" s="43"/>
      <c r="D222" s="139">
        <f>'5 жастағы балалар К'!AI80</f>
        <v>0</v>
      </c>
      <c r="E222" s="44"/>
      <c r="F222" s="139">
        <f>'5 жастағы балалар Ш'!AI80</f>
        <v>0</v>
      </c>
      <c r="G222" s="44"/>
    </row>
    <row r="223" ht="15" customHeight="1" spans="2:7">
      <c r="B223" s="37"/>
      <c r="C223" s="43"/>
      <c r="D223" s="139">
        <f>'5 жастағы балалар К'!AJ80</f>
        <v>0</v>
      </c>
      <c r="E223" s="44"/>
      <c r="F223" s="139">
        <f>'5 жастағы балалар Ш'!AJ80</f>
        <v>0</v>
      </c>
      <c r="G223" s="44"/>
    </row>
    <row r="224" ht="15" customHeight="1" spans="2:7">
      <c r="B224" s="37">
        <v>12</v>
      </c>
      <c r="C224" s="43"/>
      <c r="D224" s="139">
        <f>'5 жастағы балалар К'!AK80</f>
        <v>0</v>
      </c>
      <c r="E224" s="44"/>
      <c r="F224" s="139">
        <f>'5 жастағы балалар Ш'!AK80</f>
        <v>0</v>
      </c>
      <c r="G224" s="44"/>
    </row>
    <row r="225" ht="15" customHeight="1" spans="2:7">
      <c r="B225" s="37"/>
      <c r="C225" s="43"/>
      <c r="D225" s="139">
        <f>'5 жастағы балалар К'!AL80</f>
        <v>0</v>
      </c>
      <c r="E225" s="44"/>
      <c r="F225" s="139">
        <f>'5 жастағы балалар Ш'!AL80</f>
        <v>0</v>
      </c>
      <c r="G225" s="44"/>
    </row>
    <row r="226" ht="15" customHeight="1" spans="2:7">
      <c r="B226" s="37"/>
      <c r="C226" s="43"/>
      <c r="D226" s="139">
        <f>'5 жастағы балалар К'!AM80</f>
        <v>0</v>
      </c>
      <c r="E226" s="44"/>
      <c r="F226" s="139">
        <f>'5 жастағы балалар Ш'!AM80</f>
        <v>0</v>
      </c>
      <c r="G226" s="44"/>
    </row>
    <row r="227" ht="15" customHeight="1" spans="2:7">
      <c r="B227" s="37">
        <v>13</v>
      </c>
      <c r="C227" s="43"/>
      <c r="D227" s="139">
        <f>'5 жастағы балалар К'!AN80</f>
        <v>0</v>
      </c>
      <c r="E227" s="44"/>
      <c r="F227" s="139">
        <f>'5 жастағы балалар Ш'!AN80</f>
        <v>0</v>
      </c>
      <c r="G227" s="44"/>
    </row>
    <row r="228" ht="15" customHeight="1" spans="2:7">
      <c r="B228" s="37"/>
      <c r="C228" s="43"/>
      <c r="D228" s="139">
        <f>'5 жастағы балалар К'!AO80</f>
        <v>0</v>
      </c>
      <c r="E228" s="44"/>
      <c r="F228" s="139">
        <f>'5 жастағы балалар Ш'!AO80</f>
        <v>0</v>
      </c>
      <c r="G228" s="44"/>
    </row>
    <row r="229" ht="15" customHeight="1" spans="2:7">
      <c r="B229" s="37"/>
      <c r="C229" s="43"/>
      <c r="D229" s="139">
        <f>'5 жастағы балалар К'!AP80</f>
        <v>0</v>
      </c>
      <c r="E229" s="44"/>
      <c r="F229" s="139">
        <f>'5 жастағы балалар Ш'!AP80</f>
        <v>0</v>
      </c>
      <c r="G229" s="44"/>
    </row>
    <row r="230" ht="15" customHeight="1" spans="2:7">
      <c r="B230" s="37">
        <v>14</v>
      </c>
      <c r="C230" s="43"/>
      <c r="D230" s="139">
        <f>'5 жастағы балалар К'!AQ80</f>
        <v>0</v>
      </c>
      <c r="E230" s="44"/>
      <c r="F230" s="139">
        <f>'5 жастағы балалар Ш'!AQ80</f>
        <v>0</v>
      </c>
      <c r="G230" s="44"/>
    </row>
    <row r="231" ht="15" customHeight="1" spans="2:7">
      <c r="B231" s="37"/>
      <c r="C231" s="43"/>
      <c r="D231" s="139">
        <f>'5 жастағы балалар К'!AR80</f>
        <v>0</v>
      </c>
      <c r="E231" s="44"/>
      <c r="F231" s="139">
        <f>'5 жастағы балалар Ш'!AR80</f>
        <v>0</v>
      </c>
      <c r="G231" s="44"/>
    </row>
    <row r="232" ht="15" customHeight="1" spans="2:7">
      <c r="B232" s="37"/>
      <c r="C232" s="43"/>
      <c r="D232" s="139">
        <f>'5 жастағы балалар К'!AS80</f>
        <v>0</v>
      </c>
      <c r="E232" s="44"/>
      <c r="F232" s="139">
        <f>'5 жастағы балалар Ш'!AS80</f>
        <v>0</v>
      </c>
      <c r="G232" s="44"/>
    </row>
    <row r="233" ht="15" customHeight="1" spans="2:7">
      <c r="B233" s="37">
        <v>15</v>
      </c>
      <c r="C233" s="43"/>
      <c r="D233" s="139">
        <f>'5 жастағы балалар К'!AT80</f>
        <v>0</v>
      </c>
      <c r="E233" s="44"/>
      <c r="F233" s="139">
        <f>'5 жастағы балалар Ш'!AT80</f>
        <v>0</v>
      </c>
      <c r="G233" s="44"/>
    </row>
    <row r="234" ht="15" customHeight="1" spans="2:7">
      <c r="B234" s="37"/>
      <c r="C234" s="43"/>
      <c r="D234" s="139">
        <f>'5 жастағы балалар К'!AU80</f>
        <v>0</v>
      </c>
      <c r="E234" s="44"/>
      <c r="F234" s="139">
        <f>'5 жастағы балалар Ш'!AU80</f>
        <v>0</v>
      </c>
      <c r="G234" s="44"/>
    </row>
    <row r="235" spans="2:7">
      <c r="B235" s="37"/>
      <c r="C235" s="43"/>
      <c r="D235" s="139">
        <f>'5 жастағы балалар К'!AV80</f>
        <v>0</v>
      </c>
      <c r="E235" s="44"/>
      <c r="F235" s="139">
        <f>'5 жастағы балалар Ш'!AV80</f>
        <v>0</v>
      </c>
      <c r="G235" s="44"/>
    </row>
    <row r="236" spans="2:7">
      <c r="B236" s="31">
        <v>16</v>
      </c>
      <c r="C236" s="43"/>
      <c r="D236" s="139">
        <f>'5 жастағы балалар К'!AW80</f>
        <v>0</v>
      </c>
      <c r="E236" s="44"/>
      <c r="F236" s="139">
        <f>'5 жастағы балалар Ш'!AW80</f>
        <v>0</v>
      </c>
      <c r="G236" s="44"/>
    </row>
    <row r="237" spans="2:7">
      <c r="B237" s="33"/>
      <c r="C237" s="43"/>
      <c r="D237" s="139">
        <f>'5 жастағы балалар К'!AX80</f>
        <v>0</v>
      </c>
      <c r="E237" s="44"/>
      <c r="F237" s="139">
        <f>'5 жастағы балалар Ш'!AX80</f>
        <v>0</v>
      </c>
      <c r="G237" s="44"/>
    </row>
    <row r="238" spans="2:7">
      <c r="B238" s="34"/>
      <c r="C238" s="43"/>
      <c r="D238" s="139">
        <f>'5 жастағы балалар К'!AY80</f>
        <v>0</v>
      </c>
      <c r="E238" s="44"/>
      <c r="F238" s="139">
        <f>'5 жастағы балалар Ш'!AY80</f>
        <v>0</v>
      </c>
      <c r="G238" s="44"/>
    </row>
    <row r="239" spans="2:7">
      <c r="B239" s="31">
        <v>17</v>
      </c>
      <c r="C239" s="43"/>
      <c r="D239" s="139">
        <f>'5 жастағы балалар К'!AZ80</f>
        <v>0</v>
      </c>
      <c r="E239" s="44"/>
      <c r="F239" s="139">
        <f>'5 жастағы балалар Ш'!AZ80</f>
        <v>0</v>
      </c>
      <c r="G239" s="44"/>
    </row>
    <row r="240" spans="2:7">
      <c r="B240" s="33"/>
      <c r="C240" s="43"/>
      <c r="D240" s="139">
        <f>'5 жастағы балалар К'!BA80</f>
        <v>0</v>
      </c>
      <c r="E240" s="44"/>
      <c r="F240" s="139">
        <f>'5 жастағы балалар Ш'!BA80</f>
        <v>0</v>
      </c>
      <c r="G240" s="44"/>
    </row>
    <row r="241" spans="2:7">
      <c r="B241" s="34"/>
      <c r="C241" s="43"/>
      <c r="D241" s="139">
        <f>'5 жастағы балалар К'!BB80</f>
        <v>0</v>
      </c>
      <c r="E241" s="44"/>
      <c r="F241" s="139">
        <f>'5 жастағы балалар Ш'!BB80</f>
        <v>0</v>
      </c>
      <c r="G241" s="44"/>
    </row>
    <row r="242" spans="2:7">
      <c r="B242" s="31">
        <v>18</v>
      </c>
      <c r="C242" s="43"/>
      <c r="D242" s="139">
        <f>'5 жастағы балалар К'!BC80</f>
        <v>0</v>
      </c>
      <c r="E242" s="44"/>
      <c r="F242" s="139">
        <f>'5 жастағы балалар Ш'!BC80</f>
        <v>0</v>
      </c>
      <c r="G242" s="44"/>
    </row>
    <row r="243" spans="2:7">
      <c r="B243" s="33"/>
      <c r="C243" s="43"/>
      <c r="D243" s="139">
        <f>'5 жастағы балалар К'!BD80</f>
        <v>0</v>
      </c>
      <c r="E243" s="44"/>
      <c r="F243" s="139">
        <f>'5 жастағы балалар Ш'!BD80</f>
        <v>0</v>
      </c>
      <c r="G243" s="44"/>
    </row>
    <row r="244" spans="2:7">
      <c r="B244" s="34"/>
      <c r="C244" s="43"/>
      <c r="D244" s="139">
        <f>'5 жастағы балалар К'!BE80</f>
        <v>0</v>
      </c>
      <c r="E244" s="44"/>
      <c r="F244" s="139">
        <f>'5 жастағы балалар Ш'!BE80</f>
        <v>0</v>
      </c>
      <c r="G244" s="44"/>
    </row>
    <row r="245" spans="2:7">
      <c r="B245" s="31">
        <v>19</v>
      </c>
      <c r="C245" s="43"/>
      <c r="D245" s="139">
        <f>'5 жастағы балалар К'!BF80</f>
        <v>0</v>
      </c>
      <c r="E245" s="44"/>
      <c r="F245" s="139">
        <f>'5 жастағы балалар Ш'!BF80</f>
        <v>0</v>
      </c>
      <c r="G245" s="44"/>
    </row>
    <row r="246" spans="2:7">
      <c r="B246" s="33"/>
      <c r="C246" s="43"/>
      <c r="D246" s="139">
        <f>'5 жастағы балалар К'!BG80</f>
        <v>0</v>
      </c>
      <c r="E246" s="44"/>
      <c r="F246" s="139">
        <f>'5 жастағы балалар Ш'!BG80</f>
        <v>0</v>
      </c>
      <c r="G246" s="44"/>
    </row>
    <row r="247" spans="2:7">
      <c r="B247" s="34"/>
      <c r="C247" s="43"/>
      <c r="D247" s="139">
        <f>'5 жастағы балалар К'!BH80</f>
        <v>0</v>
      </c>
      <c r="E247" s="44"/>
      <c r="F247" s="139">
        <f>'5 жастағы балалар Ш'!BH80</f>
        <v>0</v>
      </c>
      <c r="G247" s="44"/>
    </row>
    <row r="248" spans="2:7">
      <c r="B248" s="31">
        <v>20</v>
      </c>
      <c r="C248" s="43"/>
      <c r="D248" s="139">
        <f>'5 жастағы балалар К'!BI80</f>
        <v>0</v>
      </c>
      <c r="E248" s="44"/>
      <c r="F248" s="139">
        <f>'5 жастағы балалар Ш'!BI80</f>
        <v>0</v>
      </c>
      <c r="G248" s="44"/>
    </row>
    <row r="249" spans="2:7">
      <c r="B249" s="33"/>
      <c r="C249" s="43"/>
      <c r="D249" s="139">
        <f>'5 жастағы балалар К'!BJ80</f>
        <v>0</v>
      </c>
      <c r="E249" s="44"/>
      <c r="F249" s="139">
        <f>'5 жастағы балалар Ш'!BJ80</f>
        <v>0</v>
      </c>
      <c r="G249" s="44"/>
    </row>
    <row r="250" spans="2:7">
      <c r="B250" s="34"/>
      <c r="C250" s="43"/>
      <c r="D250" s="139">
        <f>'5 жастағы балалар К'!BK80</f>
        <v>0</v>
      </c>
      <c r="E250" s="44"/>
      <c r="F250" s="139">
        <f>'5 жастағы балалар Ш'!BK80</f>
        <v>0</v>
      </c>
      <c r="G250" s="44"/>
    </row>
    <row r="251" spans="2:7">
      <c r="B251" s="31">
        <v>21</v>
      </c>
      <c r="C251" s="43"/>
      <c r="D251" s="139">
        <f>'5 жастағы балалар К'!BL80</f>
        <v>0</v>
      </c>
      <c r="E251" s="44"/>
      <c r="F251" s="139">
        <f>'5 жастағы балалар Ш'!BL80</f>
        <v>0</v>
      </c>
      <c r="G251" s="44"/>
    </row>
    <row r="252" spans="2:7">
      <c r="B252" s="33"/>
      <c r="C252" s="43"/>
      <c r="D252" s="139">
        <f>'5 жастағы балалар К'!BM80</f>
        <v>0</v>
      </c>
      <c r="E252" s="44"/>
      <c r="F252" s="139">
        <f>'5 жастағы балалар Ш'!BM80</f>
        <v>0</v>
      </c>
      <c r="G252" s="44"/>
    </row>
    <row r="253" spans="2:7">
      <c r="B253" s="34"/>
      <c r="C253" s="43"/>
      <c r="D253" s="139">
        <f>'5 жастағы балалар К'!BN80</f>
        <v>0</v>
      </c>
      <c r="E253" s="44"/>
      <c r="F253" s="139">
        <f>'5 жастағы балалар Ш'!BN80</f>
        <v>0</v>
      </c>
      <c r="G253" s="44"/>
    </row>
    <row r="254" spans="2:7">
      <c r="B254" s="31">
        <v>22</v>
      </c>
      <c r="C254" s="43"/>
      <c r="D254" s="139">
        <f>'5 жастағы балалар К'!BO80</f>
        <v>0</v>
      </c>
      <c r="E254" s="44"/>
      <c r="F254" s="139">
        <f>'5 жастағы балалар Ш'!BO80</f>
        <v>0</v>
      </c>
      <c r="G254" s="44"/>
    </row>
    <row r="255" spans="2:7">
      <c r="B255" s="33"/>
      <c r="C255" s="43"/>
      <c r="D255" s="139">
        <f>'5 жастағы балалар К'!BP80</f>
        <v>0</v>
      </c>
      <c r="E255" s="44"/>
      <c r="F255" s="139">
        <f>'5 жастағы балалар Ш'!BP80</f>
        <v>0</v>
      </c>
      <c r="G255" s="44"/>
    </row>
    <row r="256" spans="2:7">
      <c r="B256" s="34"/>
      <c r="C256" s="43"/>
      <c r="D256" s="139">
        <f>'5 жастағы балалар К'!BQ80</f>
        <v>0</v>
      </c>
      <c r="E256" s="44"/>
      <c r="F256" s="139">
        <f>'5 жастағы балалар Ш'!BQ80</f>
        <v>0</v>
      </c>
      <c r="G256" s="44"/>
    </row>
    <row r="257" spans="2:7">
      <c r="B257" s="31">
        <v>23</v>
      </c>
      <c r="C257" s="43"/>
      <c r="D257" s="139">
        <f>'5 жастағы балалар К'!BR80</f>
        <v>0</v>
      </c>
      <c r="E257" s="44"/>
      <c r="F257" s="139">
        <f>'5 жастағы балалар Ш'!BR80</f>
        <v>0</v>
      </c>
      <c r="G257" s="44"/>
    </row>
    <row r="258" spans="2:7">
      <c r="B258" s="33"/>
      <c r="C258" s="43"/>
      <c r="D258" s="139">
        <f>'5 жастағы балалар К'!BS80</f>
        <v>0</v>
      </c>
      <c r="E258" s="44"/>
      <c r="F258" s="139">
        <f>'5 жастағы балалар Ш'!BS80</f>
        <v>0</v>
      </c>
      <c r="G258" s="44"/>
    </row>
    <row r="259" spans="2:7">
      <c r="B259" s="34"/>
      <c r="C259" s="43"/>
      <c r="D259" s="139">
        <f>'5 жастағы балалар К'!BT80</f>
        <v>0</v>
      </c>
      <c r="E259" s="44"/>
      <c r="F259" s="139">
        <f>'5 жастағы балалар Ш'!BT80</f>
        <v>0</v>
      </c>
      <c r="G259" s="44"/>
    </row>
    <row r="260" spans="2:7">
      <c r="B260" s="31">
        <v>24</v>
      </c>
      <c r="C260" s="43"/>
      <c r="D260" s="139">
        <f>'5 жастағы балалар К'!BU80</f>
        <v>0</v>
      </c>
      <c r="E260" s="44"/>
      <c r="F260" s="139">
        <f>'5 жастағы балалар Ш'!BU80</f>
        <v>0</v>
      </c>
      <c r="G260" s="44"/>
    </row>
    <row r="261" spans="2:7">
      <c r="B261" s="33"/>
      <c r="C261" s="43"/>
      <c r="D261" s="139">
        <f>'5 жастағы балалар К'!BV80</f>
        <v>0</v>
      </c>
      <c r="E261" s="44"/>
      <c r="F261" s="139">
        <f>'5 жастағы балалар Ш'!BV80</f>
        <v>0</v>
      </c>
      <c r="G261" s="44"/>
    </row>
    <row r="262" spans="2:7">
      <c r="B262" s="34"/>
      <c r="C262" s="43"/>
      <c r="D262" s="139">
        <f>'5 жастағы балалар К'!BW80</f>
        <v>0</v>
      </c>
      <c r="E262" s="44"/>
      <c r="F262" s="139">
        <f>'5 жастағы балалар Ш'!BW80</f>
        <v>0</v>
      </c>
      <c r="G262" s="44"/>
    </row>
    <row r="263" spans="2:7">
      <c r="B263" s="31">
        <v>25</v>
      </c>
      <c r="C263" s="43"/>
      <c r="D263" s="139">
        <f>'5 жастағы балалар К'!BX80</f>
        <v>0</v>
      </c>
      <c r="E263" s="44"/>
      <c r="F263" s="139">
        <f>'5 жастағы балалар Ш'!BX80</f>
        <v>0</v>
      </c>
      <c r="G263" s="44"/>
    </row>
    <row r="264" spans="2:7">
      <c r="B264" s="33"/>
      <c r="C264" s="43"/>
      <c r="D264" s="139">
        <f>'5 жастағы балалар К'!BY80</f>
        <v>0</v>
      </c>
      <c r="E264" s="44"/>
      <c r="F264" s="139">
        <f>'5 жастағы балалар Ш'!BY80</f>
        <v>0</v>
      </c>
      <c r="G264" s="44"/>
    </row>
    <row r="265" spans="2:7">
      <c r="B265" s="34"/>
      <c r="C265" s="43"/>
      <c r="D265" s="139">
        <f>'5 жастағы балалар К'!BZ80</f>
        <v>0</v>
      </c>
      <c r="E265" s="44"/>
      <c r="F265" s="139">
        <f>'5 жастағы балалар Ш'!BZ80</f>
        <v>0</v>
      </c>
      <c r="G265" s="44"/>
    </row>
    <row r="266" spans="2:7">
      <c r="B266" s="37">
        <v>26</v>
      </c>
      <c r="C266" s="43"/>
      <c r="D266" s="139">
        <f>'5 жастағы балалар К'!CA80</f>
        <v>0</v>
      </c>
      <c r="E266" s="44"/>
      <c r="F266" s="139">
        <f>'5 жастағы балалар Ш'!CA80</f>
        <v>0</v>
      </c>
      <c r="G266" s="44"/>
    </row>
    <row r="267" spans="2:7">
      <c r="B267" s="37"/>
      <c r="C267" s="43"/>
      <c r="D267" s="139">
        <f>'5 жастағы балалар К'!CB80</f>
        <v>0</v>
      </c>
      <c r="E267" s="44"/>
      <c r="F267" s="139">
        <f>'5 жастағы балалар Ш'!CB80</f>
        <v>0</v>
      </c>
      <c r="G267" s="44"/>
    </row>
    <row r="268" spans="2:7">
      <c r="B268" s="37"/>
      <c r="C268" s="43"/>
      <c r="D268" s="139">
        <f>'5 жастағы балалар К'!CC80</f>
        <v>0</v>
      </c>
      <c r="E268" s="44"/>
      <c r="F268" s="139">
        <f>'5 жастағы балалар Ш'!CC80</f>
        <v>0</v>
      </c>
      <c r="G268" s="44"/>
    </row>
    <row r="269" spans="2:7">
      <c r="B269" s="37">
        <v>27</v>
      </c>
      <c r="C269" s="43"/>
      <c r="D269" s="139">
        <f>'5 жастағы балалар К'!CD80</f>
        <v>0</v>
      </c>
      <c r="E269" s="44"/>
      <c r="F269" s="139">
        <f>'5 жастағы балалар Ш'!CD80</f>
        <v>0</v>
      </c>
      <c r="G269" s="44"/>
    </row>
    <row r="270" spans="2:7">
      <c r="B270" s="37"/>
      <c r="C270" s="43"/>
      <c r="D270" s="139">
        <f>'5 жастағы балалар К'!CE80</f>
        <v>0</v>
      </c>
      <c r="E270" s="44"/>
      <c r="F270" s="139">
        <f>'5 жастағы балалар Ш'!CE80</f>
        <v>0</v>
      </c>
      <c r="G270" s="44"/>
    </row>
    <row r="271" spans="2:7">
      <c r="B271" s="37"/>
      <c r="C271" s="43"/>
      <c r="D271" s="139">
        <f>'5 жастағы балалар К'!CF80</f>
        <v>0</v>
      </c>
      <c r="E271" s="44"/>
      <c r="F271" s="139">
        <f>'5 жастағы балалар Ш'!CF80</f>
        <v>0</v>
      </c>
      <c r="G271" s="44"/>
    </row>
    <row r="272" spans="2:7">
      <c r="B272" s="37">
        <v>28</v>
      </c>
      <c r="C272" s="43"/>
      <c r="D272" s="139">
        <f>'5 жастағы балалар К'!CG80</f>
        <v>0</v>
      </c>
      <c r="E272" s="44"/>
      <c r="F272" s="139">
        <f>'5 жастағы балалар Ш'!CG80</f>
        <v>0</v>
      </c>
      <c r="G272" s="44"/>
    </row>
    <row r="273" spans="2:7">
      <c r="B273" s="37"/>
      <c r="C273" s="43"/>
      <c r="D273" s="139">
        <f>'5 жастағы балалар К'!CH80</f>
        <v>0</v>
      </c>
      <c r="E273" s="44"/>
      <c r="F273" s="139">
        <f>'5 жастағы балалар Ш'!CH80</f>
        <v>0</v>
      </c>
      <c r="G273" s="44"/>
    </row>
    <row r="274" spans="2:7">
      <c r="B274" s="37"/>
      <c r="C274" s="43"/>
      <c r="D274" s="139">
        <f>'5 жастағы балалар К'!CI80</f>
        <v>0</v>
      </c>
      <c r="E274" s="44"/>
      <c r="F274" s="139">
        <f>'5 жастағы балалар Ш'!CI80</f>
        <v>0</v>
      </c>
      <c r="G274" s="44"/>
    </row>
    <row r="275" spans="2:7">
      <c r="B275" s="37">
        <v>29</v>
      </c>
      <c r="C275" s="43"/>
      <c r="D275" s="42"/>
      <c r="E275" s="44"/>
      <c r="F275" s="139">
        <f>'5 жастағы балалар Ш'!CJ80</f>
        <v>0</v>
      </c>
      <c r="G275" s="44"/>
    </row>
    <row r="276" spans="2:7">
      <c r="B276" s="37"/>
      <c r="C276" s="43"/>
      <c r="D276" s="44"/>
      <c r="E276" s="44"/>
      <c r="F276" s="139">
        <f>'5 жастағы балалар Ш'!CK80</f>
        <v>0</v>
      </c>
      <c r="G276" s="44"/>
    </row>
    <row r="277" spans="2:7">
      <c r="B277" s="37"/>
      <c r="C277" s="43"/>
      <c r="D277" s="44"/>
      <c r="E277" s="44"/>
      <c r="F277" s="139">
        <f>'5 жастағы балалар Ш'!CL80</f>
        <v>0</v>
      </c>
      <c r="G277" s="44"/>
    </row>
    <row r="278" spans="2:7">
      <c r="B278" s="37">
        <v>30</v>
      </c>
      <c r="C278" s="43"/>
      <c r="D278" s="44"/>
      <c r="E278" s="44"/>
      <c r="F278" s="139">
        <f>'5 жастағы балалар Ш'!CM80</f>
        <v>0</v>
      </c>
      <c r="G278" s="44"/>
    </row>
    <row r="279" spans="2:7">
      <c r="B279" s="37"/>
      <c r="C279" s="43"/>
      <c r="D279" s="44"/>
      <c r="E279" s="44"/>
      <c r="F279" s="139">
        <f>'5 жастағы балалар Ш'!CN80</f>
        <v>0</v>
      </c>
      <c r="G279" s="44"/>
    </row>
    <row r="280" spans="2:7">
      <c r="B280" s="37"/>
      <c r="C280" s="43"/>
      <c r="D280" s="44"/>
      <c r="E280" s="44"/>
      <c r="F280" s="139">
        <f>'5 жастағы балалар Ш'!CO80</f>
        <v>0</v>
      </c>
      <c r="G280" s="44"/>
    </row>
    <row r="281" spans="2:7">
      <c r="B281" s="37">
        <v>31</v>
      </c>
      <c r="C281" s="43"/>
      <c r="D281" s="44"/>
      <c r="E281" s="44"/>
      <c r="F281" s="139">
        <f>'5 жастағы балалар Ш'!CP80</f>
        <v>0</v>
      </c>
      <c r="G281" s="44"/>
    </row>
    <row r="282" spans="2:7">
      <c r="B282" s="37"/>
      <c r="C282" s="43"/>
      <c r="D282" s="44"/>
      <c r="E282" s="44"/>
      <c r="F282" s="139">
        <f>'5 жастағы балалар Ш'!CQ80</f>
        <v>0</v>
      </c>
      <c r="G282" s="44"/>
    </row>
    <row r="283" spans="2:7">
      <c r="B283" s="37"/>
      <c r="C283" s="43"/>
      <c r="D283" s="44"/>
      <c r="E283" s="44"/>
      <c r="F283" s="139">
        <f>'5 жастағы балалар Ш'!CR80</f>
        <v>0</v>
      </c>
      <c r="G283" s="44"/>
    </row>
    <row r="284" spans="2:7">
      <c r="B284" s="37">
        <v>32</v>
      </c>
      <c r="C284" s="43"/>
      <c r="D284" s="44"/>
      <c r="E284" s="44"/>
      <c r="F284" s="139">
        <f>'5 жастағы балалар Ш'!CS80</f>
        <v>0</v>
      </c>
      <c r="G284" s="44"/>
    </row>
    <row r="285" spans="2:7">
      <c r="B285" s="37"/>
      <c r="C285" s="43"/>
      <c r="D285" s="44"/>
      <c r="E285" s="44"/>
      <c r="F285" s="139">
        <f>'5 жастағы балалар Ш'!CT80</f>
        <v>0</v>
      </c>
      <c r="G285" s="44"/>
    </row>
    <row r="286" spans="2:7">
      <c r="B286" s="37"/>
      <c r="C286" s="43"/>
      <c r="D286" s="44"/>
      <c r="E286" s="44"/>
      <c r="F286" s="139">
        <f>'5 жастағы балалар Ш'!CU80</f>
        <v>0</v>
      </c>
      <c r="G286" s="44"/>
    </row>
    <row r="287" spans="2:7">
      <c r="B287" s="37">
        <v>33</v>
      </c>
      <c r="C287" s="43"/>
      <c r="D287" s="44"/>
      <c r="E287" s="44"/>
      <c r="F287" s="139">
        <f>'5 жастағы балалар Ш'!CV80</f>
        <v>0</v>
      </c>
      <c r="G287" s="44"/>
    </row>
    <row r="288" spans="2:7">
      <c r="B288" s="37"/>
      <c r="C288" s="43"/>
      <c r="D288" s="44"/>
      <c r="E288" s="44"/>
      <c r="F288" s="139">
        <f>'5 жастағы балалар Ш'!CW80</f>
        <v>0</v>
      </c>
      <c r="G288" s="44"/>
    </row>
    <row r="289" spans="2:7">
      <c r="B289" s="37"/>
      <c r="C289" s="43"/>
      <c r="D289" s="44"/>
      <c r="E289" s="44"/>
      <c r="F289" s="139">
        <f>'5 жастағы балалар Ш'!CX80</f>
        <v>0</v>
      </c>
      <c r="G289" s="44"/>
    </row>
    <row r="290" spans="2:7">
      <c r="B290" s="37">
        <v>34</v>
      </c>
      <c r="C290" s="43"/>
      <c r="D290" s="44"/>
      <c r="E290" s="44"/>
      <c r="F290" s="139">
        <f>'5 жастағы балалар Ш'!CY80</f>
        <v>0</v>
      </c>
      <c r="G290" s="44"/>
    </row>
    <row r="291" spans="2:7">
      <c r="B291" s="37"/>
      <c r="C291" s="43"/>
      <c r="D291" s="44"/>
      <c r="E291" s="44"/>
      <c r="F291" s="139">
        <f>'5 жастағы балалар Ш'!CZ80</f>
        <v>0</v>
      </c>
      <c r="G291" s="44"/>
    </row>
    <row r="292" spans="2:7">
      <c r="B292" s="37"/>
      <c r="C292" s="43"/>
      <c r="D292" s="44"/>
      <c r="E292" s="44"/>
      <c r="F292" s="139">
        <f>'5 жастағы балалар Ш'!DA80</f>
        <v>0</v>
      </c>
      <c r="G292" s="44"/>
    </row>
    <row r="293" spans="2:7">
      <c r="B293" s="37">
        <v>35</v>
      </c>
      <c r="C293" s="43"/>
      <c r="D293" s="44"/>
      <c r="E293" s="44"/>
      <c r="F293" s="139">
        <f>'5 жастағы балалар Ш'!DB80</f>
        <v>0</v>
      </c>
      <c r="G293" s="44"/>
    </row>
    <row r="294" spans="2:7">
      <c r="B294" s="37"/>
      <c r="C294" s="43"/>
      <c r="D294" s="44"/>
      <c r="E294" s="44"/>
      <c r="F294" s="139">
        <f>'5 жастағы балалар Ш'!DC80</f>
        <v>0</v>
      </c>
      <c r="G294" s="44"/>
    </row>
    <row r="295" spans="2:7">
      <c r="B295" s="37"/>
      <c r="C295" s="45"/>
      <c r="D295" s="46"/>
      <c r="E295" s="46"/>
      <c r="F295" s="139">
        <f>'5 жастағы балалар Ш'!DD80</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Ф'!D139</f>
        <v>0</v>
      </c>
      <c r="D300" s="137">
        <f>'5 жастағы балалар К'!D139</f>
        <v>0</v>
      </c>
      <c r="E300" s="137">
        <f>'5 жастағы балалар Т'!D139</f>
        <v>0</v>
      </c>
      <c r="F300" s="137">
        <f>'5 жастағы балалар Ш'!D139</f>
        <v>0</v>
      </c>
      <c r="G300" s="137">
        <f>'5 жастағы балалар Ә'!D139</f>
        <v>0</v>
      </c>
    </row>
    <row r="301" spans="2:7">
      <c r="B301" s="33"/>
      <c r="C301" s="137">
        <f>'5 жастағы балалар Ф'!E139</f>
        <v>0</v>
      </c>
      <c r="D301" s="137">
        <f>'5 жастағы балалар К'!E139</f>
        <v>0</v>
      </c>
      <c r="E301" s="137">
        <f>'5 жастағы балалар Т'!E139</f>
        <v>0</v>
      </c>
      <c r="F301" s="137">
        <f>'5 жастағы балалар Ш'!E139</f>
        <v>0</v>
      </c>
      <c r="G301" s="137">
        <f>'5 жастағы балалар Ә'!E139</f>
        <v>0</v>
      </c>
    </row>
    <row r="302" spans="2:7">
      <c r="B302" s="34"/>
      <c r="C302" s="137">
        <f>'5 жастағы балалар Ф'!F139</f>
        <v>0</v>
      </c>
      <c r="D302" s="137">
        <f>'5 жастағы балалар К'!F139</f>
        <v>0</v>
      </c>
      <c r="E302" s="137">
        <f>'5 жастағы балалар Т'!F139</f>
        <v>0</v>
      </c>
      <c r="F302" s="137">
        <f>'5 жастағы балалар Ш'!F139</f>
        <v>0</v>
      </c>
      <c r="G302" s="137">
        <f>'5 жастағы балалар Ә'!F139</f>
        <v>0</v>
      </c>
    </row>
    <row r="303" spans="2:7">
      <c r="B303" s="31">
        <v>2</v>
      </c>
      <c r="C303" s="137">
        <f>'5 жастағы балалар Ф'!G139</f>
        <v>0</v>
      </c>
      <c r="D303" s="137">
        <f>'5 жастағы балалар К'!G139</f>
        <v>0</v>
      </c>
      <c r="E303" s="137">
        <f>'5 жастағы балалар Т'!G139</f>
        <v>0</v>
      </c>
      <c r="F303" s="137">
        <f>'5 жастағы балалар Ш'!G139</f>
        <v>0</v>
      </c>
      <c r="G303" s="137">
        <f>'5 жастағы балалар Ә'!G139</f>
        <v>0</v>
      </c>
    </row>
    <row r="304" spans="2:7">
      <c r="B304" s="33"/>
      <c r="C304" s="137">
        <f>'5 жастағы балалар Ф'!H139</f>
        <v>0</v>
      </c>
      <c r="D304" s="137">
        <f>'5 жастағы балалар К'!H139</f>
        <v>0</v>
      </c>
      <c r="E304" s="137">
        <f>'5 жастағы балалар Т'!H139</f>
        <v>0</v>
      </c>
      <c r="F304" s="137">
        <f>'5 жастағы балалар Ш'!H139</f>
        <v>0</v>
      </c>
      <c r="G304" s="137">
        <f>'5 жастағы балалар Ә'!H139</f>
        <v>0</v>
      </c>
    </row>
    <row r="305" spans="2:7">
      <c r="B305" s="34"/>
      <c r="C305" s="137">
        <f>'5 жастағы балалар Ф'!I139</f>
        <v>0</v>
      </c>
      <c r="D305" s="137">
        <f>'5 жастағы балалар К'!I139</f>
        <v>0</v>
      </c>
      <c r="E305" s="137">
        <f>'5 жастағы балалар Т'!I139</f>
        <v>0</v>
      </c>
      <c r="F305" s="137">
        <f>'5 жастағы балалар Ш'!I139</f>
        <v>0</v>
      </c>
      <c r="G305" s="137">
        <f>'5 жастағы балалар Ә'!I139</f>
        <v>0</v>
      </c>
    </row>
    <row r="306" spans="2:7">
      <c r="B306" s="31">
        <v>3</v>
      </c>
      <c r="C306" s="137">
        <f>'5 жастағы балалар Ф'!J139</f>
        <v>0</v>
      </c>
      <c r="D306" s="137">
        <f>'5 жастағы балалар К'!J139</f>
        <v>0</v>
      </c>
      <c r="E306" s="137">
        <f>'5 жастағы балалар Т'!J139</f>
        <v>0</v>
      </c>
      <c r="F306" s="137">
        <f>'5 жастағы балалар Ш'!J139</f>
        <v>0</v>
      </c>
      <c r="G306" s="137">
        <f>'5 жастағы балалар Ә'!J139</f>
        <v>0</v>
      </c>
    </row>
    <row r="307" spans="2:7">
      <c r="B307" s="33"/>
      <c r="C307" s="137">
        <f>'5 жастағы балалар Ф'!K139</f>
        <v>0</v>
      </c>
      <c r="D307" s="137">
        <f>'5 жастағы балалар К'!K139</f>
        <v>0</v>
      </c>
      <c r="E307" s="137">
        <f>'5 жастағы балалар Т'!K139</f>
        <v>0</v>
      </c>
      <c r="F307" s="137">
        <f>'5 жастағы балалар Ш'!K139</f>
        <v>0</v>
      </c>
      <c r="G307" s="137">
        <f>'5 жастағы балалар Ә'!K139</f>
        <v>0</v>
      </c>
    </row>
    <row r="308" spans="2:7">
      <c r="B308" s="34"/>
      <c r="C308" s="137">
        <f>'5 жастағы балалар Ф'!L139</f>
        <v>0</v>
      </c>
      <c r="D308" s="137">
        <f>'5 жастағы балалар К'!L139</f>
        <v>0</v>
      </c>
      <c r="E308" s="137">
        <f>'5 жастағы балалар Т'!L139</f>
        <v>0</v>
      </c>
      <c r="F308" s="137">
        <f>'5 жастағы балалар Ш'!L139</f>
        <v>0</v>
      </c>
      <c r="G308" s="137">
        <f>'5 жастағы балалар Ә'!L139</f>
        <v>0</v>
      </c>
    </row>
    <row r="309" spans="2:7">
      <c r="B309" s="31">
        <v>4</v>
      </c>
      <c r="C309" s="137">
        <f>'5 жастағы балалар Ф'!M139</f>
        <v>0</v>
      </c>
      <c r="D309" s="137">
        <f>'5 жастағы балалар К'!M139</f>
        <v>0</v>
      </c>
      <c r="E309" s="137">
        <f>'5 жастағы балалар Т'!M139</f>
        <v>0</v>
      </c>
      <c r="F309" s="137">
        <f>'5 жастағы балалар Ш'!M139</f>
        <v>0</v>
      </c>
      <c r="G309" s="137">
        <f>'5 жастағы балалар Ә'!M139</f>
        <v>0</v>
      </c>
    </row>
    <row r="310" spans="2:7">
      <c r="B310" s="33"/>
      <c r="C310" s="137">
        <f>'5 жастағы балалар Ф'!N139</f>
        <v>0</v>
      </c>
      <c r="D310" s="137">
        <f>'5 жастағы балалар К'!N139</f>
        <v>0</v>
      </c>
      <c r="E310" s="137">
        <f>'5 жастағы балалар Т'!N139</f>
        <v>0</v>
      </c>
      <c r="F310" s="137">
        <f>'5 жастағы балалар Ш'!N139</f>
        <v>0</v>
      </c>
      <c r="G310" s="137">
        <f>'5 жастағы балалар Ә'!N139</f>
        <v>0</v>
      </c>
    </row>
    <row r="311" spans="2:7">
      <c r="B311" s="34"/>
      <c r="C311" s="137">
        <f>'5 жастағы балалар Ф'!O139</f>
        <v>0</v>
      </c>
      <c r="D311" s="137">
        <f>'5 жастағы балалар К'!O139</f>
        <v>0</v>
      </c>
      <c r="E311" s="137">
        <f>'5 жастағы балалар Т'!O139</f>
        <v>0</v>
      </c>
      <c r="F311" s="137">
        <f>'5 жастағы балалар Ш'!O139</f>
        <v>0</v>
      </c>
      <c r="G311" s="137">
        <f>'5 жастағы балалар Ә'!O139</f>
        <v>0</v>
      </c>
    </row>
    <row r="312" spans="2:7">
      <c r="B312" s="31">
        <v>5</v>
      </c>
      <c r="C312" s="137">
        <f>'5 жастағы балалар Ф'!P139</f>
        <v>0</v>
      </c>
      <c r="D312" s="137">
        <f>'5 жастағы балалар К'!P139</f>
        <v>0</v>
      </c>
      <c r="E312" s="137">
        <f>'5 жастағы балалар Т'!P139</f>
        <v>0</v>
      </c>
      <c r="F312" s="137">
        <f>'5 жастағы балалар Ш'!P139</f>
        <v>0</v>
      </c>
      <c r="G312" s="137">
        <f>'5 жастағы балалар Ә'!P139</f>
        <v>0</v>
      </c>
    </row>
    <row r="313" spans="2:7">
      <c r="B313" s="33"/>
      <c r="C313" s="137">
        <f>'5 жастағы балалар Ф'!Q139</f>
        <v>0</v>
      </c>
      <c r="D313" s="137">
        <f>'5 жастағы балалар К'!Q139</f>
        <v>0</v>
      </c>
      <c r="E313" s="137">
        <f>'5 жастағы балалар Т'!Q139</f>
        <v>0</v>
      </c>
      <c r="F313" s="137">
        <f>'5 жастағы балалар Ш'!Q139</f>
        <v>0</v>
      </c>
      <c r="G313" s="137">
        <f>'5 жастағы балалар Ә'!Q139</f>
        <v>0</v>
      </c>
    </row>
    <row r="314" spans="2:7">
      <c r="B314" s="34"/>
      <c r="C314" s="137">
        <f>'5 жастағы балалар Ф'!R139</f>
        <v>0</v>
      </c>
      <c r="D314" s="137">
        <f>'5 жастағы балалар К'!R139</f>
        <v>0</v>
      </c>
      <c r="E314" s="137">
        <f>'5 жастағы балалар Т'!R139</f>
        <v>0</v>
      </c>
      <c r="F314" s="137">
        <f>'5 жастағы балалар Ш'!R139</f>
        <v>0</v>
      </c>
      <c r="G314" s="137">
        <f>'5 жастағы балалар Ә'!R139</f>
        <v>0</v>
      </c>
    </row>
    <row r="315" spans="2:7">
      <c r="B315" s="31">
        <v>6</v>
      </c>
      <c r="C315" s="137">
        <f>'5 жастағы балалар Ф'!S139</f>
        <v>0</v>
      </c>
      <c r="D315" s="137">
        <f>'5 жастағы балалар К'!S139</f>
        <v>0</v>
      </c>
      <c r="E315" s="137">
        <f>'5 жастағы балалар Т'!S139</f>
        <v>0</v>
      </c>
      <c r="F315" s="137">
        <f>'5 жастағы балалар Ш'!S139</f>
        <v>0</v>
      </c>
      <c r="G315" s="137">
        <f>'5 жастағы балалар Ә'!S139</f>
        <v>0</v>
      </c>
    </row>
    <row r="316" spans="2:7">
      <c r="B316" s="33"/>
      <c r="C316" s="137">
        <f>'5 жастағы балалар Ф'!T139</f>
        <v>0</v>
      </c>
      <c r="D316" s="137">
        <f>'5 жастағы балалар К'!T139</f>
        <v>0</v>
      </c>
      <c r="E316" s="137">
        <f>'5 жастағы балалар Т'!T139</f>
        <v>0</v>
      </c>
      <c r="F316" s="137">
        <f>'5 жастағы балалар Ш'!T139</f>
        <v>0</v>
      </c>
      <c r="G316" s="137">
        <f>'5 жастағы балалар Ә'!T139</f>
        <v>0</v>
      </c>
    </row>
    <row r="317" spans="2:7">
      <c r="B317" s="34"/>
      <c r="C317" s="137">
        <f>'5 жастағы балалар Ф'!U139</f>
        <v>0</v>
      </c>
      <c r="D317" s="137">
        <f>'5 жастағы балалар К'!U139</f>
        <v>0</v>
      </c>
      <c r="E317" s="137">
        <f>'5 жастағы балалар Т'!U139</f>
        <v>0</v>
      </c>
      <c r="F317" s="137">
        <f>'5 жастағы балалар Ш'!U139</f>
        <v>0</v>
      </c>
      <c r="G317" s="137">
        <f>'5 жастағы балалар Ә'!U139</f>
        <v>0</v>
      </c>
    </row>
    <row r="318" spans="2:7">
      <c r="B318" s="31">
        <v>7</v>
      </c>
      <c r="C318" s="137">
        <f>'5 жастағы балалар Ф'!V139</f>
        <v>0</v>
      </c>
      <c r="D318" s="137">
        <f>'5 жастағы балалар К'!V139</f>
        <v>0</v>
      </c>
      <c r="E318" s="137">
        <f>'5 жастағы балалар Т'!V139</f>
        <v>0</v>
      </c>
      <c r="F318" s="137">
        <f>'5 жастағы балалар Ш'!V139</f>
        <v>0</v>
      </c>
      <c r="G318" s="137">
        <f>'5 жастағы балалар Ә'!V139</f>
        <v>0</v>
      </c>
    </row>
    <row r="319" spans="2:7">
      <c r="B319" s="33"/>
      <c r="C319" s="137">
        <f>'5 жастағы балалар Ф'!W139</f>
        <v>0</v>
      </c>
      <c r="D319" s="137">
        <f>'5 жастағы балалар Ш'!W139</f>
        <v>0</v>
      </c>
      <c r="E319" s="137">
        <f>'5 жастағы балалар Т'!W139</f>
        <v>0</v>
      </c>
      <c r="F319" s="137">
        <f>'5 жастағы балалар Ш'!W139</f>
        <v>0</v>
      </c>
      <c r="G319" s="137">
        <f>'5 жастағы балалар Ә'!W139</f>
        <v>0</v>
      </c>
    </row>
    <row r="320" spans="2:7">
      <c r="B320" s="34"/>
      <c r="C320" s="137">
        <f>'5 жастағы балалар Ф'!X139</f>
        <v>0</v>
      </c>
      <c r="D320" s="137">
        <f>'5 жастағы балалар К'!X139</f>
        <v>0</v>
      </c>
      <c r="E320" s="137">
        <f>'5 жастағы балалар Т'!X139</f>
        <v>0</v>
      </c>
      <c r="F320" s="137">
        <f>'5 жастағы балалар Ш'!X139</f>
        <v>0</v>
      </c>
      <c r="G320" s="137">
        <f>'5 жастағы балалар Ә'!X139</f>
        <v>0</v>
      </c>
    </row>
    <row r="321" spans="2:7">
      <c r="B321" s="31">
        <v>8</v>
      </c>
      <c r="C321" s="41"/>
      <c r="D321" s="137">
        <f>'5 жастағы балалар К'!Y139</f>
        <v>0</v>
      </c>
      <c r="E321" s="42"/>
      <c r="F321" s="137">
        <f>'5 жастағы балалар Ш'!Y139</f>
        <v>0</v>
      </c>
      <c r="G321" s="42"/>
    </row>
    <row r="322" spans="2:7">
      <c r="B322" s="33"/>
      <c r="C322" s="43"/>
      <c r="D322" s="137">
        <f>'5 жастағы балалар К'!Z139</f>
        <v>0</v>
      </c>
      <c r="E322" s="44"/>
      <c r="F322" s="137">
        <f>'5 жастағы балалар Ш'!Z139</f>
        <v>0</v>
      </c>
      <c r="G322" s="44"/>
    </row>
    <row r="323" spans="2:7">
      <c r="B323" s="34"/>
      <c r="C323" s="43"/>
      <c r="D323" s="137">
        <f>'5 жастағы балалар К'!AA139</f>
        <v>0</v>
      </c>
      <c r="E323" s="44"/>
      <c r="F323" s="137">
        <f>'5 жастағы балалар Ш'!AA139</f>
        <v>0</v>
      </c>
      <c r="G323" s="44"/>
    </row>
    <row r="324" spans="2:7">
      <c r="B324" s="31">
        <v>9</v>
      </c>
      <c r="C324" s="43"/>
      <c r="D324" s="137">
        <f>'5 жастағы балалар К'!AB139</f>
        <v>0</v>
      </c>
      <c r="E324" s="44"/>
      <c r="F324" s="137">
        <f>'5 жастағы балалар Ш'!AB139</f>
        <v>0</v>
      </c>
      <c r="G324" s="44"/>
    </row>
    <row r="325" spans="2:7">
      <c r="B325" s="33"/>
      <c r="C325" s="43"/>
      <c r="D325" s="137">
        <f>'5 жастағы балалар К'!AC139</f>
        <v>0</v>
      </c>
      <c r="E325" s="44"/>
      <c r="F325" s="137">
        <f>'5 жастағы балалар Ш'!AC139</f>
        <v>0</v>
      </c>
      <c r="G325" s="44"/>
    </row>
    <row r="326" spans="2:7">
      <c r="B326" s="34"/>
      <c r="C326" s="43"/>
      <c r="D326" s="137">
        <f>'5 жастағы балалар К'!AD139</f>
        <v>0</v>
      </c>
      <c r="E326" s="44"/>
      <c r="F326" s="137">
        <f>'5 жастағы балалар Ш'!AD139</f>
        <v>0</v>
      </c>
      <c r="G326" s="44"/>
    </row>
    <row r="327" spans="2:7">
      <c r="B327" s="37">
        <v>10</v>
      </c>
      <c r="C327" s="43"/>
      <c r="D327" s="137">
        <f>'5 жастағы балалар К'!AE139</f>
        <v>0</v>
      </c>
      <c r="E327" s="44"/>
      <c r="F327" s="137">
        <f>'5 жастағы балалар Ш'!AE139</f>
        <v>0</v>
      </c>
      <c r="G327" s="44"/>
    </row>
    <row r="328" spans="2:7">
      <c r="B328" s="37"/>
      <c r="C328" s="43"/>
      <c r="D328" s="137">
        <f>'5 жастағы балалар К'!AF139</f>
        <v>0</v>
      </c>
      <c r="E328" s="44"/>
      <c r="F328" s="137">
        <f>'5 жастағы балалар Ш'!AF139</f>
        <v>0</v>
      </c>
      <c r="G328" s="44"/>
    </row>
    <row r="329" spans="2:7">
      <c r="B329" s="37"/>
      <c r="C329" s="43"/>
      <c r="D329" s="137">
        <f>'5 жастағы балалар К'!AG139</f>
        <v>0</v>
      </c>
      <c r="E329" s="44"/>
      <c r="F329" s="137">
        <f>'5 жастағы балалар Ш'!AG139</f>
        <v>0</v>
      </c>
      <c r="G329" s="44"/>
    </row>
    <row r="330" spans="2:7">
      <c r="B330" s="37">
        <v>11</v>
      </c>
      <c r="C330" s="43"/>
      <c r="D330" s="137">
        <f>'5 жастағы балалар К'!AH139</f>
        <v>0</v>
      </c>
      <c r="E330" s="44"/>
      <c r="F330" s="137">
        <f>'5 жастағы балалар Ш'!AH139</f>
        <v>0</v>
      </c>
      <c r="G330" s="44"/>
    </row>
    <row r="331" spans="2:7">
      <c r="B331" s="37"/>
      <c r="C331" s="43"/>
      <c r="D331" s="137">
        <f>'5 жастағы балалар К'!AI139</f>
        <v>0</v>
      </c>
      <c r="E331" s="44"/>
      <c r="F331" s="137">
        <f>'5 жастағы балалар Ш'!AI139</f>
        <v>0</v>
      </c>
      <c r="G331" s="44"/>
    </row>
    <row r="332" spans="2:7">
      <c r="B332" s="37"/>
      <c r="C332" s="43"/>
      <c r="D332" s="137">
        <f>'5 жастағы балалар К'!AJ139</f>
        <v>0</v>
      </c>
      <c r="E332" s="44"/>
      <c r="F332" s="137">
        <f>'5 жастағы балалар Ш'!AJ139</f>
        <v>0</v>
      </c>
      <c r="G332" s="44"/>
    </row>
    <row r="333" spans="2:7">
      <c r="B333" s="37">
        <v>12</v>
      </c>
      <c r="C333" s="43"/>
      <c r="D333" s="137">
        <f>'5 жастағы балалар К'!AK139</f>
        <v>0</v>
      </c>
      <c r="E333" s="44"/>
      <c r="F333" s="137">
        <f>'5 жастағы балалар Ш'!AK139</f>
        <v>0</v>
      </c>
      <c r="G333" s="44"/>
    </row>
    <row r="334" spans="2:7">
      <c r="B334" s="37"/>
      <c r="C334" s="43"/>
      <c r="D334" s="137">
        <f>'5 жастағы балалар К'!AL139</f>
        <v>0</v>
      </c>
      <c r="E334" s="44"/>
      <c r="F334" s="137">
        <f>'5 жастағы балалар Ш'!AL139</f>
        <v>0</v>
      </c>
      <c r="G334" s="44"/>
    </row>
    <row r="335" spans="2:7">
      <c r="B335" s="37"/>
      <c r="C335" s="43"/>
      <c r="D335" s="137">
        <f>'5 жастағы балалар К'!AM139</f>
        <v>0</v>
      </c>
      <c r="E335" s="44"/>
      <c r="F335" s="137">
        <f>'5 жастағы балалар Ш'!AM139</f>
        <v>0</v>
      </c>
      <c r="G335" s="44"/>
    </row>
    <row r="336" spans="2:7">
      <c r="B336" s="37">
        <v>13</v>
      </c>
      <c r="C336" s="43"/>
      <c r="D336" s="137">
        <f>'5 жастағы балалар К'!AN139</f>
        <v>0</v>
      </c>
      <c r="E336" s="44"/>
      <c r="F336" s="137">
        <f>'5 жастағы балалар Ш'!AN139</f>
        <v>0</v>
      </c>
      <c r="G336" s="44"/>
    </row>
    <row r="337" spans="2:7">
      <c r="B337" s="37"/>
      <c r="C337" s="43"/>
      <c r="D337" s="137">
        <f>'5 жастағы балалар К'!AO139</f>
        <v>0</v>
      </c>
      <c r="E337" s="44"/>
      <c r="F337" s="137">
        <f>'5 жастағы балалар Ш'!AO139</f>
        <v>0</v>
      </c>
      <c r="G337" s="44"/>
    </row>
    <row r="338" spans="2:7">
      <c r="B338" s="37"/>
      <c r="C338" s="43"/>
      <c r="D338" s="137">
        <f>'5 жастағы балалар К'!AP139</f>
        <v>0</v>
      </c>
      <c r="E338" s="44"/>
      <c r="F338" s="137">
        <f>'5 жастағы балалар Ш'!AP139</f>
        <v>0</v>
      </c>
      <c r="G338" s="44"/>
    </row>
    <row r="339" spans="2:7">
      <c r="B339" s="37">
        <v>14</v>
      </c>
      <c r="C339" s="43"/>
      <c r="D339" s="137">
        <f>'5 жастағы балалар К'!AQ139</f>
        <v>0</v>
      </c>
      <c r="E339" s="44"/>
      <c r="F339" s="137">
        <f>'5 жастағы балалар Ш'!AQ139</f>
        <v>0</v>
      </c>
      <c r="G339" s="44"/>
    </row>
    <row r="340" spans="2:7">
      <c r="B340" s="37"/>
      <c r="C340" s="43"/>
      <c r="D340" s="137">
        <f>'5 жастағы балалар К'!AR139</f>
        <v>0</v>
      </c>
      <c r="E340" s="44"/>
      <c r="F340" s="137">
        <f>'5 жастағы балалар Ш'!AR139</f>
        <v>0</v>
      </c>
      <c r="G340" s="44"/>
    </row>
    <row r="341" spans="2:7">
      <c r="B341" s="37"/>
      <c r="C341" s="43"/>
      <c r="D341" s="137">
        <f>'5 жастағы балалар К'!AS139</f>
        <v>0</v>
      </c>
      <c r="E341" s="44"/>
      <c r="F341" s="137">
        <f>'5 жастағы балалар Ш'!AS139</f>
        <v>0</v>
      </c>
      <c r="G341" s="44"/>
    </row>
    <row r="342" spans="2:7">
      <c r="B342" s="37">
        <v>15</v>
      </c>
      <c r="C342" s="43"/>
      <c r="D342" s="137">
        <f>'5 жастағы балалар К'!AT139</f>
        <v>0</v>
      </c>
      <c r="E342" s="44"/>
      <c r="F342" s="137">
        <f>'5 жастағы балалар Ш'!AT139</f>
        <v>0</v>
      </c>
      <c r="G342" s="44"/>
    </row>
    <row r="343" spans="2:7">
      <c r="B343" s="37"/>
      <c r="C343" s="43"/>
      <c r="D343" s="137">
        <f>'5 жастағы балалар К'!AU139</f>
        <v>0</v>
      </c>
      <c r="E343" s="44"/>
      <c r="F343" s="137">
        <f>'5 жастағы балалар Ш'!AU139</f>
        <v>0</v>
      </c>
      <c r="G343" s="44"/>
    </row>
    <row r="344" spans="2:7">
      <c r="B344" s="37"/>
      <c r="C344" s="43"/>
      <c r="D344" s="137">
        <f>'5 жастағы балалар К'!AV139</f>
        <v>0</v>
      </c>
      <c r="E344" s="44"/>
      <c r="F344" s="137">
        <f>'5 жастағы балалар Ш'!AV139</f>
        <v>0</v>
      </c>
      <c r="G344" s="44"/>
    </row>
    <row r="345" spans="2:7">
      <c r="B345" s="31">
        <v>16</v>
      </c>
      <c r="C345" s="43"/>
      <c r="D345" s="137">
        <f>'5 жастағы балалар К'!AW139</f>
        <v>0</v>
      </c>
      <c r="E345" s="44"/>
      <c r="F345" s="137">
        <f>'5 жастағы балалар Ш'!AW139</f>
        <v>0</v>
      </c>
      <c r="G345" s="44"/>
    </row>
    <row r="346" spans="2:7">
      <c r="B346" s="33"/>
      <c r="C346" s="43"/>
      <c r="D346" s="137">
        <f>'5 жастағы балалар К'!AX139</f>
        <v>0</v>
      </c>
      <c r="E346" s="44"/>
      <c r="F346" s="137">
        <f>'5 жастағы балалар Ш'!AX139</f>
        <v>0</v>
      </c>
      <c r="G346" s="44"/>
    </row>
    <row r="347" spans="2:7">
      <c r="B347" s="34"/>
      <c r="C347" s="43"/>
      <c r="D347" s="137">
        <f>'5 жастағы балалар К'!AY139</f>
        <v>0</v>
      </c>
      <c r="E347" s="44"/>
      <c r="F347" s="137">
        <f>'5 жастағы балалар Ш'!AY139</f>
        <v>0</v>
      </c>
      <c r="G347" s="44"/>
    </row>
    <row r="348" spans="2:7">
      <c r="B348" s="31">
        <v>17</v>
      </c>
      <c r="C348" s="43"/>
      <c r="D348" s="137">
        <f>'5 жастағы балалар К'!AZ139</f>
        <v>0</v>
      </c>
      <c r="E348" s="44"/>
      <c r="F348" s="137">
        <f>'5 жастағы балалар Ш'!AZ139</f>
        <v>0</v>
      </c>
      <c r="G348" s="44"/>
    </row>
    <row r="349" spans="2:7">
      <c r="B349" s="33"/>
      <c r="C349" s="43"/>
      <c r="D349" s="137">
        <f>'5 жастағы балалар К'!BA139</f>
        <v>0</v>
      </c>
      <c r="E349" s="44"/>
      <c r="F349" s="137">
        <f>'5 жастағы балалар Ш'!BA139</f>
        <v>0</v>
      </c>
      <c r="G349" s="44"/>
    </row>
    <row r="350" spans="2:7">
      <c r="B350" s="34"/>
      <c r="C350" s="43"/>
      <c r="D350" s="137">
        <f>'5 жастағы балалар К'!BB139</f>
        <v>0</v>
      </c>
      <c r="E350" s="44"/>
      <c r="F350" s="137">
        <f>'5 жастағы балалар Ш'!BB139</f>
        <v>0</v>
      </c>
      <c r="G350" s="44"/>
    </row>
    <row r="351" spans="2:7">
      <c r="B351" s="31">
        <v>18</v>
      </c>
      <c r="C351" s="43"/>
      <c r="D351" s="137">
        <f>'5 жастағы балалар К'!BC139</f>
        <v>0</v>
      </c>
      <c r="E351" s="44"/>
      <c r="F351" s="137">
        <f>'5 жастағы балалар Ш'!BC139</f>
        <v>0</v>
      </c>
      <c r="G351" s="44"/>
    </row>
    <row r="352" spans="2:7">
      <c r="B352" s="33"/>
      <c r="C352" s="43"/>
      <c r="D352" s="137">
        <f>'5 жастағы балалар К'!BD139</f>
        <v>0</v>
      </c>
      <c r="E352" s="44"/>
      <c r="F352" s="137">
        <f>'5 жастағы балалар Ш'!BD139</f>
        <v>0</v>
      </c>
      <c r="G352" s="44"/>
    </row>
    <row r="353" spans="2:7">
      <c r="B353" s="34"/>
      <c r="C353" s="43"/>
      <c r="D353" s="137">
        <f>'5 жастағы балалар К'!BE139</f>
        <v>0</v>
      </c>
      <c r="E353" s="44"/>
      <c r="F353" s="137">
        <f>'5 жастағы балалар Ш'!BE139</f>
        <v>0</v>
      </c>
      <c r="G353" s="44"/>
    </row>
    <row r="354" spans="2:7">
      <c r="B354" s="31">
        <v>19</v>
      </c>
      <c r="C354" s="43"/>
      <c r="D354" s="137">
        <f>'5 жастағы балалар К'!BF139</f>
        <v>0</v>
      </c>
      <c r="E354" s="44"/>
      <c r="F354" s="137">
        <f>'5 жастағы балалар Ш'!BF139</f>
        <v>0</v>
      </c>
      <c r="G354" s="44"/>
    </row>
    <row r="355" spans="2:7">
      <c r="B355" s="33"/>
      <c r="C355" s="43"/>
      <c r="D355" s="137">
        <f>'5 жастағы балалар К'!BG139</f>
        <v>0</v>
      </c>
      <c r="E355" s="44"/>
      <c r="F355" s="137">
        <f>'5 жастағы балалар Ш'!BG139</f>
        <v>0</v>
      </c>
      <c r="G355" s="44"/>
    </row>
    <row r="356" spans="2:7">
      <c r="B356" s="34"/>
      <c r="C356" s="43"/>
      <c r="D356" s="137">
        <f>'5 жастағы балалар К'!BH139</f>
        <v>0</v>
      </c>
      <c r="E356" s="44"/>
      <c r="F356" s="137">
        <f>'5 жастағы балалар Ш'!BH139</f>
        <v>0</v>
      </c>
      <c r="G356" s="44"/>
    </row>
    <row r="357" spans="2:7">
      <c r="B357" s="31">
        <v>20</v>
      </c>
      <c r="C357" s="43"/>
      <c r="D357" s="137">
        <f>'5 жастағы балалар К'!BI139</f>
        <v>0</v>
      </c>
      <c r="E357" s="44"/>
      <c r="F357" s="137">
        <f>'5 жастағы балалар Ш'!BI139</f>
        <v>0</v>
      </c>
      <c r="G357" s="44"/>
    </row>
    <row r="358" spans="2:7">
      <c r="B358" s="33"/>
      <c r="C358" s="43"/>
      <c r="D358" s="137">
        <f>'5 жастағы балалар К'!BJ139</f>
        <v>0</v>
      </c>
      <c r="E358" s="44"/>
      <c r="F358" s="137">
        <f>'5 жастағы балалар Ш'!BJ139</f>
        <v>0</v>
      </c>
      <c r="G358" s="44"/>
    </row>
    <row r="359" spans="2:7">
      <c r="B359" s="34"/>
      <c r="C359" s="43"/>
      <c r="D359" s="137">
        <f>'5 жастағы балалар К'!BK139</f>
        <v>0</v>
      </c>
      <c r="E359" s="44"/>
      <c r="F359" s="137">
        <f>'5 жастағы балалар Ш'!BK139</f>
        <v>0</v>
      </c>
      <c r="G359" s="44"/>
    </row>
    <row r="360" spans="2:7">
      <c r="B360" s="31">
        <v>21</v>
      </c>
      <c r="C360" s="43"/>
      <c r="D360" s="137">
        <f>'5 жастағы балалар К'!BL139</f>
        <v>0</v>
      </c>
      <c r="E360" s="44"/>
      <c r="F360" s="137">
        <f>'5 жастағы балалар Ш'!BL139</f>
        <v>0</v>
      </c>
      <c r="G360" s="44"/>
    </row>
    <row r="361" spans="2:7">
      <c r="B361" s="33"/>
      <c r="C361" s="43"/>
      <c r="D361" s="137">
        <f>'5 жастағы балалар К'!BM139</f>
        <v>0</v>
      </c>
      <c r="E361" s="44"/>
      <c r="F361" s="137">
        <f>'5 жастағы балалар Ш'!BM139</f>
        <v>0</v>
      </c>
      <c r="G361" s="44"/>
    </row>
    <row r="362" spans="2:7">
      <c r="B362" s="34"/>
      <c r="C362" s="43"/>
      <c r="D362" s="137">
        <f>'5 жастағы балалар К'!BN139</f>
        <v>0</v>
      </c>
      <c r="E362" s="44"/>
      <c r="F362" s="137">
        <f>'5 жастағы балалар Ш'!BN139</f>
        <v>0</v>
      </c>
      <c r="G362" s="44"/>
    </row>
    <row r="363" spans="2:7">
      <c r="B363" s="31">
        <v>22</v>
      </c>
      <c r="C363" s="43"/>
      <c r="D363" s="137">
        <f>'5 жастағы балалар К'!BO139</f>
        <v>0</v>
      </c>
      <c r="E363" s="44"/>
      <c r="F363" s="137">
        <f>'5 жастағы балалар Ш'!BO139</f>
        <v>0</v>
      </c>
      <c r="G363" s="44"/>
    </row>
    <row r="364" spans="2:7">
      <c r="B364" s="33"/>
      <c r="C364" s="43"/>
      <c r="D364" s="137">
        <f>'5 жастағы балалар К'!BP139</f>
        <v>0</v>
      </c>
      <c r="E364" s="44"/>
      <c r="F364" s="137">
        <f>'5 жастағы балалар Ш'!BP139</f>
        <v>0</v>
      </c>
      <c r="G364" s="44"/>
    </row>
    <row r="365" spans="2:7">
      <c r="B365" s="34"/>
      <c r="C365" s="43"/>
      <c r="D365" s="137">
        <f>'5 жастағы балалар К'!BQ139</f>
        <v>0</v>
      </c>
      <c r="E365" s="44"/>
      <c r="F365" s="137">
        <f>'5 жастағы балалар Ш'!BQ139</f>
        <v>0</v>
      </c>
      <c r="G365" s="44"/>
    </row>
    <row r="366" spans="2:7">
      <c r="B366" s="31">
        <v>23</v>
      </c>
      <c r="C366" s="43"/>
      <c r="D366" s="137">
        <f>'5 жастағы балалар К'!BR139</f>
        <v>0</v>
      </c>
      <c r="E366" s="44"/>
      <c r="F366" s="137">
        <f>'5 жастағы балалар Ш'!BR139</f>
        <v>0</v>
      </c>
      <c r="G366" s="44"/>
    </row>
    <row r="367" spans="2:7">
      <c r="B367" s="33"/>
      <c r="C367" s="43"/>
      <c r="D367" s="137">
        <f>'5 жастағы балалар К'!BS139</f>
        <v>0</v>
      </c>
      <c r="E367" s="44"/>
      <c r="F367" s="137">
        <f>'5 жастағы балалар Ш'!BS139</f>
        <v>0</v>
      </c>
      <c r="G367" s="44"/>
    </row>
    <row r="368" spans="2:7">
      <c r="B368" s="34"/>
      <c r="C368" s="43"/>
      <c r="D368" s="137">
        <f>'5 жастағы балалар К'!BT139</f>
        <v>0</v>
      </c>
      <c r="E368" s="44"/>
      <c r="F368" s="137">
        <f>'5 жастағы балалар Ш'!BT139</f>
        <v>0</v>
      </c>
      <c r="G368" s="44"/>
    </row>
    <row r="369" spans="2:7">
      <c r="B369" s="31">
        <v>24</v>
      </c>
      <c r="C369" s="43"/>
      <c r="D369" s="137">
        <f>'5 жастағы балалар К'!BU139</f>
        <v>0</v>
      </c>
      <c r="E369" s="44"/>
      <c r="F369" s="137">
        <f>'5 жастағы балалар Ш'!BU139</f>
        <v>0</v>
      </c>
      <c r="G369" s="44"/>
    </row>
    <row r="370" spans="2:7">
      <c r="B370" s="33"/>
      <c r="C370" s="43"/>
      <c r="D370" s="137">
        <f>'5 жастағы балалар К'!BV139</f>
        <v>0</v>
      </c>
      <c r="E370" s="44"/>
      <c r="F370" s="137">
        <f>'5 жастағы балалар Ш'!BV139</f>
        <v>0</v>
      </c>
      <c r="G370" s="44"/>
    </row>
    <row r="371" spans="2:7">
      <c r="B371" s="34"/>
      <c r="C371" s="43"/>
      <c r="D371" s="137">
        <f>'5 жастағы балалар К'!BW139</f>
        <v>0</v>
      </c>
      <c r="E371" s="44"/>
      <c r="F371" s="137">
        <f>'5 жастағы балалар Ш'!BW139</f>
        <v>0</v>
      </c>
      <c r="G371" s="44"/>
    </row>
    <row r="372" spans="2:7">
      <c r="B372" s="31">
        <v>25</v>
      </c>
      <c r="C372" s="43"/>
      <c r="D372" s="137">
        <f>'5 жастағы балалар К'!BX139</f>
        <v>0</v>
      </c>
      <c r="E372" s="44"/>
      <c r="F372" s="137">
        <f>'5 жастағы балалар Ш'!BX139</f>
        <v>0</v>
      </c>
      <c r="G372" s="44"/>
    </row>
    <row r="373" spans="2:7">
      <c r="B373" s="33"/>
      <c r="C373" s="43"/>
      <c r="D373" s="137">
        <f>'5 жастағы балалар К'!BY139</f>
        <v>0</v>
      </c>
      <c r="E373" s="44"/>
      <c r="F373" s="137">
        <f>'5 жастағы балалар Ш'!BY139</f>
        <v>0</v>
      </c>
      <c r="G373" s="44"/>
    </row>
    <row r="374" spans="2:7">
      <c r="B374" s="34"/>
      <c r="C374" s="43"/>
      <c r="D374" s="137">
        <f>'5 жастағы балалар К'!BZ139</f>
        <v>0</v>
      </c>
      <c r="E374" s="44"/>
      <c r="F374" s="137">
        <f>'5 жастағы балалар Ш'!BZ139</f>
        <v>0</v>
      </c>
      <c r="G374" s="44"/>
    </row>
    <row r="375" spans="2:7">
      <c r="B375" s="37">
        <v>26</v>
      </c>
      <c r="C375" s="43"/>
      <c r="D375" s="137">
        <f>'5 жастағы балалар К'!CA139</f>
        <v>0</v>
      </c>
      <c r="E375" s="44"/>
      <c r="F375" s="137">
        <f>'5 жастағы балалар Ш'!CA139</f>
        <v>0</v>
      </c>
      <c r="G375" s="44"/>
    </row>
    <row r="376" spans="2:7">
      <c r="B376" s="37"/>
      <c r="C376" s="43"/>
      <c r="D376" s="137">
        <f>'5 жастағы балалар К'!CB139</f>
        <v>0</v>
      </c>
      <c r="E376" s="44"/>
      <c r="F376" s="137">
        <f>'5 жастағы балалар Ш'!CB139</f>
        <v>0</v>
      </c>
      <c r="G376" s="44"/>
    </row>
    <row r="377" spans="2:7">
      <c r="B377" s="37"/>
      <c r="C377" s="43"/>
      <c r="D377" s="137">
        <f>'5 жастағы балалар К'!CC139</f>
        <v>0</v>
      </c>
      <c r="E377" s="44"/>
      <c r="F377" s="137">
        <f>'5 жастағы балалар Ш'!CC139</f>
        <v>0</v>
      </c>
      <c r="G377" s="44"/>
    </row>
    <row r="378" spans="2:7">
      <c r="B378" s="37">
        <v>27</v>
      </c>
      <c r="C378" s="43"/>
      <c r="D378" s="137">
        <f>'5 жастағы балалар К'!CD139</f>
        <v>0</v>
      </c>
      <c r="E378" s="44"/>
      <c r="F378" s="137">
        <f>'5 жастағы балалар Ш'!CD139</f>
        <v>0</v>
      </c>
      <c r="G378" s="44"/>
    </row>
    <row r="379" spans="2:7">
      <c r="B379" s="37"/>
      <c r="C379" s="43"/>
      <c r="D379" s="137">
        <f>'5 жастағы балалар К'!CE139</f>
        <v>0</v>
      </c>
      <c r="E379" s="44"/>
      <c r="F379" s="137">
        <f>'5 жастағы балалар Ш'!CE139</f>
        <v>0</v>
      </c>
      <c r="G379" s="44"/>
    </row>
    <row r="380" spans="2:7">
      <c r="B380" s="37"/>
      <c r="C380" s="43"/>
      <c r="D380" s="137">
        <f>'5 жастағы балалар К'!CF139</f>
        <v>0</v>
      </c>
      <c r="E380" s="44"/>
      <c r="F380" s="137">
        <f>'5 жастағы балалар Ш'!CF139</f>
        <v>0</v>
      </c>
      <c r="G380" s="44"/>
    </row>
    <row r="381" spans="2:7">
      <c r="B381" s="37">
        <v>28</v>
      </c>
      <c r="C381" s="43"/>
      <c r="D381" s="137">
        <f>'5 жастағы балалар К'!CG139</f>
        <v>0</v>
      </c>
      <c r="E381" s="44"/>
      <c r="F381" s="137">
        <f>'5 жастағы балалар Ш'!CG139</f>
        <v>0</v>
      </c>
      <c r="G381" s="44"/>
    </row>
    <row r="382" spans="2:7">
      <c r="B382" s="37"/>
      <c r="C382" s="43"/>
      <c r="D382" s="137">
        <f>'5 жастағы балалар К'!CH139</f>
        <v>0</v>
      </c>
      <c r="E382" s="44"/>
      <c r="F382" s="137">
        <f>'5 жастағы балалар Ш'!CH139</f>
        <v>0</v>
      </c>
      <c r="G382" s="44"/>
    </row>
    <row r="383" spans="2:7">
      <c r="B383" s="37"/>
      <c r="C383" s="43"/>
      <c r="D383" s="137">
        <f>'5 жастағы балалар К'!CI139</f>
        <v>0</v>
      </c>
      <c r="E383" s="44"/>
      <c r="F383" s="137">
        <f>'5 жастағы балалар Ш'!CI139</f>
        <v>0</v>
      </c>
      <c r="G383" s="44"/>
    </row>
    <row r="384" spans="2:7">
      <c r="B384" s="37">
        <v>29</v>
      </c>
      <c r="C384" s="43"/>
      <c r="D384" s="42"/>
      <c r="E384" s="44"/>
      <c r="F384" s="137">
        <f>'5 жастағы балалар Ш'!CJ139</f>
        <v>0</v>
      </c>
      <c r="G384" s="44"/>
    </row>
    <row r="385" spans="2:7">
      <c r="B385" s="37"/>
      <c r="C385" s="43"/>
      <c r="D385" s="44"/>
      <c r="E385" s="44"/>
      <c r="F385" s="137">
        <f>'5 жастағы балалар Ш'!CK139</f>
        <v>0</v>
      </c>
      <c r="G385" s="44"/>
    </row>
    <row r="386" spans="2:7">
      <c r="B386" s="37"/>
      <c r="C386" s="43"/>
      <c r="D386" s="44"/>
      <c r="E386" s="44"/>
      <c r="F386" s="137">
        <f>'5 жастағы балалар Ш'!CL139</f>
        <v>0</v>
      </c>
      <c r="G386" s="44"/>
    </row>
    <row r="387" spans="2:7">
      <c r="B387" s="37">
        <v>30</v>
      </c>
      <c r="C387" s="43"/>
      <c r="D387" s="44"/>
      <c r="E387" s="44"/>
      <c r="F387" s="137">
        <f>'5 жастағы балалар Ш'!CM139</f>
        <v>0</v>
      </c>
      <c r="G387" s="44"/>
    </row>
    <row r="388" spans="2:7">
      <c r="B388" s="37"/>
      <c r="C388" s="43"/>
      <c r="D388" s="44"/>
      <c r="E388" s="44"/>
      <c r="F388" s="137">
        <f>'5 жастағы балалар Ш'!CN139</f>
        <v>0</v>
      </c>
      <c r="G388" s="44"/>
    </row>
    <row r="389" spans="2:7">
      <c r="B389" s="37"/>
      <c r="C389" s="43"/>
      <c r="D389" s="44"/>
      <c r="E389" s="44"/>
      <c r="F389" s="137">
        <f>'5 жастағы балалар Ш'!CO139</f>
        <v>0</v>
      </c>
      <c r="G389" s="44"/>
    </row>
    <row r="390" spans="2:7">
      <c r="B390" s="37">
        <v>31</v>
      </c>
      <c r="C390" s="43"/>
      <c r="D390" s="44"/>
      <c r="E390" s="44"/>
      <c r="F390" s="137">
        <f>'5 жастағы балалар Ш'!CP139</f>
        <v>0</v>
      </c>
      <c r="G390" s="44"/>
    </row>
    <row r="391" spans="2:7">
      <c r="B391" s="37"/>
      <c r="C391" s="43"/>
      <c r="D391" s="44"/>
      <c r="E391" s="44"/>
      <c r="F391" s="137">
        <f>'5 жастағы балалар Ш'!CQ139</f>
        <v>0</v>
      </c>
      <c r="G391" s="44"/>
    </row>
    <row r="392" spans="2:7">
      <c r="B392" s="37"/>
      <c r="C392" s="43"/>
      <c r="D392" s="44"/>
      <c r="E392" s="44"/>
      <c r="F392" s="137">
        <f>'5 жастағы балалар Ш'!CR139</f>
        <v>0</v>
      </c>
      <c r="G392" s="44"/>
    </row>
    <row r="393" spans="2:7">
      <c r="B393" s="37">
        <v>32</v>
      </c>
      <c r="C393" s="43"/>
      <c r="D393" s="44"/>
      <c r="E393" s="44"/>
      <c r="F393" s="137">
        <f>'5 жастағы балалар Ш'!CS139</f>
        <v>0</v>
      </c>
      <c r="G393" s="44"/>
    </row>
    <row r="394" spans="2:7">
      <c r="B394" s="37"/>
      <c r="C394" s="43"/>
      <c r="D394" s="44"/>
      <c r="E394" s="44"/>
      <c r="F394" s="137">
        <f>'5 жастағы балалар Ш'!CT139</f>
        <v>0</v>
      </c>
      <c r="G394" s="44"/>
    </row>
    <row r="395" spans="2:7">
      <c r="B395" s="37"/>
      <c r="C395" s="43"/>
      <c r="D395" s="44"/>
      <c r="E395" s="44"/>
      <c r="F395" s="137">
        <f>'5 жастағы балалар Ш'!CU139</f>
        <v>0</v>
      </c>
      <c r="G395" s="44"/>
    </row>
    <row r="396" spans="2:7">
      <c r="B396" s="37">
        <v>33</v>
      </c>
      <c r="C396" s="43"/>
      <c r="D396" s="44"/>
      <c r="E396" s="44"/>
      <c r="F396" s="137">
        <f>'5 жастағы балалар Ш'!CV139</f>
        <v>0</v>
      </c>
      <c r="G396" s="44"/>
    </row>
    <row r="397" spans="2:7">
      <c r="B397" s="37"/>
      <c r="C397" s="43"/>
      <c r="D397" s="44"/>
      <c r="E397" s="44"/>
      <c r="F397" s="137">
        <f>'5 жастағы балалар Ш'!CW139</f>
        <v>0</v>
      </c>
      <c r="G397" s="44"/>
    </row>
    <row r="398" spans="2:7">
      <c r="B398" s="37"/>
      <c r="C398" s="43"/>
      <c r="D398" s="44"/>
      <c r="E398" s="44"/>
      <c r="F398" s="137">
        <f>'5 жастағы балалар Ш'!CX139</f>
        <v>0</v>
      </c>
      <c r="G398" s="44"/>
    </row>
    <row r="399" spans="2:7">
      <c r="B399" s="37">
        <v>34</v>
      </c>
      <c r="C399" s="43"/>
      <c r="D399" s="44"/>
      <c r="E399" s="44"/>
      <c r="F399" s="137">
        <f>'5 жастағы балалар Ш'!CY139</f>
        <v>0</v>
      </c>
      <c r="G399" s="44"/>
    </row>
    <row r="400" spans="2:7">
      <c r="B400" s="37"/>
      <c r="C400" s="43"/>
      <c r="D400" s="44"/>
      <c r="E400" s="44"/>
      <c r="F400" s="137">
        <f>'5 жастағы балалар Ш'!CZ139</f>
        <v>0</v>
      </c>
      <c r="G400" s="44"/>
    </row>
    <row r="401" spans="2:7">
      <c r="B401" s="37"/>
      <c r="C401" s="43"/>
      <c r="D401" s="44"/>
      <c r="E401" s="44"/>
      <c r="F401" s="137">
        <f>'5 жастағы балалар Ш'!DA139</f>
        <v>0</v>
      </c>
      <c r="G401" s="44"/>
    </row>
    <row r="402" spans="2:7">
      <c r="B402" s="37">
        <v>35</v>
      </c>
      <c r="C402" s="43"/>
      <c r="D402" s="44"/>
      <c r="E402" s="44"/>
      <c r="F402" s="137">
        <f>'5 жастағы балалар Ш'!DB139</f>
        <v>0</v>
      </c>
      <c r="G402" s="44"/>
    </row>
    <row r="403" spans="2:7">
      <c r="B403" s="37"/>
      <c r="C403" s="43"/>
      <c r="D403" s="44"/>
      <c r="E403" s="44"/>
      <c r="F403" s="137">
        <f>'5 жастағы балалар Ш'!DC139</f>
        <v>0</v>
      </c>
      <c r="G403" s="44"/>
    </row>
    <row r="404" spans="2:7">
      <c r="B404" s="37"/>
      <c r="C404" s="45"/>
      <c r="D404" s="46"/>
      <c r="E404" s="46"/>
      <c r="F404" s="137">
        <f>'5 жастағы балалар Ш'!DD139</f>
        <v>0</v>
      </c>
      <c r="G404" s="46"/>
    </row>
    <row r="405" spans="2:2">
      <c r="B405" s="47">
        <f>СВОД3!V34</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499893185216834"/>
  </sheetPr>
  <dimension ref="B2:CU618"/>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f>'5 жастағы балалар Ф'!C35</f>
        <v>0</v>
      </c>
      <c r="E4" s="5"/>
      <c r="F4" s="5"/>
      <c r="G4" s="1"/>
      <c r="H4" s="1"/>
    </row>
    <row r="5" ht="18" spans="2:8">
      <c r="B5" s="6" t="s">
        <v>2</v>
      </c>
      <c r="C5" s="6"/>
      <c r="D5" s="7">
        <f>'5 жастағы балалар Ф'!A35</f>
        <v>0</v>
      </c>
      <c r="E5" s="7"/>
      <c r="F5" s="7"/>
      <c r="G5" s="1"/>
      <c r="H5" s="1"/>
    </row>
    <row r="6" ht="89.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6.5" customHeight="1" spans="2:7">
      <c r="B97" s="28"/>
      <c r="C97" s="29" t="s">
        <v>5</v>
      </c>
      <c r="D97" s="29" t="s">
        <v>112</v>
      </c>
      <c r="E97" s="29" t="s">
        <v>338</v>
      </c>
      <c r="F97" s="29" t="s">
        <v>405</v>
      </c>
      <c r="G97" s="30" t="s">
        <v>726</v>
      </c>
    </row>
    <row r="98" ht="15" customHeight="1" spans="2:7">
      <c r="B98" s="31">
        <v>1</v>
      </c>
      <c r="C98" s="137">
        <f>'5 жастағы балалар Ф'!D35</f>
        <v>0</v>
      </c>
      <c r="D98" s="137">
        <f>'5 жастағы балалар К'!D35</f>
        <v>0</v>
      </c>
      <c r="E98" s="137">
        <f>'5 жастағы балалар Т'!D35</f>
        <v>0</v>
      </c>
      <c r="F98" s="137">
        <f>'5 жастағы балалар Ш'!D35</f>
        <v>0</v>
      </c>
      <c r="G98" s="137">
        <f>'5 жастағы балалар Ә'!D35</f>
        <v>0</v>
      </c>
    </row>
    <row r="99" ht="15" customHeight="1" spans="2:7">
      <c r="B99" s="33"/>
      <c r="C99" s="137">
        <f>'5 жастағы балалар Ф'!E35</f>
        <v>0</v>
      </c>
      <c r="D99" s="137">
        <f>'5 жастағы балалар К'!E35</f>
        <v>0</v>
      </c>
      <c r="E99" s="137">
        <f>'5 жастағы балалар Т'!E35</f>
        <v>0</v>
      </c>
      <c r="F99" s="137">
        <f>'5 жастағы балалар Ш'!E35</f>
        <v>0</v>
      </c>
      <c r="G99" s="137">
        <f>'5 жастағы балалар Ә'!E35</f>
        <v>0</v>
      </c>
    </row>
    <row r="100" ht="15" customHeight="1" spans="2:7">
      <c r="B100" s="34"/>
      <c r="C100" s="137">
        <f>'5 жастағы балалар Ф'!F35</f>
        <v>0</v>
      </c>
      <c r="D100" s="137">
        <f>'5 жастағы балалар К'!F35</f>
        <v>0</v>
      </c>
      <c r="E100" s="137">
        <f>'5 жастағы балалар Т'!F35</f>
        <v>0</v>
      </c>
      <c r="F100" s="137">
        <f>'5 жастағы балалар Ш'!F35</f>
        <v>0</v>
      </c>
      <c r="G100" s="137">
        <f>'5 жастағы балалар Ә'!F35</f>
        <v>0</v>
      </c>
    </row>
    <row r="101" ht="15" customHeight="1" spans="2:7">
      <c r="B101" s="31">
        <v>2</v>
      </c>
      <c r="C101" s="137">
        <f>'5 жастағы балалар Ф'!G35</f>
        <v>0</v>
      </c>
      <c r="D101" s="137">
        <f>'5 жастағы балалар К'!G35</f>
        <v>0</v>
      </c>
      <c r="E101" s="137">
        <f>'5 жастағы балалар Т'!G35</f>
        <v>0</v>
      </c>
      <c r="F101" s="137">
        <f>'5 жастағы балалар Ш'!G35</f>
        <v>0</v>
      </c>
      <c r="G101" s="137">
        <f>'5 жастағы балалар Ә'!G35</f>
        <v>0</v>
      </c>
    </row>
    <row r="102" ht="15" customHeight="1" spans="2:7">
      <c r="B102" s="33"/>
      <c r="C102" s="137">
        <f>'5 жастағы балалар Ф'!H35</f>
        <v>0</v>
      </c>
      <c r="D102" s="137">
        <f>'5 жастағы балалар К'!H35</f>
        <v>0</v>
      </c>
      <c r="E102" s="137">
        <f>'5 жастағы балалар Т'!H35</f>
        <v>0</v>
      </c>
      <c r="F102" s="137">
        <f>'5 жастағы балалар Ш'!H35</f>
        <v>0</v>
      </c>
      <c r="G102" s="137">
        <f>'5 жастағы балалар Ә'!H35</f>
        <v>0</v>
      </c>
    </row>
    <row r="103" ht="15" customHeight="1" spans="2:7">
      <c r="B103" s="34"/>
      <c r="C103" s="137">
        <f>'5 жастағы балалар Ф'!I35</f>
        <v>0</v>
      </c>
      <c r="D103" s="137">
        <f>'5 жастағы балалар К'!I35</f>
        <v>0</v>
      </c>
      <c r="E103" s="137">
        <f>'5 жастағы балалар Т'!I35</f>
        <v>0</v>
      </c>
      <c r="F103" s="137">
        <f>'5 жастағы балалар Ш'!I35</f>
        <v>0</v>
      </c>
      <c r="G103" s="137">
        <f>'5 жастағы балалар Ә'!I35</f>
        <v>0</v>
      </c>
    </row>
    <row r="104" ht="15" customHeight="1" spans="2:7">
      <c r="B104" s="31">
        <v>3</v>
      </c>
      <c r="C104" s="137">
        <f>'5 жастағы балалар Ф'!J35</f>
        <v>0</v>
      </c>
      <c r="D104" s="137">
        <f>'5 жастағы балалар К'!J35</f>
        <v>0</v>
      </c>
      <c r="E104" s="137">
        <f>'5 жастағы балалар Т'!J35</f>
        <v>0</v>
      </c>
      <c r="F104" s="137">
        <f>'5 жастағы балалар Ш'!J35</f>
        <v>0</v>
      </c>
      <c r="G104" s="137">
        <f>'5 жастағы балалар Ә'!J35</f>
        <v>0</v>
      </c>
    </row>
    <row r="105" ht="15" customHeight="1" spans="2:7">
      <c r="B105" s="33"/>
      <c r="C105" s="137">
        <f>'5 жастағы балалар Ф'!K35</f>
        <v>0</v>
      </c>
      <c r="D105" s="137">
        <f>'5 жастағы балалар К'!K35</f>
        <v>0</v>
      </c>
      <c r="E105" s="137">
        <f>'5 жастағы балалар Т'!K35</f>
        <v>0</v>
      </c>
      <c r="F105" s="137">
        <f>'5 жастағы балалар Ш'!K35</f>
        <v>0</v>
      </c>
      <c r="G105" s="137">
        <f>'5 жастағы балалар Ә'!K35</f>
        <v>0</v>
      </c>
    </row>
    <row r="106" ht="15" customHeight="1" spans="2:7">
      <c r="B106" s="34"/>
      <c r="C106" s="137">
        <f>'5 жастағы балалар Ф'!L35</f>
        <v>0</v>
      </c>
      <c r="D106" s="137">
        <f>'5 жастағы балалар К'!L35</f>
        <v>0</v>
      </c>
      <c r="E106" s="137">
        <f>'5 жастағы балалар Т'!L35</f>
        <v>0</v>
      </c>
      <c r="F106" s="137">
        <f>'5 жастағы балалар Ш'!L35</f>
        <v>0</v>
      </c>
      <c r="G106" s="137">
        <f>'5 жастағы балалар Ә'!L35</f>
        <v>0</v>
      </c>
    </row>
    <row r="107" ht="15" customHeight="1" spans="2:7">
      <c r="B107" s="31">
        <v>4</v>
      </c>
      <c r="C107" s="137">
        <f>'5 жастағы балалар Ф'!M35</f>
        <v>0</v>
      </c>
      <c r="D107" s="137">
        <f>'5 жастағы балалар К'!M35</f>
        <v>0</v>
      </c>
      <c r="E107" s="137">
        <f>'5 жастағы балалар Т'!M35</f>
        <v>0</v>
      </c>
      <c r="F107" s="137">
        <f>'5 жастағы балалар Ш'!M35</f>
        <v>0</v>
      </c>
      <c r="G107" s="137">
        <f>'5 жастағы балалар Ә'!M35</f>
        <v>0</v>
      </c>
    </row>
    <row r="108" ht="15" customHeight="1" spans="2:7">
      <c r="B108" s="33"/>
      <c r="C108" s="137">
        <f>'5 жастағы балалар Ф'!N35</f>
        <v>0</v>
      </c>
      <c r="D108" s="137">
        <f>'5 жастағы балалар К'!N35</f>
        <v>0</v>
      </c>
      <c r="E108" s="137">
        <f>'5 жастағы балалар Т'!N35</f>
        <v>0</v>
      </c>
      <c r="F108" s="137">
        <f>'5 жастағы балалар Ш'!N35</f>
        <v>0</v>
      </c>
      <c r="G108" s="137">
        <f>'5 жастағы балалар Ә'!N35</f>
        <v>0</v>
      </c>
    </row>
    <row r="109" ht="15" customHeight="1" spans="2:7">
      <c r="B109" s="34"/>
      <c r="C109" s="137">
        <f>'5 жастағы балалар Ф'!O35</f>
        <v>0</v>
      </c>
      <c r="D109" s="137">
        <f>'5 жастағы балалар К'!O35</f>
        <v>0</v>
      </c>
      <c r="E109" s="137">
        <f>'5 жастағы балалар Т'!O35</f>
        <v>0</v>
      </c>
      <c r="F109" s="137">
        <f>'5 жастағы балалар Ш'!O35</f>
        <v>0</v>
      </c>
      <c r="G109" s="137">
        <f>'5 жастағы балалар Ә'!O35</f>
        <v>0</v>
      </c>
    </row>
    <row r="110" ht="15" customHeight="1" spans="2:7">
      <c r="B110" s="31">
        <v>5</v>
      </c>
      <c r="C110" s="137">
        <f>'5 жастағы балалар Ф'!P35</f>
        <v>0</v>
      </c>
      <c r="D110" s="137">
        <f>'5 жастағы балалар К'!P35</f>
        <v>0</v>
      </c>
      <c r="E110" s="137">
        <f>'5 жастағы балалар Т'!P35</f>
        <v>0</v>
      </c>
      <c r="F110" s="137">
        <f>'5 жастағы балалар Ш'!P35</f>
        <v>0</v>
      </c>
      <c r="G110" s="137">
        <f>'5 жастағы балалар Ә'!P35</f>
        <v>0</v>
      </c>
    </row>
    <row r="111" ht="15" customHeight="1" spans="2:7">
      <c r="B111" s="33"/>
      <c r="C111" s="137">
        <f>'5 жастағы балалар Ф'!Q35</f>
        <v>0</v>
      </c>
      <c r="D111" s="137">
        <f>'5 жастағы балалар К'!Q35</f>
        <v>0</v>
      </c>
      <c r="E111" s="137">
        <f>'5 жастағы балалар Т'!Q35</f>
        <v>0</v>
      </c>
      <c r="F111" s="137">
        <f>'5 жастағы балалар Ш'!Q35</f>
        <v>0</v>
      </c>
      <c r="G111" s="137">
        <f>'5 жастағы балалар Ә'!Q35</f>
        <v>0</v>
      </c>
    </row>
    <row r="112" ht="15" customHeight="1" spans="2:7">
      <c r="B112" s="34"/>
      <c r="C112" s="137">
        <f>'5 жастағы балалар Ф'!R35</f>
        <v>0</v>
      </c>
      <c r="D112" s="137">
        <f>'5 жастағы балалар К'!R35</f>
        <v>0</v>
      </c>
      <c r="E112" s="137">
        <f>'5 жастағы балалар Т'!R35</f>
        <v>0</v>
      </c>
      <c r="F112" s="137">
        <f>'5 жастағы балалар Ш'!R35</f>
        <v>0</v>
      </c>
      <c r="G112" s="137">
        <f>'5 жастағы балалар Ә'!R35</f>
        <v>0</v>
      </c>
    </row>
    <row r="113" ht="15" customHeight="1" spans="2:7">
      <c r="B113" s="31">
        <v>6</v>
      </c>
      <c r="C113" s="137">
        <f>'5 жастағы балалар Ф'!S35</f>
        <v>0</v>
      </c>
      <c r="D113" s="137">
        <f>'5 жастағы балалар К'!S35</f>
        <v>0</v>
      </c>
      <c r="E113" s="137">
        <f>'5 жастағы балалар Т'!S35</f>
        <v>0</v>
      </c>
      <c r="F113" s="137">
        <f>'5 жастағы балалар Ш'!S35</f>
        <v>0</v>
      </c>
      <c r="G113" s="137">
        <f>'5 жастағы балалар Ә'!S35</f>
        <v>0</v>
      </c>
    </row>
    <row r="114" ht="15" customHeight="1" spans="2:7">
      <c r="B114" s="33"/>
      <c r="C114" s="137">
        <f>'5 жастағы балалар Ф'!T35</f>
        <v>0</v>
      </c>
      <c r="D114" s="137">
        <f>'5 жастағы балалар К'!T35</f>
        <v>0</v>
      </c>
      <c r="E114" s="137">
        <f>'5 жастағы балалар Т'!T35</f>
        <v>0</v>
      </c>
      <c r="F114" s="137">
        <f>'5 жастағы балалар Ш'!T35</f>
        <v>0</v>
      </c>
      <c r="G114" s="137">
        <f>'5 жастағы балалар Ә'!T35</f>
        <v>0</v>
      </c>
    </row>
    <row r="115" ht="15" customHeight="1" spans="2:7">
      <c r="B115" s="34"/>
      <c r="C115" s="137">
        <f>'5 жастағы балалар Ф'!U35</f>
        <v>0</v>
      </c>
      <c r="D115" s="137">
        <f>'5 жастағы балалар К'!U35</f>
        <v>0</v>
      </c>
      <c r="E115" s="137">
        <f>'5 жастағы балалар Т'!U35</f>
        <v>0</v>
      </c>
      <c r="F115" s="137">
        <f>'5 жастағы балалар Ш'!U35</f>
        <v>0</v>
      </c>
      <c r="G115" s="137">
        <f>'5 жастағы балалар Ә'!U35</f>
        <v>0</v>
      </c>
    </row>
    <row r="116" ht="15" customHeight="1" spans="2:7">
      <c r="B116" s="31">
        <v>7</v>
      </c>
      <c r="C116" s="35"/>
      <c r="D116" s="137">
        <f>'5 жастағы балалар К'!V35</f>
        <v>0</v>
      </c>
      <c r="E116" s="35"/>
      <c r="F116" s="137">
        <f>'5 жастағы балалар Ш'!V35</f>
        <v>0</v>
      </c>
      <c r="G116" s="35"/>
    </row>
    <row r="117" ht="15" customHeight="1" spans="2:7">
      <c r="B117" s="33"/>
      <c r="C117" s="36"/>
      <c r="D117" s="137">
        <f>'5 жастағы балалар Ш'!W35</f>
        <v>0</v>
      </c>
      <c r="E117" s="36"/>
      <c r="F117" s="137">
        <f>'5 жастағы балалар Ш'!W35</f>
        <v>0</v>
      </c>
      <c r="G117" s="36"/>
    </row>
    <row r="118" ht="15" customHeight="1" spans="2:7">
      <c r="B118" s="34"/>
      <c r="C118" s="36"/>
      <c r="D118" s="137">
        <f>'5 жастағы балалар К'!X35</f>
        <v>0</v>
      </c>
      <c r="E118" s="36"/>
      <c r="F118" s="137">
        <f>'5 жастағы балалар Ш'!X35</f>
        <v>0</v>
      </c>
      <c r="G118" s="36"/>
    </row>
    <row r="119" ht="15" customHeight="1" spans="2:7">
      <c r="B119" s="31">
        <v>8</v>
      </c>
      <c r="C119" s="36"/>
      <c r="D119" s="137">
        <f>'5 жастағы балалар К'!Y35</f>
        <v>0</v>
      </c>
      <c r="E119" s="36"/>
      <c r="F119" s="137">
        <f>'5 жастағы балалар Ш'!Y35</f>
        <v>0</v>
      </c>
      <c r="G119" s="36"/>
    </row>
    <row r="120" ht="15" customHeight="1" spans="2:7">
      <c r="B120" s="33"/>
      <c r="C120" s="36"/>
      <c r="D120" s="137">
        <f>'5 жастағы балалар К'!Z35</f>
        <v>0</v>
      </c>
      <c r="E120" s="36"/>
      <c r="F120" s="137">
        <f>'5 жастағы балалар Ш'!Z35</f>
        <v>0</v>
      </c>
      <c r="G120" s="36"/>
    </row>
    <row r="121" ht="15" customHeight="1" spans="2:7">
      <c r="B121" s="34"/>
      <c r="C121" s="36"/>
      <c r="D121" s="137">
        <f>'5 жастағы балалар К'!AA35</f>
        <v>0</v>
      </c>
      <c r="E121" s="36"/>
      <c r="F121" s="137">
        <f>'5 жастағы балалар Ш'!AA35</f>
        <v>0</v>
      </c>
      <c r="G121" s="36"/>
    </row>
    <row r="122" ht="15" customHeight="1" spans="2:7">
      <c r="B122" s="31">
        <v>9</v>
      </c>
      <c r="C122" s="36"/>
      <c r="D122" s="137">
        <f>'5 жастағы балалар К'!AB35</f>
        <v>0</v>
      </c>
      <c r="E122" s="36"/>
      <c r="F122" s="137">
        <f>'5 жастағы балалар Ш'!AB35</f>
        <v>0</v>
      </c>
      <c r="G122" s="36"/>
    </row>
    <row r="123" ht="15" customHeight="1" spans="2:7">
      <c r="B123" s="33"/>
      <c r="C123" s="36"/>
      <c r="D123" s="137">
        <f>'5 жастағы балалар К'!AC35</f>
        <v>0</v>
      </c>
      <c r="E123" s="36"/>
      <c r="F123" s="137">
        <f>'5 жастағы балалар Ш'!AC35</f>
        <v>0</v>
      </c>
      <c r="G123" s="36"/>
    </row>
    <row r="124" ht="15" customHeight="1" spans="2:7">
      <c r="B124" s="34"/>
      <c r="C124" s="36"/>
      <c r="D124" s="137">
        <f>'5 жастағы балалар К'!AD35</f>
        <v>0</v>
      </c>
      <c r="E124" s="36"/>
      <c r="F124" s="137">
        <f>'5 жастағы балалар Ш'!AD35</f>
        <v>0</v>
      </c>
      <c r="G124" s="36"/>
    </row>
    <row r="125" ht="15" customHeight="1" spans="2:7">
      <c r="B125" s="37">
        <v>10</v>
      </c>
      <c r="C125" s="36"/>
      <c r="D125" s="137">
        <f>'5 жастағы балалар К'!AE35</f>
        <v>0</v>
      </c>
      <c r="E125" s="36"/>
      <c r="F125" s="137">
        <f>'5 жастағы балалар Ш'!AE35</f>
        <v>0</v>
      </c>
      <c r="G125" s="36"/>
    </row>
    <row r="126" ht="15" customHeight="1" spans="2:7">
      <c r="B126" s="37"/>
      <c r="C126" s="36"/>
      <c r="D126" s="137">
        <f>'5 жастағы балалар К'!AF35</f>
        <v>0</v>
      </c>
      <c r="E126" s="36"/>
      <c r="F126" s="137">
        <f>'5 жастағы балалар Ш'!AF35</f>
        <v>0</v>
      </c>
      <c r="G126" s="36"/>
    </row>
    <row r="127" ht="15" customHeight="1" spans="2:7">
      <c r="B127" s="37"/>
      <c r="C127" s="36"/>
      <c r="D127" s="137">
        <f>'5 жастағы балалар К'!AG35</f>
        <v>0</v>
      </c>
      <c r="E127" s="36"/>
      <c r="F127" s="137">
        <f>'5 жастағы балалар Ш'!AG35</f>
        <v>0</v>
      </c>
      <c r="G127" s="36"/>
    </row>
    <row r="128" ht="15" customHeight="1" spans="2:7">
      <c r="B128" s="37">
        <v>11</v>
      </c>
      <c r="C128" s="36"/>
      <c r="D128" s="137">
        <f>'5 жастағы балалар К'!AH35</f>
        <v>0</v>
      </c>
      <c r="E128" s="36"/>
      <c r="F128" s="137">
        <f>'5 жастағы балалар Ш'!AH35</f>
        <v>0</v>
      </c>
      <c r="G128" s="36"/>
    </row>
    <row r="129" ht="15" customHeight="1" spans="2:7">
      <c r="B129" s="37"/>
      <c r="C129" s="36"/>
      <c r="D129" s="137">
        <f>'5 жастағы балалар К'!AI35</f>
        <v>0</v>
      </c>
      <c r="E129" s="36"/>
      <c r="F129" s="137">
        <f>'5 жастағы балалар Ш'!AI35</f>
        <v>0</v>
      </c>
      <c r="G129" s="36"/>
    </row>
    <row r="130" spans="2:7">
      <c r="B130" s="37"/>
      <c r="C130" s="36"/>
      <c r="D130" s="137">
        <f>'5 жастағы балалар К'!AJ35</f>
        <v>0</v>
      </c>
      <c r="E130" s="36"/>
      <c r="F130" s="137">
        <f>'5 жастағы балалар Ш'!AJ35</f>
        <v>0</v>
      </c>
      <c r="G130" s="36"/>
    </row>
    <row r="131" spans="2:7">
      <c r="B131" s="37">
        <v>12</v>
      </c>
      <c r="C131" s="36"/>
      <c r="D131" s="137">
        <f>'5 жастағы балалар К'!AK35</f>
        <v>0</v>
      </c>
      <c r="E131" s="36"/>
      <c r="F131" s="137">
        <f>'5 жастағы балалар Ш'!AK35</f>
        <v>0</v>
      </c>
      <c r="G131" s="36"/>
    </row>
    <row r="132" spans="2:7">
      <c r="B132" s="37"/>
      <c r="C132" s="36"/>
      <c r="D132" s="137">
        <f>'5 жастағы балалар К'!AL35</f>
        <v>0</v>
      </c>
      <c r="E132" s="36"/>
      <c r="F132" s="137">
        <f>'5 жастағы балалар Ш'!AL35</f>
        <v>0</v>
      </c>
      <c r="G132" s="36"/>
    </row>
    <row r="133" spans="2:7">
      <c r="B133" s="37"/>
      <c r="C133" s="36"/>
      <c r="D133" s="137">
        <f>'5 жастағы балалар К'!AM35</f>
        <v>0</v>
      </c>
      <c r="E133" s="36"/>
      <c r="F133" s="137">
        <f>'5 жастағы балалар Ш'!AM35</f>
        <v>0</v>
      </c>
      <c r="G133" s="36"/>
    </row>
    <row r="134" spans="2:7">
      <c r="B134" s="37">
        <v>13</v>
      </c>
      <c r="C134" s="36"/>
      <c r="D134" s="137">
        <f>'5 жастағы балалар К'!AN35</f>
        <v>0</v>
      </c>
      <c r="E134" s="36"/>
      <c r="F134" s="137">
        <f>'5 жастағы балалар Ш'!AN35</f>
        <v>0</v>
      </c>
      <c r="G134" s="36"/>
    </row>
    <row r="135" spans="2:7">
      <c r="B135" s="37"/>
      <c r="C135" s="36"/>
      <c r="D135" s="137">
        <f>'5 жастағы балалар К'!AO35</f>
        <v>0</v>
      </c>
      <c r="E135" s="36"/>
      <c r="F135" s="137">
        <f>'5 жастағы балалар Ш'!AO35</f>
        <v>0</v>
      </c>
      <c r="G135" s="36"/>
    </row>
    <row r="136" spans="2:7">
      <c r="B136" s="37"/>
      <c r="C136" s="36"/>
      <c r="D136" s="137">
        <f>'5 жастағы балалар К'!AP35</f>
        <v>0</v>
      </c>
      <c r="E136" s="36"/>
      <c r="F136" s="137">
        <f>'5 жастағы балалар Ш'!AP35</f>
        <v>0</v>
      </c>
      <c r="G136" s="36"/>
    </row>
    <row r="137" spans="2:7">
      <c r="B137" s="37">
        <v>14</v>
      </c>
      <c r="C137" s="36"/>
      <c r="D137" s="137">
        <f>'5 жастағы балалар К'!AQ35</f>
        <v>0</v>
      </c>
      <c r="E137" s="36"/>
      <c r="F137" s="137">
        <f>'5 жастағы балалар Ш'!AQ35</f>
        <v>0</v>
      </c>
      <c r="G137" s="36"/>
    </row>
    <row r="138" spans="2:7">
      <c r="B138" s="37"/>
      <c r="C138" s="36"/>
      <c r="D138" s="137">
        <f>'5 жастағы балалар К'!AR35</f>
        <v>0</v>
      </c>
      <c r="E138" s="36"/>
      <c r="F138" s="137">
        <f>'5 жастағы балалар Ш'!AR35</f>
        <v>0</v>
      </c>
      <c r="G138" s="36"/>
    </row>
    <row r="139" spans="2:7">
      <c r="B139" s="37"/>
      <c r="C139" s="36"/>
      <c r="D139" s="137">
        <f>'5 жастағы балалар К'!AS35</f>
        <v>0</v>
      </c>
      <c r="E139" s="36"/>
      <c r="F139" s="137">
        <f>'5 жастағы балалар Ш'!AS35</f>
        <v>0</v>
      </c>
      <c r="G139" s="36"/>
    </row>
    <row r="140" spans="2:7">
      <c r="B140" s="37">
        <v>15</v>
      </c>
      <c r="C140" s="36"/>
      <c r="D140" s="137">
        <f>'5 жастағы балалар К'!AT35</f>
        <v>0</v>
      </c>
      <c r="E140" s="36"/>
      <c r="F140" s="137">
        <f>'5 жастағы балалар Ш'!AT35</f>
        <v>0</v>
      </c>
      <c r="G140" s="36"/>
    </row>
    <row r="141" spans="2:7">
      <c r="B141" s="37"/>
      <c r="C141" s="36"/>
      <c r="D141" s="137">
        <f>'5 жастағы балалар К'!AU35</f>
        <v>0</v>
      </c>
      <c r="E141" s="36"/>
      <c r="F141" s="137">
        <f>'5 жастағы балалар Ш'!AU35</f>
        <v>0</v>
      </c>
      <c r="G141" s="36"/>
    </row>
    <row r="142" spans="2:7">
      <c r="B142" s="37"/>
      <c r="C142" s="36"/>
      <c r="D142" s="137">
        <f>'5 жастағы балалар К'!AV35</f>
        <v>0</v>
      </c>
      <c r="E142" s="36"/>
      <c r="F142" s="137">
        <f>'5 жастағы балалар Ш'!AV35</f>
        <v>0</v>
      </c>
      <c r="G142" s="36"/>
    </row>
    <row r="143" spans="2:7">
      <c r="B143" s="37">
        <v>16</v>
      </c>
      <c r="C143" s="36"/>
      <c r="D143" s="137">
        <f>'5 жастағы балалар К'!AW35</f>
        <v>0</v>
      </c>
      <c r="E143" s="36"/>
      <c r="F143" s="137">
        <f>'5 жастағы балалар Ш'!AW35</f>
        <v>0</v>
      </c>
      <c r="G143" s="36"/>
    </row>
    <row r="144" spans="2:7">
      <c r="B144" s="37"/>
      <c r="C144" s="36"/>
      <c r="D144" s="137">
        <f>'5 жастағы балалар К'!AX35</f>
        <v>0</v>
      </c>
      <c r="E144" s="36"/>
      <c r="F144" s="137">
        <f>'5 жастағы балалар Ш'!AX35</f>
        <v>0</v>
      </c>
      <c r="G144" s="36"/>
    </row>
    <row r="145" spans="2:7">
      <c r="B145" s="37"/>
      <c r="C145" s="36"/>
      <c r="D145" s="137">
        <f>'5 жастағы балалар К'!AY35</f>
        <v>0</v>
      </c>
      <c r="E145" s="36"/>
      <c r="F145" s="137">
        <f>'5 жастағы балалар Ш'!AY35</f>
        <v>0</v>
      </c>
      <c r="G145" s="36"/>
    </row>
    <row r="146" spans="2:7">
      <c r="B146" s="37">
        <v>17</v>
      </c>
      <c r="C146" s="36"/>
      <c r="D146" s="137">
        <f>'5 жастағы балалар К'!AZ35</f>
        <v>0</v>
      </c>
      <c r="E146" s="36"/>
      <c r="F146" s="137">
        <f>'5 жастағы балалар Ш'!AZ35</f>
        <v>0</v>
      </c>
      <c r="G146" s="36"/>
    </row>
    <row r="147" spans="2:7">
      <c r="B147" s="37"/>
      <c r="C147" s="36"/>
      <c r="D147" s="137">
        <f>'5 жастағы балалар К'!BA35</f>
        <v>0</v>
      </c>
      <c r="E147" s="36"/>
      <c r="F147" s="137">
        <f>'5 жастағы балалар Ш'!BA35</f>
        <v>0</v>
      </c>
      <c r="G147" s="36"/>
    </row>
    <row r="148" spans="2:7">
      <c r="B148" s="37"/>
      <c r="C148" s="36"/>
      <c r="D148" s="137">
        <f>'5 жастағы балалар К'!BB35</f>
        <v>0</v>
      </c>
      <c r="E148" s="36"/>
      <c r="F148" s="137">
        <f>'5 жастағы балалар Ш'!BB35</f>
        <v>0</v>
      </c>
      <c r="G148" s="36"/>
    </row>
    <row r="149" spans="2:7">
      <c r="B149" s="37">
        <v>18</v>
      </c>
      <c r="C149" s="36"/>
      <c r="D149" s="137">
        <f>'5 жастағы балалар К'!BC35</f>
        <v>0</v>
      </c>
      <c r="E149" s="36"/>
      <c r="F149" s="137">
        <f>'5 жастағы балалар Ш'!BC35</f>
        <v>0</v>
      </c>
      <c r="G149" s="36"/>
    </row>
    <row r="150" spans="2:7">
      <c r="B150" s="37"/>
      <c r="C150" s="36"/>
      <c r="D150" s="137">
        <f>'5 жастағы балалар К'!BD35</f>
        <v>0</v>
      </c>
      <c r="E150" s="36"/>
      <c r="F150" s="137">
        <f>'5 жастағы балалар Ш'!BD35</f>
        <v>0</v>
      </c>
      <c r="G150" s="36"/>
    </row>
    <row r="151" spans="2:7">
      <c r="B151" s="37"/>
      <c r="C151" s="36"/>
      <c r="D151" s="137">
        <f>'5 жастағы балалар К'!BE35</f>
        <v>0</v>
      </c>
      <c r="E151" s="36"/>
      <c r="F151" s="137">
        <f>'5 жастағы балалар Ш'!BE35</f>
        <v>0</v>
      </c>
      <c r="G151" s="36"/>
    </row>
    <row r="152" spans="2:7">
      <c r="B152" s="37">
        <v>19</v>
      </c>
      <c r="C152" s="36"/>
      <c r="D152" s="35"/>
      <c r="E152" s="36"/>
      <c r="F152" s="137">
        <f>'5 жастағы балалар Ш'!BF35</f>
        <v>0</v>
      </c>
      <c r="G152" s="36"/>
    </row>
    <row r="153" spans="2:7">
      <c r="B153" s="37"/>
      <c r="C153" s="36"/>
      <c r="D153" s="36"/>
      <c r="E153" s="36"/>
      <c r="F153" s="137">
        <f>'5 жастағы балалар Ш'!BG35</f>
        <v>0</v>
      </c>
      <c r="G153" s="36"/>
    </row>
    <row r="154" spans="2:7">
      <c r="B154" s="37"/>
      <c r="C154" s="36"/>
      <c r="D154" s="36"/>
      <c r="E154" s="36"/>
      <c r="F154" s="137">
        <f>'5 жастағы балалар Ш'!BH35</f>
        <v>0</v>
      </c>
      <c r="G154" s="36"/>
    </row>
    <row r="155" spans="2:7">
      <c r="B155" s="37">
        <v>20</v>
      </c>
      <c r="C155" s="36"/>
      <c r="D155" s="36"/>
      <c r="E155" s="36"/>
      <c r="F155" s="137">
        <f>'5 жастағы балалар Ш'!BI35</f>
        <v>0</v>
      </c>
      <c r="G155" s="36"/>
    </row>
    <row r="156" spans="2:7">
      <c r="B156" s="37"/>
      <c r="C156" s="36"/>
      <c r="D156" s="36"/>
      <c r="E156" s="36"/>
      <c r="F156" s="137">
        <f>'5 жастағы балалар Ш'!BJ35</f>
        <v>0</v>
      </c>
      <c r="G156" s="36"/>
    </row>
    <row r="157" spans="2:7">
      <c r="B157" s="37"/>
      <c r="C157" s="36"/>
      <c r="D157" s="36"/>
      <c r="E157" s="36"/>
      <c r="F157" s="137">
        <f>'5 жастағы балалар Ш'!BK35</f>
        <v>0</v>
      </c>
      <c r="G157" s="36"/>
    </row>
    <row r="158" spans="2:7">
      <c r="B158" s="31">
        <v>21</v>
      </c>
      <c r="C158" s="36"/>
      <c r="D158" s="36"/>
      <c r="E158" s="36"/>
      <c r="F158" s="137">
        <f>'5 жастағы балалар Ш'!BL35</f>
        <v>0</v>
      </c>
      <c r="G158" s="36"/>
    </row>
    <row r="159" ht="15" customHeight="1" spans="2:7">
      <c r="B159" s="33"/>
      <c r="C159" s="36"/>
      <c r="D159" s="36"/>
      <c r="E159" s="36"/>
      <c r="F159" s="137">
        <f>'5 жастағы балалар Ш'!BM35</f>
        <v>0</v>
      </c>
      <c r="G159" s="36"/>
    </row>
    <row r="160" spans="2:7">
      <c r="B160" s="34"/>
      <c r="C160" s="36"/>
      <c r="D160" s="36"/>
      <c r="E160" s="36"/>
      <c r="F160" s="137">
        <f>'5 жастағы балалар Ш'!BN35</f>
        <v>0</v>
      </c>
      <c r="G160" s="36"/>
    </row>
    <row r="161" spans="2:7">
      <c r="B161" s="31">
        <v>22</v>
      </c>
      <c r="C161" s="36"/>
      <c r="D161" s="36"/>
      <c r="E161" s="36"/>
      <c r="F161" s="137">
        <f>'5 жастағы балалар Ш'!BO35</f>
        <v>0</v>
      </c>
      <c r="G161" s="36"/>
    </row>
    <row r="162" spans="2:7">
      <c r="B162" s="33"/>
      <c r="C162" s="36"/>
      <c r="D162" s="36"/>
      <c r="E162" s="36"/>
      <c r="F162" s="137">
        <f>'5 жастағы балалар Ш'!BP35</f>
        <v>0</v>
      </c>
      <c r="G162" s="36"/>
    </row>
    <row r="163" spans="2:7">
      <c r="B163" s="34"/>
      <c r="C163" s="36"/>
      <c r="D163" s="36"/>
      <c r="E163" s="36"/>
      <c r="F163" s="137">
        <f>'5 жастағы балалар Ш'!BQ35</f>
        <v>0</v>
      </c>
      <c r="G163" s="36"/>
    </row>
    <row r="164" spans="2:7">
      <c r="B164" s="31">
        <v>23</v>
      </c>
      <c r="C164" s="36"/>
      <c r="D164" s="36"/>
      <c r="E164" s="36"/>
      <c r="F164" s="137">
        <f>'5 жастағы балалар Ш'!BR35</f>
        <v>0</v>
      </c>
      <c r="G164" s="36"/>
    </row>
    <row r="165" spans="2:7">
      <c r="B165" s="33"/>
      <c r="C165" s="36"/>
      <c r="D165" s="36"/>
      <c r="E165" s="36"/>
      <c r="F165" s="137">
        <f>'5 жастағы балалар Ш'!BS35</f>
        <v>0</v>
      </c>
      <c r="G165" s="36"/>
    </row>
    <row r="166" ht="15" customHeight="1" spans="2:7">
      <c r="B166" s="34"/>
      <c r="C166" s="36"/>
      <c r="D166" s="36"/>
      <c r="E166" s="36"/>
      <c r="F166" s="137">
        <f>'5 жастағы балалар Ш'!BT35</f>
        <v>0</v>
      </c>
      <c r="G166" s="36"/>
    </row>
    <row r="167" ht="15" customHeight="1" spans="2:7">
      <c r="B167" s="31">
        <v>24</v>
      </c>
      <c r="C167" s="36"/>
      <c r="D167" s="36"/>
      <c r="E167" s="36"/>
      <c r="F167" s="137">
        <f>'5 жастағы балалар Ш'!BU35</f>
        <v>0</v>
      </c>
      <c r="G167" s="36"/>
    </row>
    <row r="168" ht="15" customHeight="1" spans="2:7">
      <c r="B168" s="33"/>
      <c r="C168" s="36"/>
      <c r="D168" s="36"/>
      <c r="E168" s="36"/>
      <c r="F168" s="137">
        <f>'5 жастағы балалар Ш'!BV35</f>
        <v>0</v>
      </c>
      <c r="G168" s="36"/>
    </row>
    <row r="169" ht="15" customHeight="1" spans="2:7">
      <c r="B169" s="34"/>
      <c r="C169" s="36"/>
      <c r="D169" s="36"/>
      <c r="E169" s="36"/>
      <c r="F169" s="137">
        <f>'5 жастағы балалар Ш'!BW35</f>
        <v>0</v>
      </c>
      <c r="G169" s="36"/>
    </row>
    <row r="170" ht="15" customHeight="1" spans="2:7">
      <c r="B170" s="31">
        <v>25</v>
      </c>
      <c r="C170" s="36"/>
      <c r="D170" s="36"/>
      <c r="E170" s="36"/>
      <c r="F170" s="137">
        <f>'5 жастағы балалар Ш'!BX35</f>
        <v>0</v>
      </c>
      <c r="G170" s="36"/>
    </row>
    <row r="171" ht="15" customHeight="1" spans="2:7">
      <c r="B171" s="33"/>
      <c r="C171" s="36"/>
      <c r="D171" s="36"/>
      <c r="E171" s="36"/>
      <c r="F171" s="137">
        <f>'5 жастағы балалар Ш'!BY35</f>
        <v>0</v>
      </c>
      <c r="G171" s="36"/>
    </row>
    <row r="172" ht="15" customHeight="1" spans="2:7">
      <c r="B172" s="34"/>
      <c r="C172" s="36"/>
      <c r="D172" s="36"/>
      <c r="E172" s="36"/>
      <c r="F172" s="137">
        <f>'5 жастағы балалар Ш'!BZ35</f>
        <v>0</v>
      </c>
      <c r="G172" s="36"/>
    </row>
    <row r="173" ht="15" customHeight="1" spans="2:7">
      <c r="B173" s="31">
        <v>26</v>
      </c>
      <c r="C173" s="36"/>
      <c r="D173" s="36"/>
      <c r="E173" s="36"/>
      <c r="F173" s="137">
        <f>'5 жастағы балалар Ш'!CA35</f>
        <v>0</v>
      </c>
      <c r="G173" s="36"/>
    </row>
    <row r="174" ht="15" customHeight="1" spans="2:7">
      <c r="B174" s="33"/>
      <c r="C174" s="36"/>
      <c r="D174" s="36"/>
      <c r="E174" s="36"/>
      <c r="F174" s="137">
        <f>'5 жастағы балалар Ш'!CB35</f>
        <v>0</v>
      </c>
      <c r="G174" s="36"/>
    </row>
    <row r="175" ht="15" customHeight="1" spans="2:7">
      <c r="B175" s="34"/>
      <c r="C175" s="36"/>
      <c r="D175" s="36"/>
      <c r="E175" s="36"/>
      <c r="F175" s="137">
        <f>'5 жастағы балалар Ш'!CC35</f>
        <v>0</v>
      </c>
      <c r="G175" s="36"/>
    </row>
    <row r="176" ht="15" customHeight="1" spans="2:7">
      <c r="B176" s="31">
        <v>27</v>
      </c>
      <c r="C176" s="36"/>
      <c r="D176" s="36"/>
      <c r="E176" s="36"/>
      <c r="F176" s="137">
        <f>'5 жастағы балалар Ш'!CD35</f>
        <v>0</v>
      </c>
      <c r="G176" s="36"/>
    </row>
    <row r="177" ht="15" customHeight="1" spans="2:7">
      <c r="B177" s="33"/>
      <c r="C177" s="36"/>
      <c r="D177" s="36"/>
      <c r="E177" s="36"/>
      <c r="F177" s="137">
        <f>'5 жастағы балалар Ш'!CE35</f>
        <v>0</v>
      </c>
      <c r="G177" s="36"/>
    </row>
    <row r="178" ht="15" customHeight="1" spans="2:7">
      <c r="B178" s="34"/>
      <c r="C178" s="36"/>
      <c r="D178" s="36"/>
      <c r="E178" s="36"/>
      <c r="F178" s="137">
        <f>'5 жастағы балалар Ш'!CF35</f>
        <v>0</v>
      </c>
      <c r="G178" s="36"/>
    </row>
    <row r="179" ht="15" customHeight="1" spans="2:7">
      <c r="B179" s="31">
        <v>28</v>
      </c>
      <c r="C179" s="36"/>
      <c r="D179" s="36"/>
      <c r="E179" s="36"/>
      <c r="F179" s="137">
        <f>'5 жастағы балалар Ш'!CG35</f>
        <v>0</v>
      </c>
      <c r="G179" s="36"/>
    </row>
    <row r="180" ht="15" customHeight="1" spans="2:7">
      <c r="B180" s="33"/>
      <c r="C180" s="36"/>
      <c r="D180" s="36"/>
      <c r="E180" s="36"/>
      <c r="F180" s="137">
        <f>'5 жастағы балалар Ш'!CH35</f>
        <v>0</v>
      </c>
      <c r="G180" s="36"/>
    </row>
    <row r="181" ht="15" customHeight="1" spans="2:7">
      <c r="B181" s="34"/>
      <c r="C181" s="36"/>
      <c r="D181" s="36"/>
      <c r="E181" s="36"/>
      <c r="F181" s="137">
        <f>'5 жастағы балалар Ш'!CI35</f>
        <v>0</v>
      </c>
      <c r="G181" s="36"/>
    </row>
    <row r="182" ht="15" customHeight="1" spans="2:7">
      <c r="B182" s="31">
        <v>29</v>
      </c>
      <c r="C182" s="36"/>
      <c r="D182" s="36"/>
      <c r="E182" s="36"/>
      <c r="F182" s="137">
        <f>'5 жастағы балалар Ш'!CJ35</f>
        <v>0</v>
      </c>
      <c r="G182" s="36"/>
    </row>
    <row r="183" ht="15" customHeight="1" spans="2:7">
      <c r="B183" s="33"/>
      <c r="C183" s="36"/>
      <c r="D183" s="36"/>
      <c r="E183" s="36"/>
      <c r="F183" s="137">
        <f>'5 жастағы балалар Ш'!CK35</f>
        <v>0</v>
      </c>
      <c r="G183" s="36"/>
    </row>
    <row r="184" ht="15" customHeight="1" spans="2:7">
      <c r="B184" s="34"/>
      <c r="C184" s="36"/>
      <c r="D184" s="36"/>
      <c r="E184" s="36"/>
      <c r="F184" s="137">
        <f>'5 жастағы балалар Ш'!CL35</f>
        <v>0</v>
      </c>
      <c r="G184" s="36"/>
    </row>
    <row r="185" ht="15" customHeight="1" spans="2:7">
      <c r="B185" s="31">
        <v>30</v>
      </c>
      <c r="C185" s="36"/>
      <c r="D185" s="36"/>
      <c r="E185" s="36"/>
      <c r="F185" s="137">
        <f>'5 жастағы балалар Ш'!CM35</f>
        <v>0</v>
      </c>
      <c r="G185" s="36"/>
    </row>
    <row r="186" ht="15" customHeight="1" spans="2:7">
      <c r="B186" s="33"/>
      <c r="C186" s="36"/>
      <c r="D186" s="36"/>
      <c r="E186" s="36"/>
      <c r="F186" s="137">
        <f>'5 жастағы балалар Ш'!CN35</f>
        <v>0</v>
      </c>
      <c r="G186" s="36"/>
    </row>
    <row r="187" ht="15" customHeight="1" spans="2:7">
      <c r="B187" s="34"/>
      <c r="C187" s="38"/>
      <c r="D187" s="38"/>
      <c r="E187" s="38"/>
      <c r="F187" s="137">
        <f>'5 жастағы балалар Ш'!CO35</f>
        <v>0</v>
      </c>
      <c r="G187" s="38"/>
    </row>
    <row r="188" ht="15" customHeight="1"/>
    <row r="189" ht="15" customHeight="1" spans="2:7">
      <c r="B189" s="25" t="s">
        <v>839</v>
      </c>
      <c r="C189" s="26"/>
      <c r="D189" s="26"/>
      <c r="E189" s="26"/>
      <c r="F189" s="26"/>
      <c r="G189" s="27"/>
    </row>
    <row r="190" ht="35.25" customHeight="1" spans="2:7">
      <c r="B190" s="28"/>
      <c r="C190" s="29" t="s">
        <v>5</v>
      </c>
      <c r="D190" s="29" t="s">
        <v>112</v>
      </c>
      <c r="E190" s="29" t="s">
        <v>338</v>
      </c>
      <c r="F190" s="29" t="s">
        <v>405</v>
      </c>
      <c r="G190" s="30" t="s">
        <v>726</v>
      </c>
    </row>
    <row r="191" ht="15" customHeight="1" spans="2:7">
      <c r="B191" s="31">
        <v>1</v>
      </c>
      <c r="C191" s="139">
        <f>'5 жастағы балалар Ф'!D81</f>
        <v>0</v>
      </c>
      <c r="D191" s="139">
        <f>'5 жастағы балалар К'!D81</f>
        <v>0</v>
      </c>
      <c r="E191" s="139">
        <f>'5 жастағы балалар Т'!D81</f>
        <v>0</v>
      </c>
      <c r="F191" s="139">
        <f>'5 жастағы балалар Ш'!D81</f>
        <v>0</v>
      </c>
      <c r="G191" s="139">
        <f>'5 жастағы балалар Ә'!D81</f>
        <v>0</v>
      </c>
    </row>
    <row r="192" ht="15" customHeight="1" spans="2:7">
      <c r="B192" s="33"/>
      <c r="C192" s="139">
        <f>'5 жастағы балалар Ф'!E81</f>
        <v>0</v>
      </c>
      <c r="D192" s="139">
        <f>'5 жастағы балалар К'!E81</f>
        <v>0</v>
      </c>
      <c r="E192" s="139">
        <f>'5 жастағы балалар Т'!E81</f>
        <v>0</v>
      </c>
      <c r="F192" s="139">
        <f>'5 жастағы балалар Ш'!E81</f>
        <v>0</v>
      </c>
      <c r="G192" s="139">
        <f>'5 жастағы балалар Ә'!E81</f>
        <v>0</v>
      </c>
    </row>
    <row r="193" ht="15" customHeight="1" spans="2:7">
      <c r="B193" s="34"/>
      <c r="C193" s="139">
        <f>'5 жастағы балалар Ф'!F81</f>
        <v>0</v>
      </c>
      <c r="D193" s="139">
        <f>'5 жастағы балалар К'!F81</f>
        <v>0</v>
      </c>
      <c r="E193" s="139">
        <f>'5 жастағы балалар Т'!F81</f>
        <v>0</v>
      </c>
      <c r="F193" s="139">
        <f>'5 жастағы балалар Ш'!F81</f>
        <v>0</v>
      </c>
      <c r="G193" s="139">
        <f>'5 жастағы балалар Ә'!F81</f>
        <v>0</v>
      </c>
    </row>
    <row r="194" ht="15" customHeight="1" spans="2:99">
      <c r="B194" s="31">
        <v>2</v>
      </c>
      <c r="C194" s="139">
        <f>'5 жастағы балалар Ф'!G81</f>
        <v>0</v>
      </c>
      <c r="D194" s="139">
        <f>'5 жастағы балалар К'!G81</f>
        <v>0</v>
      </c>
      <c r="E194" s="139">
        <f>'5 жастағы балалар Т'!G81</f>
        <v>0</v>
      </c>
      <c r="F194" s="139">
        <f>'5 жастағы балалар Ш'!G81</f>
        <v>0</v>
      </c>
      <c r="G194" s="139">
        <f>'5 жастағы балалар Ә'!G81</f>
        <v>0</v>
      </c>
      <c r="CO194" s="140"/>
      <c r="CQ194" s="140"/>
      <c r="CS194" s="140"/>
      <c r="CU194" s="140"/>
    </row>
    <row r="195" ht="15" customHeight="1" spans="2:99">
      <c r="B195" s="33"/>
      <c r="C195" s="139">
        <f>'5 жастағы балалар Ф'!H81</f>
        <v>0</v>
      </c>
      <c r="D195" s="139">
        <f>'5 жастағы балалар К'!H81</f>
        <v>0</v>
      </c>
      <c r="E195" s="139">
        <f>'5 жастағы балалар Т'!H81</f>
        <v>0</v>
      </c>
      <c r="F195" s="139">
        <f>'5 жастағы балалар Ш'!H81</f>
        <v>0</v>
      </c>
      <c r="G195" s="139">
        <f>'5 жастағы балалар Ә'!H81</f>
        <v>0</v>
      </c>
      <c r="CO195" s="141"/>
      <c r="CQ195" s="141"/>
      <c r="CS195" s="141"/>
      <c r="CU195" s="141"/>
    </row>
    <row r="196" ht="15" customHeight="1" spans="2:99">
      <c r="B196" s="34"/>
      <c r="C196" s="139">
        <f>'5 жастағы балалар Ф'!I81</f>
        <v>0</v>
      </c>
      <c r="D196" s="139">
        <f>'5 жастағы балалар К'!I81</f>
        <v>0</v>
      </c>
      <c r="E196" s="139">
        <f>'5 жастағы балалар Т'!I81</f>
        <v>0</v>
      </c>
      <c r="F196" s="139">
        <f>'5 жастағы балалар Ш'!I81</f>
        <v>0</v>
      </c>
      <c r="G196" s="139">
        <f>'5 жастағы балалар Ә'!I81</f>
        <v>0</v>
      </c>
      <c r="CO196" s="141"/>
      <c r="CQ196" s="141"/>
      <c r="CS196" s="141"/>
      <c r="CU196" s="141"/>
    </row>
    <row r="197" ht="15" customHeight="1" spans="2:7">
      <c r="B197" s="31">
        <v>3</v>
      </c>
      <c r="C197" s="139">
        <f>'5 жастағы балалар Ф'!J81</f>
        <v>0</v>
      </c>
      <c r="D197" s="139">
        <f>'5 жастағы балалар К'!J81</f>
        <v>0</v>
      </c>
      <c r="E197" s="139">
        <f>'5 жастағы балалар Т'!J81</f>
        <v>0</v>
      </c>
      <c r="F197" s="139">
        <f>'5 жастағы балалар Ш'!J81</f>
        <v>0</v>
      </c>
      <c r="G197" s="139">
        <f>'5 жастағы балалар Ә'!J81</f>
        <v>0</v>
      </c>
    </row>
    <row r="198" ht="15" customHeight="1" spans="2:7">
      <c r="B198" s="33"/>
      <c r="C198" s="139">
        <f>'5 жастағы балалар Ф'!K81</f>
        <v>0</v>
      </c>
      <c r="D198" s="139">
        <f>'5 жастағы балалар К'!K81</f>
        <v>0</v>
      </c>
      <c r="E198" s="139">
        <f>'5 жастағы балалар Т'!K81</f>
        <v>0</v>
      </c>
      <c r="F198" s="139">
        <f>'5 жастағы балалар Ш'!K81</f>
        <v>0</v>
      </c>
      <c r="G198" s="139">
        <f>'5 жастағы балалар Ә'!K81</f>
        <v>0</v>
      </c>
    </row>
    <row r="199" ht="15" customHeight="1" spans="2:7">
      <c r="B199" s="34"/>
      <c r="C199" s="139">
        <f>'5 жастағы балалар Ф'!L81</f>
        <v>0</v>
      </c>
      <c r="D199" s="139">
        <f>'5 жастағы балалар К'!L81</f>
        <v>0</v>
      </c>
      <c r="E199" s="139">
        <f>'5 жастағы балалар Т'!L81</f>
        <v>0</v>
      </c>
      <c r="F199" s="139">
        <f>'5 жастағы балалар Ш'!L81</f>
        <v>0</v>
      </c>
      <c r="G199" s="139">
        <f>'5 жастағы балалар Ә'!L81</f>
        <v>0</v>
      </c>
    </row>
    <row r="200" ht="15" customHeight="1" spans="2:7">
      <c r="B200" s="31">
        <v>4</v>
      </c>
      <c r="C200" s="139">
        <f>'5 жастағы балалар Ф'!M81</f>
        <v>0</v>
      </c>
      <c r="D200" s="139">
        <f>'5 жастағы балалар К'!M81</f>
        <v>0</v>
      </c>
      <c r="E200" s="139">
        <f>'5 жастағы балалар Т'!M81</f>
        <v>0</v>
      </c>
      <c r="F200" s="139">
        <f>'5 жастағы балалар Ш'!M81</f>
        <v>0</v>
      </c>
      <c r="G200" s="139">
        <f>'5 жастағы балалар Ә'!M81</f>
        <v>0</v>
      </c>
    </row>
    <row r="201" ht="15" customHeight="1" spans="2:7">
      <c r="B201" s="33"/>
      <c r="C201" s="139">
        <f>'5 жастағы балалар Ф'!N81</f>
        <v>0</v>
      </c>
      <c r="D201" s="139">
        <f>'5 жастағы балалар К'!N81</f>
        <v>0</v>
      </c>
      <c r="E201" s="139">
        <f>'5 жастағы балалар Т'!N81</f>
        <v>0</v>
      </c>
      <c r="F201" s="139">
        <f>'5 жастағы балалар Ш'!N81</f>
        <v>0</v>
      </c>
      <c r="G201" s="139">
        <f>'5 жастағы балалар Ә'!N81</f>
        <v>0</v>
      </c>
    </row>
    <row r="202" ht="15" customHeight="1" spans="2:7">
      <c r="B202" s="34"/>
      <c r="C202" s="139">
        <f>'5 жастағы балалар Ф'!O81</f>
        <v>0</v>
      </c>
      <c r="D202" s="139">
        <f>'5 жастағы балалар К'!O81</f>
        <v>0</v>
      </c>
      <c r="E202" s="139">
        <f>'5 жастағы балалар Т'!O81</f>
        <v>0</v>
      </c>
      <c r="F202" s="139">
        <f>'5 жастағы балалар Ш'!O81</f>
        <v>0</v>
      </c>
      <c r="G202" s="139">
        <f>'5 жастағы балалар Ә'!O81</f>
        <v>0</v>
      </c>
    </row>
    <row r="203" ht="15" customHeight="1" spans="2:7">
      <c r="B203" s="31">
        <v>5</v>
      </c>
      <c r="C203" s="139">
        <f>'5 жастағы балалар Ф'!P81</f>
        <v>0</v>
      </c>
      <c r="D203" s="139">
        <f>'5 жастағы балалар К'!P81</f>
        <v>0</v>
      </c>
      <c r="E203" s="139">
        <f>'5 жастағы балалар Т'!P81</f>
        <v>0</v>
      </c>
      <c r="F203" s="139">
        <f>'5 жастағы балалар Ш'!P81</f>
        <v>0</v>
      </c>
      <c r="G203" s="139">
        <f>'5 жастағы балалар Ә'!P81</f>
        <v>0</v>
      </c>
    </row>
    <row r="204" ht="15" customHeight="1" spans="2:7">
      <c r="B204" s="33"/>
      <c r="C204" s="139">
        <f>'5 жастағы балалар Ф'!Q81</f>
        <v>0</v>
      </c>
      <c r="D204" s="139">
        <f>'5 жастағы балалар К'!Q81</f>
        <v>0</v>
      </c>
      <c r="E204" s="139">
        <f>'5 жастағы балалар Т'!Q81</f>
        <v>0</v>
      </c>
      <c r="F204" s="139">
        <f>'5 жастағы балалар Ш'!Q81</f>
        <v>0</v>
      </c>
      <c r="G204" s="139">
        <f>'5 жастағы балалар Ә'!Q81</f>
        <v>0</v>
      </c>
    </row>
    <row r="205" ht="15" customHeight="1" spans="2:7">
      <c r="B205" s="34"/>
      <c r="C205" s="139">
        <f>'5 жастағы балалар Ф'!R81</f>
        <v>0</v>
      </c>
      <c r="D205" s="139">
        <f>'5 жастағы балалар К'!R81</f>
        <v>0</v>
      </c>
      <c r="E205" s="139">
        <f>'5 жастағы балалар Т'!R81</f>
        <v>0</v>
      </c>
      <c r="F205" s="139">
        <f>'5 жастағы балалар Ш'!R81</f>
        <v>0</v>
      </c>
      <c r="G205" s="139">
        <f>'5 жастағы балалар Ә'!R81</f>
        <v>0</v>
      </c>
    </row>
    <row r="206" ht="15" customHeight="1" spans="2:7">
      <c r="B206" s="31">
        <v>6</v>
      </c>
      <c r="C206" s="139">
        <f>'5 жастағы балалар Ф'!S81</f>
        <v>0</v>
      </c>
      <c r="D206" s="139">
        <f>'5 жастағы балалар К'!S81</f>
        <v>0</v>
      </c>
      <c r="E206" s="139">
        <f>'5 жастағы балалар Т'!S81</f>
        <v>0</v>
      </c>
      <c r="F206" s="139">
        <f>'5 жастағы балалар Ш'!S81</f>
        <v>0</v>
      </c>
      <c r="G206" s="139">
        <f>'5 жастағы балалар Ә'!S81</f>
        <v>0</v>
      </c>
    </row>
    <row r="207" ht="15" customHeight="1" spans="2:7">
      <c r="B207" s="33"/>
      <c r="C207" s="139">
        <f>'5 жастағы балалар Ф'!T81</f>
        <v>0</v>
      </c>
      <c r="D207" s="139">
        <f>'5 жастағы балалар К'!T81</f>
        <v>0</v>
      </c>
      <c r="E207" s="139">
        <f>'5 жастағы балалар Т'!T81</f>
        <v>0</v>
      </c>
      <c r="F207" s="139">
        <f>'5 жастағы балалар Ш'!T81</f>
        <v>0</v>
      </c>
      <c r="G207" s="139">
        <f>'5 жастағы балалар Ә'!T81</f>
        <v>0</v>
      </c>
    </row>
    <row r="208" ht="15" customHeight="1" spans="2:7">
      <c r="B208" s="34"/>
      <c r="C208" s="139">
        <f>'5 жастағы балалар Ф'!U81</f>
        <v>0</v>
      </c>
      <c r="D208" s="139">
        <f>'5 жастағы балалар К'!U81</f>
        <v>0</v>
      </c>
      <c r="E208" s="139">
        <f>'5 жастағы балалар Т'!U81</f>
        <v>0</v>
      </c>
      <c r="F208" s="139">
        <f>'5 жастағы балалар Ш'!U81</f>
        <v>0</v>
      </c>
      <c r="G208" s="139">
        <f>'5 жастағы балалар Ә'!U81</f>
        <v>0</v>
      </c>
    </row>
    <row r="209" ht="15" customHeight="1" spans="2:7">
      <c r="B209" s="31">
        <v>7</v>
      </c>
      <c r="C209" s="139">
        <f>'5 жастағы балалар Ф'!V81</f>
        <v>0</v>
      </c>
      <c r="D209" s="139">
        <f>'5 жастағы балалар К'!V81</f>
        <v>0</v>
      </c>
      <c r="E209" s="139">
        <f>'5 жастағы балалар Т'!V81</f>
        <v>0</v>
      </c>
      <c r="F209" s="139">
        <f>'5 жастағы балалар Ш'!V81</f>
        <v>0</v>
      </c>
      <c r="G209" s="139">
        <f>'5 жастағы балалар Ә'!V81</f>
        <v>0</v>
      </c>
    </row>
    <row r="210" ht="15" customHeight="1" spans="2:7">
      <c r="B210" s="33"/>
      <c r="C210" s="139">
        <f>'5 жастағы балалар Ф'!W81</f>
        <v>0</v>
      </c>
      <c r="D210" s="139">
        <f>'5 жастағы балалар Ш'!W81</f>
        <v>0</v>
      </c>
      <c r="E210" s="139">
        <f>'5 жастағы балалар Т'!W81</f>
        <v>0</v>
      </c>
      <c r="F210" s="139">
        <f>'5 жастағы балалар Ш'!W81</f>
        <v>0</v>
      </c>
      <c r="G210" s="139">
        <f>'5 жастағы балалар Ә'!W81</f>
        <v>0</v>
      </c>
    </row>
    <row r="211" ht="15" customHeight="1" spans="2:7">
      <c r="B211" s="34"/>
      <c r="C211" s="139">
        <f>'5 жастағы балалар Ф'!X81</f>
        <v>0</v>
      </c>
      <c r="D211" s="139">
        <f>'5 жастағы балалар К'!X81</f>
        <v>0</v>
      </c>
      <c r="E211" s="139">
        <f>'5 жастағы балалар Т'!X81</f>
        <v>0</v>
      </c>
      <c r="F211" s="139">
        <f>'5 жастағы балалар Ш'!X81</f>
        <v>0</v>
      </c>
      <c r="G211" s="139">
        <f>'5 жастағы балалар Ә'!X81</f>
        <v>0</v>
      </c>
    </row>
    <row r="212" ht="15" customHeight="1" spans="2:7">
      <c r="B212" s="31">
        <v>8</v>
      </c>
      <c r="C212" s="41"/>
      <c r="D212" s="139">
        <f>'5 жастағы балалар К'!Y81</f>
        <v>0</v>
      </c>
      <c r="E212" s="42"/>
      <c r="F212" s="139">
        <f>'5 жастағы балалар Ш'!Y81</f>
        <v>0</v>
      </c>
      <c r="G212" s="42"/>
    </row>
    <row r="213" ht="15" customHeight="1" spans="2:7">
      <c r="B213" s="33"/>
      <c r="C213" s="43"/>
      <c r="D213" s="139">
        <f>'5 жастағы балалар К'!Z81</f>
        <v>0</v>
      </c>
      <c r="E213" s="44"/>
      <c r="F213" s="139">
        <f>'5 жастағы балалар Ш'!Z81</f>
        <v>0</v>
      </c>
      <c r="G213" s="44"/>
    </row>
    <row r="214" ht="15" customHeight="1" spans="2:7">
      <c r="B214" s="34"/>
      <c r="C214" s="43"/>
      <c r="D214" s="139">
        <f>'5 жастағы балалар К'!AA81</f>
        <v>0</v>
      </c>
      <c r="E214" s="44"/>
      <c r="F214" s="139">
        <f>'5 жастағы балалар Ш'!AA81</f>
        <v>0</v>
      </c>
      <c r="G214" s="44"/>
    </row>
    <row r="215" ht="15" customHeight="1" spans="2:7">
      <c r="B215" s="31">
        <v>9</v>
      </c>
      <c r="C215" s="43"/>
      <c r="D215" s="139">
        <f>'5 жастағы балалар К'!AB81</f>
        <v>0</v>
      </c>
      <c r="E215" s="44"/>
      <c r="F215" s="139">
        <f>'5 жастағы балалар Ш'!AB81</f>
        <v>0</v>
      </c>
      <c r="G215" s="44"/>
    </row>
    <row r="216" ht="15" customHeight="1" spans="2:7">
      <c r="B216" s="33"/>
      <c r="C216" s="43"/>
      <c r="D216" s="139">
        <f>'5 жастағы балалар К'!AC81</f>
        <v>0</v>
      </c>
      <c r="E216" s="44"/>
      <c r="F216" s="139">
        <f>'5 жастағы балалар Ш'!AC81</f>
        <v>0</v>
      </c>
      <c r="G216" s="44"/>
    </row>
    <row r="217" ht="15" customHeight="1" spans="2:7">
      <c r="B217" s="34"/>
      <c r="C217" s="43"/>
      <c r="D217" s="139">
        <f>'5 жастағы балалар К'!AD81</f>
        <v>0</v>
      </c>
      <c r="E217" s="44"/>
      <c r="F217" s="139">
        <f>'5 жастағы балалар Ш'!AD81</f>
        <v>0</v>
      </c>
      <c r="G217" s="44"/>
    </row>
    <row r="218" ht="15" customHeight="1" spans="2:7">
      <c r="B218" s="37">
        <v>10</v>
      </c>
      <c r="C218" s="43"/>
      <c r="D218" s="139">
        <f>'5 жастағы балалар К'!AE81</f>
        <v>0</v>
      </c>
      <c r="E218" s="44"/>
      <c r="F218" s="139">
        <f>'5 жастағы балалар Ш'!AE81</f>
        <v>0</v>
      </c>
      <c r="G218" s="44"/>
    </row>
    <row r="219" ht="15" customHeight="1" spans="2:7">
      <c r="B219" s="37"/>
      <c r="C219" s="43"/>
      <c r="D219" s="139">
        <f>'5 жастағы балалар К'!AF81</f>
        <v>0</v>
      </c>
      <c r="E219" s="44"/>
      <c r="F219" s="139">
        <f>'5 жастағы балалар Ш'!AF81</f>
        <v>0</v>
      </c>
      <c r="G219" s="44"/>
    </row>
    <row r="220" ht="15" customHeight="1" spans="2:7">
      <c r="B220" s="37"/>
      <c r="C220" s="43"/>
      <c r="D220" s="139">
        <f>'5 жастағы балалар К'!AG81</f>
        <v>0</v>
      </c>
      <c r="E220" s="44"/>
      <c r="F220" s="139">
        <f>'5 жастағы балалар Ш'!AG81</f>
        <v>0</v>
      </c>
      <c r="G220" s="44"/>
    </row>
    <row r="221" ht="15" customHeight="1" spans="2:7">
      <c r="B221" s="37">
        <v>11</v>
      </c>
      <c r="C221" s="43"/>
      <c r="D221" s="139">
        <f>'5 жастағы балалар К'!AH81</f>
        <v>0</v>
      </c>
      <c r="E221" s="44"/>
      <c r="F221" s="139">
        <f>'5 жастағы балалар Ш'!AH81</f>
        <v>0</v>
      </c>
      <c r="G221" s="44"/>
    </row>
    <row r="222" ht="15" customHeight="1" spans="2:7">
      <c r="B222" s="37"/>
      <c r="C222" s="43"/>
      <c r="D222" s="139">
        <f>'5 жастағы балалар К'!AI81</f>
        <v>0</v>
      </c>
      <c r="E222" s="44"/>
      <c r="F222" s="139">
        <f>'5 жастағы балалар Ш'!AI81</f>
        <v>0</v>
      </c>
      <c r="G222" s="44"/>
    </row>
    <row r="223" ht="15" customHeight="1" spans="2:7">
      <c r="B223" s="37"/>
      <c r="C223" s="43"/>
      <c r="D223" s="139">
        <f>'5 жастағы балалар К'!AJ81</f>
        <v>0</v>
      </c>
      <c r="E223" s="44"/>
      <c r="F223" s="139">
        <f>'5 жастағы балалар Ш'!AJ81</f>
        <v>0</v>
      </c>
      <c r="G223" s="44"/>
    </row>
    <row r="224" ht="15" customHeight="1" spans="2:7">
      <c r="B224" s="37">
        <v>12</v>
      </c>
      <c r="C224" s="43"/>
      <c r="D224" s="139">
        <f>'5 жастағы балалар К'!AK81</f>
        <v>0</v>
      </c>
      <c r="E224" s="44"/>
      <c r="F224" s="139">
        <f>'5 жастағы балалар Ш'!AK81</f>
        <v>0</v>
      </c>
      <c r="G224" s="44"/>
    </row>
    <row r="225" ht="15" customHeight="1" spans="2:7">
      <c r="B225" s="37"/>
      <c r="C225" s="43"/>
      <c r="D225" s="139">
        <f>'5 жастағы балалар К'!AL81</f>
        <v>0</v>
      </c>
      <c r="E225" s="44"/>
      <c r="F225" s="139">
        <f>'5 жастағы балалар Ш'!AL81</f>
        <v>0</v>
      </c>
      <c r="G225" s="44"/>
    </row>
    <row r="226" ht="15" customHeight="1" spans="2:7">
      <c r="B226" s="37"/>
      <c r="C226" s="43"/>
      <c r="D226" s="139">
        <f>'5 жастағы балалар К'!AM81</f>
        <v>0</v>
      </c>
      <c r="E226" s="44"/>
      <c r="F226" s="139">
        <f>'5 жастағы балалар Ш'!AM81</f>
        <v>0</v>
      </c>
      <c r="G226" s="44"/>
    </row>
    <row r="227" ht="15" customHeight="1" spans="2:7">
      <c r="B227" s="37">
        <v>13</v>
      </c>
      <c r="C227" s="43"/>
      <c r="D227" s="139">
        <f>'5 жастағы балалар К'!AN81</f>
        <v>0</v>
      </c>
      <c r="E227" s="44"/>
      <c r="F227" s="139">
        <f>'5 жастағы балалар Ш'!AN81</f>
        <v>0</v>
      </c>
      <c r="G227" s="44"/>
    </row>
    <row r="228" ht="15" customHeight="1" spans="2:7">
      <c r="B228" s="37"/>
      <c r="C228" s="43"/>
      <c r="D228" s="139">
        <f>'5 жастағы балалар К'!AO81</f>
        <v>0</v>
      </c>
      <c r="E228" s="44"/>
      <c r="F228" s="139">
        <f>'5 жастағы балалар Ш'!AO81</f>
        <v>0</v>
      </c>
      <c r="G228" s="44"/>
    </row>
    <row r="229" ht="15" customHeight="1" spans="2:7">
      <c r="B229" s="37"/>
      <c r="C229" s="43"/>
      <c r="D229" s="139">
        <f>'5 жастағы балалар К'!AP81</f>
        <v>0</v>
      </c>
      <c r="E229" s="44"/>
      <c r="F229" s="139">
        <f>'5 жастағы балалар Ш'!AP81</f>
        <v>0</v>
      </c>
      <c r="G229" s="44"/>
    </row>
    <row r="230" ht="15" customHeight="1" spans="2:7">
      <c r="B230" s="37">
        <v>14</v>
      </c>
      <c r="C230" s="43"/>
      <c r="D230" s="139">
        <f>'5 жастағы балалар К'!AQ81</f>
        <v>0</v>
      </c>
      <c r="E230" s="44"/>
      <c r="F230" s="139">
        <f>'5 жастағы балалар Ш'!AQ81</f>
        <v>0</v>
      </c>
      <c r="G230" s="44"/>
    </row>
    <row r="231" ht="15" customHeight="1" spans="2:7">
      <c r="B231" s="37"/>
      <c r="C231" s="43"/>
      <c r="D231" s="139">
        <f>'5 жастағы балалар К'!AR81</f>
        <v>0</v>
      </c>
      <c r="E231" s="44"/>
      <c r="F231" s="139">
        <f>'5 жастағы балалар Ш'!AR81</f>
        <v>0</v>
      </c>
      <c r="G231" s="44"/>
    </row>
    <row r="232" ht="15" customHeight="1" spans="2:7">
      <c r="B232" s="37"/>
      <c r="C232" s="43"/>
      <c r="D232" s="139">
        <f>'5 жастағы балалар К'!AS81</f>
        <v>0</v>
      </c>
      <c r="E232" s="44"/>
      <c r="F232" s="139">
        <f>'5 жастағы балалар Ш'!AS81</f>
        <v>0</v>
      </c>
      <c r="G232" s="44"/>
    </row>
    <row r="233" ht="15" customHeight="1" spans="2:7">
      <c r="B233" s="37">
        <v>15</v>
      </c>
      <c r="C233" s="43"/>
      <c r="D233" s="139">
        <f>'5 жастағы балалар К'!AT81</f>
        <v>0</v>
      </c>
      <c r="E233" s="44"/>
      <c r="F233" s="139">
        <f>'5 жастағы балалар Ш'!AT81</f>
        <v>0</v>
      </c>
      <c r="G233" s="44"/>
    </row>
    <row r="234" ht="15" customHeight="1" spans="2:7">
      <c r="B234" s="37"/>
      <c r="C234" s="43"/>
      <c r="D234" s="139">
        <f>'5 жастағы балалар К'!AU81</f>
        <v>0</v>
      </c>
      <c r="E234" s="44"/>
      <c r="F234" s="139">
        <f>'5 жастағы балалар Ш'!AU81</f>
        <v>0</v>
      </c>
      <c r="G234" s="44"/>
    </row>
    <row r="235" spans="2:7">
      <c r="B235" s="37"/>
      <c r="C235" s="43"/>
      <c r="D235" s="139">
        <f>'5 жастағы балалар К'!AV81</f>
        <v>0</v>
      </c>
      <c r="E235" s="44"/>
      <c r="F235" s="139">
        <f>'5 жастағы балалар Ш'!AV81</f>
        <v>0</v>
      </c>
      <c r="G235" s="44"/>
    </row>
    <row r="236" spans="2:7">
      <c r="B236" s="31">
        <v>16</v>
      </c>
      <c r="C236" s="43"/>
      <c r="D236" s="139">
        <f>'5 жастағы балалар К'!AW81</f>
        <v>0</v>
      </c>
      <c r="E236" s="44"/>
      <c r="F236" s="139">
        <f>'5 жастағы балалар Ш'!AW81</f>
        <v>0</v>
      </c>
      <c r="G236" s="44"/>
    </row>
    <row r="237" spans="2:7">
      <c r="B237" s="33"/>
      <c r="C237" s="43"/>
      <c r="D237" s="139">
        <f>'5 жастағы балалар К'!AX81</f>
        <v>0</v>
      </c>
      <c r="E237" s="44"/>
      <c r="F237" s="139">
        <f>'5 жастағы балалар Ш'!AX81</f>
        <v>0</v>
      </c>
      <c r="G237" s="44"/>
    </row>
    <row r="238" spans="2:7">
      <c r="B238" s="34"/>
      <c r="C238" s="43"/>
      <c r="D238" s="139">
        <f>'5 жастағы балалар К'!AY81</f>
        <v>0</v>
      </c>
      <c r="E238" s="44"/>
      <c r="F238" s="139">
        <f>'5 жастағы балалар Ш'!AY81</f>
        <v>0</v>
      </c>
      <c r="G238" s="44"/>
    </row>
    <row r="239" spans="2:7">
      <c r="B239" s="31">
        <v>17</v>
      </c>
      <c r="C239" s="43"/>
      <c r="D239" s="139">
        <f>'5 жастағы балалар К'!AZ81</f>
        <v>0</v>
      </c>
      <c r="E239" s="44"/>
      <c r="F239" s="139">
        <f>'5 жастағы балалар Ш'!AZ81</f>
        <v>0</v>
      </c>
      <c r="G239" s="44"/>
    </row>
    <row r="240" spans="2:7">
      <c r="B240" s="33"/>
      <c r="C240" s="43"/>
      <c r="D240" s="139">
        <f>'5 жастағы балалар К'!BA81</f>
        <v>0</v>
      </c>
      <c r="E240" s="44"/>
      <c r="F240" s="139">
        <f>'5 жастағы балалар Ш'!BA81</f>
        <v>0</v>
      </c>
      <c r="G240" s="44"/>
    </row>
    <row r="241" spans="2:7">
      <c r="B241" s="34"/>
      <c r="C241" s="43"/>
      <c r="D241" s="139">
        <f>'5 жастағы балалар К'!BB81</f>
        <v>0</v>
      </c>
      <c r="E241" s="44"/>
      <c r="F241" s="139">
        <f>'5 жастағы балалар Ш'!BB81</f>
        <v>0</v>
      </c>
      <c r="G241" s="44"/>
    </row>
    <row r="242" spans="2:7">
      <c r="B242" s="31">
        <v>18</v>
      </c>
      <c r="C242" s="43"/>
      <c r="D242" s="139">
        <f>'5 жастағы балалар К'!BC81</f>
        <v>0</v>
      </c>
      <c r="E242" s="44"/>
      <c r="F242" s="139">
        <f>'5 жастағы балалар Ш'!BC81</f>
        <v>0</v>
      </c>
      <c r="G242" s="44"/>
    </row>
    <row r="243" spans="2:7">
      <c r="B243" s="33"/>
      <c r="C243" s="43"/>
      <c r="D243" s="139">
        <f>'5 жастағы балалар К'!BD81</f>
        <v>0</v>
      </c>
      <c r="E243" s="44"/>
      <c r="F243" s="139">
        <f>'5 жастағы балалар Ш'!BD81</f>
        <v>0</v>
      </c>
      <c r="G243" s="44"/>
    </row>
    <row r="244" spans="2:7">
      <c r="B244" s="34"/>
      <c r="C244" s="43"/>
      <c r="D244" s="139">
        <f>'5 жастағы балалар К'!BE81</f>
        <v>0</v>
      </c>
      <c r="E244" s="44"/>
      <c r="F244" s="139">
        <f>'5 жастағы балалар Ш'!BE81</f>
        <v>0</v>
      </c>
      <c r="G244" s="44"/>
    </row>
    <row r="245" spans="2:7">
      <c r="B245" s="31">
        <v>19</v>
      </c>
      <c r="C245" s="43"/>
      <c r="D245" s="139">
        <f>'5 жастағы балалар К'!BF81</f>
        <v>0</v>
      </c>
      <c r="E245" s="44"/>
      <c r="F245" s="139">
        <f>'5 жастағы балалар Ш'!BF81</f>
        <v>0</v>
      </c>
      <c r="G245" s="44"/>
    </row>
    <row r="246" spans="2:7">
      <c r="B246" s="33"/>
      <c r="C246" s="43"/>
      <c r="D246" s="139">
        <f>'5 жастағы балалар К'!BG81</f>
        <v>0</v>
      </c>
      <c r="E246" s="44"/>
      <c r="F246" s="139">
        <f>'5 жастағы балалар Ш'!BG81</f>
        <v>0</v>
      </c>
      <c r="G246" s="44"/>
    </row>
    <row r="247" spans="2:7">
      <c r="B247" s="34"/>
      <c r="C247" s="43"/>
      <c r="D247" s="139">
        <f>'5 жастағы балалар К'!BH81</f>
        <v>0</v>
      </c>
      <c r="E247" s="44"/>
      <c r="F247" s="139">
        <f>'5 жастағы балалар Ш'!BH81</f>
        <v>0</v>
      </c>
      <c r="G247" s="44"/>
    </row>
    <row r="248" spans="2:7">
      <c r="B248" s="31">
        <v>20</v>
      </c>
      <c r="C248" s="43"/>
      <c r="D248" s="139">
        <f>'5 жастағы балалар К'!BI81</f>
        <v>0</v>
      </c>
      <c r="E248" s="44"/>
      <c r="F248" s="139">
        <f>'5 жастағы балалар Ш'!BI81</f>
        <v>0</v>
      </c>
      <c r="G248" s="44"/>
    </row>
    <row r="249" spans="2:7">
      <c r="B249" s="33"/>
      <c r="C249" s="43"/>
      <c r="D249" s="139">
        <f>'5 жастағы балалар К'!BJ81</f>
        <v>0</v>
      </c>
      <c r="E249" s="44"/>
      <c r="F249" s="139">
        <f>'5 жастағы балалар Ш'!BJ81</f>
        <v>0</v>
      </c>
      <c r="G249" s="44"/>
    </row>
    <row r="250" spans="2:7">
      <c r="B250" s="34"/>
      <c r="C250" s="43"/>
      <c r="D250" s="139">
        <f>'5 жастағы балалар К'!BK81</f>
        <v>0</v>
      </c>
      <c r="E250" s="44"/>
      <c r="F250" s="139">
        <f>'5 жастағы балалар Ш'!BK81</f>
        <v>0</v>
      </c>
      <c r="G250" s="44"/>
    </row>
    <row r="251" spans="2:7">
      <c r="B251" s="31">
        <v>21</v>
      </c>
      <c r="C251" s="43"/>
      <c r="D251" s="139">
        <f>'5 жастағы балалар К'!BL81</f>
        <v>0</v>
      </c>
      <c r="E251" s="44"/>
      <c r="F251" s="139">
        <f>'5 жастағы балалар Ш'!BL81</f>
        <v>0</v>
      </c>
      <c r="G251" s="44"/>
    </row>
    <row r="252" spans="2:7">
      <c r="B252" s="33"/>
      <c r="C252" s="43"/>
      <c r="D252" s="139">
        <f>'5 жастағы балалар К'!BM81</f>
        <v>0</v>
      </c>
      <c r="E252" s="44"/>
      <c r="F252" s="139">
        <f>'5 жастағы балалар Ш'!BM81</f>
        <v>0</v>
      </c>
      <c r="G252" s="44"/>
    </row>
    <row r="253" spans="2:7">
      <c r="B253" s="34"/>
      <c r="C253" s="43"/>
      <c r="D253" s="139">
        <f>'5 жастағы балалар К'!BN81</f>
        <v>0</v>
      </c>
      <c r="E253" s="44"/>
      <c r="F253" s="139">
        <f>'5 жастағы балалар Ш'!BN81</f>
        <v>0</v>
      </c>
      <c r="G253" s="44"/>
    </row>
    <row r="254" spans="2:7">
      <c r="B254" s="31">
        <v>22</v>
      </c>
      <c r="C254" s="43"/>
      <c r="D254" s="139">
        <f>'5 жастағы балалар К'!BO81</f>
        <v>0</v>
      </c>
      <c r="E254" s="44"/>
      <c r="F254" s="139">
        <f>'5 жастағы балалар Ш'!BO81</f>
        <v>0</v>
      </c>
      <c r="G254" s="44"/>
    </row>
    <row r="255" spans="2:7">
      <c r="B255" s="33"/>
      <c r="C255" s="43"/>
      <c r="D255" s="139">
        <f>'5 жастағы балалар К'!BP81</f>
        <v>0</v>
      </c>
      <c r="E255" s="44"/>
      <c r="F255" s="139">
        <f>'5 жастағы балалар Ш'!BP81</f>
        <v>0</v>
      </c>
      <c r="G255" s="44"/>
    </row>
    <row r="256" spans="2:7">
      <c r="B256" s="34"/>
      <c r="C256" s="43"/>
      <c r="D256" s="139">
        <f>'5 жастағы балалар К'!BQ81</f>
        <v>0</v>
      </c>
      <c r="E256" s="44"/>
      <c r="F256" s="139">
        <f>'5 жастағы балалар Ш'!BQ81</f>
        <v>0</v>
      </c>
      <c r="G256" s="44"/>
    </row>
    <row r="257" spans="2:7">
      <c r="B257" s="31">
        <v>23</v>
      </c>
      <c r="C257" s="43"/>
      <c r="D257" s="139">
        <f>'5 жастағы балалар К'!BR81</f>
        <v>0</v>
      </c>
      <c r="E257" s="44"/>
      <c r="F257" s="139">
        <f>'5 жастағы балалар Ш'!BR81</f>
        <v>0</v>
      </c>
      <c r="G257" s="44"/>
    </row>
    <row r="258" spans="2:7">
      <c r="B258" s="33"/>
      <c r="C258" s="43"/>
      <c r="D258" s="139">
        <f>'5 жастағы балалар К'!BS81</f>
        <v>0</v>
      </c>
      <c r="E258" s="44"/>
      <c r="F258" s="139">
        <f>'5 жастағы балалар Ш'!BS81</f>
        <v>0</v>
      </c>
      <c r="G258" s="44"/>
    </row>
    <row r="259" spans="2:7">
      <c r="B259" s="34"/>
      <c r="C259" s="43"/>
      <c r="D259" s="139">
        <f>'5 жастағы балалар К'!BT81</f>
        <v>0</v>
      </c>
      <c r="E259" s="44"/>
      <c r="F259" s="139">
        <f>'5 жастағы балалар Ш'!BT81</f>
        <v>0</v>
      </c>
      <c r="G259" s="44"/>
    </row>
    <row r="260" spans="2:7">
      <c r="B260" s="31">
        <v>24</v>
      </c>
      <c r="C260" s="43"/>
      <c r="D260" s="139">
        <f>'5 жастағы балалар К'!BU81</f>
        <v>0</v>
      </c>
      <c r="E260" s="44"/>
      <c r="F260" s="139">
        <f>'5 жастағы балалар Ш'!BU81</f>
        <v>0</v>
      </c>
      <c r="G260" s="44"/>
    </row>
    <row r="261" spans="2:7">
      <c r="B261" s="33"/>
      <c r="C261" s="43"/>
      <c r="D261" s="139">
        <f>'5 жастағы балалар К'!BV81</f>
        <v>0</v>
      </c>
      <c r="E261" s="44"/>
      <c r="F261" s="139">
        <f>'5 жастағы балалар Ш'!BV81</f>
        <v>0</v>
      </c>
      <c r="G261" s="44"/>
    </row>
    <row r="262" spans="2:7">
      <c r="B262" s="34"/>
      <c r="C262" s="43"/>
      <c r="D262" s="139">
        <f>'5 жастағы балалар К'!BW81</f>
        <v>0</v>
      </c>
      <c r="E262" s="44"/>
      <c r="F262" s="139">
        <f>'5 жастағы балалар Ш'!BW81</f>
        <v>0</v>
      </c>
      <c r="G262" s="44"/>
    </row>
    <row r="263" spans="2:7">
      <c r="B263" s="31">
        <v>25</v>
      </c>
      <c r="C263" s="43"/>
      <c r="D263" s="139">
        <f>'5 жастағы балалар К'!BX81</f>
        <v>0</v>
      </c>
      <c r="E263" s="44"/>
      <c r="F263" s="139">
        <f>'5 жастағы балалар Ш'!BX81</f>
        <v>0</v>
      </c>
      <c r="G263" s="44"/>
    </row>
    <row r="264" spans="2:7">
      <c r="B264" s="33"/>
      <c r="C264" s="43"/>
      <c r="D264" s="139">
        <f>'5 жастағы балалар К'!BY81</f>
        <v>0</v>
      </c>
      <c r="E264" s="44"/>
      <c r="F264" s="139">
        <f>'5 жастағы балалар Ш'!BY81</f>
        <v>0</v>
      </c>
      <c r="G264" s="44"/>
    </row>
    <row r="265" spans="2:7">
      <c r="B265" s="34"/>
      <c r="C265" s="43"/>
      <c r="D265" s="139">
        <f>'5 жастағы балалар К'!BZ81</f>
        <v>0</v>
      </c>
      <c r="E265" s="44"/>
      <c r="F265" s="139">
        <f>'5 жастағы балалар Ш'!BZ81</f>
        <v>0</v>
      </c>
      <c r="G265" s="44"/>
    </row>
    <row r="266" spans="2:7">
      <c r="B266" s="37">
        <v>26</v>
      </c>
      <c r="C266" s="43"/>
      <c r="D266" s="139">
        <f>'5 жастағы балалар К'!CA81</f>
        <v>0</v>
      </c>
      <c r="E266" s="44"/>
      <c r="F266" s="139">
        <f>'5 жастағы балалар Ш'!CA81</f>
        <v>0</v>
      </c>
      <c r="G266" s="44"/>
    </row>
    <row r="267" spans="2:7">
      <c r="B267" s="37"/>
      <c r="C267" s="43"/>
      <c r="D267" s="139">
        <f>'5 жастағы балалар К'!CB81</f>
        <v>0</v>
      </c>
      <c r="E267" s="44"/>
      <c r="F267" s="139">
        <f>'5 жастағы балалар Ш'!CB81</f>
        <v>0</v>
      </c>
      <c r="G267" s="44"/>
    </row>
    <row r="268" spans="2:7">
      <c r="B268" s="37"/>
      <c r="C268" s="43"/>
      <c r="D268" s="139">
        <f>'5 жастағы балалар К'!CC81</f>
        <v>0</v>
      </c>
      <c r="E268" s="44"/>
      <c r="F268" s="139">
        <f>'5 жастағы балалар Ш'!CC81</f>
        <v>0</v>
      </c>
      <c r="G268" s="44"/>
    </row>
    <row r="269" spans="2:7">
      <c r="B269" s="37">
        <v>27</v>
      </c>
      <c r="C269" s="43"/>
      <c r="D269" s="139">
        <f>'5 жастағы балалар К'!CD81</f>
        <v>0</v>
      </c>
      <c r="E269" s="44"/>
      <c r="F269" s="139">
        <f>'5 жастағы балалар Ш'!CD81</f>
        <v>0</v>
      </c>
      <c r="G269" s="44"/>
    </row>
    <row r="270" spans="2:7">
      <c r="B270" s="37"/>
      <c r="C270" s="43"/>
      <c r="D270" s="139">
        <f>'5 жастағы балалар К'!CE81</f>
        <v>0</v>
      </c>
      <c r="E270" s="44"/>
      <c r="F270" s="139">
        <f>'5 жастағы балалар Ш'!CE81</f>
        <v>0</v>
      </c>
      <c r="G270" s="44"/>
    </row>
    <row r="271" spans="2:7">
      <c r="B271" s="37"/>
      <c r="C271" s="43"/>
      <c r="D271" s="139">
        <f>'5 жастағы балалар К'!CF81</f>
        <v>0</v>
      </c>
      <c r="E271" s="44"/>
      <c r="F271" s="139">
        <f>'5 жастағы балалар Ш'!CF81</f>
        <v>0</v>
      </c>
      <c r="G271" s="44"/>
    </row>
    <row r="272" spans="2:7">
      <c r="B272" s="37">
        <v>28</v>
      </c>
      <c r="C272" s="43"/>
      <c r="D272" s="139">
        <f>'5 жастағы балалар К'!CG81</f>
        <v>0</v>
      </c>
      <c r="E272" s="44"/>
      <c r="F272" s="139">
        <f>'5 жастағы балалар Ш'!CG81</f>
        <v>0</v>
      </c>
      <c r="G272" s="44"/>
    </row>
    <row r="273" spans="2:7">
      <c r="B273" s="37"/>
      <c r="C273" s="43"/>
      <c r="D273" s="139">
        <f>'5 жастағы балалар К'!CH81</f>
        <v>0</v>
      </c>
      <c r="E273" s="44"/>
      <c r="F273" s="139">
        <f>'5 жастағы балалар Ш'!CH81</f>
        <v>0</v>
      </c>
      <c r="G273" s="44"/>
    </row>
    <row r="274" spans="2:7">
      <c r="B274" s="37"/>
      <c r="C274" s="43"/>
      <c r="D274" s="139">
        <f>'5 жастағы балалар К'!CI81</f>
        <v>0</v>
      </c>
      <c r="E274" s="44"/>
      <c r="F274" s="139">
        <f>'5 жастағы балалар Ш'!CI81</f>
        <v>0</v>
      </c>
      <c r="G274" s="44"/>
    </row>
    <row r="275" spans="2:7">
      <c r="B275" s="37">
        <v>29</v>
      </c>
      <c r="C275" s="43"/>
      <c r="D275" s="42"/>
      <c r="E275" s="44"/>
      <c r="F275" s="139">
        <f>'5 жастағы балалар Ш'!CJ81</f>
        <v>0</v>
      </c>
      <c r="G275" s="44"/>
    </row>
    <row r="276" spans="2:7">
      <c r="B276" s="37"/>
      <c r="C276" s="43"/>
      <c r="D276" s="44"/>
      <c r="E276" s="44"/>
      <c r="F276" s="139">
        <f>'5 жастағы балалар Ш'!CK81</f>
        <v>0</v>
      </c>
      <c r="G276" s="44"/>
    </row>
    <row r="277" spans="2:7">
      <c r="B277" s="37"/>
      <c r="C277" s="43"/>
      <c r="D277" s="44"/>
      <c r="E277" s="44"/>
      <c r="F277" s="139">
        <f>'5 жастағы балалар Ш'!CL81</f>
        <v>0</v>
      </c>
      <c r="G277" s="44"/>
    </row>
    <row r="278" spans="2:7">
      <c r="B278" s="37">
        <v>30</v>
      </c>
      <c r="C278" s="43"/>
      <c r="D278" s="44"/>
      <c r="E278" s="44"/>
      <c r="F278" s="139">
        <f>'5 жастағы балалар Ш'!CM81</f>
        <v>0</v>
      </c>
      <c r="G278" s="44"/>
    </row>
    <row r="279" spans="2:7">
      <c r="B279" s="37"/>
      <c r="C279" s="43"/>
      <c r="D279" s="44"/>
      <c r="E279" s="44"/>
      <c r="F279" s="139">
        <f>'5 жастағы балалар Ш'!CN81</f>
        <v>0</v>
      </c>
      <c r="G279" s="44"/>
    </row>
    <row r="280" spans="2:7">
      <c r="B280" s="37"/>
      <c r="C280" s="43"/>
      <c r="D280" s="44"/>
      <c r="E280" s="44"/>
      <c r="F280" s="139">
        <f>'5 жастағы балалар Ш'!CO81</f>
        <v>0</v>
      </c>
      <c r="G280" s="44"/>
    </row>
    <row r="281" spans="2:7">
      <c r="B281" s="37">
        <v>31</v>
      </c>
      <c r="C281" s="43"/>
      <c r="D281" s="44"/>
      <c r="E281" s="44"/>
      <c r="F281" s="139">
        <f>'5 жастағы балалар Ш'!CP81</f>
        <v>0</v>
      </c>
      <c r="G281" s="44"/>
    </row>
    <row r="282" spans="2:7">
      <c r="B282" s="37"/>
      <c r="C282" s="43"/>
      <c r="D282" s="44"/>
      <c r="E282" s="44"/>
      <c r="F282" s="139">
        <f>'5 жастағы балалар Ш'!CQ81</f>
        <v>0</v>
      </c>
      <c r="G282" s="44"/>
    </row>
    <row r="283" spans="2:7">
      <c r="B283" s="37"/>
      <c r="C283" s="43"/>
      <c r="D283" s="44"/>
      <c r="E283" s="44"/>
      <c r="F283" s="139">
        <f>'5 жастағы балалар Ш'!CR81</f>
        <v>0</v>
      </c>
      <c r="G283" s="44"/>
    </row>
    <row r="284" spans="2:7">
      <c r="B284" s="37">
        <v>32</v>
      </c>
      <c r="C284" s="43"/>
      <c r="D284" s="44"/>
      <c r="E284" s="44"/>
      <c r="F284" s="139">
        <f>'5 жастағы балалар Ш'!CS81</f>
        <v>0</v>
      </c>
      <c r="G284" s="44"/>
    </row>
    <row r="285" spans="2:7">
      <c r="B285" s="37"/>
      <c r="C285" s="43"/>
      <c r="D285" s="44"/>
      <c r="E285" s="44"/>
      <c r="F285" s="139">
        <f>'5 жастағы балалар Ш'!CT81</f>
        <v>0</v>
      </c>
      <c r="G285" s="44"/>
    </row>
    <row r="286" spans="2:7">
      <c r="B286" s="37"/>
      <c r="C286" s="43"/>
      <c r="D286" s="44"/>
      <c r="E286" s="44"/>
      <c r="F286" s="139">
        <f>'5 жастағы балалар Ш'!CU81</f>
        <v>0</v>
      </c>
      <c r="G286" s="44"/>
    </row>
    <row r="287" spans="2:7">
      <c r="B287" s="37">
        <v>33</v>
      </c>
      <c r="C287" s="43"/>
      <c r="D287" s="44"/>
      <c r="E287" s="44"/>
      <c r="F287" s="139">
        <f>'5 жастағы балалар Ш'!CV81</f>
        <v>0</v>
      </c>
      <c r="G287" s="44"/>
    </row>
    <row r="288" spans="2:7">
      <c r="B288" s="37"/>
      <c r="C288" s="43"/>
      <c r="D288" s="44"/>
      <c r="E288" s="44"/>
      <c r="F288" s="139">
        <f>'5 жастағы балалар Ш'!CW81</f>
        <v>0</v>
      </c>
      <c r="G288" s="44"/>
    </row>
    <row r="289" spans="2:7">
      <c r="B289" s="37"/>
      <c r="C289" s="43"/>
      <c r="D289" s="44"/>
      <c r="E289" s="44"/>
      <c r="F289" s="139">
        <f>'5 жастағы балалар Ш'!CX81</f>
        <v>0</v>
      </c>
      <c r="G289" s="44"/>
    </row>
    <row r="290" spans="2:7">
      <c r="B290" s="37">
        <v>34</v>
      </c>
      <c r="C290" s="43"/>
      <c r="D290" s="44"/>
      <c r="E290" s="44"/>
      <c r="F290" s="139">
        <f>'5 жастағы балалар Ш'!CY81</f>
        <v>0</v>
      </c>
      <c r="G290" s="44"/>
    </row>
    <row r="291" spans="2:7">
      <c r="B291" s="37"/>
      <c r="C291" s="43"/>
      <c r="D291" s="44"/>
      <c r="E291" s="44"/>
      <c r="F291" s="139">
        <f>'5 жастағы балалар Ш'!CZ81</f>
        <v>0</v>
      </c>
      <c r="G291" s="44"/>
    </row>
    <row r="292" spans="2:7">
      <c r="B292" s="37"/>
      <c r="C292" s="43"/>
      <c r="D292" s="44"/>
      <c r="E292" s="44"/>
      <c r="F292" s="139">
        <f>'5 жастағы балалар Ш'!DA81</f>
        <v>0</v>
      </c>
      <c r="G292" s="44"/>
    </row>
    <row r="293" spans="2:7">
      <c r="B293" s="37">
        <v>35</v>
      </c>
      <c r="C293" s="43"/>
      <c r="D293" s="44"/>
      <c r="E293" s="44"/>
      <c r="F293" s="139">
        <f>'5 жастағы балалар Ш'!DB81</f>
        <v>0</v>
      </c>
      <c r="G293" s="44"/>
    </row>
    <row r="294" spans="2:7">
      <c r="B294" s="37"/>
      <c r="C294" s="43"/>
      <c r="D294" s="44"/>
      <c r="E294" s="44"/>
      <c r="F294" s="139">
        <f>'5 жастағы балалар Ш'!DC81</f>
        <v>0</v>
      </c>
      <c r="G294" s="44"/>
    </row>
    <row r="295" spans="2:7">
      <c r="B295" s="37"/>
      <c r="C295" s="45"/>
      <c r="D295" s="46"/>
      <c r="E295" s="46"/>
      <c r="F295" s="139">
        <f>'5 жастағы балалар Ш'!DD81</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Ф'!D140</f>
        <v>0</v>
      </c>
      <c r="D300" s="137">
        <f>'5 жастағы балалар К'!D140</f>
        <v>0</v>
      </c>
      <c r="E300" s="137">
        <f>'5 жастағы балалар Т'!D140</f>
        <v>0</v>
      </c>
      <c r="F300" s="137">
        <f>'5 жастағы балалар Ш'!D140</f>
        <v>0</v>
      </c>
      <c r="G300" s="137">
        <f>'5 жастағы балалар Ә'!D140</f>
        <v>0</v>
      </c>
    </row>
    <row r="301" spans="2:7">
      <c r="B301" s="33"/>
      <c r="C301" s="137">
        <f>'5 жастағы балалар Ф'!E140</f>
        <v>0</v>
      </c>
      <c r="D301" s="137">
        <f>'5 жастағы балалар К'!E140</f>
        <v>0</v>
      </c>
      <c r="E301" s="137">
        <f>'5 жастағы балалар Т'!E140</f>
        <v>0</v>
      </c>
      <c r="F301" s="137">
        <f>'5 жастағы балалар Ш'!E140</f>
        <v>0</v>
      </c>
      <c r="G301" s="137">
        <f>'5 жастағы балалар Ә'!E140</f>
        <v>0</v>
      </c>
    </row>
    <row r="302" spans="2:7">
      <c r="B302" s="34"/>
      <c r="C302" s="137">
        <f>'5 жастағы балалар Ф'!F140</f>
        <v>0</v>
      </c>
      <c r="D302" s="137">
        <f>'5 жастағы балалар К'!F140</f>
        <v>0</v>
      </c>
      <c r="E302" s="137">
        <f>'5 жастағы балалар Т'!F140</f>
        <v>0</v>
      </c>
      <c r="F302" s="137">
        <f>'5 жастағы балалар Ш'!F140</f>
        <v>0</v>
      </c>
      <c r="G302" s="137">
        <f>'5 жастағы балалар Ә'!F140</f>
        <v>0</v>
      </c>
    </row>
    <row r="303" spans="2:7">
      <c r="B303" s="31">
        <v>2</v>
      </c>
      <c r="C303" s="137">
        <f>'5 жастағы балалар Ф'!G140</f>
        <v>0</v>
      </c>
      <c r="D303" s="137">
        <f>'5 жастағы балалар К'!G140</f>
        <v>0</v>
      </c>
      <c r="E303" s="137">
        <f>'5 жастағы балалар Т'!G140</f>
        <v>0</v>
      </c>
      <c r="F303" s="137">
        <f>'5 жастағы балалар Ш'!G140</f>
        <v>0</v>
      </c>
      <c r="G303" s="137">
        <f>'5 жастағы балалар Ә'!G140</f>
        <v>0</v>
      </c>
    </row>
    <row r="304" spans="2:7">
      <c r="B304" s="33"/>
      <c r="C304" s="137">
        <f>'5 жастағы балалар Ф'!H140</f>
        <v>0</v>
      </c>
      <c r="D304" s="137">
        <f>'5 жастағы балалар К'!H140</f>
        <v>0</v>
      </c>
      <c r="E304" s="137">
        <f>'5 жастағы балалар Т'!H140</f>
        <v>0</v>
      </c>
      <c r="F304" s="137">
        <f>'5 жастағы балалар Ш'!H140</f>
        <v>0</v>
      </c>
      <c r="G304" s="137">
        <f>'5 жастағы балалар Ә'!H140</f>
        <v>0</v>
      </c>
    </row>
    <row r="305" spans="2:7">
      <c r="B305" s="34"/>
      <c r="C305" s="137">
        <f>'5 жастағы балалар Ф'!I140</f>
        <v>0</v>
      </c>
      <c r="D305" s="137">
        <f>'5 жастағы балалар К'!I140</f>
        <v>0</v>
      </c>
      <c r="E305" s="137">
        <f>'5 жастағы балалар Т'!I140</f>
        <v>0</v>
      </c>
      <c r="F305" s="137">
        <f>'5 жастағы балалар Ш'!I140</f>
        <v>0</v>
      </c>
      <c r="G305" s="137">
        <f>'5 жастағы балалар Ә'!I140</f>
        <v>0</v>
      </c>
    </row>
    <row r="306" spans="2:7">
      <c r="B306" s="31">
        <v>3</v>
      </c>
      <c r="C306" s="137">
        <f>'5 жастағы балалар Ф'!J140</f>
        <v>0</v>
      </c>
      <c r="D306" s="137">
        <f>'5 жастағы балалар К'!J140</f>
        <v>0</v>
      </c>
      <c r="E306" s="137">
        <f>'5 жастағы балалар Т'!J140</f>
        <v>0</v>
      </c>
      <c r="F306" s="137">
        <f>'5 жастағы балалар Ш'!J140</f>
        <v>0</v>
      </c>
      <c r="G306" s="137">
        <f>'5 жастағы балалар Ә'!J140</f>
        <v>0</v>
      </c>
    </row>
    <row r="307" spans="2:7">
      <c r="B307" s="33"/>
      <c r="C307" s="137">
        <f>'5 жастағы балалар Ф'!K140</f>
        <v>0</v>
      </c>
      <c r="D307" s="137">
        <f>'5 жастағы балалар К'!K140</f>
        <v>0</v>
      </c>
      <c r="E307" s="137">
        <f>'5 жастағы балалар Т'!K140</f>
        <v>0</v>
      </c>
      <c r="F307" s="137">
        <f>'5 жастағы балалар Ш'!K140</f>
        <v>0</v>
      </c>
      <c r="G307" s="137">
        <f>'5 жастағы балалар Ә'!K140</f>
        <v>0</v>
      </c>
    </row>
    <row r="308" spans="2:7">
      <c r="B308" s="34"/>
      <c r="C308" s="137">
        <f>'5 жастағы балалар Ф'!L140</f>
        <v>0</v>
      </c>
      <c r="D308" s="137">
        <f>'5 жастағы балалар К'!L140</f>
        <v>0</v>
      </c>
      <c r="E308" s="137">
        <f>'5 жастағы балалар Т'!L140</f>
        <v>0</v>
      </c>
      <c r="F308" s="137">
        <f>'5 жастағы балалар Ш'!L140</f>
        <v>0</v>
      </c>
      <c r="G308" s="137">
        <f>'5 жастағы балалар Ә'!L140</f>
        <v>0</v>
      </c>
    </row>
    <row r="309" spans="2:7">
      <c r="B309" s="31">
        <v>4</v>
      </c>
      <c r="C309" s="137">
        <f>'5 жастағы балалар Ф'!M140</f>
        <v>0</v>
      </c>
      <c r="D309" s="137">
        <f>'5 жастағы балалар К'!M140</f>
        <v>0</v>
      </c>
      <c r="E309" s="137">
        <f>'5 жастағы балалар Т'!M140</f>
        <v>0</v>
      </c>
      <c r="F309" s="137">
        <f>'5 жастағы балалар Ш'!M140</f>
        <v>0</v>
      </c>
      <c r="G309" s="137">
        <f>'5 жастағы балалар Ә'!M140</f>
        <v>0</v>
      </c>
    </row>
    <row r="310" spans="2:7">
      <c r="B310" s="33"/>
      <c r="C310" s="137">
        <f>'5 жастағы балалар Ф'!N140</f>
        <v>0</v>
      </c>
      <c r="D310" s="137">
        <f>'5 жастағы балалар К'!N140</f>
        <v>0</v>
      </c>
      <c r="E310" s="137">
        <f>'5 жастағы балалар Т'!N140</f>
        <v>0</v>
      </c>
      <c r="F310" s="137">
        <f>'5 жастағы балалар Ш'!N140</f>
        <v>0</v>
      </c>
      <c r="G310" s="137">
        <f>'5 жастағы балалар Ә'!N140</f>
        <v>0</v>
      </c>
    </row>
    <row r="311" spans="2:7">
      <c r="B311" s="34"/>
      <c r="C311" s="137">
        <f>'5 жастағы балалар Ф'!O140</f>
        <v>0</v>
      </c>
      <c r="D311" s="137">
        <f>'5 жастағы балалар К'!O140</f>
        <v>0</v>
      </c>
      <c r="E311" s="137">
        <f>'5 жастағы балалар Т'!O140</f>
        <v>0</v>
      </c>
      <c r="F311" s="137">
        <f>'5 жастағы балалар Ш'!O140</f>
        <v>0</v>
      </c>
      <c r="G311" s="137">
        <f>'5 жастағы балалар Ә'!O140</f>
        <v>0</v>
      </c>
    </row>
    <row r="312" spans="2:7">
      <c r="B312" s="31">
        <v>5</v>
      </c>
      <c r="C312" s="137">
        <f>'5 жастағы балалар Ф'!P140</f>
        <v>0</v>
      </c>
      <c r="D312" s="137">
        <f>'5 жастағы балалар К'!P140</f>
        <v>0</v>
      </c>
      <c r="E312" s="137">
        <f>'5 жастағы балалар Т'!P140</f>
        <v>0</v>
      </c>
      <c r="F312" s="137">
        <f>'5 жастағы балалар Ш'!P140</f>
        <v>0</v>
      </c>
      <c r="G312" s="137">
        <f>'5 жастағы балалар Ә'!P140</f>
        <v>0</v>
      </c>
    </row>
    <row r="313" spans="2:7">
      <c r="B313" s="33"/>
      <c r="C313" s="137">
        <f>'5 жастағы балалар Ф'!Q140</f>
        <v>0</v>
      </c>
      <c r="D313" s="137">
        <f>'5 жастағы балалар К'!Q140</f>
        <v>0</v>
      </c>
      <c r="E313" s="137">
        <f>'5 жастағы балалар Т'!Q140</f>
        <v>0</v>
      </c>
      <c r="F313" s="137">
        <f>'5 жастағы балалар Ш'!Q140</f>
        <v>0</v>
      </c>
      <c r="G313" s="137">
        <f>'5 жастағы балалар Ә'!Q140</f>
        <v>0</v>
      </c>
    </row>
    <row r="314" spans="2:7">
      <c r="B314" s="34"/>
      <c r="C314" s="137">
        <f>'5 жастағы балалар Ф'!R140</f>
        <v>0</v>
      </c>
      <c r="D314" s="137">
        <f>'5 жастағы балалар К'!R140</f>
        <v>0</v>
      </c>
      <c r="E314" s="137">
        <f>'5 жастағы балалар Т'!R140</f>
        <v>0</v>
      </c>
      <c r="F314" s="137">
        <f>'5 жастағы балалар Ш'!R140</f>
        <v>0</v>
      </c>
      <c r="G314" s="137">
        <f>'5 жастағы балалар Ә'!R140</f>
        <v>0</v>
      </c>
    </row>
    <row r="315" spans="2:7">
      <c r="B315" s="31">
        <v>6</v>
      </c>
      <c r="C315" s="137">
        <f>'5 жастағы балалар Ф'!S140</f>
        <v>0</v>
      </c>
      <c r="D315" s="137">
        <f>'5 жастағы балалар К'!S140</f>
        <v>0</v>
      </c>
      <c r="E315" s="137">
        <f>'5 жастағы балалар Т'!S140</f>
        <v>0</v>
      </c>
      <c r="F315" s="137">
        <f>'5 жастағы балалар Ш'!S140</f>
        <v>0</v>
      </c>
      <c r="G315" s="137">
        <f>'5 жастағы балалар Ә'!S140</f>
        <v>0</v>
      </c>
    </row>
    <row r="316" spans="2:7">
      <c r="B316" s="33"/>
      <c r="C316" s="137">
        <f>'5 жастағы балалар Ф'!T140</f>
        <v>0</v>
      </c>
      <c r="D316" s="137">
        <f>'5 жастағы балалар К'!T140</f>
        <v>0</v>
      </c>
      <c r="E316" s="137">
        <f>'5 жастағы балалар Т'!T140</f>
        <v>0</v>
      </c>
      <c r="F316" s="137">
        <f>'5 жастағы балалар Ш'!T140</f>
        <v>0</v>
      </c>
      <c r="G316" s="137">
        <f>'5 жастағы балалар Ә'!T140</f>
        <v>0</v>
      </c>
    </row>
    <row r="317" spans="2:7">
      <c r="B317" s="34"/>
      <c r="C317" s="137">
        <f>'5 жастағы балалар Ф'!U140</f>
        <v>0</v>
      </c>
      <c r="D317" s="137">
        <f>'5 жастағы балалар К'!U140</f>
        <v>0</v>
      </c>
      <c r="E317" s="137">
        <f>'5 жастағы балалар Т'!U140</f>
        <v>0</v>
      </c>
      <c r="F317" s="137">
        <f>'5 жастағы балалар Ш'!U140</f>
        <v>0</v>
      </c>
      <c r="G317" s="137">
        <f>'5 жастағы балалар Ә'!U140</f>
        <v>0</v>
      </c>
    </row>
    <row r="318" spans="2:7">
      <c r="B318" s="31">
        <v>7</v>
      </c>
      <c r="C318" s="137">
        <f>'5 жастағы балалар Ф'!V140</f>
        <v>0</v>
      </c>
      <c r="D318" s="137">
        <f>'5 жастағы балалар К'!V140</f>
        <v>0</v>
      </c>
      <c r="E318" s="137">
        <f>'5 жастағы балалар Т'!V140</f>
        <v>0</v>
      </c>
      <c r="F318" s="137">
        <f>'5 жастағы балалар Ш'!V140</f>
        <v>0</v>
      </c>
      <c r="G318" s="137">
        <f>'5 жастағы балалар Ә'!V140</f>
        <v>0</v>
      </c>
    </row>
    <row r="319" spans="2:7">
      <c r="B319" s="33"/>
      <c r="C319" s="137">
        <f>'5 жастағы балалар Ф'!W140</f>
        <v>0</v>
      </c>
      <c r="D319" s="137">
        <f>'5 жастағы балалар Ш'!W140</f>
        <v>0</v>
      </c>
      <c r="E319" s="137">
        <f>'5 жастағы балалар Т'!W140</f>
        <v>0</v>
      </c>
      <c r="F319" s="137">
        <f>'5 жастағы балалар Ш'!W140</f>
        <v>0</v>
      </c>
      <c r="G319" s="137">
        <f>'5 жастағы балалар Ә'!W140</f>
        <v>0</v>
      </c>
    </row>
    <row r="320" spans="2:7">
      <c r="B320" s="34"/>
      <c r="C320" s="137">
        <f>'5 жастағы балалар Ф'!X140</f>
        <v>0</v>
      </c>
      <c r="D320" s="137">
        <f>'5 жастағы балалар К'!X140</f>
        <v>0</v>
      </c>
      <c r="E320" s="137">
        <f>'5 жастағы балалар Т'!X140</f>
        <v>0</v>
      </c>
      <c r="F320" s="137">
        <f>'5 жастағы балалар Ш'!X140</f>
        <v>0</v>
      </c>
      <c r="G320" s="137">
        <f>'5 жастағы балалар Ә'!X140</f>
        <v>0</v>
      </c>
    </row>
    <row r="321" spans="2:7">
      <c r="B321" s="31">
        <v>8</v>
      </c>
      <c r="C321" s="41"/>
      <c r="D321" s="137">
        <f>'5 жастағы балалар К'!Y140</f>
        <v>0</v>
      </c>
      <c r="E321" s="42"/>
      <c r="F321" s="137">
        <f>'5 жастағы балалар Ш'!Y140</f>
        <v>0</v>
      </c>
      <c r="G321" s="42"/>
    </row>
    <row r="322" spans="2:7">
      <c r="B322" s="33"/>
      <c r="C322" s="43"/>
      <c r="D322" s="137">
        <f>'5 жастағы балалар К'!Z140</f>
        <v>0</v>
      </c>
      <c r="E322" s="44"/>
      <c r="F322" s="137">
        <f>'5 жастағы балалар Ш'!Z140</f>
        <v>0</v>
      </c>
      <c r="G322" s="44"/>
    </row>
    <row r="323" spans="2:7">
      <c r="B323" s="34"/>
      <c r="C323" s="43"/>
      <c r="D323" s="137">
        <f>'5 жастағы балалар К'!AA140</f>
        <v>0</v>
      </c>
      <c r="E323" s="44"/>
      <c r="F323" s="137">
        <f>'5 жастағы балалар Ш'!AA140</f>
        <v>0</v>
      </c>
      <c r="G323" s="44"/>
    </row>
    <row r="324" spans="2:7">
      <c r="B324" s="31">
        <v>9</v>
      </c>
      <c r="C324" s="43"/>
      <c r="D324" s="137">
        <f>'5 жастағы балалар К'!AB140</f>
        <v>0</v>
      </c>
      <c r="E324" s="44"/>
      <c r="F324" s="137">
        <f>'5 жастағы балалар Ш'!AB140</f>
        <v>0</v>
      </c>
      <c r="G324" s="44"/>
    </row>
    <row r="325" spans="2:7">
      <c r="B325" s="33"/>
      <c r="C325" s="43"/>
      <c r="D325" s="137">
        <f>'5 жастағы балалар К'!AC140</f>
        <v>0</v>
      </c>
      <c r="E325" s="44"/>
      <c r="F325" s="137">
        <f>'5 жастағы балалар Ш'!AC140</f>
        <v>0</v>
      </c>
      <c r="G325" s="44"/>
    </row>
    <row r="326" spans="2:7">
      <c r="B326" s="34"/>
      <c r="C326" s="43"/>
      <c r="D326" s="137">
        <f>'5 жастағы балалар К'!AD140</f>
        <v>0</v>
      </c>
      <c r="E326" s="44"/>
      <c r="F326" s="137">
        <f>'5 жастағы балалар Ш'!AD140</f>
        <v>0</v>
      </c>
      <c r="G326" s="44"/>
    </row>
    <row r="327" spans="2:7">
      <c r="B327" s="37">
        <v>10</v>
      </c>
      <c r="C327" s="43"/>
      <c r="D327" s="137">
        <f>'5 жастағы балалар К'!AE140</f>
        <v>0</v>
      </c>
      <c r="E327" s="44"/>
      <c r="F327" s="137">
        <f>'5 жастағы балалар Ш'!AE140</f>
        <v>0</v>
      </c>
      <c r="G327" s="44"/>
    </row>
    <row r="328" spans="2:7">
      <c r="B328" s="37"/>
      <c r="C328" s="43"/>
      <c r="D328" s="137">
        <f>'5 жастағы балалар К'!AF140</f>
        <v>0</v>
      </c>
      <c r="E328" s="44"/>
      <c r="F328" s="137">
        <f>'5 жастағы балалар Ш'!AF140</f>
        <v>0</v>
      </c>
      <c r="G328" s="44"/>
    </row>
    <row r="329" spans="2:7">
      <c r="B329" s="37"/>
      <c r="C329" s="43"/>
      <c r="D329" s="137">
        <f>'5 жастағы балалар К'!AG140</f>
        <v>0</v>
      </c>
      <c r="E329" s="44"/>
      <c r="F329" s="137">
        <f>'5 жастағы балалар Ш'!AG140</f>
        <v>0</v>
      </c>
      <c r="G329" s="44"/>
    </row>
    <row r="330" spans="2:7">
      <c r="B330" s="37">
        <v>11</v>
      </c>
      <c r="C330" s="43"/>
      <c r="D330" s="137">
        <f>'5 жастағы балалар К'!AH140</f>
        <v>0</v>
      </c>
      <c r="E330" s="44"/>
      <c r="F330" s="137">
        <f>'5 жастағы балалар Ш'!AH140</f>
        <v>0</v>
      </c>
      <c r="G330" s="44"/>
    </row>
    <row r="331" spans="2:7">
      <c r="B331" s="37"/>
      <c r="C331" s="43"/>
      <c r="D331" s="137">
        <f>'5 жастағы балалар К'!AI140</f>
        <v>0</v>
      </c>
      <c r="E331" s="44"/>
      <c r="F331" s="137">
        <f>'5 жастағы балалар Ш'!AI140</f>
        <v>0</v>
      </c>
      <c r="G331" s="44"/>
    </row>
    <row r="332" spans="2:7">
      <c r="B332" s="37"/>
      <c r="C332" s="43"/>
      <c r="D332" s="137">
        <f>'5 жастағы балалар К'!AJ140</f>
        <v>0</v>
      </c>
      <c r="E332" s="44"/>
      <c r="F332" s="137">
        <f>'5 жастағы балалар Ш'!AJ140</f>
        <v>0</v>
      </c>
      <c r="G332" s="44"/>
    </row>
    <row r="333" spans="2:7">
      <c r="B333" s="37">
        <v>12</v>
      </c>
      <c r="C333" s="43"/>
      <c r="D333" s="137">
        <f>'5 жастағы балалар К'!AK140</f>
        <v>0</v>
      </c>
      <c r="E333" s="44"/>
      <c r="F333" s="137">
        <f>'5 жастағы балалар Ш'!AK140</f>
        <v>0</v>
      </c>
      <c r="G333" s="44"/>
    </row>
    <row r="334" spans="2:7">
      <c r="B334" s="37"/>
      <c r="C334" s="43"/>
      <c r="D334" s="137">
        <f>'5 жастағы балалар К'!AL140</f>
        <v>0</v>
      </c>
      <c r="E334" s="44"/>
      <c r="F334" s="137">
        <f>'5 жастағы балалар Ш'!AL140</f>
        <v>0</v>
      </c>
      <c r="G334" s="44"/>
    </row>
    <row r="335" spans="2:7">
      <c r="B335" s="37"/>
      <c r="C335" s="43"/>
      <c r="D335" s="137">
        <f>'5 жастағы балалар К'!AM140</f>
        <v>0</v>
      </c>
      <c r="E335" s="44"/>
      <c r="F335" s="137">
        <f>'5 жастағы балалар Ш'!AM140</f>
        <v>0</v>
      </c>
      <c r="G335" s="44"/>
    </row>
    <row r="336" spans="2:7">
      <c r="B336" s="37">
        <v>13</v>
      </c>
      <c r="C336" s="43"/>
      <c r="D336" s="137">
        <f>'5 жастағы балалар К'!AN140</f>
        <v>0</v>
      </c>
      <c r="E336" s="44"/>
      <c r="F336" s="137">
        <f>'5 жастағы балалар Ш'!AN140</f>
        <v>0</v>
      </c>
      <c r="G336" s="44"/>
    </row>
    <row r="337" spans="2:7">
      <c r="B337" s="37"/>
      <c r="C337" s="43"/>
      <c r="D337" s="137">
        <f>'5 жастағы балалар К'!AO140</f>
        <v>0</v>
      </c>
      <c r="E337" s="44"/>
      <c r="F337" s="137">
        <f>'5 жастағы балалар Ш'!AO140</f>
        <v>0</v>
      </c>
      <c r="G337" s="44"/>
    </row>
    <row r="338" spans="2:7">
      <c r="B338" s="37"/>
      <c r="C338" s="43"/>
      <c r="D338" s="137">
        <f>'5 жастағы балалар К'!AP140</f>
        <v>0</v>
      </c>
      <c r="E338" s="44"/>
      <c r="F338" s="137">
        <f>'5 жастағы балалар Ш'!AP140</f>
        <v>0</v>
      </c>
      <c r="G338" s="44"/>
    </row>
    <row r="339" spans="2:7">
      <c r="B339" s="37">
        <v>14</v>
      </c>
      <c r="C339" s="43"/>
      <c r="D339" s="137">
        <f>'5 жастағы балалар К'!AQ140</f>
        <v>0</v>
      </c>
      <c r="E339" s="44"/>
      <c r="F339" s="137">
        <f>'5 жастағы балалар Ш'!AQ140</f>
        <v>0</v>
      </c>
      <c r="G339" s="44"/>
    </row>
    <row r="340" spans="2:7">
      <c r="B340" s="37"/>
      <c r="C340" s="43"/>
      <c r="D340" s="137">
        <f>'5 жастағы балалар К'!AR140</f>
        <v>0</v>
      </c>
      <c r="E340" s="44"/>
      <c r="F340" s="137">
        <f>'5 жастағы балалар Ш'!AR140</f>
        <v>0</v>
      </c>
      <c r="G340" s="44"/>
    </row>
    <row r="341" spans="2:7">
      <c r="B341" s="37"/>
      <c r="C341" s="43"/>
      <c r="D341" s="137">
        <f>'5 жастағы балалар К'!AS140</f>
        <v>0</v>
      </c>
      <c r="E341" s="44"/>
      <c r="F341" s="137">
        <f>'5 жастағы балалар Ш'!AS140</f>
        <v>0</v>
      </c>
      <c r="G341" s="44"/>
    </row>
    <row r="342" spans="2:7">
      <c r="B342" s="37">
        <v>15</v>
      </c>
      <c r="C342" s="43"/>
      <c r="D342" s="137">
        <f>'5 жастағы балалар К'!AT140</f>
        <v>0</v>
      </c>
      <c r="E342" s="44"/>
      <c r="F342" s="137">
        <f>'5 жастағы балалар Ш'!AT140</f>
        <v>0</v>
      </c>
      <c r="G342" s="44"/>
    </row>
    <row r="343" spans="2:7">
      <c r="B343" s="37"/>
      <c r="C343" s="43"/>
      <c r="D343" s="137">
        <f>'5 жастағы балалар К'!AU140</f>
        <v>0</v>
      </c>
      <c r="E343" s="44"/>
      <c r="F343" s="137">
        <f>'5 жастағы балалар Ш'!AU140</f>
        <v>0</v>
      </c>
      <c r="G343" s="44"/>
    </row>
    <row r="344" spans="2:7">
      <c r="B344" s="37"/>
      <c r="C344" s="43"/>
      <c r="D344" s="137">
        <f>'5 жастағы балалар К'!AV140</f>
        <v>0</v>
      </c>
      <c r="E344" s="44"/>
      <c r="F344" s="137">
        <f>'5 жастағы балалар Ш'!AV140</f>
        <v>0</v>
      </c>
      <c r="G344" s="44"/>
    </row>
    <row r="345" spans="2:7">
      <c r="B345" s="31">
        <v>16</v>
      </c>
      <c r="C345" s="43"/>
      <c r="D345" s="137">
        <f>'5 жастағы балалар К'!AW140</f>
        <v>0</v>
      </c>
      <c r="E345" s="44"/>
      <c r="F345" s="137">
        <f>'5 жастағы балалар Ш'!AW140</f>
        <v>0</v>
      </c>
      <c r="G345" s="44"/>
    </row>
    <row r="346" spans="2:7">
      <c r="B346" s="33"/>
      <c r="C346" s="43"/>
      <c r="D346" s="137">
        <f>'5 жастағы балалар К'!AX140</f>
        <v>0</v>
      </c>
      <c r="E346" s="44"/>
      <c r="F346" s="137">
        <f>'5 жастағы балалар Ш'!AX140</f>
        <v>0</v>
      </c>
      <c r="G346" s="44"/>
    </row>
    <row r="347" spans="2:7">
      <c r="B347" s="34"/>
      <c r="C347" s="43"/>
      <c r="D347" s="137">
        <f>'5 жастағы балалар К'!AY140</f>
        <v>0</v>
      </c>
      <c r="E347" s="44"/>
      <c r="F347" s="137">
        <f>'5 жастағы балалар Ш'!AY140</f>
        <v>0</v>
      </c>
      <c r="G347" s="44"/>
    </row>
    <row r="348" spans="2:7">
      <c r="B348" s="31">
        <v>17</v>
      </c>
      <c r="C348" s="43"/>
      <c r="D348" s="137">
        <f>'5 жастағы балалар К'!AZ140</f>
        <v>0</v>
      </c>
      <c r="E348" s="44"/>
      <c r="F348" s="137">
        <f>'5 жастағы балалар Ш'!AZ140</f>
        <v>0</v>
      </c>
      <c r="G348" s="44"/>
    </row>
    <row r="349" spans="2:7">
      <c r="B349" s="33"/>
      <c r="C349" s="43"/>
      <c r="D349" s="137">
        <f>'5 жастағы балалар К'!BA140</f>
        <v>0</v>
      </c>
      <c r="E349" s="44"/>
      <c r="F349" s="137">
        <f>'5 жастағы балалар Ш'!BA140</f>
        <v>0</v>
      </c>
      <c r="G349" s="44"/>
    </row>
    <row r="350" spans="2:7">
      <c r="B350" s="34"/>
      <c r="C350" s="43"/>
      <c r="D350" s="137">
        <f>'5 жастағы балалар К'!BB140</f>
        <v>0</v>
      </c>
      <c r="E350" s="44"/>
      <c r="F350" s="137">
        <f>'5 жастағы балалар Ш'!BB140</f>
        <v>0</v>
      </c>
      <c r="G350" s="44"/>
    </row>
    <row r="351" spans="2:7">
      <c r="B351" s="31">
        <v>18</v>
      </c>
      <c r="C351" s="43"/>
      <c r="D351" s="137">
        <f>'5 жастағы балалар К'!BC140</f>
        <v>0</v>
      </c>
      <c r="E351" s="44"/>
      <c r="F351" s="137">
        <f>'5 жастағы балалар Ш'!BC140</f>
        <v>0</v>
      </c>
      <c r="G351" s="44"/>
    </row>
    <row r="352" spans="2:7">
      <c r="B352" s="33"/>
      <c r="C352" s="43"/>
      <c r="D352" s="137">
        <f>'5 жастағы балалар К'!BD140</f>
        <v>0</v>
      </c>
      <c r="E352" s="44"/>
      <c r="F352" s="137">
        <f>'5 жастағы балалар Ш'!BD140</f>
        <v>0</v>
      </c>
      <c r="G352" s="44"/>
    </row>
    <row r="353" spans="2:7">
      <c r="B353" s="34"/>
      <c r="C353" s="43"/>
      <c r="D353" s="137">
        <f>'5 жастағы балалар К'!BE140</f>
        <v>0</v>
      </c>
      <c r="E353" s="44"/>
      <c r="F353" s="137">
        <f>'5 жастағы балалар Ш'!BE140</f>
        <v>0</v>
      </c>
      <c r="G353" s="44"/>
    </row>
    <row r="354" spans="2:7">
      <c r="B354" s="31">
        <v>19</v>
      </c>
      <c r="C354" s="43"/>
      <c r="D354" s="137">
        <f>'5 жастағы балалар К'!BF140</f>
        <v>0</v>
      </c>
      <c r="E354" s="44"/>
      <c r="F354" s="137">
        <f>'5 жастағы балалар Ш'!BF140</f>
        <v>0</v>
      </c>
      <c r="G354" s="44"/>
    </row>
    <row r="355" spans="2:7">
      <c r="B355" s="33"/>
      <c r="C355" s="43"/>
      <c r="D355" s="137">
        <f>'5 жастағы балалар К'!BG140</f>
        <v>0</v>
      </c>
      <c r="E355" s="44"/>
      <c r="F355" s="137">
        <f>'5 жастағы балалар Ш'!BG140</f>
        <v>0</v>
      </c>
      <c r="G355" s="44"/>
    </row>
    <row r="356" spans="2:7">
      <c r="B356" s="34"/>
      <c r="C356" s="43"/>
      <c r="D356" s="137">
        <f>'5 жастағы балалар К'!BH140</f>
        <v>0</v>
      </c>
      <c r="E356" s="44"/>
      <c r="F356" s="137">
        <f>'5 жастағы балалар Ш'!BH140</f>
        <v>0</v>
      </c>
      <c r="G356" s="44"/>
    </row>
    <row r="357" spans="2:7">
      <c r="B357" s="31">
        <v>20</v>
      </c>
      <c r="C357" s="43"/>
      <c r="D357" s="137">
        <f>'5 жастағы балалар К'!BI140</f>
        <v>0</v>
      </c>
      <c r="E357" s="44"/>
      <c r="F357" s="137">
        <f>'5 жастағы балалар Ш'!BI140</f>
        <v>0</v>
      </c>
      <c r="G357" s="44"/>
    </row>
    <row r="358" spans="2:7">
      <c r="B358" s="33"/>
      <c r="C358" s="43"/>
      <c r="D358" s="137">
        <f>'5 жастағы балалар К'!BJ140</f>
        <v>0</v>
      </c>
      <c r="E358" s="44"/>
      <c r="F358" s="137">
        <f>'5 жастағы балалар Ш'!BJ140</f>
        <v>0</v>
      </c>
      <c r="G358" s="44"/>
    </row>
    <row r="359" spans="2:7">
      <c r="B359" s="34"/>
      <c r="C359" s="43"/>
      <c r="D359" s="137">
        <f>'5 жастағы балалар К'!BK140</f>
        <v>0</v>
      </c>
      <c r="E359" s="44"/>
      <c r="F359" s="137">
        <f>'5 жастағы балалар Ш'!BK140</f>
        <v>0</v>
      </c>
      <c r="G359" s="44"/>
    </row>
    <row r="360" spans="2:7">
      <c r="B360" s="31">
        <v>21</v>
      </c>
      <c r="C360" s="43"/>
      <c r="D360" s="137">
        <f>'5 жастағы балалар К'!BL140</f>
        <v>0</v>
      </c>
      <c r="E360" s="44"/>
      <c r="F360" s="137">
        <f>'5 жастағы балалар Ш'!BL140</f>
        <v>0</v>
      </c>
      <c r="G360" s="44"/>
    </row>
    <row r="361" spans="2:7">
      <c r="B361" s="33"/>
      <c r="C361" s="43"/>
      <c r="D361" s="137">
        <f>'5 жастағы балалар К'!BM140</f>
        <v>0</v>
      </c>
      <c r="E361" s="44"/>
      <c r="F361" s="137">
        <f>'5 жастағы балалар Ш'!BM140</f>
        <v>0</v>
      </c>
      <c r="G361" s="44"/>
    </row>
    <row r="362" spans="2:7">
      <c r="B362" s="34"/>
      <c r="C362" s="43"/>
      <c r="D362" s="137">
        <f>'5 жастағы балалар К'!BN140</f>
        <v>0</v>
      </c>
      <c r="E362" s="44"/>
      <c r="F362" s="137">
        <f>'5 жастағы балалар Ш'!BN140</f>
        <v>0</v>
      </c>
      <c r="G362" s="44"/>
    </row>
    <row r="363" spans="2:7">
      <c r="B363" s="31">
        <v>22</v>
      </c>
      <c r="C363" s="43"/>
      <c r="D363" s="137">
        <f>'5 жастағы балалар К'!BO140</f>
        <v>0</v>
      </c>
      <c r="E363" s="44"/>
      <c r="F363" s="137">
        <f>'5 жастағы балалар Ш'!BO140</f>
        <v>0</v>
      </c>
      <c r="G363" s="44"/>
    </row>
    <row r="364" spans="2:7">
      <c r="B364" s="33"/>
      <c r="C364" s="43"/>
      <c r="D364" s="137">
        <f>'5 жастағы балалар К'!BP140</f>
        <v>0</v>
      </c>
      <c r="E364" s="44"/>
      <c r="F364" s="137">
        <f>'5 жастағы балалар Ш'!BP140</f>
        <v>0</v>
      </c>
      <c r="G364" s="44"/>
    </row>
    <row r="365" spans="2:7">
      <c r="B365" s="34"/>
      <c r="C365" s="43"/>
      <c r="D365" s="137">
        <f>'5 жастағы балалар К'!BQ140</f>
        <v>0</v>
      </c>
      <c r="E365" s="44"/>
      <c r="F365" s="137">
        <f>'5 жастағы балалар Ш'!BQ140</f>
        <v>0</v>
      </c>
      <c r="G365" s="44"/>
    </row>
    <row r="366" spans="2:7">
      <c r="B366" s="31">
        <v>23</v>
      </c>
      <c r="C366" s="43"/>
      <c r="D366" s="137">
        <f>'5 жастағы балалар К'!BR140</f>
        <v>0</v>
      </c>
      <c r="E366" s="44"/>
      <c r="F366" s="137">
        <f>'5 жастағы балалар Ш'!BR140</f>
        <v>0</v>
      </c>
      <c r="G366" s="44"/>
    </row>
    <row r="367" spans="2:7">
      <c r="B367" s="33"/>
      <c r="C367" s="43"/>
      <c r="D367" s="137">
        <f>'5 жастағы балалар К'!BS140</f>
        <v>0</v>
      </c>
      <c r="E367" s="44"/>
      <c r="F367" s="137">
        <f>'5 жастағы балалар Ш'!BS140</f>
        <v>0</v>
      </c>
      <c r="G367" s="44"/>
    </row>
    <row r="368" spans="2:7">
      <c r="B368" s="34"/>
      <c r="C368" s="43"/>
      <c r="D368" s="137">
        <f>'5 жастағы балалар К'!BT140</f>
        <v>0</v>
      </c>
      <c r="E368" s="44"/>
      <c r="F368" s="137">
        <f>'5 жастағы балалар Ш'!BT140</f>
        <v>0</v>
      </c>
      <c r="G368" s="44"/>
    </row>
    <row r="369" spans="2:7">
      <c r="B369" s="31">
        <v>24</v>
      </c>
      <c r="C369" s="43"/>
      <c r="D369" s="137">
        <f>'5 жастағы балалар К'!BU140</f>
        <v>0</v>
      </c>
      <c r="E369" s="44"/>
      <c r="F369" s="137">
        <f>'5 жастағы балалар Ш'!BU140</f>
        <v>0</v>
      </c>
      <c r="G369" s="44"/>
    </row>
    <row r="370" spans="2:7">
      <c r="B370" s="33"/>
      <c r="C370" s="43"/>
      <c r="D370" s="137">
        <f>'5 жастағы балалар К'!BV140</f>
        <v>0</v>
      </c>
      <c r="E370" s="44"/>
      <c r="F370" s="137">
        <f>'5 жастағы балалар Ш'!BV140</f>
        <v>0</v>
      </c>
      <c r="G370" s="44"/>
    </row>
    <row r="371" spans="2:7">
      <c r="B371" s="34"/>
      <c r="C371" s="43"/>
      <c r="D371" s="137">
        <f>'5 жастағы балалар К'!BW140</f>
        <v>0</v>
      </c>
      <c r="E371" s="44"/>
      <c r="F371" s="137">
        <f>'5 жастағы балалар Ш'!BW140</f>
        <v>0</v>
      </c>
      <c r="G371" s="44"/>
    </row>
    <row r="372" spans="2:7">
      <c r="B372" s="31">
        <v>25</v>
      </c>
      <c r="C372" s="43"/>
      <c r="D372" s="137">
        <f>'5 жастағы балалар К'!BX140</f>
        <v>0</v>
      </c>
      <c r="E372" s="44"/>
      <c r="F372" s="137">
        <f>'5 жастағы балалар Ш'!BX140</f>
        <v>0</v>
      </c>
      <c r="G372" s="44"/>
    </row>
    <row r="373" spans="2:7">
      <c r="B373" s="33"/>
      <c r="C373" s="43"/>
      <c r="D373" s="137">
        <f>'5 жастағы балалар К'!BY140</f>
        <v>0</v>
      </c>
      <c r="E373" s="44"/>
      <c r="F373" s="137">
        <f>'5 жастағы балалар Ш'!BY140</f>
        <v>0</v>
      </c>
      <c r="G373" s="44"/>
    </row>
    <row r="374" spans="2:7">
      <c r="B374" s="34"/>
      <c r="C374" s="43"/>
      <c r="D374" s="137">
        <f>'5 жастағы балалар К'!BZ140</f>
        <v>0</v>
      </c>
      <c r="E374" s="44"/>
      <c r="F374" s="137">
        <f>'5 жастағы балалар Ш'!BZ140</f>
        <v>0</v>
      </c>
      <c r="G374" s="44"/>
    </row>
    <row r="375" spans="2:7">
      <c r="B375" s="37">
        <v>26</v>
      </c>
      <c r="C375" s="43"/>
      <c r="D375" s="137">
        <f>'5 жастағы балалар К'!CA140</f>
        <v>0</v>
      </c>
      <c r="E375" s="44"/>
      <c r="F375" s="137">
        <f>'5 жастағы балалар Ш'!CA140</f>
        <v>0</v>
      </c>
      <c r="G375" s="44"/>
    </row>
    <row r="376" spans="2:7">
      <c r="B376" s="37"/>
      <c r="C376" s="43"/>
      <c r="D376" s="137">
        <f>'5 жастағы балалар К'!CB140</f>
        <v>0</v>
      </c>
      <c r="E376" s="44"/>
      <c r="F376" s="137">
        <f>'5 жастағы балалар Ш'!CB140</f>
        <v>0</v>
      </c>
      <c r="G376" s="44"/>
    </row>
    <row r="377" spans="2:7">
      <c r="B377" s="37"/>
      <c r="C377" s="43"/>
      <c r="D377" s="137">
        <f>'5 жастағы балалар К'!CC140</f>
        <v>0</v>
      </c>
      <c r="E377" s="44"/>
      <c r="F377" s="137">
        <f>'5 жастағы балалар Ш'!CC140</f>
        <v>0</v>
      </c>
      <c r="G377" s="44"/>
    </row>
    <row r="378" spans="2:7">
      <c r="B378" s="37">
        <v>27</v>
      </c>
      <c r="C378" s="43"/>
      <c r="D378" s="137">
        <f>'5 жастағы балалар К'!CD140</f>
        <v>0</v>
      </c>
      <c r="E378" s="44"/>
      <c r="F378" s="137">
        <f>'5 жастағы балалар Ш'!CD140</f>
        <v>0</v>
      </c>
      <c r="G378" s="44"/>
    </row>
    <row r="379" spans="2:7">
      <c r="B379" s="37"/>
      <c r="C379" s="43"/>
      <c r="D379" s="137">
        <f>'5 жастағы балалар К'!CE140</f>
        <v>0</v>
      </c>
      <c r="E379" s="44"/>
      <c r="F379" s="137">
        <f>'5 жастағы балалар Ш'!CE140</f>
        <v>0</v>
      </c>
      <c r="G379" s="44"/>
    </row>
    <row r="380" spans="2:7">
      <c r="B380" s="37"/>
      <c r="C380" s="43"/>
      <c r="D380" s="137">
        <f>'5 жастағы балалар К'!CF140</f>
        <v>0</v>
      </c>
      <c r="E380" s="44"/>
      <c r="F380" s="137">
        <f>'5 жастағы балалар Ш'!CF140</f>
        <v>0</v>
      </c>
      <c r="G380" s="44"/>
    </row>
    <row r="381" spans="2:7">
      <c r="B381" s="37">
        <v>28</v>
      </c>
      <c r="C381" s="43"/>
      <c r="D381" s="137">
        <f>'5 жастағы балалар К'!CG140</f>
        <v>0</v>
      </c>
      <c r="E381" s="44"/>
      <c r="F381" s="137">
        <f>'5 жастағы балалар Ш'!CG140</f>
        <v>0</v>
      </c>
      <c r="G381" s="44"/>
    </row>
    <row r="382" spans="2:7">
      <c r="B382" s="37"/>
      <c r="C382" s="43"/>
      <c r="D382" s="137">
        <f>'5 жастағы балалар К'!CH140</f>
        <v>0</v>
      </c>
      <c r="E382" s="44"/>
      <c r="F382" s="137">
        <f>'5 жастағы балалар Ш'!CH140</f>
        <v>0</v>
      </c>
      <c r="G382" s="44"/>
    </row>
    <row r="383" spans="2:7">
      <c r="B383" s="37"/>
      <c r="C383" s="43"/>
      <c r="D383" s="137">
        <f>'5 жастағы балалар К'!CI140</f>
        <v>0</v>
      </c>
      <c r="E383" s="44"/>
      <c r="F383" s="137">
        <f>'5 жастағы балалар Ш'!CI140</f>
        <v>0</v>
      </c>
      <c r="G383" s="44"/>
    </row>
    <row r="384" spans="2:7">
      <c r="B384" s="37">
        <v>29</v>
      </c>
      <c r="C384" s="43"/>
      <c r="D384" s="42"/>
      <c r="E384" s="44"/>
      <c r="F384" s="137">
        <f>'5 жастағы балалар Ш'!CJ140</f>
        <v>0</v>
      </c>
      <c r="G384" s="44"/>
    </row>
    <row r="385" spans="2:7">
      <c r="B385" s="37"/>
      <c r="C385" s="43"/>
      <c r="D385" s="44"/>
      <c r="E385" s="44"/>
      <c r="F385" s="137">
        <f>'5 жастағы балалар Ш'!CK140</f>
        <v>0</v>
      </c>
      <c r="G385" s="44"/>
    </row>
    <row r="386" spans="2:7">
      <c r="B386" s="37"/>
      <c r="C386" s="43"/>
      <c r="D386" s="44"/>
      <c r="E386" s="44"/>
      <c r="F386" s="137">
        <f>'5 жастағы балалар Ш'!CL140</f>
        <v>0</v>
      </c>
      <c r="G386" s="44"/>
    </row>
    <row r="387" spans="2:7">
      <c r="B387" s="37">
        <v>30</v>
      </c>
      <c r="C387" s="43"/>
      <c r="D387" s="44"/>
      <c r="E387" s="44"/>
      <c r="F387" s="137">
        <f>'5 жастағы балалар Ш'!CM140</f>
        <v>0</v>
      </c>
      <c r="G387" s="44"/>
    </row>
    <row r="388" spans="2:7">
      <c r="B388" s="37"/>
      <c r="C388" s="43"/>
      <c r="D388" s="44"/>
      <c r="E388" s="44"/>
      <c r="F388" s="137">
        <f>'5 жастағы балалар Ш'!CN140</f>
        <v>0</v>
      </c>
      <c r="G388" s="44"/>
    </row>
    <row r="389" spans="2:7">
      <c r="B389" s="37"/>
      <c r="C389" s="43"/>
      <c r="D389" s="44"/>
      <c r="E389" s="44"/>
      <c r="F389" s="137">
        <f>'5 жастағы балалар Ш'!CO140</f>
        <v>0</v>
      </c>
      <c r="G389" s="44"/>
    </row>
    <row r="390" spans="2:7">
      <c r="B390" s="37">
        <v>31</v>
      </c>
      <c r="C390" s="43"/>
      <c r="D390" s="44"/>
      <c r="E390" s="44"/>
      <c r="F390" s="137">
        <f>'5 жастағы балалар Ш'!CP140</f>
        <v>0</v>
      </c>
      <c r="G390" s="44"/>
    </row>
    <row r="391" spans="2:7">
      <c r="B391" s="37"/>
      <c r="C391" s="43"/>
      <c r="D391" s="44"/>
      <c r="E391" s="44"/>
      <c r="F391" s="137">
        <f>'5 жастағы балалар Ш'!CQ140</f>
        <v>0</v>
      </c>
      <c r="G391" s="44"/>
    </row>
    <row r="392" spans="2:7">
      <c r="B392" s="37"/>
      <c r="C392" s="43"/>
      <c r="D392" s="44"/>
      <c r="E392" s="44"/>
      <c r="F392" s="137">
        <f>'5 жастағы балалар Ш'!CR140</f>
        <v>0</v>
      </c>
      <c r="G392" s="44"/>
    </row>
    <row r="393" spans="2:7">
      <c r="B393" s="37">
        <v>32</v>
      </c>
      <c r="C393" s="43"/>
      <c r="D393" s="44"/>
      <c r="E393" s="44"/>
      <c r="F393" s="137">
        <f>'5 жастағы балалар Ш'!CS140</f>
        <v>0</v>
      </c>
      <c r="G393" s="44"/>
    </row>
    <row r="394" spans="2:7">
      <c r="B394" s="37"/>
      <c r="C394" s="43"/>
      <c r="D394" s="44"/>
      <c r="E394" s="44"/>
      <c r="F394" s="137">
        <f>'5 жастағы балалар Ш'!CT140</f>
        <v>0</v>
      </c>
      <c r="G394" s="44"/>
    </row>
    <row r="395" spans="2:7">
      <c r="B395" s="37"/>
      <c r="C395" s="43"/>
      <c r="D395" s="44"/>
      <c r="E395" s="44"/>
      <c r="F395" s="137">
        <f>'5 жастағы балалар Ш'!CU140</f>
        <v>0</v>
      </c>
      <c r="G395" s="44"/>
    </row>
    <row r="396" spans="2:7">
      <c r="B396" s="37">
        <v>33</v>
      </c>
      <c r="C396" s="43"/>
      <c r="D396" s="44"/>
      <c r="E396" s="44"/>
      <c r="F396" s="137">
        <f>'5 жастағы балалар Ш'!CV140</f>
        <v>0</v>
      </c>
      <c r="G396" s="44"/>
    </row>
    <row r="397" spans="2:7">
      <c r="B397" s="37"/>
      <c r="C397" s="43"/>
      <c r="D397" s="44"/>
      <c r="E397" s="44"/>
      <c r="F397" s="137">
        <f>'5 жастағы балалар Ш'!CW140</f>
        <v>0</v>
      </c>
      <c r="G397" s="44"/>
    </row>
    <row r="398" spans="2:7">
      <c r="B398" s="37"/>
      <c r="C398" s="43"/>
      <c r="D398" s="44"/>
      <c r="E398" s="44"/>
      <c r="F398" s="137">
        <f>'5 жастағы балалар Ш'!CX140</f>
        <v>0</v>
      </c>
      <c r="G398" s="44"/>
    </row>
    <row r="399" spans="2:7">
      <c r="B399" s="37">
        <v>34</v>
      </c>
      <c r="C399" s="43"/>
      <c r="D399" s="44"/>
      <c r="E399" s="44"/>
      <c r="F399" s="137">
        <f>'5 жастағы балалар Ш'!CY140</f>
        <v>0</v>
      </c>
      <c r="G399" s="44"/>
    </row>
    <row r="400" spans="2:7">
      <c r="B400" s="37"/>
      <c r="C400" s="43"/>
      <c r="D400" s="44"/>
      <c r="E400" s="44"/>
      <c r="F400" s="137">
        <f>'5 жастағы балалар Ш'!CZ140</f>
        <v>0</v>
      </c>
      <c r="G400" s="44"/>
    </row>
    <row r="401" spans="2:7">
      <c r="B401" s="37"/>
      <c r="C401" s="43"/>
      <c r="D401" s="44"/>
      <c r="E401" s="44"/>
      <c r="F401" s="137">
        <f>'5 жастағы балалар Ш'!DA140</f>
        <v>0</v>
      </c>
      <c r="G401" s="44"/>
    </row>
    <row r="402" spans="2:7">
      <c r="B402" s="37">
        <v>35</v>
      </c>
      <c r="C402" s="43"/>
      <c r="D402" s="44"/>
      <c r="E402" s="44"/>
      <c r="F402" s="137">
        <f>'5 жастағы балалар Ш'!DB140</f>
        <v>0</v>
      </c>
      <c r="G402" s="44"/>
    </row>
    <row r="403" spans="2:7">
      <c r="B403" s="37"/>
      <c r="C403" s="43"/>
      <c r="D403" s="44"/>
      <c r="E403" s="44"/>
      <c r="F403" s="137">
        <f>'5 жастағы балалар Ш'!DC140</f>
        <v>0</v>
      </c>
      <c r="G403" s="44"/>
    </row>
    <row r="404" spans="2:7">
      <c r="B404" s="37"/>
      <c r="C404" s="45"/>
      <c r="D404" s="46"/>
      <c r="E404" s="46"/>
      <c r="F404" s="137">
        <f>'5 жастағы балалар Ш'!DD140</f>
        <v>0</v>
      </c>
      <c r="G404" s="46"/>
    </row>
    <row r="405" spans="2:2">
      <c r="B405" s="47">
        <f>СВОД3!V35</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499893185216834"/>
  </sheetPr>
  <dimension ref="B2:CU616"/>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5.75" customHeight="1" spans="2:8">
      <c r="B4" s="3" t="s">
        <v>827</v>
      </c>
      <c r="C4" s="3"/>
      <c r="D4" s="4">
        <f>'5 жастағы балалар Ф'!C36</f>
        <v>0</v>
      </c>
      <c r="E4" s="5"/>
      <c r="F4" s="5"/>
      <c r="G4" s="1"/>
      <c r="H4" s="1"/>
    </row>
    <row r="5" ht="18" spans="2:8">
      <c r="B5" s="6" t="s">
        <v>2</v>
      </c>
      <c r="C5" s="6"/>
      <c r="D5" s="7">
        <f>'5 жастағы балалар Ф'!A36</f>
        <v>0</v>
      </c>
      <c r="E5" s="7"/>
      <c r="F5" s="7"/>
      <c r="G5" s="1"/>
      <c r="H5" s="1"/>
    </row>
    <row r="6" ht="84"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8" t="e">
        <f>IF(C98="","",VLOOKUP(C98,$M$509:$N$511,2,TRUE))</f>
        <v>#N/A</v>
      </c>
      <c r="D10" s="18" t="e">
        <f>IF(C99="","",VLOOKUP(C99,$O$509:$P$511,2,TRUE))</f>
        <v>#N/A</v>
      </c>
      <c r="E10" s="18" t="e">
        <f>IF(C100="","",VLOOKUP(C100,$Q$509:$R$511,2,TRUE))</f>
        <v>#N/A</v>
      </c>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8" t="e">
        <f>IF(C101="","",VLOOKUP(C101,$S$509:$T$511,2,TRUE))</f>
        <v>#N/A</v>
      </c>
      <c r="D11" s="18" t="e">
        <f>IF(C102="","",VLOOKUP(C102,$U$509:$V$511,2,TRUE))</f>
        <v>#N/A</v>
      </c>
      <c r="E11" s="18" t="e">
        <f>IF(C103="","",VLOOKUP(C103,$W$509:$X$511,2,TRUE))</f>
        <v>#N/A</v>
      </c>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8" t="e">
        <f>IF(C104="","",VLOOKUP(C104,$Y$509:$Z$511,2,TRUE))</f>
        <v>#N/A</v>
      </c>
      <c r="D12" s="18" t="e">
        <f>IF(C105="","",VLOOKUP(C105,$AA$509:$AB$511,2,TRUE))</f>
        <v>#N/A</v>
      </c>
      <c r="E12" s="18" t="e">
        <f>IF(C106="","",VLOOKUP(C106,$AC$509:$AD$511,2,TRUE))</f>
        <v>#N/A</v>
      </c>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8" t="e">
        <f>IF(C107="","",VLOOKUP(C107,$AE$509:$AF$511,2,TRUE))</f>
        <v>#N/A</v>
      </c>
      <c r="D13" s="18" t="e">
        <f>IF(C108="","",VLOOKUP(C108,$AG$509:$AH$511,2,TRUE))</f>
        <v>#N/A</v>
      </c>
      <c r="E13" s="18" t="e">
        <f>IF(C109="","",VLOOKUP(C109,$AI$509:$AJ$511,2,TRUE))</f>
        <v>#N/A</v>
      </c>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8" t="e">
        <f>IF(C110="","",VLOOKUP(C110,$AK$509:$AL$511,2,TRUE))</f>
        <v>#N/A</v>
      </c>
      <c r="D14" s="18" t="e">
        <f>IF(C111="","",VLOOKUP(C111,$AM$509:$AN$511,2,TRUE))</f>
        <v>#N/A</v>
      </c>
      <c r="E14" s="18" t="e">
        <f>IF(C112="","",VLOOKUP(C112,$AO$509:$AP$511,2,TRUE))</f>
        <v>#N/A</v>
      </c>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8" t="e">
        <f>IF(C113="","",VLOOKUP(C113,$AQ$509:$AR$511,2,TRUE))</f>
        <v>#N/A</v>
      </c>
      <c r="D15" s="18" t="e">
        <f>IF(C114="","",VLOOKUP(C114,$AS$509:$AT$511,2,TRUE))</f>
        <v>#N/A</v>
      </c>
      <c r="E15" s="18" t="e">
        <f>IF(C115="","",VLOOKUP(C115,$AU$509:$AV$511,2,TRUE))</f>
        <v>#N/A</v>
      </c>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1"/>
      <c r="D16" s="152"/>
      <c r="E16" s="152"/>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8" t="e">
        <f>IF(D98="","",VLOOKUP(D98,$M$513:$N$515,2,TRUE))</f>
        <v>#N/A</v>
      </c>
      <c r="D17" s="18" t="e">
        <f>IF(D99="","",VLOOKUP(D99,$O$513:$P$515,2,TRUE))</f>
        <v>#N/A</v>
      </c>
      <c r="E17" s="18" t="e">
        <f>IF(D100="","",VLOOKUP(D100,$Q$513:$R$515,2,TRUE))</f>
        <v>#N/A</v>
      </c>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8" t="e">
        <f>IF(D101="","",VLOOKUP(D101,$S$513:$T$515,2,TRUE))</f>
        <v>#N/A</v>
      </c>
      <c r="D18" s="18" t="e">
        <f>IF(D102="","",VLOOKUP(D102,$U$513:$V$515,2,TRUE))</f>
        <v>#N/A</v>
      </c>
      <c r="E18" s="18" t="e">
        <f>IF(D103="","",VLOOKUP(D103,$W$513:$X$515,2,TRUE))</f>
        <v>#N/A</v>
      </c>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8" t="e">
        <f>IF(D104="","",VLOOKUP(D104,$Y$513:$Z$515,2,TRUE))</f>
        <v>#N/A</v>
      </c>
      <c r="D19" s="18" t="e">
        <f>IF(D105="","",VLOOKUP(D105,$AA$513:$AB$515,2,TRUE))</f>
        <v>#N/A</v>
      </c>
      <c r="E19" s="18" t="e">
        <f>IF(D106="","",VLOOKUP(D106,$AC$513:$AD$515,2,TRUE))</f>
        <v>#N/A</v>
      </c>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8" t="e">
        <f>IF(D107="","",VLOOKUP(D107,$AE$513:$AF$515,2,TRUE))</f>
        <v>#N/A</v>
      </c>
      <c r="D20" s="18" t="e">
        <f>IF(D108="","",VLOOKUP(D108,$AG$513:$AH$515,2,TRUE))</f>
        <v>#N/A</v>
      </c>
      <c r="E20" s="18" t="e">
        <f>IF(D109="","",VLOOKUP(D109,$AI$513:$AJ$515,2,TRUE))</f>
        <v>#N/A</v>
      </c>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8" t="e">
        <f>IF(D110="","",VLOOKUP(D110,$AK$513:$AL$515,2,TRUE))</f>
        <v>#N/A</v>
      </c>
      <c r="D21" s="18" t="e">
        <f>IF(D111="","",VLOOKUP(D111,$AM$513:$AN$515,2,TRUE))</f>
        <v>#N/A</v>
      </c>
      <c r="E21" s="18" t="e">
        <f>IF(D112="","",VLOOKUP(D112,$AO$513:$AP$515,2,TRUE))</f>
        <v>#N/A</v>
      </c>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8" t="e">
        <f>IF(D113="","",VLOOKUP(D113,$AQ$513:$AR$515,2,TRUE))</f>
        <v>#N/A</v>
      </c>
      <c r="D22" s="18" t="e">
        <f>IF(D114="","",VLOOKUP(D114,$AS$513:$AT$515,2,TRUE))</f>
        <v>#N/A</v>
      </c>
      <c r="E22" s="18" t="e">
        <f>IF(D115="","",VLOOKUP(D115,$AU$513:$AV$515,2,TRUE))</f>
        <v>#N/A</v>
      </c>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8" t="e">
        <f>IF(D116="","",VLOOKUP(D116,$M$517:$N$519,2,TRUE))</f>
        <v>#N/A</v>
      </c>
      <c r="D23" s="18" t="e">
        <f>IF(D117="","",VLOOKUP(D117,$O$517:$P$519,2,TRUE))</f>
        <v>#N/A</v>
      </c>
      <c r="E23" s="18" t="e">
        <f>IF(D118="","",VLOOKUP(D118,$Q$517:$R$519,2,TRUE))</f>
        <v>#N/A</v>
      </c>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8" t="e">
        <f>IF(D119="","",VLOOKUP(D119,$S$517:$T$519,2,TRUE))</f>
        <v>#N/A</v>
      </c>
      <c r="D24" s="18" t="e">
        <f>IF(D120="","",VLOOKUP(D120,$U$517:$V$519,2,TRUE))</f>
        <v>#N/A</v>
      </c>
      <c r="E24" s="18" t="e">
        <f>IF(D121="","",VLOOKUP(D121,$W$517:$X$519,2,TRUE))</f>
        <v>#N/A</v>
      </c>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8" t="e">
        <f>IF(D122="","",VLOOKUP(D122,$Y$517:$Z$519,2,TRUE))</f>
        <v>#N/A</v>
      </c>
      <c r="D25" s="18" t="e">
        <f>IF(D123="","",VLOOKUP(D123,$AA$517:$AB$519,2,TRUE))</f>
        <v>#N/A</v>
      </c>
      <c r="E25" s="18" t="e">
        <f>IF(D124="","",VLOOKUP(D124,$AC$517:$AD$519,2,TRUE))</f>
        <v>#N/A</v>
      </c>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8" t="e">
        <f>IF(D125="","",VLOOKUP(D125,$AE$517:$AF$519,2,TRUE))</f>
        <v>#N/A</v>
      </c>
      <c r="D26" s="18" t="e">
        <f>IF(D126="","",VLOOKUP(D126,$AG$517:$AH$519,2,TRUE))</f>
        <v>#N/A</v>
      </c>
      <c r="E26" s="18" t="e">
        <f>IF(D127="","",VLOOKUP(D127,$AI$517:$AJ$519,2,TRUE))</f>
        <v>#N/A</v>
      </c>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8" t="e">
        <f>IF(D128="","",VLOOKUP(D128,$AK$517:$AL$519,2,TRUE))</f>
        <v>#N/A</v>
      </c>
      <c r="D27" s="18" t="e">
        <f>IF(D129="","",VLOOKUP(D129,$AM$517:$AN$519,2,TRUE))</f>
        <v>#N/A</v>
      </c>
      <c r="E27" s="18" t="e">
        <f>IF(D130="","",VLOOKUP(D130,$AO$517:$AP$519,2,TRUE))</f>
        <v>#N/A</v>
      </c>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8" t="e">
        <f>IF(D131="","",VLOOKUP(D131,$AQ$517:$AR$519,2,TRUE))</f>
        <v>#N/A</v>
      </c>
      <c r="D28" s="18" t="e">
        <f>IF(D132="","",VLOOKUP(D132,$AS$517:$AT$519,2,TRUE))</f>
        <v>#N/A</v>
      </c>
      <c r="E28" s="18" t="e">
        <f>IF(D133="","",VLOOKUP(D133,$AU$517:$AV$519,2,TRUE))</f>
        <v>#N/A</v>
      </c>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8" t="e">
        <f>IF(D134="","",VLOOKUP(D134,$M$521:$N$523,2,TRUE))</f>
        <v>#N/A</v>
      </c>
      <c r="D29" s="18" t="e">
        <f>IF(D135="","",VLOOKUP(D135,$O$521:$P$523,2,TRUE))</f>
        <v>#N/A</v>
      </c>
      <c r="E29" s="18" t="e">
        <f>IF(D136="","",VLOOKUP(D136,$Q$521:$R$523,2,TRUE))</f>
        <v>#N/A</v>
      </c>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8" t="e">
        <f>IF(D137="","",VLOOKUP(D137,$S$521:$T$523,2,TRUE))</f>
        <v>#N/A</v>
      </c>
      <c r="D30" s="18" t="e">
        <f>IF(D138="","",VLOOKUP(D138,$U$521:$V$523,2,TRUE))</f>
        <v>#N/A</v>
      </c>
      <c r="E30" s="18" t="e">
        <f>IF(D139="","",VLOOKUP(D139,$W$521:$X$523,2,TRUE))</f>
        <v>#N/A</v>
      </c>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8" t="e">
        <f>IF(D140="","",VLOOKUP(D140,$Y$521:$Z$523,2,TRUE))</f>
        <v>#N/A</v>
      </c>
      <c r="D31" s="18" t="e">
        <f>IF(D141="","",VLOOKUP(D141,$AA$521:$AB$523,2,TRUE))</f>
        <v>#N/A</v>
      </c>
      <c r="E31" s="18" t="e">
        <f>IF(D142="","",VLOOKUP(D142,$AC$521:$AD$523,2,TRUE))</f>
        <v>#N/A</v>
      </c>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8" t="e">
        <f>IF(D143="","",VLOOKUP(D143,$AE$521:$AF$523,2,TRUE))</f>
        <v>#N/A</v>
      </c>
      <c r="D32" s="18" t="e">
        <f>IF(D144="","",VLOOKUP(D144,$AG$521:$AH$523,2,TRUE))</f>
        <v>#N/A</v>
      </c>
      <c r="E32" s="18" t="e">
        <f>IF(D145="","",VLOOKUP(D145,$AI$521:$AJ$523,2,TRUE))</f>
        <v>#N/A</v>
      </c>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8" t="e">
        <f>IF(D146="","",VLOOKUP(D146,$AK$521:$AL$523,2,TRUE))</f>
        <v>#N/A</v>
      </c>
      <c r="D33" s="18" t="e">
        <f>IF(D147="","",VLOOKUP(D147,$AM$521:$AN$523,2,TRUE))</f>
        <v>#N/A</v>
      </c>
      <c r="E33" s="18" t="e">
        <f>IF(D148="","",VLOOKUP(D148,$AO$521:$AP$523,2,TRUE))</f>
        <v>#N/A</v>
      </c>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8" t="e">
        <f>IF(D149="","",VLOOKUP(D149,$AQ$521:$AR$523,2,TRUE))</f>
        <v>#N/A</v>
      </c>
      <c r="D34" s="18" t="e">
        <f>IF(D150="","",VLOOKUP(D150,$AS$521:$AT$523,2,TRUE))</f>
        <v>#N/A</v>
      </c>
      <c r="E34" s="18" t="e">
        <f>IF(D151="","",VLOOKUP(D151,$AU$521:$AV$523,2,TRUE))</f>
        <v>#N/A</v>
      </c>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3"/>
      <c r="D35" s="154"/>
      <c r="E35" s="155"/>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6"/>
      <c r="D36" s="157"/>
      <c r="E36" s="158"/>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6"/>
      <c r="D37" s="157"/>
      <c r="E37" s="158"/>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6"/>
      <c r="D38" s="157"/>
      <c r="E38" s="158"/>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6"/>
      <c r="D39" s="157"/>
      <c r="E39" s="158"/>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6"/>
      <c r="D40" s="157"/>
      <c r="E40" s="158"/>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6"/>
      <c r="D41" s="157"/>
      <c r="E41" s="158"/>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6"/>
      <c r="D42" s="157"/>
      <c r="E42" s="158"/>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6"/>
      <c r="D43" s="157"/>
      <c r="E43" s="158"/>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9"/>
      <c r="D44" s="160"/>
      <c r="E44" s="161"/>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8" t="e">
        <f>IF(E98="","",VLOOKUP(E98,$M$525:$N$527,2,TRUE))</f>
        <v>#N/A</v>
      </c>
      <c r="D45" s="18" t="e">
        <f>IF(E99="","",VLOOKUP(E99,$O$525:$P$527,2,TRUE))</f>
        <v>#N/A</v>
      </c>
      <c r="E45" s="18" t="e">
        <f>IF(E100="","",VLOOKUP(E100,$Q$525:$R$527,2,TRUE))</f>
        <v>#N/A</v>
      </c>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8" t="e">
        <f>IF(E101="","",VLOOKUP(E101,$S$525:$T$527,2,TRUE))</f>
        <v>#N/A</v>
      </c>
      <c r="D46" s="18" t="e">
        <f>IF(E102="","",VLOOKUP(E102,$U$525:$V$527,2,TRUE))</f>
        <v>#N/A</v>
      </c>
      <c r="E46" s="18" t="e">
        <f>IF(E103="","",VLOOKUP(E103,$W$525:$X$527,2,TRUE))</f>
        <v>#N/A</v>
      </c>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8" t="e">
        <f>IF(E104="","",VLOOKUP(E104,$Y$525:$Z$527,2,TRUE))</f>
        <v>#N/A</v>
      </c>
      <c r="D47" s="18" t="e">
        <f>IF(E105="","",VLOOKUP(E105,$AA$525:$AB$527,2,TRUE))</f>
        <v>#N/A</v>
      </c>
      <c r="E47" s="18" t="e">
        <f>IF(E106="","",VLOOKUP(E106,$AC$525:$AD$527,2,TRUE))</f>
        <v>#N/A</v>
      </c>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8" t="e">
        <f>IF(E107="","",VLOOKUP(E107,$AE$525:$AF$527,2,TRUE))</f>
        <v>#N/A</v>
      </c>
      <c r="D48" s="18" t="e">
        <f>IF(E108="","",VLOOKUP(E108,$AG$525:$AH$527,2,TRUE))</f>
        <v>#N/A</v>
      </c>
      <c r="E48" s="18" t="e">
        <f>IF(E109="","",VLOOKUP(E109,$AI$525:$AJ$527,2,TRUE))</f>
        <v>#N/A</v>
      </c>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8" t="e">
        <f>IF(E110="","",VLOOKUP(E110,$AK$525:$AL$527,2,TRUE))</f>
        <v>#N/A</v>
      </c>
      <c r="D49" s="18" t="e">
        <f>IF(E111="","",VLOOKUP(E111,$AM$525:$AN$527,2,TRUE))</f>
        <v>#N/A</v>
      </c>
      <c r="E49" s="18" t="e">
        <f>IF(E112="","",VLOOKUP(E112,$AO$525:$AP$527,2,TRUE))</f>
        <v>#N/A</v>
      </c>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8" t="e">
        <f>IF(E113="","",VLOOKUP(E113,$AQ$525:$AR$527,2,TRUE))</f>
        <v>#N/A</v>
      </c>
      <c r="D50" s="18" t="e">
        <f>IF(E114="","",VLOOKUP(E114,$AS$525:$AT$527,2,TRUE))</f>
        <v>#N/A</v>
      </c>
      <c r="E50" s="18" t="e">
        <f>IF(E115="","",VLOOKUP(E115,$AU$525:$AV$527,2,TRUE))</f>
        <v>#N/A</v>
      </c>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8" t="e">
        <f>IF(F98="","",VLOOKUP(F98,$M$529:$N$531,2,TRUE))</f>
        <v>#N/A</v>
      </c>
      <c r="D52" s="18" t="e">
        <f>IF(F99="","",VLOOKUP(F99,$O$529:$P$531,2,TRUE))</f>
        <v>#N/A</v>
      </c>
      <c r="E52" s="18" t="e">
        <f>IF(F100="","",VLOOKUP(F100,$Q$529:$R$531,2,TRUE))</f>
        <v>#N/A</v>
      </c>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8" t="e">
        <f>IF(F101="","",VLOOKUP(F101,$S$529:$T$531,2,TRUE))</f>
        <v>#N/A</v>
      </c>
      <c r="D53" s="18" t="e">
        <f>IF(F102="","",VLOOKUP(F102,$U$529:$V$531,2,TRUE))</f>
        <v>#N/A</v>
      </c>
      <c r="E53" s="18" t="e">
        <f>IF(F103="","",VLOOKUP(F103,$W$529:$X$531,2,TRUE))</f>
        <v>#N/A</v>
      </c>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8" t="e">
        <f>IF(F104="","",VLOOKUP(F104,$Y$529:$Z$531,2,TRUE))</f>
        <v>#N/A</v>
      </c>
      <c r="D54" s="18" t="e">
        <f>IF(F105="","",VLOOKUP(F105,$AA$529:$AB$531,2,TRUE))</f>
        <v>#N/A</v>
      </c>
      <c r="E54" s="18" t="e">
        <f>IF(F106="","",VLOOKUP(F106,$AC$529:$AD$531,2,TRUE))</f>
        <v>#N/A</v>
      </c>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8" t="e">
        <f>IF(F107="","",VLOOKUP(F107,$AE$529:$AF$531,2,TRUE))</f>
        <v>#N/A</v>
      </c>
      <c r="D55" s="18" t="e">
        <f>IF(F108="","",VLOOKUP(F108,$AG$529:$AH$531,2,TRUE))</f>
        <v>#N/A</v>
      </c>
      <c r="E55" s="18" t="e">
        <f>IF(F109="","",VLOOKUP(F109,$AI$529:$AJ$531,2,TRUE))</f>
        <v>#N/A</v>
      </c>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8" t="e">
        <f>IF(F110="","",VLOOKUP(F110,$AK$529:$AL$531,2,TRUE))</f>
        <v>#N/A</v>
      </c>
      <c r="D56" s="18" t="e">
        <f>IF(F111="","",VLOOKUP(F111,$AM$529:$AN$531,2,TRUE))</f>
        <v>#N/A</v>
      </c>
      <c r="E56" s="18" t="e">
        <f>IF(F112="","",VLOOKUP(F112,$AO$529:$AP$531,2,TRUE))</f>
        <v>#N/A</v>
      </c>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8" t="e">
        <f>IF(F113="","",VLOOKUP(F113,$AQ$529:$AR$531,2,TRUE))</f>
        <v>#N/A</v>
      </c>
      <c r="D57" s="18" t="e">
        <f>IF(F114="","",VLOOKUP(F114,$AS$529:$AT$531,2,TRUE))</f>
        <v>#N/A</v>
      </c>
      <c r="E57" s="18" t="e">
        <f>IF(F115="","",VLOOKUP(F115,$AU$529:$AV$531,2,TRUE))</f>
        <v>#N/A</v>
      </c>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8" t="e">
        <f>IF(F116="","",VLOOKUP(F116,$M$533:$N$535,2,TRUE))</f>
        <v>#N/A</v>
      </c>
      <c r="D58" s="18" t="e">
        <f>IF(F117="","",VLOOKUP(F117,$O$533:$P$535,2,TRUE))</f>
        <v>#N/A</v>
      </c>
      <c r="E58" s="18" t="e">
        <f>IF(F118="","",VLOOKUP(F118,$Q$533:$R$535,2,TRUE))</f>
        <v>#N/A</v>
      </c>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8" t="e">
        <f>IF(F119="","",VLOOKUP(F119,$S$533:$T$535,2,TRUE))</f>
        <v>#N/A</v>
      </c>
      <c r="D59" s="18" t="e">
        <f>IF(F120="","",VLOOKUP(F120,$U$533:$V$535,2,TRUE))</f>
        <v>#N/A</v>
      </c>
      <c r="E59" s="18" t="e">
        <f>IF(F121="","",VLOOKUP(F121,$W$533:$X$535,2,TRUE))</f>
        <v>#N/A</v>
      </c>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8" t="e">
        <f>IF(F122="","",VLOOKUP(F122,$Y$533:$Z$535,2,TRUE))</f>
        <v>#N/A</v>
      </c>
      <c r="D60" s="18" t="e">
        <f>IF(F123="","",VLOOKUP(F123,$AA$533:$AB$535,2,TRUE))</f>
        <v>#N/A</v>
      </c>
      <c r="E60" s="18" t="e">
        <f>IF(F124="","",VLOOKUP(F124,$AC$533:$AD$535,2,TRUE))</f>
        <v>#N/A</v>
      </c>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8" t="e">
        <f>IF(F125="","",VLOOKUP(F125,$AE$533:$AF$535,2,TRUE))</f>
        <v>#N/A</v>
      </c>
      <c r="D61" s="18" t="e">
        <f>IF(F126="","",VLOOKUP(F126,$AG$533:$AH$535,2,TRUE))</f>
        <v>#N/A</v>
      </c>
      <c r="E61" s="18" t="e">
        <f>IF(F127="","",VLOOKUP(F127,$AI$533:$AJ$535,2,TRUE))</f>
        <v>#N/A</v>
      </c>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8" t="e">
        <f>IF(F128="","",VLOOKUP(F128,$AK$533:$AL$535,2,TRUE))</f>
        <v>#N/A</v>
      </c>
      <c r="D62" s="18" t="e">
        <f>IF(F129="","",VLOOKUP(F129,$AM$533:$AN$535,2,TRUE))</f>
        <v>#N/A</v>
      </c>
      <c r="E62" s="18" t="e">
        <f>IF(F130="","",VLOOKUP(F130,$AO$533:$AP$535,2,TRUE))</f>
        <v>#N/A</v>
      </c>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8" t="e">
        <f>IF(F131="","",VLOOKUP(F131,$AQ$533:$AR$535,2,TRUE))</f>
        <v>#N/A</v>
      </c>
      <c r="D63" s="18" t="e">
        <f>IF(F132="","",VLOOKUP(F132,$AS$533:$AT$535,2,TRUE))</f>
        <v>#N/A</v>
      </c>
      <c r="E63" s="18" t="e">
        <f>IF(F133="","",VLOOKUP(F133,$AU$533:$AV$535,2,TRUE))</f>
        <v>#N/A</v>
      </c>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8" t="e">
        <f>IF(F134="","",VLOOKUP(F134,$M$537:$N$539,2,TRUE))</f>
        <v>#N/A</v>
      </c>
      <c r="D64" s="18" t="e">
        <f>IF(F135="","",VLOOKUP(F135,$O$537:$P$539,2,TRUE))</f>
        <v>#N/A</v>
      </c>
      <c r="E64" s="18" t="e">
        <f>IF(F136="","",VLOOKUP(F136,$Q$537:$R$539,2,TRUE))</f>
        <v>#N/A</v>
      </c>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8" t="e">
        <f>IF(F137="","",VLOOKUP(F137,$S$537:$T$539,2,TRUE))</f>
        <v>#N/A</v>
      </c>
      <c r="D65" s="18" t="e">
        <f>IF(F138="","",VLOOKUP(F138,$U$537:$V$539,2,TRUE))</f>
        <v>#N/A</v>
      </c>
      <c r="E65" s="18" t="e">
        <f>IF(F139="","",VLOOKUP(F139,$W$537:$X$539,2,TRUE))</f>
        <v>#N/A</v>
      </c>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8" t="e">
        <f>IF(F140="","",VLOOKUP(F140,$Y$537:$Z$539,2,TRUE))</f>
        <v>#N/A</v>
      </c>
      <c r="D66" s="18" t="e">
        <f>IF(F141="","",VLOOKUP(F141,$AA$537:$AB$539,2,TRUE))</f>
        <v>#N/A</v>
      </c>
      <c r="E66" s="18" t="e">
        <f>IF(F142="","",VLOOKUP(F142,$AC$537:$AD$539,2,TRUE))</f>
        <v>#N/A</v>
      </c>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8" t="e">
        <f>IF(F143="","",VLOOKUP(F143,$AE$537:$AF$539,2,TRUE))</f>
        <v>#N/A</v>
      </c>
      <c r="D67" s="18" t="e">
        <f>IF(F144="","",VLOOKUP(F144,$AG$537:$AH$539,2,TRUE))</f>
        <v>#N/A</v>
      </c>
      <c r="E67" s="18" t="e">
        <f>IF(F145="","",VLOOKUP(F145,$AI$537:$AJ$539,2,TRUE))</f>
        <v>#N/A</v>
      </c>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8" t="e">
        <f>IF(F146="","",VLOOKUP(F146,$AK$537:$AL$539,2,TRUE))</f>
        <v>#N/A</v>
      </c>
      <c r="D68" s="18" t="e">
        <f>IF(F147="","",VLOOKUP(F147,$AM$537:$AN$539,2,TRUE))</f>
        <v>#N/A</v>
      </c>
      <c r="E68" s="18" t="e">
        <f>IF(F148="","",VLOOKUP(F148,$AO$537:$AP$539,2,TRUE))</f>
        <v>#N/A</v>
      </c>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8" t="e">
        <f>IF(F149="","",VLOOKUP(F149,$AQ$537:$AR$539,2,TRUE))</f>
        <v>#N/A</v>
      </c>
      <c r="D69" s="18" t="e">
        <f>IF(F150="","",VLOOKUP(F150,$AS$537:$AT$539,2,TRUE))</f>
        <v>#N/A</v>
      </c>
      <c r="E69" s="18" t="e">
        <f>IF(F151="","",VLOOKUP(F151,$AU$537:$AV$539,2,TRUE))</f>
        <v>#N/A</v>
      </c>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8" t="e">
        <f>IF(F152="","",VLOOKUP(F152,$M$541:$N$543,2,TRUE))</f>
        <v>#N/A</v>
      </c>
      <c r="D70" s="18" t="e">
        <f>IF(F153="","",VLOOKUP(F153,$O$541:$P$543,2,TRUE))</f>
        <v>#N/A</v>
      </c>
      <c r="E70" s="18" t="e">
        <f>IF(F154="","",VLOOKUP(F154,$Q$541:$R$543,2,TRUE))</f>
        <v>#N/A</v>
      </c>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8" t="e">
        <f>IF(F155="","",VLOOKUP(F155,$S$541:$T$543,2,TRUE))</f>
        <v>#N/A</v>
      </c>
      <c r="D71" s="18" t="e">
        <f>IF(F156="","",VLOOKUP(F156,$U$541:$V$543,2,TRUE))</f>
        <v>#N/A</v>
      </c>
      <c r="E71" s="18" t="e">
        <f>IF(F157="","",VLOOKUP(F157,$W$541:$X$543,2,TRUE))</f>
        <v>#N/A</v>
      </c>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8" t="e">
        <f>IF(F158="","",VLOOKUP(F158,$Y$541:$Z$543,2,TRUE))</f>
        <v>#N/A</v>
      </c>
      <c r="D72" s="18" t="e">
        <f>IF(F159="","",VLOOKUP(F159,$AA$541:$AB$543,2,TRUE))</f>
        <v>#N/A</v>
      </c>
      <c r="E72" s="18" t="e">
        <f>IF(F160="","",VLOOKUP(F160,$AC$541:$AD$543,2,TRUE))</f>
        <v>#N/A</v>
      </c>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8" t="e">
        <f>IF(F161="","",VLOOKUP(F161,$AE$541:$AF$543,2,TRUE))</f>
        <v>#N/A</v>
      </c>
      <c r="D73" s="18" t="e">
        <f>IF(F162="","",VLOOKUP(F162,$AG$541:$AH$543,2,TRUE))</f>
        <v>#N/A</v>
      </c>
      <c r="E73" s="18" t="e">
        <f>IF(F163="","",VLOOKUP(F163,$AI$541:$AJ$543,2,TRUE))</f>
        <v>#N/A</v>
      </c>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8" t="e">
        <f>IF(F164="","",VLOOKUP(F164,$AK$541:$AL$543,2,TRUE))</f>
        <v>#N/A</v>
      </c>
      <c r="D74" s="18" t="e">
        <f>IF(F165="","",VLOOKUP(F165,$AM$541:$AN$543,2,TRUE))</f>
        <v>#N/A</v>
      </c>
      <c r="E74" s="18" t="e">
        <f>IF(F166="","",VLOOKUP(F166,$AO$541:$AP$543,2,TRUE))</f>
        <v>#N/A</v>
      </c>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8" t="e">
        <f>IF(F167="","",VLOOKUP(F167,$AQ$541:$AR$543,2,TRUE))</f>
        <v>#N/A</v>
      </c>
      <c r="D75" s="18" t="e">
        <f>IF(F168="","",VLOOKUP(F168,$AS$541:$AT$543,2,TRUE))</f>
        <v>#N/A</v>
      </c>
      <c r="E75" s="18" t="e">
        <f>IF(F169="","",VLOOKUP(F169,$AU$541:$AV$543,2,TRUE))</f>
        <v>#N/A</v>
      </c>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8" t="e">
        <f>IF(F170="","",VLOOKUP(F170,$M$545:$N$547,2,TRUE))</f>
        <v>#N/A</v>
      </c>
      <c r="D76" s="18" t="e">
        <f>IF(F171="","",VLOOKUP(F171,$O$545:$P$547,2,TRUE))</f>
        <v>#N/A</v>
      </c>
      <c r="E76" s="18" t="e">
        <f>IF(F172="","",VLOOKUP(F172,$Q$545:$R$547,2,TRUE))</f>
        <v>#N/A</v>
      </c>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e">
        <f>IF(F175="","",VLOOKUP(F175,$W$545:$X$547,2,TRUE))</f>
        <v>#N/A</v>
      </c>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e">
        <f>IF(F178="","",VLOOKUP(F178,$AC$545:$AD$547,2,TRUE))</f>
        <v>#N/A</v>
      </c>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8" t="e">
        <f>IF(F179="","",VLOOKUP(F179,$AE$545:$AF$547,2,TRUE))</f>
        <v>#N/A</v>
      </c>
      <c r="D79" s="18" t="e">
        <f>IF(F180="","",VLOOKUP(F180,$AG$545:$AH$547,2,TRUE))</f>
        <v>#N/A</v>
      </c>
      <c r="E79" s="18" t="e">
        <f>IF(F181="","",VLOOKUP(F181,$AI$545:$AJ$547,2,TRUE))</f>
        <v>#N/A</v>
      </c>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e">
        <f>IF(F184="","",VLOOKUP(F184,$AO$545:$AP$547,2,TRUE))</f>
        <v>#N/A</v>
      </c>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8" t="e">
        <f>IF(F185="","",VLOOKUP(F185,$AQ$545:$AR$547,2,TRUE))</f>
        <v>#N/A</v>
      </c>
      <c r="D81" s="18" t="e">
        <f>IF(F186="","",VLOOKUP(F186,$AS$545:$AT$547,2,TRUE))</f>
        <v>#N/A</v>
      </c>
      <c r="E81" s="18" t="e">
        <f>IF(F187="","",VLOOKUP(F187,$AU$545:$AV$547,2,TRUE))</f>
        <v>#N/A</v>
      </c>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3"/>
      <c r="D82" s="154"/>
      <c r="E82" s="155"/>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6"/>
      <c r="D83" s="157"/>
      <c r="E83" s="158"/>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6"/>
      <c r="D84" s="157"/>
      <c r="E84" s="158"/>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6"/>
      <c r="D85" s="157"/>
      <c r="E85" s="158"/>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9"/>
      <c r="D86" s="160"/>
      <c r="E86" s="161"/>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8" t="e">
        <f>IF(G98="","",VLOOKUP(G98,$M$549:$N$551,2,TRUE))</f>
        <v>#N/A</v>
      </c>
      <c r="D87" s="18" t="e">
        <f>IF(G99="","",VLOOKUP(G99,$O$549:$P$551,2,TRUE))</f>
        <v>#N/A</v>
      </c>
      <c r="E87" s="18" t="e">
        <f>IF(G100="","",VLOOKUP(G100,$Q$549:$R$551,2,TRUE))</f>
        <v>#N/A</v>
      </c>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8" t="e">
        <f>IF(G101="","",VLOOKUP(G101,$S$549:$T$551,2,TRUE))</f>
        <v>#N/A</v>
      </c>
      <c r="D88" s="18" t="e">
        <f>IF(G102="","",VLOOKUP(G102,$U$549:$V$551,2,TRUE))</f>
        <v>#N/A</v>
      </c>
      <c r="E88" s="18" t="e">
        <f>IF(G103="","",VLOOKUP(G103,$W$549:$X$551,2,TRUE))</f>
        <v>#N/A</v>
      </c>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8" t="e">
        <f>IF(G104="","",VLOOKUP(G104,$Y$549:$Z$551,2,TRUE))</f>
        <v>#N/A</v>
      </c>
      <c r="D89" s="18" t="e">
        <f>IF(G105="","",VLOOKUP(G105,$AA$549:$AB$551,2,TRUE))</f>
        <v>#N/A</v>
      </c>
      <c r="E89" s="18" t="e">
        <f>IF(G106="","",VLOOKUP(G106,$AC$549:$AD$551,2,TRUE))</f>
        <v>#N/A</v>
      </c>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8" t="e">
        <f>IF(G107="","",VLOOKUP(G107,$AE$549:$AF$551,2,TRUE))</f>
        <v>#N/A</v>
      </c>
      <c r="D90" s="18" t="e">
        <f>IF(G108="","",VLOOKUP(G108,$AG$549:$AH$551,2,TRUE))</f>
        <v>#N/A</v>
      </c>
      <c r="E90" s="18" t="e">
        <f>IF(G109="","",VLOOKUP(G109,$AI$549:$AJ$551,2,TRUE))</f>
        <v>#N/A</v>
      </c>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8" t="e">
        <f>IF(G110="","",VLOOKUP(G110,$AK$549:$AL$551,2,TRUE))</f>
        <v>#N/A</v>
      </c>
      <c r="D91" s="18" t="e">
        <f>IF(G111="","",VLOOKUP(G111,$AM$549:$AN$551,2,TRUE))</f>
        <v>#N/A</v>
      </c>
      <c r="E91" s="18" t="e">
        <f>IF(G112="","",VLOOKUP(G112,$AO$549:$AP$551,2,TRUE))</f>
        <v>#N/A</v>
      </c>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8" t="e">
        <f>IF(G113="","",VLOOKUP(G113,$AQ$549:$AR$551,2,TRUE))</f>
        <v>#N/A</v>
      </c>
      <c r="D92" s="18" t="e">
        <f>IF(G114="","",VLOOKUP(G114,$AS$549:$AT$551,2,TRUE))</f>
        <v>#N/A</v>
      </c>
      <c r="E92" s="18" t="e">
        <f>IF(G115="","",VLOOKUP(G115,$AU$549:$AV$551,2,TRUE))</f>
        <v>#N/A</v>
      </c>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51"/>
      <c r="D93" s="152"/>
      <c r="E93" s="152"/>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1.25" customHeight="1" spans="2:7">
      <c r="B97" s="28"/>
      <c r="C97" s="29" t="s">
        <v>5</v>
      </c>
      <c r="D97" s="29" t="s">
        <v>112</v>
      </c>
      <c r="E97" s="29" t="s">
        <v>338</v>
      </c>
      <c r="F97" s="29" t="s">
        <v>405</v>
      </c>
      <c r="G97" s="30" t="s">
        <v>726</v>
      </c>
    </row>
    <row r="98" ht="15" customHeight="1" spans="2:7">
      <c r="B98" s="31">
        <v>1</v>
      </c>
      <c r="C98" s="137">
        <f>'5 жастағы балалар Ф'!D36</f>
        <v>0</v>
      </c>
      <c r="D98" s="137">
        <f>'5 жастағы балалар К'!D36</f>
        <v>0</v>
      </c>
      <c r="E98" s="137">
        <f>'5 жастағы балалар Т'!D36</f>
        <v>0</v>
      </c>
      <c r="F98" s="137">
        <f>'5 жастағы балалар Ш'!D36</f>
        <v>0</v>
      </c>
      <c r="G98" s="137">
        <f>'5 жастағы балалар Ә'!D36</f>
        <v>0</v>
      </c>
    </row>
    <row r="99" ht="15" customHeight="1" spans="2:7">
      <c r="B99" s="33"/>
      <c r="C99" s="137">
        <f>'5 жастағы балалар Ф'!E36</f>
        <v>0</v>
      </c>
      <c r="D99" s="137">
        <f>'5 жастағы балалар К'!E36</f>
        <v>0</v>
      </c>
      <c r="E99" s="137">
        <f>'5 жастағы балалар Т'!E36</f>
        <v>0</v>
      </c>
      <c r="F99" s="137">
        <f>'5 жастағы балалар Ш'!E36</f>
        <v>0</v>
      </c>
      <c r="G99" s="137">
        <f>'5 жастағы балалар Ә'!E36</f>
        <v>0</v>
      </c>
    </row>
    <row r="100" ht="15" customHeight="1" spans="2:7">
      <c r="B100" s="34"/>
      <c r="C100" s="137">
        <f>'5 жастағы балалар Ф'!F36</f>
        <v>0</v>
      </c>
      <c r="D100" s="137">
        <f>'5 жастағы балалар К'!F36</f>
        <v>0</v>
      </c>
      <c r="E100" s="137">
        <f>'5 жастағы балалар Т'!F36</f>
        <v>0</v>
      </c>
      <c r="F100" s="137">
        <f>'5 жастағы балалар Ш'!F36</f>
        <v>0</v>
      </c>
      <c r="G100" s="137">
        <f>'5 жастағы балалар Ә'!F36</f>
        <v>0</v>
      </c>
    </row>
    <row r="101" ht="15" customHeight="1" spans="2:7">
      <c r="B101" s="31">
        <v>2</v>
      </c>
      <c r="C101" s="137">
        <f>'5 жастағы балалар Ф'!G36</f>
        <v>0</v>
      </c>
      <c r="D101" s="137">
        <f>'5 жастағы балалар К'!G36</f>
        <v>0</v>
      </c>
      <c r="E101" s="137">
        <f>'5 жастағы балалар Т'!G36</f>
        <v>0</v>
      </c>
      <c r="F101" s="137">
        <f>'5 жастағы балалар Ш'!G36</f>
        <v>0</v>
      </c>
      <c r="G101" s="137">
        <f>'5 жастағы балалар Ә'!G36</f>
        <v>0</v>
      </c>
    </row>
    <row r="102" ht="15" customHeight="1" spans="2:7">
      <c r="B102" s="33"/>
      <c r="C102" s="137">
        <f>'5 жастағы балалар Ф'!H36</f>
        <v>0</v>
      </c>
      <c r="D102" s="137">
        <f>'5 жастағы балалар К'!H36</f>
        <v>0</v>
      </c>
      <c r="E102" s="137">
        <f>'5 жастағы балалар Т'!H36</f>
        <v>0</v>
      </c>
      <c r="F102" s="137">
        <f>'5 жастағы балалар Ш'!H36</f>
        <v>0</v>
      </c>
      <c r="G102" s="137">
        <f>'5 жастағы балалар Ә'!H36</f>
        <v>0</v>
      </c>
    </row>
    <row r="103" ht="15" customHeight="1" spans="2:7">
      <c r="B103" s="34"/>
      <c r="C103" s="137">
        <f>'5 жастағы балалар Ф'!I36</f>
        <v>0</v>
      </c>
      <c r="D103" s="137">
        <f>'5 жастағы балалар К'!I36</f>
        <v>0</v>
      </c>
      <c r="E103" s="137">
        <f>'5 жастағы балалар Т'!I36</f>
        <v>0</v>
      </c>
      <c r="F103" s="137">
        <f>'5 жастағы балалар Ш'!I36</f>
        <v>0</v>
      </c>
      <c r="G103" s="137">
        <f>'5 жастағы балалар Ә'!I36</f>
        <v>0</v>
      </c>
    </row>
    <row r="104" ht="15" customHeight="1" spans="2:7">
      <c r="B104" s="31">
        <v>3</v>
      </c>
      <c r="C104" s="137">
        <f>'5 жастағы балалар Ф'!J36</f>
        <v>0</v>
      </c>
      <c r="D104" s="137">
        <f>'5 жастағы балалар К'!J36</f>
        <v>0</v>
      </c>
      <c r="E104" s="137">
        <f>'5 жастағы балалар Т'!J36</f>
        <v>0</v>
      </c>
      <c r="F104" s="137">
        <f>'5 жастағы балалар Ш'!J36</f>
        <v>0</v>
      </c>
      <c r="G104" s="137">
        <f>'5 жастағы балалар Ә'!J36</f>
        <v>0</v>
      </c>
    </row>
    <row r="105" ht="15" customHeight="1" spans="2:7">
      <c r="B105" s="33"/>
      <c r="C105" s="137">
        <f>'5 жастағы балалар Ф'!K36</f>
        <v>0</v>
      </c>
      <c r="D105" s="137">
        <f>'5 жастағы балалар К'!K36</f>
        <v>0</v>
      </c>
      <c r="E105" s="137">
        <f>'5 жастағы балалар Т'!K36</f>
        <v>0</v>
      </c>
      <c r="F105" s="137">
        <f>'5 жастағы балалар Ш'!K36</f>
        <v>0</v>
      </c>
      <c r="G105" s="137">
        <f>'5 жастағы балалар Ә'!K36</f>
        <v>0</v>
      </c>
    </row>
    <row r="106" ht="15" customHeight="1" spans="2:7">
      <c r="B106" s="34"/>
      <c r="C106" s="137">
        <f>'5 жастағы балалар Ф'!L36</f>
        <v>0</v>
      </c>
      <c r="D106" s="137">
        <f>'5 жастағы балалар К'!L36</f>
        <v>0</v>
      </c>
      <c r="E106" s="137">
        <f>'5 жастағы балалар Т'!L36</f>
        <v>0</v>
      </c>
      <c r="F106" s="137">
        <f>'5 жастағы балалар Ш'!L36</f>
        <v>0</v>
      </c>
      <c r="G106" s="137">
        <f>'5 жастағы балалар Ә'!L36</f>
        <v>0</v>
      </c>
    </row>
    <row r="107" ht="15" customHeight="1" spans="2:7">
      <c r="B107" s="31">
        <v>4</v>
      </c>
      <c r="C107" s="137">
        <f>'5 жастағы балалар Ф'!M36</f>
        <v>0</v>
      </c>
      <c r="D107" s="137">
        <f>'5 жастағы балалар К'!M36</f>
        <v>0</v>
      </c>
      <c r="E107" s="137">
        <f>'5 жастағы балалар Т'!M36</f>
        <v>0</v>
      </c>
      <c r="F107" s="137">
        <f>'5 жастағы балалар Ш'!M36</f>
        <v>0</v>
      </c>
      <c r="G107" s="137">
        <f>'5 жастағы балалар Ә'!M36</f>
        <v>0</v>
      </c>
    </row>
    <row r="108" ht="15" customHeight="1" spans="2:7">
      <c r="B108" s="33"/>
      <c r="C108" s="137">
        <f>'5 жастағы балалар Ф'!N36</f>
        <v>0</v>
      </c>
      <c r="D108" s="137">
        <f>'5 жастағы балалар К'!N36</f>
        <v>0</v>
      </c>
      <c r="E108" s="137">
        <f>'5 жастағы балалар Т'!N36</f>
        <v>0</v>
      </c>
      <c r="F108" s="137">
        <f>'5 жастағы балалар Ш'!N36</f>
        <v>0</v>
      </c>
      <c r="G108" s="137">
        <f>'5 жастағы балалар Ә'!N36</f>
        <v>0</v>
      </c>
    </row>
    <row r="109" ht="15" customHeight="1" spans="2:7">
      <c r="B109" s="34"/>
      <c r="C109" s="137">
        <f>'5 жастағы балалар Ф'!O36</f>
        <v>0</v>
      </c>
      <c r="D109" s="137">
        <f>'5 жастағы балалар К'!O36</f>
        <v>0</v>
      </c>
      <c r="E109" s="137">
        <f>'5 жастағы балалар Т'!O36</f>
        <v>0</v>
      </c>
      <c r="F109" s="137">
        <f>'5 жастағы балалар Ш'!O36</f>
        <v>0</v>
      </c>
      <c r="G109" s="137">
        <f>'5 жастағы балалар Ә'!O36</f>
        <v>0</v>
      </c>
    </row>
    <row r="110" ht="15" customHeight="1" spans="2:7">
      <c r="B110" s="31">
        <v>5</v>
      </c>
      <c r="C110" s="137">
        <f>'5 жастағы балалар Ф'!P36</f>
        <v>0</v>
      </c>
      <c r="D110" s="137">
        <f>'5 жастағы балалар К'!P36</f>
        <v>0</v>
      </c>
      <c r="E110" s="137">
        <f>'5 жастағы балалар Т'!P36</f>
        <v>0</v>
      </c>
      <c r="F110" s="137">
        <f>'5 жастағы балалар Ш'!P36</f>
        <v>0</v>
      </c>
      <c r="G110" s="137">
        <f>'5 жастағы балалар Ә'!P36</f>
        <v>0</v>
      </c>
    </row>
    <row r="111" ht="15" customHeight="1" spans="2:7">
      <c r="B111" s="33"/>
      <c r="C111" s="137">
        <f>'5 жастағы балалар Ф'!Q36</f>
        <v>0</v>
      </c>
      <c r="D111" s="137">
        <f>'5 жастағы балалар К'!Q36</f>
        <v>0</v>
      </c>
      <c r="E111" s="137">
        <f>'5 жастағы балалар Т'!Q36</f>
        <v>0</v>
      </c>
      <c r="F111" s="137">
        <f>'5 жастағы балалар Ш'!Q36</f>
        <v>0</v>
      </c>
      <c r="G111" s="137">
        <f>'5 жастағы балалар Ә'!Q36</f>
        <v>0</v>
      </c>
    </row>
    <row r="112" ht="15" customHeight="1" spans="2:7">
      <c r="B112" s="34"/>
      <c r="C112" s="137">
        <f>'5 жастағы балалар Ф'!R36</f>
        <v>0</v>
      </c>
      <c r="D112" s="137">
        <f>'5 жастағы балалар К'!R36</f>
        <v>0</v>
      </c>
      <c r="E112" s="137">
        <f>'5 жастағы балалар Т'!R36</f>
        <v>0</v>
      </c>
      <c r="F112" s="137">
        <f>'5 жастағы балалар Ш'!R36</f>
        <v>0</v>
      </c>
      <c r="G112" s="137">
        <f>'5 жастағы балалар Ә'!R36</f>
        <v>0</v>
      </c>
    </row>
    <row r="113" ht="15" customHeight="1" spans="2:7">
      <c r="B113" s="31">
        <v>6</v>
      </c>
      <c r="C113" s="137">
        <f>'5 жастағы балалар Ф'!S36</f>
        <v>0</v>
      </c>
      <c r="D113" s="137">
        <f>'5 жастағы балалар К'!S36</f>
        <v>0</v>
      </c>
      <c r="E113" s="137">
        <f>'5 жастағы балалар Т'!S36</f>
        <v>0</v>
      </c>
      <c r="F113" s="137">
        <f>'5 жастағы балалар Ш'!S36</f>
        <v>0</v>
      </c>
      <c r="G113" s="137">
        <f>'5 жастағы балалар Ә'!S36</f>
        <v>0</v>
      </c>
    </row>
    <row r="114" ht="15" customHeight="1" spans="2:7">
      <c r="B114" s="33"/>
      <c r="C114" s="137">
        <f>'5 жастағы балалар Ф'!T36</f>
        <v>0</v>
      </c>
      <c r="D114" s="137">
        <f>'5 жастағы балалар К'!T36</f>
        <v>0</v>
      </c>
      <c r="E114" s="137">
        <f>'5 жастағы балалар Т'!T36</f>
        <v>0</v>
      </c>
      <c r="F114" s="137">
        <f>'5 жастағы балалар Ш'!T36</f>
        <v>0</v>
      </c>
      <c r="G114" s="137">
        <f>'5 жастағы балалар Ә'!T36</f>
        <v>0</v>
      </c>
    </row>
    <row r="115" ht="15" customHeight="1" spans="2:7">
      <c r="B115" s="34"/>
      <c r="C115" s="137">
        <f>'5 жастағы балалар Ф'!U36</f>
        <v>0</v>
      </c>
      <c r="D115" s="137">
        <f>'5 жастағы балалар К'!U36</f>
        <v>0</v>
      </c>
      <c r="E115" s="137">
        <f>'5 жастағы балалар Т'!U36</f>
        <v>0</v>
      </c>
      <c r="F115" s="137">
        <f>'5 жастағы балалар Ш'!U36</f>
        <v>0</v>
      </c>
      <c r="G115" s="137">
        <f>'5 жастағы балалар Ә'!U36</f>
        <v>0</v>
      </c>
    </row>
    <row r="116" ht="15" customHeight="1" spans="2:7">
      <c r="B116" s="31">
        <v>7</v>
      </c>
      <c r="C116" s="35"/>
      <c r="D116" s="137">
        <f>'5 жастағы балалар К'!V36</f>
        <v>0</v>
      </c>
      <c r="E116" s="35"/>
      <c r="F116" s="137">
        <f>'5 жастағы балалар Ш'!V36</f>
        <v>0</v>
      </c>
      <c r="G116" s="35"/>
    </row>
    <row r="117" ht="15" customHeight="1" spans="2:7">
      <c r="B117" s="33"/>
      <c r="C117" s="36"/>
      <c r="D117" s="137">
        <f>'5 жастағы балалар Ш'!W36</f>
        <v>0</v>
      </c>
      <c r="E117" s="36"/>
      <c r="F117" s="137">
        <f>'5 жастағы балалар Ш'!W36</f>
        <v>0</v>
      </c>
      <c r="G117" s="36"/>
    </row>
    <row r="118" ht="15" customHeight="1" spans="2:7">
      <c r="B118" s="34"/>
      <c r="C118" s="36"/>
      <c r="D118" s="137">
        <f>'5 жастағы балалар К'!X36</f>
        <v>0</v>
      </c>
      <c r="E118" s="36"/>
      <c r="F118" s="137">
        <f>'5 жастағы балалар Ш'!X36</f>
        <v>0</v>
      </c>
      <c r="G118" s="36"/>
    </row>
    <row r="119" ht="15" customHeight="1" spans="2:7">
      <c r="B119" s="31">
        <v>8</v>
      </c>
      <c r="C119" s="36"/>
      <c r="D119" s="137">
        <f>'5 жастағы балалар К'!Y36</f>
        <v>0</v>
      </c>
      <c r="E119" s="36"/>
      <c r="F119" s="137">
        <f>'5 жастағы балалар Ш'!Y36</f>
        <v>0</v>
      </c>
      <c r="G119" s="36"/>
    </row>
    <row r="120" ht="15" customHeight="1" spans="2:7">
      <c r="B120" s="33"/>
      <c r="C120" s="36"/>
      <c r="D120" s="137">
        <f>'5 жастағы балалар К'!Z36</f>
        <v>0</v>
      </c>
      <c r="E120" s="36"/>
      <c r="F120" s="137">
        <f>'5 жастағы балалар Ш'!Z36</f>
        <v>0</v>
      </c>
      <c r="G120" s="36"/>
    </row>
    <row r="121" ht="15" customHeight="1" spans="2:7">
      <c r="B121" s="34"/>
      <c r="C121" s="36"/>
      <c r="D121" s="137">
        <f>'5 жастағы балалар К'!AA36</f>
        <v>0</v>
      </c>
      <c r="E121" s="36"/>
      <c r="F121" s="137">
        <f>'5 жастағы балалар Ш'!AA36</f>
        <v>0</v>
      </c>
      <c r="G121" s="36"/>
    </row>
    <row r="122" ht="15" customHeight="1" spans="2:7">
      <c r="B122" s="31">
        <v>9</v>
      </c>
      <c r="C122" s="36"/>
      <c r="D122" s="137">
        <f>'5 жастағы балалар К'!AB36</f>
        <v>0</v>
      </c>
      <c r="E122" s="36"/>
      <c r="F122" s="137">
        <f>'5 жастағы балалар Ш'!AB36</f>
        <v>0</v>
      </c>
      <c r="G122" s="36"/>
    </row>
    <row r="123" ht="15" customHeight="1" spans="2:7">
      <c r="B123" s="33"/>
      <c r="C123" s="36"/>
      <c r="D123" s="137">
        <f>'5 жастағы балалар К'!AC36</f>
        <v>0</v>
      </c>
      <c r="E123" s="36"/>
      <c r="F123" s="137">
        <f>'5 жастағы балалар Ш'!AC36</f>
        <v>0</v>
      </c>
      <c r="G123" s="36"/>
    </row>
    <row r="124" ht="15" customHeight="1" spans="2:7">
      <c r="B124" s="34"/>
      <c r="C124" s="36"/>
      <c r="D124" s="137">
        <f>'5 жастағы балалар К'!AD36</f>
        <v>0</v>
      </c>
      <c r="E124" s="36"/>
      <c r="F124" s="137">
        <f>'5 жастағы балалар Ш'!AD36</f>
        <v>0</v>
      </c>
      <c r="G124" s="36"/>
    </row>
    <row r="125" ht="15" customHeight="1" spans="2:7">
      <c r="B125" s="37">
        <v>10</v>
      </c>
      <c r="C125" s="36"/>
      <c r="D125" s="137">
        <f>'5 жастағы балалар К'!AE36</f>
        <v>0</v>
      </c>
      <c r="E125" s="36"/>
      <c r="F125" s="137">
        <f>'5 жастағы балалар Ш'!AE36</f>
        <v>0</v>
      </c>
      <c r="G125" s="36"/>
    </row>
    <row r="126" ht="15" customHeight="1" spans="2:7">
      <c r="B126" s="37"/>
      <c r="C126" s="36"/>
      <c r="D126" s="137">
        <f>'5 жастағы балалар К'!AF36</f>
        <v>0</v>
      </c>
      <c r="E126" s="36"/>
      <c r="F126" s="137">
        <f>'5 жастағы балалар Ш'!AF36</f>
        <v>0</v>
      </c>
      <c r="G126" s="36"/>
    </row>
    <row r="127" ht="15" customHeight="1" spans="2:7">
      <c r="B127" s="37"/>
      <c r="C127" s="36"/>
      <c r="D127" s="137">
        <f>'5 жастағы балалар К'!AG36</f>
        <v>0</v>
      </c>
      <c r="E127" s="36"/>
      <c r="F127" s="137">
        <f>'5 жастағы балалар Ш'!AG36</f>
        <v>0</v>
      </c>
      <c r="G127" s="36"/>
    </row>
    <row r="128" ht="15" customHeight="1" spans="2:7">
      <c r="B128" s="37">
        <v>11</v>
      </c>
      <c r="C128" s="36"/>
      <c r="D128" s="137">
        <f>'5 жастағы балалар К'!AH36</f>
        <v>0</v>
      </c>
      <c r="E128" s="36"/>
      <c r="F128" s="137">
        <f>'5 жастағы балалар Ш'!AH36</f>
        <v>0</v>
      </c>
      <c r="G128" s="36"/>
    </row>
    <row r="129" ht="15" customHeight="1" spans="2:7">
      <c r="B129" s="37"/>
      <c r="C129" s="36"/>
      <c r="D129" s="137">
        <f>'5 жастағы балалар К'!AI36</f>
        <v>0</v>
      </c>
      <c r="E129" s="36"/>
      <c r="F129" s="137">
        <f>'5 жастағы балалар Ш'!AI36</f>
        <v>0</v>
      </c>
      <c r="G129" s="36"/>
    </row>
    <row r="130" spans="2:7">
      <c r="B130" s="37"/>
      <c r="C130" s="36"/>
      <c r="D130" s="137">
        <f>'5 жастағы балалар К'!AJ36</f>
        <v>0</v>
      </c>
      <c r="E130" s="36"/>
      <c r="F130" s="137">
        <f>'5 жастағы балалар Ш'!AJ36</f>
        <v>0</v>
      </c>
      <c r="G130" s="36"/>
    </row>
    <row r="131" spans="2:7">
      <c r="B131" s="37">
        <v>12</v>
      </c>
      <c r="C131" s="36"/>
      <c r="D131" s="137">
        <f>'5 жастағы балалар К'!AK36</f>
        <v>0</v>
      </c>
      <c r="E131" s="36"/>
      <c r="F131" s="137">
        <f>'5 жастағы балалар Ш'!AK36</f>
        <v>0</v>
      </c>
      <c r="G131" s="36"/>
    </row>
    <row r="132" spans="2:7">
      <c r="B132" s="37"/>
      <c r="C132" s="36"/>
      <c r="D132" s="137">
        <f>'5 жастағы балалар К'!AL36</f>
        <v>0</v>
      </c>
      <c r="E132" s="36"/>
      <c r="F132" s="137">
        <f>'5 жастағы балалар Ш'!AL36</f>
        <v>0</v>
      </c>
      <c r="G132" s="36"/>
    </row>
    <row r="133" spans="2:7">
      <c r="B133" s="37"/>
      <c r="C133" s="36"/>
      <c r="D133" s="137">
        <f>'5 жастағы балалар К'!AM36</f>
        <v>0</v>
      </c>
      <c r="E133" s="36"/>
      <c r="F133" s="137">
        <f>'5 жастағы балалар Ш'!AM36</f>
        <v>0</v>
      </c>
      <c r="G133" s="36"/>
    </row>
    <row r="134" spans="2:7">
      <c r="B134" s="37">
        <v>13</v>
      </c>
      <c r="C134" s="36"/>
      <c r="D134" s="137">
        <f>'5 жастағы балалар К'!AN36</f>
        <v>0</v>
      </c>
      <c r="E134" s="36"/>
      <c r="F134" s="137">
        <f>'5 жастағы балалар Ш'!AN36</f>
        <v>0</v>
      </c>
      <c r="G134" s="36"/>
    </row>
    <row r="135" spans="2:7">
      <c r="B135" s="37"/>
      <c r="C135" s="36"/>
      <c r="D135" s="137">
        <f>'5 жастағы балалар К'!AO36</f>
        <v>0</v>
      </c>
      <c r="E135" s="36"/>
      <c r="F135" s="137">
        <f>'5 жастағы балалар Ш'!AO36</f>
        <v>0</v>
      </c>
      <c r="G135" s="36"/>
    </row>
    <row r="136" spans="2:7">
      <c r="B136" s="37"/>
      <c r="C136" s="36"/>
      <c r="D136" s="137">
        <f>'5 жастағы балалар К'!AP36</f>
        <v>0</v>
      </c>
      <c r="E136" s="36"/>
      <c r="F136" s="137">
        <f>'5 жастағы балалар Ш'!AP36</f>
        <v>0</v>
      </c>
      <c r="G136" s="36"/>
    </row>
    <row r="137" spans="2:7">
      <c r="B137" s="37">
        <v>14</v>
      </c>
      <c r="C137" s="36"/>
      <c r="D137" s="137">
        <f>'5 жастағы балалар К'!AQ36</f>
        <v>0</v>
      </c>
      <c r="E137" s="36"/>
      <c r="F137" s="137">
        <f>'5 жастағы балалар Ш'!AQ36</f>
        <v>0</v>
      </c>
      <c r="G137" s="36"/>
    </row>
    <row r="138" spans="2:7">
      <c r="B138" s="37"/>
      <c r="C138" s="36"/>
      <c r="D138" s="137">
        <f>'5 жастағы балалар К'!AR36</f>
        <v>0</v>
      </c>
      <c r="E138" s="36"/>
      <c r="F138" s="137">
        <f>'5 жастағы балалар Ш'!AR36</f>
        <v>0</v>
      </c>
      <c r="G138" s="36"/>
    </row>
    <row r="139" spans="2:7">
      <c r="B139" s="37"/>
      <c r="C139" s="36"/>
      <c r="D139" s="137">
        <f>'5 жастағы балалар К'!AS36</f>
        <v>0</v>
      </c>
      <c r="E139" s="36"/>
      <c r="F139" s="137">
        <f>'5 жастағы балалар Ш'!AS36</f>
        <v>0</v>
      </c>
      <c r="G139" s="36"/>
    </row>
    <row r="140" spans="2:7">
      <c r="B140" s="37">
        <v>15</v>
      </c>
      <c r="C140" s="36"/>
      <c r="D140" s="137">
        <f>'5 жастағы балалар К'!AT36</f>
        <v>0</v>
      </c>
      <c r="E140" s="36"/>
      <c r="F140" s="137">
        <f>'5 жастағы балалар Ш'!AT36</f>
        <v>0</v>
      </c>
      <c r="G140" s="36"/>
    </row>
    <row r="141" spans="2:7">
      <c r="B141" s="37"/>
      <c r="C141" s="36"/>
      <c r="D141" s="137">
        <f>'5 жастағы балалар К'!AU36</f>
        <v>0</v>
      </c>
      <c r="E141" s="36"/>
      <c r="F141" s="137">
        <f>'5 жастағы балалар Ш'!AU36</f>
        <v>0</v>
      </c>
      <c r="G141" s="36"/>
    </row>
    <row r="142" spans="2:7">
      <c r="B142" s="37"/>
      <c r="C142" s="36"/>
      <c r="D142" s="137">
        <f>'5 жастағы балалар К'!AV36</f>
        <v>0</v>
      </c>
      <c r="E142" s="36"/>
      <c r="F142" s="137">
        <f>'5 жастағы балалар Ш'!AV36</f>
        <v>0</v>
      </c>
      <c r="G142" s="36"/>
    </row>
    <row r="143" spans="2:7">
      <c r="B143" s="37">
        <v>16</v>
      </c>
      <c r="C143" s="36"/>
      <c r="D143" s="137">
        <f>'5 жастағы балалар К'!AW36</f>
        <v>0</v>
      </c>
      <c r="E143" s="36"/>
      <c r="F143" s="137">
        <f>'5 жастағы балалар Ш'!AW36</f>
        <v>0</v>
      </c>
      <c r="G143" s="36"/>
    </row>
    <row r="144" spans="2:7">
      <c r="B144" s="37"/>
      <c r="C144" s="36"/>
      <c r="D144" s="137">
        <f>'5 жастағы балалар К'!AX36</f>
        <v>0</v>
      </c>
      <c r="E144" s="36"/>
      <c r="F144" s="137">
        <f>'5 жастағы балалар Ш'!AX36</f>
        <v>0</v>
      </c>
      <c r="G144" s="36"/>
    </row>
    <row r="145" spans="2:7">
      <c r="B145" s="37"/>
      <c r="C145" s="36"/>
      <c r="D145" s="137">
        <f>'5 жастағы балалар К'!AY36</f>
        <v>0</v>
      </c>
      <c r="E145" s="36"/>
      <c r="F145" s="137">
        <f>'5 жастағы балалар Ш'!AY36</f>
        <v>0</v>
      </c>
      <c r="G145" s="36"/>
    </row>
    <row r="146" spans="2:7">
      <c r="B146" s="37">
        <v>17</v>
      </c>
      <c r="C146" s="36"/>
      <c r="D146" s="137">
        <f>'5 жастағы балалар К'!AZ36</f>
        <v>0</v>
      </c>
      <c r="E146" s="36"/>
      <c r="F146" s="137">
        <f>'5 жастағы балалар Ш'!AZ36</f>
        <v>0</v>
      </c>
      <c r="G146" s="36"/>
    </row>
    <row r="147" spans="2:7">
      <c r="B147" s="37"/>
      <c r="C147" s="36"/>
      <c r="D147" s="137">
        <f>'5 жастағы балалар К'!BA36</f>
        <v>0</v>
      </c>
      <c r="E147" s="36"/>
      <c r="F147" s="137">
        <f>'5 жастағы балалар Ш'!BA36</f>
        <v>0</v>
      </c>
      <c r="G147" s="36"/>
    </row>
    <row r="148" spans="2:7">
      <c r="B148" s="37"/>
      <c r="C148" s="36"/>
      <c r="D148" s="137">
        <f>'5 жастағы балалар К'!BB36</f>
        <v>0</v>
      </c>
      <c r="E148" s="36"/>
      <c r="F148" s="137">
        <f>'5 жастағы балалар Ш'!BB36</f>
        <v>0</v>
      </c>
      <c r="G148" s="36"/>
    </row>
    <row r="149" spans="2:7">
      <c r="B149" s="37">
        <v>18</v>
      </c>
      <c r="C149" s="36"/>
      <c r="D149" s="137">
        <f>'5 жастағы балалар К'!BC36</f>
        <v>0</v>
      </c>
      <c r="E149" s="36"/>
      <c r="F149" s="137">
        <f>'5 жастағы балалар Ш'!BC36</f>
        <v>0</v>
      </c>
      <c r="G149" s="36"/>
    </row>
    <row r="150" spans="2:7">
      <c r="B150" s="37"/>
      <c r="C150" s="36"/>
      <c r="D150" s="137">
        <f>'5 жастағы балалар К'!BD36</f>
        <v>0</v>
      </c>
      <c r="E150" s="36"/>
      <c r="F150" s="137">
        <f>'5 жастағы балалар Ш'!BD36</f>
        <v>0</v>
      </c>
      <c r="G150" s="36"/>
    </row>
    <row r="151" spans="2:7">
      <c r="B151" s="37"/>
      <c r="C151" s="36"/>
      <c r="D151" s="137">
        <f>'5 жастағы балалар К'!BE36</f>
        <v>0</v>
      </c>
      <c r="E151" s="36"/>
      <c r="F151" s="137">
        <f>'5 жастағы балалар Ш'!BE36</f>
        <v>0</v>
      </c>
      <c r="G151" s="36"/>
    </row>
    <row r="152" spans="2:7">
      <c r="B152" s="37">
        <v>19</v>
      </c>
      <c r="C152" s="36"/>
      <c r="D152" s="35"/>
      <c r="E152" s="36"/>
      <c r="F152" s="137">
        <f>'5 жастағы балалар Ш'!BF36</f>
        <v>0</v>
      </c>
      <c r="G152" s="36"/>
    </row>
    <row r="153" spans="2:7">
      <c r="B153" s="37"/>
      <c r="C153" s="36"/>
      <c r="D153" s="36"/>
      <c r="E153" s="36"/>
      <c r="F153" s="137">
        <f>'5 жастағы балалар Ш'!BG36</f>
        <v>0</v>
      </c>
      <c r="G153" s="36"/>
    </row>
    <row r="154" spans="2:7">
      <c r="B154" s="37"/>
      <c r="C154" s="36"/>
      <c r="D154" s="36"/>
      <c r="E154" s="36"/>
      <c r="F154" s="137">
        <f>'5 жастағы балалар Ш'!BH36</f>
        <v>0</v>
      </c>
      <c r="G154" s="36"/>
    </row>
    <row r="155" spans="2:7">
      <c r="B155" s="37">
        <v>20</v>
      </c>
      <c r="C155" s="36"/>
      <c r="D155" s="36"/>
      <c r="E155" s="36"/>
      <c r="F155" s="137">
        <f>'5 жастағы балалар Ш'!BI36</f>
        <v>0</v>
      </c>
      <c r="G155" s="36"/>
    </row>
    <row r="156" spans="2:7">
      <c r="B156" s="37"/>
      <c r="C156" s="36"/>
      <c r="D156" s="36"/>
      <c r="E156" s="36"/>
      <c r="F156" s="137">
        <f>'5 жастағы балалар Ш'!BJ36</f>
        <v>0</v>
      </c>
      <c r="G156" s="36"/>
    </row>
    <row r="157" spans="2:7">
      <c r="B157" s="37"/>
      <c r="C157" s="36"/>
      <c r="D157" s="36"/>
      <c r="E157" s="36"/>
      <c r="F157" s="137">
        <f>'5 жастағы балалар Ш'!BK36</f>
        <v>0</v>
      </c>
      <c r="G157" s="36"/>
    </row>
    <row r="158" spans="2:7">
      <c r="B158" s="31">
        <v>21</v>
      </c>
      <c r="C158" s="36"/>
      <c r="D158" s="36"/>
      <c r="E158" s="36"/>
      <c r="F158" s="137">
        <f>'5 жастағы балалар Ш'!BL36</f>
        <v>0</v>
      </c>
      <c r="G158" s="36"/>
    </row>
    <row r="159" ht="15" customHeight="1" spans="2:7">
      <c r="B159" s="33"/>
      <c r="C159" s="36"/>
      <c r="D159" s="36"/>
      <c r="E159" s="36"/>
      <c r="F159" s="137">
        <f>'5 жастағы балалар Ш'!BM36</f>
        <v>0</v>
      </c>
      <c r="G159" s="36"/>
    </row>
    <row r="160" spans="2:7">
      <c r="B160" s="34"/>
      <c r="C160" s="36"/>
      <c r="D160" s="36"/>
      <c r="E160" s="36"/>
      <c r="F160" s="137">
        <f>'5 жастағы балалар Ш'!BN36</f>
        <v>0</v>
      </c>
      <c r="G160" s="36"/>
    </row>
    <row r="161" spans="2:7">
      <c r="B161" s="31">
        <v>22</v>
      </c>
      <c r="C161" s="36"/>
      <c r="D161" s="36"/>
      <c r="E161" s="36"/>
      <c r="F161" s="137">
        <f>'5 жастағы балалар Ш'!BO36</f>
        <v>0</v>
      </c>
      <c r="G161" s="36"/>
    </row>
    <row r="162" spans="2:7">
      <c r="B162" s="33"/>
      <c r="C162" s="36"/>
      <c r="D162" s="36"/>
      <c r="E162" s="36"/>
      <c r="F162" s="137">
        <f>'5 жастағы балалар Ш'!BP36</f>
        <v>0</v>
      </c>
      <c r="G162" s="36"/>
    </row>
    <row r="163" spans="2:7">
      <c r="B163" s="34"/>
      <c r="C163" s="36"/>
      <c r="D163" s="36"/>
      <c r="E163" s="36"/>
      <c r="F163" s="137">
        <f>'5 жастағы балалар Ш'!BQ36</f>
        <v>0</v>
      </c>
      <c r="G163" s="36"/>
    </row>
    <row r="164" spans="2:7">
      <c r="B164" s="31">
        <v>23</v>
      </c>
      <c r="C164" s="36"/>
      <c r="D164" s="36"/>
      <c r="E164" s="36"/>
      <c r="F164" s="137">
        <f>'5 жастағы балалар Ш'!BR36</f>
        <v>0</v>
      </c>
      <c r="G164" s="36"/>
    </row>
    <row r="165" spans="2:7">
      <c r="B165" s="33"/>
      <c r="C165" s="36"/>
      <c r="D165" s="36"/>
      <c r="E165" s="36"/>
      <c r="F165" s="137">
        <f>'5 жастағы балалар Ш'!BS36</f>
        <v>0</v>
      </c>
      <c r="G165" s="36"/>
    </row>
    <row r="166" ht="15" customHeight="1" spans="2:7">
      <c r="B166" s="34"/>
      <c r="C166" s="36"/>
      <c r="D166" s="36"/>
      <c r="E166" s="36"/>
      <c r="F166" s="137">
        <f>'5 жастағы балалар Ш'!BT36</f>
        <v>0</v>
      </c>
      <c r="G166" s="36"/>
    </row>
    <row r="167" ht="15" customHeight="1" spans="2:7">
      <c r="B167" s="31">
        <v>24</v>
      </c>
      <c r="C167" s="36"/>
      <c r="D167" s="36"/>
      <c r="E167" s="36"/>
      <c r="F167" s="137">
        <f>'5 жастағы балалар Ш'!BU36</f>
        <v>0</v>
      </c>
      <c r="G167" s="36"/>
    </row>
    <row r="168" ht="15" customHeight="1" spans="2:7">
      <c r="B168" s="33"/>
      <c r="C168" s="36"/>
      <c r="D168" s="36"/>
      <c r="E168" s="36"/>
      <c r="F168" s="137">
        <f>'5 жастағы балалар Ш'!BV36</f>
        <v>0</v>
      </c>
      <c r="G168" s="36"/>
    </row>
    <row r="169" ht="15" customHeight="1" spans="2:7">
      <c r="B169" s="34"/>
      <c r="C169" s="36"/>
      <c r="D169" s="36"/>
      <c r="E169" s="36"/>
      <c r="F169" s="137">
        <f>'5 жастағы балалар Ш'!BW36</f>
        <v>0</v>
      </c>
      <c r="G169" s="36"/>
    </row>
    <row r="170" ht="15" customHeight="1" spans="2:7">
      <c r="B170" s="31">
        <v>25</v>
      </c>
      <c r="C170" s="36"/>
      <c r="D170" s="36"/>
      <c r="E170" s="36"/>
      <c r="F170" s="137">
        <f>'5 жастағы балалар Ш'!BX36</f>
        <v>0</v>
      </c>
      <c r="G170" s="36"/>
    </row>
    <row r="171" ht="15" customHeight="1" spans="2:7">
      <c r="B171" s="33"/>
      <c r="C171" s="36"/>
      <c r="D171" s="36"/>
      <c r="E171" s="36"/>
      <c r="F171" s="137">
        <f>'5 жастағы балалар Ш'!BY36</f>
        <v>0</v>
      </c>
      <c r="G171" s="36"/>
    </row>
    <row r="172" ht="15" customHeight="1" spans="2:7">
      <c r="B172" s="34"/>
      <c r="C172" s="36"/>
      <c r="D172" s="36"/>
      <c r="E172" s="36"/>
      <c r="F172" s="137">
        <f>'5 жастағы балалар Ш'!BZ36</f>
        <v>0</v>
      </c>
      <c r="G172" s="36"/>
    </row>
    <row r="173" ht="15" customHeight="1" spans="2:7">
      <c r="B173" s="31">
        <v>26</v>
      </c>
      <c r="C173" s="36"/>
      <c r="D173" s="36"/>
      <c r="E173" s="36"/>
      <c r="F173" s="137">
        <f>'5 жастағы балалар Ш'!CA36</f>
        <v>0</v>
      </c>
      <c r="G173" s="36"/>
    </row>
    <row r="174" ht="15" customHeight="1" spans="2:7">
      <c r="B174" s="33"/>
      <c r="C174" s="36"/>
      <c r="D174" s="36"/>
      <c r="E174" s="36"/>
      <c r="F174" s="137">
        <f>'5 жастағы балалар Ш'!CB36</f>
        <v>0</v>
      </c>
      <c r="G174" s="36"/>
    </row>
    <row r="175" ht="15" customHeight="1" spans="2:7">
      <c r="B175" s="34"/>
      <c r="C175" s="36"/>
      <c r="D175" s="36"/>
      <c r="E175" s="36"/>
      <c r="F175" s="137">
        <f>'5 жастағы балалар Ш'!CC36</f>
        <v>0</v>
      </c>
      <c r="G175" s="36"/>
    </row>
    <row r="176" ht="15" customHeight="1" spans="2:7">
      <c r="B176" s="31">
        <v>27</v>
      </c>
      <c r="C176" s="36"/>
      <c r="D176" s="36"/>
      <c r="E176" s="36"/>
      <c r="F176" s="137">
        <f>'5 жастағы балалар Ш'!CD36</f>
        <v>0</v>
      </c>
      <c r="G176" s="36"/>
    </row>
    <row r="177" ht="15" customHeight="1" spans="2:7">
      <c r="B177" s="33"/>
      <c r="C177" s="36"/>
      <c r="D177" s="36"/>
      <c r="E177" s="36"/>
      <c r="F177" s="137">
        <f>'5 жастағы балалар Ш'!CE36</f>
        <v>0</v>
      </c>
      <c r="G177" s="36"/>
    </row>
    <row r="178" ht="15" customHeight="1" spans="2:7">
      <c r="B178" s="34"/>
      <c r="C178" s="36"/>
      <c r="D178" s="36"/>
      <c r="E178" s="36"/>
      <c r="F178" s="137">
        <f>'5 жастағы балалар Ш'!CF36</f>
        <v>0</v>
      </c>
      <c r="G178" s="36"/>
    </row>
    <row r="179" ht="15" customHeight="1" spans="2:7">
      <c r="B179" s="31">
        <v>28</v>
      </c>
      <c r="C179" s="36"/>
      <c r="D179" s="36"/>
      <c r="E179" s="36"/>
      <c r="F179" s="137">
        <f>'5 жастағы балалар Ш'!CG36</f>
        <v>0</v>
      </c>
      <c r="G179" s="36"/>
    </row>
    <row r="180" ht="15" customHeight="1" spans="2:7">
      <c r="B180" s="33"/>
      <c r="C180" s="36"/>
      <c r="D180" s="36"/>
      <c r="E180" s="36"/>
      <c r="F180" s="137">
        <f>'5 жастағы балалар Ш'!CH36</f>
        <v>0</v>
      </c>
      <c r="G180" s="36"/>
    </row>
    <row r="181" ht="15" customHeight="1" spans="2:7">
      <c r="B181" s="34"/>
      <c r="C181" s="36"/>
      <c r="D181" s="36"/>
      <c r="E181" s="36"/>
      <c r="F181" s="137">
        <f>'5 жастағы балалар Ш'!CI36</f>
        <v>0</v>
      </c>
      <c r="G181" s="36"/>
    </row>
    <row r="182" ht="15" customHeight="1" spans="2:7">
      <c r="B182" s="31">
        <v>29</v>
      </c>
      <c r="C182" s="36"/>
      <c r="D182" s="36"/>
      <c r="E182" s="36"/>
      <c r="F182" s="137">
        <f>'5 жастағы балалар Ш'!CJ36</f>
        <v>0</v>
      </c>
      <c r="G182" s="36"/>
    </row>
    <row r="183" ht="15" customHeight="1" spans="2:7">
      <c r="B183" s="33"/>
      <c r="C183" s="36"/>
      <c r="D183" s="36"/>
      <c r="E183" s="36"/>
      <c r="F183" s="137">
        <f>'5 жастағы балалар Ш'!CK36</f>
        <v>0</v>
      </c>
      <c r="G183" s="36"/>
    </row>
    <row r="184" ht="15" customHeight="1" spans="2:7">
      <c r="B184" s="34"/>
      <c r="C184" s="36"/>
      <c r="D184" s="36"/>
      <c r="E184" s="36"/>
      <c r="F184" s="137">
        <f>'5 жастағы балалар Ш'!CL36</f>
        <v>0</v>
      </c>
      <c r="G184" s="36"/>
    </row>
    <row r="185" ht="15" customHeight="1" spans="2:7">
      <c r="B185" s="31">
        <v>30</v>
      </c>
      <c r="C185" s="36"/>
      <c r="D185" s="36"/>
      <c r="E185" s="36"/>
      <c r="F185" s="137">
        <f>'5 жастағы балалар Ш'!CM36</f>
        <v>0</v>
      </c>
      <c r="G185" s="36"/>
    </row>
    <row r="186" ht="15" customHeight="1" spans="2:7">
      <c r="B186" s="33"/>
      <c r="C186" s="36"/>
      <c r="D186" s="36"/>
      <c r="E186" s="36"/>
      <c r="F186" s="137">
        <f>'5 жастағы балалар Ш'!CN36</f>
        <v>0</v>
      </c>
      <c r="G186" s="36"/>
    </row>
    <row r="187" ht="15" customHeight="1" spans="2:7">
      <c r="B187" s="34"/>
      <c r="C187" s="38"/>
      <c r="D187" s="38"/>
      <c r="E187" s="38"/>
      <c r="F187" s="137">
        <f>'5 жастағы балалар Ш'!CO36</f>
        <v>0</v>
      </c>
      <c r="G187" s="38"/>
    </row>
    <row r="188" ht="15" customHeight="1"/>
    <row r="189" ht="15" customHeight="1" spans="2:7">
      <c r="B189" s="25" t="s">
        <v>839</v>
      </c>
      <c r="C189" s="26"/>
      <c r="D189" s="26"/>
      <c r="E189" s="26"/>
      <c r="F189" s="26"/>
      <c r="G189" s="27"/>
    </row>
    <row r="190" ht="36" customHeight="1" spans="2:7">
      <c r="B190" s="28"/>
      <c r="C190" s="29" t="s">
        <v>5</v>
      </c>
      <c r="D190" s="29" t="s">
        <v>112</v>
      </c>
      <c r="E190" s="29" t="s">
        <v>338</v>
      </c>
      <c r="F190" s="29" t="s">
        <v>405</v>
      </c>
      <c r="G190" s="30" t="s">
        <v>726</v>
      </c>
    </row>
    <row r="191" ht="15" customHeight="1" spans="2:7">
      <c r="B191" s="31">
        <v>1</v>
      </c>
      <c r="C191" s="139">
        <f>'5 жастағы балалар Ф'!D82</f>
        <v>0</v>
      </c>
      <c r="D191" s="139">
        <f>'5 жастағы балалар К'!D82</f>
        <v>0</v>
      </c>
      <c r="E191" s="139">
        <f>'5 жастағы балалар Т'!D82</f>
        <v>0</v>
      </c>
      <c r="F191" s="139">
        <f>'5 жастағы балалар Ш'!D82</f>
        <v>0</v>
      </c>
      <c r="G191" s="139">
        <f>'5 жастағы балалар Ә'!D82</f>
        <v>0</v>
      </c>
    </row>
    <row r="192" ht="15" customHeight="1" spans="2:7">
      <c r="B192" s="33"/>
      <c r="C192" s="139">
        <f>'5 жастағы балалар Ф'!E82</f>
        <v>0</v>
      </c>
      <c r="D192" s="139">
        <f>'5 жастағы балалар К'!E82</f>
        <v>0</v>
      </c>
      <c r="E192" s="139">
        <f>'5 жастағы балалар Т'!E82</f>
        <v>0</v>
      </c>
      <c r="F192" s="139">
        <f>'5 жастағы балалар Ш'!E82</f>
        <v>0</v>
      </c>
      <c r="G192" s="139">
        <f>'5 жастағы балалар Ә'!E82</f>
        <v>0</v>
      </c>
    </row>
    <row r="193" ht="15" customHeight="1" spans="2:7">
      <c r="B193" s="34"/>
      <c r="C193" s="139">
        <f>'5 жастағы балалар Ф'!F82</f>
        <v>0</v>
      </c>
      <c r="D193" s="139">
        <f>'5 жастағы балалар К'!F82</f>
        <v>0</v>
      </c>
      <c r="E193" s="139">
        <f>'5 жастағы балалар Т'!F82</f>
        <v>0</v>
      </c>
      <c r="F193" s="139">
        <f>'5 жастағы балалар Ш'!F82</f>
        <v>0</v>
      </c>
      <c r="G193" s="139">
        <f>'5 жастағы балалар Ә'!F82</f>
        <v>0</v>
      </c>
    </row>
    <row r="194" ht="15" customHeight="1" spans="2:99">
      <c r="B194" s="31">
        <v>2</v>
      </c>
      <c r="C194" s="139">
        <f>'5 жастағы балалар Ф'!G82</f>
        <v>0</v>
      </c>
      <c r="D194" s="139">
        <f>'5 жастағы балалар К'!G82</f>
        <v>0</v>
      </c>
      <c r="E194" s="139">
        <f>'5 жастағы балалар Т'!G82</f>
        <v>0</v>
      </c>
      <c r="F194" s="139">
        <f>'5 жастағы балалар Ш'!G82</f>
        <v>0</v>
      </c>
      <c r="G194" s="139">
        <f>'5 жастағы балалар Ә'!G82</f>
        <v>0</v>
      </c>
      <c r="CO194" s="140"/>
      <c r="CQ194" s="140"/>
      <c r="CS194" s="140"/>
      <c r="CU194" s="140"/>
    </row>
    <row r="195" ht="15" customHeight="1" spans="2:99">
      <c r="B195" s="33"/>
      <c r="C195" s="139">
        <f>'5 жастағы балалар Ф'!H82</f>
        <v>0</v>
      </c>
      <c r="D195" s="139">
        <f>'5 жастағы балалар К'!H82</f>
        <v>0</v>
      </c>
      <c r="E195" s="139">
        <f>'5 жастағы балалар Т'!H82</f>
        <v>0</v>
      </c>
      <c r="F195" s="139">
        <f>'5 жастағы балалар Ш'!H82</f>
        <v>0</v>
      </c>
      <c r="G195" s="139">
        <f>'5 жастағы балалар Ә'!H82</f>
        <v>0</v>
      </c>
      <c r="CO195" s="141"/>
      <c r="CQ195" s="141"/>
      <c r="CS195" s="141"/>
      <c r="CU195" s="141"/>
    </row>
    <row r="196" ht="15" customHeight="1" spans="2:99">
      <c r="B196" s="34"/>
      <c r="C196" s="139">
        <f>'5 жастағы балалар Ф'!I82</f>
        <v>0</v>
      </c>
      <c r="D196" s="139">
        <f>'5 жастағы балалар К'!I82</f>
        <v>0</v>
      </c>
      <c r="E196" s="139">
        <f>'5 жастағы балалар Т'!I82</f>
        <v>0</v>
      </c>
      <c r="F196" s="139">
        <f>'5 жастағы балалар Ш'!I82</f>
        <v>0</v>
      </c>
      <c r="G196" s="139">
        <f>'5 жастағы балалар Ә'!I82</f>
        <v>0</v>
      </c>
      <c r="CO196" s="141"/>
      <c r="CQ196" s="141"/>
      <c r="CS196" s="141"/>
      <c r="CU196" s="141"/>
    </row>
    <row r="197" ht="15" customHeight="1" spans="2:7">
      <c r="B197" s="31">
        <v>3</v>
      </c>
      <c r="C197" s="139">
        <f>'5 жастағы балалар Ф'!J82</f>
        <v>0</v>
      </c>
      <c r="D197" s="139">
        <f>'5 жастағы балалар К'!J82</f>
        <v>0</v>
      </c>
      <c r="E197" s="139">
        <f>'5 жастағы балалар Т'!J82</f>
        <v>0</v>
      </c>
      <c r="F197" s="139">
        <f>'5 жастағы балалар Ш'!J82</f>
        <v>0</v>
      </c>
      <c r="G197" s="139">
        <f>'5 жастағы балалар Ә'!J82</f>
        <v>0</v>
      </c>
    </row>
    <row r="198" ht="15" customHeight="1" spans="2:7">
      <c r="B198" s="33"/>
      <c r="C198" s="139">
        <f>'5 жастағы балалар Ф'!K82</f>
        <v>0</v>
      </c>
      <c r="D198" s="139">
        <f>'5 жастағы балалар К'!K82</f>
        <v>0</v>
      </c>
      <c r="E198" s="139">
        <f>'5 жастағы балалар Т'!K82</f>
        <v>0</v>
      </c>
      <c r="F198" s="139">
        <f>'5 жастағы балалар Ш'!K82</f>
        <v>0</v>
      </c>
      <c r="G198" s="139">
        <f>'5 жастағы балалар Ә'!K82</f>
        <v>0</v>
      </c>
    </row>
    <row r="199" ht="15" customHeight="1" spans="2:7">
      <c r="B199" s="34"/>
      <c r="C199" s="139">
        <f>'5 жастағы балалар Ф'!L82</f>
        <v>0</v>
      </c>
      <c r="D199" s="139">
        <f>'5 жастағы балалар К'!L82</f>
        <v>0</v>
      </c>
      <c r="E199" s="139">
        <f>'5 жастағы балалар Т'!L82</f>
        <v>0</v>
      </c>
      <c r="F199" s="139">
        <f>'5 жастағы балалар Ш'!L82</f>
        <v>0</v>
      </c>
      <c r="G199" s="139">
        <f>'5 жастағы балалар Ә'!L82</f>
        <v>0</v>
      </c>
    </row>
    <row r="200" ht="15" customHeight="1" spans="2:7">
      <c r="B200" s="31">
        <v>4</v>
      </c>
      <c r="C200" s="139">
        <f>'5 жастағы балалар Ф'!M82</f>
        <v>0</v>
      </c>
      <c r="D200" s="139">
        <f>'5 жастағы балалар К'!M82</f>
        <v>0</v>
      </c>
      <c r="E200" s="139">
        <f>'5 жастағы балалар Т'!M82</f>
        <v>0</v>
      </c>
      <c r="F200" s="139">
        <f>'5 жастағы балалар Ш'!M82</f>
        <v>0</v>
      </c>
      <c r="G200" s="139">
        <f>'5 жастағы балалар Ә'!M82</f>
        <v>0</v>
      </c>
    </row>
    <row r="201" ht="15" customHeight="1" spans="2:7">
      <c r="B201" s="33"/>
      <c r="C201" s="139">
        <f>'5 жастағы балалар Ф'!N82</f>
        <v>0</v>
      </c>
      <c r="D201" s="139">
        <f>'5 жастағы балалар К'!N82</f>
        <v>0</v>
      </c>
      <c r="E201" s="139">
        <f>'5 жастағы балалар Т'!N82</f>
        <v>0</v>
      </c>
      <c r="F201" s="139">
        <f>'5 жастағы балалар Ш'!N82</f>
        <v>0</v>
      </c>
      <c r="G201" s="139">
        <f>'5 жастағы балалар Ә'!N82</f>
        <v>0</v>
      </c>
    </row>
    <row r="202" ht="15" customHeight="1" spans="2:7">
      <c r="B202" s="34"/>
      <c r="C202" s="139">
        <f>'5 жастағы балалар Ф'!O82</f>
        <v>0</v>
      </c>
      <c r="D202" s="139">
        <f>'5 жастағы балалар К'!O82</f>
        <v>0</v>
      </c>
      <c r="E202" s="139">
        <f>'5 жастағы балалар Т'!O82</f>
        <v>0</v>
      </c>
      <c r="F202" s="139">
        <f>'5 жастағы балалар Ш'!O82</f>
        <v>0</v>
      </c>
      <c r="G202" s="139">
        <f>'5 жастағы балалар Ә'!O82</f>
        <v>0</v>
      </c>
    </row>
    <row r="203" ht="15" customHeight="1" spans="2:7">
      <c r="B203" s="31">
        <v>5</v>
      </c>
      <c r="C203" s="139">
        <f>'5 жастағы балалар Ф'!P82</f>
        <v>0</v>
      </c>
      <c r="D203" s="139">
        <f>'5 жастағы балалар К'!P82</f>
        <v>0</v>
      </c>
      <c r="E203" s="139">
        <f>'5 жастағы балалар Т'!P82</f>
        <v>0</v>
      </c>
      <c r="F203" s="139">
        <f>'5 жастағы балалар Ш'!P82</f>
        <v>0</v>
      </c>
      <c r="G203" s="139">
        <f>'5 жастағы балалар Ә'!P82</f>
        <v>0</v>
      </c>
    </row>
    <row r="204" ht="15" customHeight="1" spans="2:7">
      <c r="B204" s="33"/>
      <c r="C204" s="139">
        <f>'5 жастағы балалар Ф'!Q82</f>
        <v>0</v>
      </c>
      <c r="D204" s="139">
        <f>'5 жастағы балалар К'!Q82</f>
        <v>0</v>
      </c>
      <c r="E204" s="139">
        <f>'5 жастағы балалар Т'!Q82</f>
        <v>0</v>
      </c>
      <c r="F204" s="139">
        <f>'5 жастағы балалар Ш'!Q82</f>
        <v>0</v>
      </c>
      <c r="G204" s="139">
        <f>'5 жастағы балалар Ә'!Q82</f>
        <v>0</v>
      </c>
    </row>
    <row r="205" ht="15" customHeight="1" spans="2:7">
      <c r="B205" s="34"/>
      <c r="C205" s="139">
        <f>'5 жастағы балалар Ф'!R82</f>
        <v>0</v>
      </c>
      <c r="D205" s="139">
        <f>'5 жастағы балалар К'!R82</f>
        <v>0</v>
      </c>
      <c r="E205" s="139">
        <f>'5 жастағы балалар Т'!R82</f>
        <v>0</v>
      </c>
      <c r="F205" s="139">
        <f>'5 жастағы балалар Ш'!R82</f>
        <v>0</v>
      </c>
      <c r="G205" s="139">
        <f>'5 жастағы балалар Ә'!R82</f>
        <v>0</v>
      </c>
    </row>
    <row r="206" ht="15" customHeight="1" spans="2:7">
      <c r="B206" s="31">
        <v>6</v>
      </c>
      <c r="C206" s="139">
        <f>'5 жастағы балалар Ф'!S82</f>
        <v>0</v>
      </c>
      <c r="D206" s="139">
        <f>'5 жастағы балалар К'!S82</f>
        <v>0</v>
      </c>
      <c r="E206" s="139">
        <f>'5 жастағы балалар Т'!S82</f>
        <v>0</v>
      </c>
      <c r="F206" s="139">
        <f>'5 жастағы балалар Ш'!S82</f>
        <v>0</v>
      </c>
      <c r="G206" s="139">
        <f>'5 жастағы балалар Ә'!S82</f>
        <v>0</v>
      </c>
    </row>
    <row r="207" ht="15" customHeight="1" spans="2:7">
      <c r="B207" s="33"/>
      <c r="C207" s="139">
        <f>'5 жастағы балалар Ф'!T82</f>
        <v>0</v>
      </c>
      <c r="D207" s="139">
        <f>'5 жастағы балалар К'!T82</f>
        <v>0</v>
      </c>
      <c r="E207" s="139">
        <f>'5 жастағы балалар Т'!T82</f>
        <v>0</v>
      </c>
      <c r="F207" s="139">
        <f>'5 жастағы балалар Ш'!T82</f>
        <v>0</v>
      </c>
      <c r="G207" s="139">
        <f>'5 жастағы балалар Ә'!T82</f>
        <v>0</v>
      </c>
    </row>
    <row r="208" ht="15" customHeight="1" spans="2:7">
      <c r="B208" s="34"/>
      <c r="C208" s="139">
        <f>'5 жастағы балалар Ф'!U82</f>
        <v>0</v>
      </c>
      <c r="D208" s="139">
        <f>'5 жастағы балалар К'!U82</f>
        <v>0</v>
      </c>
      <c r="E208" s="139">
        <f>'5 жастағы балалар Т'!U82</f>
        <v>0</v>
      </c>
      <c r="F208" s="139">
        <f>'5 жастағы балалар Ш'!U82</f>
        <v>0</v>
      </c>
      <c r="G208" s="139">
        <f>'5 жастағы балалар Ә'!U82</f>
        <v>0</v>
      </c>
    </row>
    <row r="209" ht="15" customHeight="1" spans="2:7">
      <c r="B209" s="31">
        <v>7</v>
      </c>
      <c r="C209" s="139">
        <f>'5 жастағы балалар Ф'!V82</f>
        <v>0</v>
      </c>
      <c r="D209" s="139">
        <f>'5 жастағы балалар К'!V82</f>
        <v>0</v>
      </c>
      <c r="E209" s="139">
        <f>'5 жастағы балалар Т'!V82</f>
        <v>0</v>
      </c>
      <c r="F209" s="139">
        <f>'5 жастағы балалар Ш'!V82</f>
        <v>0</v>
      </c>
      <c r="G209" s="139">
        <f>'5 жастағы балалар Ә'!V82</f>
        <v>0</v>
      </c>
    </row>
    <row r="210" ht="15" customHeight="1" spans="2:7">
      <c r="B210" s="33"/>
      <c r="C210" s="139">
        <f>'5 жастағы балалар Ф'!W82</f>
        <v>0</v>
      </c>
      <c r="D210" s="139">
        <f>'5 жастағы балалар Ш'!W82</f>
        <v>0</v>
      </c>
      <c r="E210" s="139">
        <f>'5 жастағы балалар Т'!W82</f>
        <v>0</v>
      </c>
      <c r="F210" s="139">
        <f>'5 жастағы балалар Ш'!W82</f>
        <v>0</v>
      </c>
      <c r="G210" s="139">
        <f>'5 жастағы балалар Ә'!W82</f>
        <v>0</v>
      </c>
    </row>
    <row r="211" ht="15" customHeight="1" spans="2:7">
      <c r="B211" s="34"/>
      <c r="C211" s="139">
        <f>'5 жастағы балалар Ф'!X82</f>
        <v>0</v>
      </c>
      <c r="D211" s="139">
        <f>'5 жастағы балалар К'!X82</f>
        <v>0</v>
      </c>
      <c r="E211" s="139">
        <f>'5 жастағы балалар Т'!X82</f>
        <v>0</v>
      </c>
      <c r="F211" s="139">
        <f>'5 жастағы балалар Ш'!X82</f>
        <v>0</v>
      </c>
      <c r="G211" s="139">
        <f>'5 жастағы балалар Ә'!X82</f>
        <v>0</v>
      </c>
    </row>
    <row r="212" ht="15" customHeight="1" spans="2:7">
      <c r="B212" s="31">
        <v>8</v>
      </c>
      <c r="C212" s="41"/>
      <c r="D212" s="139">
        <f>'5 жастағы балалар К'!Y82</f>
        <v>0</v>
      </c>
      <c r="E212" s="42"/>
      <c r="F212" s="139">
        <f>'5 жастағы балалар Ш'!Y82</f>
        <v>0</v>
      </c>
      <c r="G212" s="42"/>
    </row>
    <row r="213" ht="15" customHeight="1" spans="2:7">
      <c r="B213" s="33"/>
      <c r="C213" s="43"/>
      <c r="D213" s="139">
        <f>'5 жастағы балалар К'!Z82</f>
        <v>0</v>
      </c>
      <c r="E213" s="44"/>
      <c r="F213" s="139">
        <f>'5 жастағы балалар Ш'!Z82</f>
        <v>0</v>
      </c>
      <c r="G213" s="44"/>
    </row>
    <row r="214" ht="15" customHeight="1" spans="2:7">
      <c r="B214" s="34"/>
      <c r="C214" s="43"/>
      <c r="D214" s="139">
        <f>'5 жастағы балалар К'!AA82</f>
        <v>0</v>
      </c>
      <c r="E214" s="44"/>
      <c r="F214" s="139">
        <f>'5 жастағы балалар Ш'!AA82</f>
        <v>0</v>
      </c>
      <c r="G214" s="44"/>
    </row>
    <row r="215" ht="15" customHeight="1" spans="2:7">
      <c r="B215" s="31">
        <v>9</v>
      </c>
      <c r="C215" s="43"/>
      <c r="D215" s="139">
        <f>'5 жастағы балалар К'!AB82</f>
        <v>0</v>
      </c>
      <c r="E215" s="44"/>
      <c r="F215" s="139">
        <f>'5 жастағы балалар Ш'!AB82</f>
        <v>0</v>
      </c>
      <c r="G215" s="44"/>
    </row>
    <row r="216" ht="15" customHeight="1" spans="2:7">
      <c r="B216" s="33"/>
      <c r="C216" s="43"/>
      <c r="D216" s="139">
        <f>'5 жастағы балалар К'!AC82</f>
        <v>0</v>
      </c>
      <c r="E216" s="44"/>
      <c r="F216" s="139">
        <f>'5 жастағы балалар Ш'!AC82</f>
        <v>0</v>
      </c>
      <c r="G216" s="44"/>
    </row>
    <row r="217" ht="15" customHeight="1" spans="2:7">
      <c r="B217" s="34"/>
      <c r="C217" s="43"/>
      <c r="D217" s="139">
        <f>'5 жастағы балалар К'!AD82</f>
        <v>0</v>
      </c>
      <c r="E217" s="44"/>
      <c r="F217" s="139">
        <f>'5 жастағы балалар Ш'!AD82</f>
        <v>0</v>
      </c>
      <c r="G217" s="44"/>
    </row>
    <row r="218" ht="15" customHeight="1" spans="2:7">
      <c r="B218" s="37">
        <v>10</v>
      </c>
      <c r="C218" s="43"/>
      <c r="D218" s="139">
        <f>'5 жастағы балалар К'!AE82</f>
        <v>0</v>
      </c>
      <c r="E218" s="44"/>
      <c r="F218" s="139">
        <f>'5 жастағы балалар Ш'!AE82</f>
        <v>0</v>
      </c>
      <c r="G218" s="44"/>
    </row>
    <row r="219" ht="15" customHeight="1" spans="2:7">
      <c r="B219" s="37"/>
      <c r="C219" s="43"/>
      <c r="D219" s="139">
        <f>'5 жастағы балалар К'!AF82</f>
        <v>0</v>
      </c>
      <c r="E219" s="44"/>
      <c r="F219" s="139">
        <f>'5 жастағы балалар Ш'!AF82</f>
        <v>0</v>
      </c>
      <c r="G219" s="44"/>
    </row>
    <row r="220" ht="15" customHeight="1" spans="2:7">
      <c r="B220" s="37"/>
      <c r="C220" s="43"/>
      <c r="D220" s="139">
        <f>'5 жастағы балалар К'!AG82</f>
        <v>0</v>
      </c>
      <c r="E220" s="44"/>
      <c r="F220" s="139">
        <f>'5 жастағы балалар Ш'!AG82</f>
        <v>0</v>
      </c>
      <c r="G220" s="44"/>
    </row>
    <row r="221" ht="15" customHeight="1" spans="2:7">
      <c r="B221" s="37">
        <v>11</v>
      </c>
      <c r="C221" s="43"/>
      <c r="D221" s="139">
        <f>'5 жастағы балалар К'!AH82</f>
        <v>0</v>
      </c>
      <c r="E221" s="44"/>
      <c r="F221" s="139">
        <f>'5 жастағы балалар Ш'!AH82</f>
        <v>0</v>
      </c>
      <c r="G221" s="44"/>
    </row>
    <row r="222" ht="15" customHeight="1" spans="2:7">
      <c r="B222" s="37"/>
      <c r="C222" s="43"/>
      <c r="D222" s="139">
        <f>'5 жастағы балалар К'!AI82</f>
        <v>0</v>
      </c>
      <c r="E222" s="44"/>
      <c r="F222" s="139">
        <f>'5 жастағы балалар Ш'!AI82</f>
        <v>0</v>
      </c>
      <c r="G222" s="44"/>
    </row>
    <row r="223" ht="15" customHeight="1" spans="2:7">
      <c r="B223" s="37"/>
      <c r="C223" s="43"/>
      <c r="D223" s="139">
        <f>'5 жастағы балалар К'!AJ82</f>
        <v>0</v>
      </c>
      <c r="E223" s="44"/>
      <c r="F223" s="139">
        <f>'5 жастағы балалар Ш'!AJ82</f>
        <v>0</v>
      </c>
      <c r="G223" s="44"/>
    </row>
    <row r="224" ht="15" customHeight="1" spans="2:7">
      <c r="B224" s="37">
        <v>12</v>
      </c>
      <c r="C224" s="43"/>
      <c r="D224" s="139">
        <f>'5 жастағы балалар К'!AK82</f>
        <v>0</v>
      </c>
      <c r="E224" s="44"/>
      <c r="F224" s="139">
        <f>'5 жастағы балалар Ш'!AK82</f>
        <v>0</v>
      </c>
      <c r="G224" s="44"/>
    </row>
    <row r="225" ht="15" customHeight="1" spans="2:7">
      <c r="B225" s="37"/>
      <c r="C225" s="43"/>
      <c r="D225" s="139">
        <f>'5 жастағы балалар К'!AL82</f>
        <v>0</v>
      </c>
      <c r="E225" s="44"/>
      <c r="F225" s="139">
        <f>'5 жастағы балалар Ш'!AL82</f>
        <v>0</v>
      </c>
      <c r="G225" s="44"/>
    </row>
    <row r="226" ht="15" customHeight="1" spans="2:7">
      <c r="B226" s="37"/>
      <c r="C226" s="43"/>
      <c r="D226" s="139">
        <f>'5 жастағы балалар К'!AM82</f>
        <v>0</v>
      </c>
      <c r="E226" s="44"/>
      <c r="F226" s="139">
        <f>'5 жастағы балалар Ш'!AM82</f>
        <v>0</v>
      </c>
      <c r="G226" s="44"/>
    </row>
    <row r="227" ht="15" customHeight="1" spans="2:7">
      <c r="B227" s="37">
        <v>13</v>
      </c>
      <c r="C227" s="43"/>
      <c r="D227" s="139">
        <f>'5 жастағы балалар К'!AN82</f>
        <v>0</v>
      </c>
      <c r="E227" s="44"/>
      <c r="F227" s="139">
        <f>'5 жастағы балалар Ш'!AN82</f>
        <v>0</v>
      </c>
      <c r="G227" s="44"/>
    </row>
    <row r="228" ht="15" customHeight="1" spans="2:7">
      <c r="B228" s="37"/>
      <c r="C228" s="43"/>
      <c r="D228" s="139">
        <f>'5 жастағы балалар К'!AO82</f>
        <v>0</v>
      </c>
      <c r="E228" s="44"/>
      <c r="F228" s="139">
        <f>'5 жастағы балалар Ш'!AO82</f>
        <v>0</v>
      </c>
      <c r="G228" s="44"/>
    </row>
    <row r="229" ht="15" customHeight="1" spans="2:7">
      <c r="B229" s="37"/>
      <c r="C229" s="43"/>
      <c r="D229" s="139">
        <f>'5 жастағы балалар К'!AP82</f>
        <v>0</v>
      </c>
      <c r="E229" s="44"/>
      <c r="F229" s="139">
        <f>'5 жастағы балалар Ш'!AP82</f>
        <v>0</v>
      </c>
      <c r="G229" s="44"/>
    </row>
    <row r="230" ht="15" customHeight="1" spans="2:7">
      <c r="B230" s="37">
        <v>14</v>
      </c>
      <c r="C230" s="43"/>
      <c r="D230" s="139">
        <f>'5 жастағы балалар К'!AQ82</f>
        <v>0</v>
      </c>
      <c r="E230" s="44"/>
      <c r="F230" s="139">
        <f>'5 жастағы балалар Ш'!AQ82</f>
        <v>0</v>
      </c>
      <c r="G230" s="44"/>
    </row>
    <row r="231" ht="15" customHeight="1" spans="2:7">
      <c r="B231" s="37"/>
      <c r="C231" s="43"/>
      <c r="D231" s="139">
        <f>'5 жастағы балалар К'!AR82</f>
        <v>0</v>
      </c>
      <c r="E231" s="44"/>
      <c r="F231" s="139">
        <f>'5 жастағы балалар Ш'!AR82</f>
        <v>0</v>
      </c>
      <c r="G231" s="44"/>
    </row>
    <row r="232" ht="15" customHeight="1" spans="2:7">
      <c r="B232" s="37"/>
      <c r="C232" s="43"/>
      <c r="D232" s="139">
        <f>'5 жастағы балалар К'!AS82</f>
        <v>0</v>
      </c>
      <c r="E232" s="44"/>
      <c r="F232" s="139">
        <f>'5 жастағы балалар Ш'!AS82</f>
        <v>0</v>
      </c>
      <c r="G232" s="44"/>
    </row>
    <row r="233" ht="15" customHeight="1" spans="2:7">
      <c r="B233" s="37">
        <v>15</v>
      </c>
      <c r="C233" s="43"/>
      <c r="D233" s="139">
        <f>'5 жастағы балалар К'!AT82</f>
        <v>0</v>
      </c>
      <c r="E233" s="44"/>
      <c r="F233" s="139">
        <f>'5 жастағы балалар Ш'!AT82</f>
        <v>0</v>
      </c>
      <c r="G233" s="44"/>
    </row>
    <row r="234" ht="15" customHeight="1" spans="2:7">
      <c r="B234" s="37"/>
      <c r="C234" s="43"/>
      <c r="D234" s="139">
        <f>'5 жастағы балалар К'!AU82</f>
        <v>0</v>
      </c>
      <c r="E234" s="44"/>
      <c r="F234" s="139">
        <f>'5 жастағы балалар Ш'!AU82</f>
        <v>0</v>
      </c>
      <c r="G234" s="44"/>
    </row>
    <row r="235" spans="2:7">
      <c r="B235" s="37"/>
      <c r="C235" s="43"/>
      <c r="D235" s="139">
        <f>'5 жастағы балалар К'!AV82</f>
        <v>0</v>
      </c>
      <c r="E235" s="44"/>
      <c r="F235" s="139">
        <f>'5 жастағы балалар Ш'!AV82</f>
        <v>0</v>
      </c>
      <c r="G235" s="44"/>
    </row>
    <row r="236" spans="2:7">
      <c r="B236" s="31">
        <v>16</v>
      </c>
      <c r="C236" s="43"/>
      <c r="D236" s="139">
        <f>'5 жастағы балалар К'!AW82</f>
        <v>0</v>
      </c>
      <c r="E236" s="44"/>
      <c r="F236" s="139">
        <f>'5 жастағы балалар Ш'!AW82</f>
        <v>0</v>
      </c>
      <c r="G236" s="44"/>
    </row>
    <row r="237" spans="2:7">
      <c r="B237" s="33"/>
      <c r="C237" s="43"/>
      <c r="D237" s="139">
        <f>'5 жастағы балалар К'!AX82</f>
        <v>0</v>
      </c>
      <c r="E237" s="44"/>
      <c r="F237" s="139">
        <f>'5 жастағы балалар Ш'!AX82</f>
        <v>0</v>
      </c>
      <c r="G237" s="44"/>
    </row>
    <row r="238" spans="2:7">
      <c r="B238" s="34"/>
      <c r="C238" s="43"/>
      <c r="D238" s="139">
        <f>'5 жастағы балалар К'!AY82</f>
        <v>0</v>
      </c>
      <c r="E238" s="44"/>
      <c r="F238" s="139">
        <f>'5 жастағы балалар Ш'!AY82</f>
        <v>0</v>
      </c>
      <c r="G238" s="44"/>
    </row>
    <row r="239" spans="2:7">
      <c r="B239" s="31">
        <v>17</v>
      </c>
      <c r="C239" s="43"/>
      <c r="D239" s="139">
        <f>'5 жастағы балалар К'!AZ82</f>
        <v>0</v>
      </c>
      <c r="E239" s="44"/>
      <c r="F239" s="139">
        <f>'5 жастағы балалар Ш'!AZ82</f>
        <v>0</v>
      </c>
      <c r="G239" s="44"/>
    </row>
    <row r="240" spans="2:7">
      <c r="B240" s="33"/>
      <c r="C240" s="43"/>
      <c r="D240" s="139">
        <f>'5 жастағы балалар К'!BA82</f>
        <v>0</v>
      </c>
      <c r="E240" s="44"/>
      <c r="F240" s="139">
        <f>'5 жастағы балалар Ш'!BA82</f>
        <v>0</v>
      </c>
      <c r="G240" s="44"/>
    </row>
    <row r="241" spans="2:7">
      <c r="B241" s="34"/>
      <c r="C241" s="43"/>
      <c r="D241" s="139">
        <f>'5 жастағы балалар К'!BB82</f>
        <v>0</v>
      </c>
      <c r="E241" s="44"/>
      <c r="F241" s="139">
        <f>'5 жастағы балалар Ш'!BB82</f>
        <v>0</v>
      </c>
      <c r="G241" s="44"/>
    </row>
    <row r="242" spans="2:7">
      <c r="B242" s="31">
        <v>18</v>
      </c>
      <c r="C242" s="43"/>
      <c r="D242" s="139">
        <f>'5 жастағы балалар К'!BC82</f>
        <v>0</v>
      </c>
      <c r="E242" s="44"/>
      <c r="F242" s="139">
        <f>'5 жастағы балалар Ш'!BC82</f>
        <v>0</v>
      </c>
      <c r="G242" s="44"/>
    </row>
    <row r="243" spans="2:7">
      <c r="B243" s="33"/>
      <c r="C243" s="43"/>
      <c r="D243" s="139">
        <f>'5 жастағы балалар К'!BD82</f>
        <v>0</v>
      </c>
      <c r="E243" s="44"/>
      <c r="F243" s="139">
        <f>'5 жастағы балалар Ш'!BD82</f>
        <v>0</v>
      </c>
      <c r="G243" s="44"/>
    </row>
    <row r="244" spans="2:7">
      <c r="B244" s="34"/>
      <c r="C244" s="43"/>
      <c r="D244" s="139">
        <f>'5 жастағы балалар К'!BE82</f>
        <v>0</v>
      </c>
      <c r="E244" s="44"/>
      <c r="F244" s="139">
        <f>'5 жастағы балалар Ш'!BE82</f>
        <v>0</v>
      </c>
      <c r="G244" s="44"/>
    </row>
    <row r="245" spans="2:7">
      <c r="B245" s="31">
        <v>19</v>
      </c>
      <c r="C245" s="43"/>
      <c r="D245" s="139">
        <f>'5 жастағы балалар К'!BF82</f>
        <v>0</v>
      </c>
      <c r="E245" s="44"/>
      <c r="F245" s="139">
        <f>'5 жастағы балалар Ш'!BF82</f>
        <v>0</v>
      </c>
      <c r="G245" s="44"/>
    </row>
    <row r="246" spans="2:7">
      <c r="B246" s="33"/>
      <c r="C246" s="43"/>
      <c r="D246" s="139">
        <f>'5 жастағы балалар К'!BG82</f>
        <v>0</v>
      </c>
      <c r="E246" s="44"/>
      <c r="F246" s="139">
        <f>'5 жастағы балалар Ш'!BG82</f>
        <v>0</v>
      </c>
      <c r="G246" s="44"/>
    </row>
    <row r="247" spans="2:7">
      <c r="B247" s="34"/>
      <c r="C247" s="43"/>
      <c r="D247" s="139">
        <f>'5 жастағы балалар К'!BH82</f>
        <v>0</v>
      </c>
      <c r="E247" s="44"/>
      <c r="F247" s="139">
        <f>'5 жастағы балалар Ш'!BH82</f>
        <v>0</v>
      </c>
      <c r="G247" s="44"/>
    </row>
    <row r="248" spans="2:7">
      <c r="B248" s="31">
        <v>20</v>
      </c>
      <c r="C248" s="43"/>
      <c r="D248" s="139">
        <f>'5 жастағы балалар К'!BI82</f>
        <v>0</v>
      </c>
      <c r="E248" s="44"/>
      <c r="F248" s="139">
        <f>'5 жастағы балалар Ш'!BI82</f>
        <v>0</v>
      </c>
      <c r="G248" s="44"/>
    </row>
    <row r="249" spans="2:7">
      <c r="B249" s="33"/>
      <c r="C249" s="43"/>
      <c r="D249" s="139">
        <f>'5 жастағы балалар К'!BJ82</f>
        <v>0</v>
      </c>
      <c r="E249" s="44"/>
      <c r="F249" s="139">
        <f>'5 жастағы балалар Ш'!BJ82</f>
        <v>0</v>
      </c>
      <c r="G249" s="44"/>
    </row>
    <row r="250" spans="2:7">
      <c r="B250" s="34"/>
      <c r="C250" s="43"/>
      <c r="D250" s="139">
        <f>'5 жастағы балалар К'!BK82</f>
        <v>0</v>
      </c>
      <c r="E250" s="44"/>
      <c r="F250" s="139">
        <f>'5 жастағы балалар Ш'!BK82</f>
        <v>0</v>
      </c>
      <c r="G250" s="44"/>
    </row>
    <row r="251" spans="2:7">
      <c r="B251" s="31">
        <v>21</v>
      </c>
      <c r="C251" s="43"/>
      <c r="D251" s="139">
        <f>'5 жастағы балалар К'!BL82</f>
        <v>0</v>
      </c>
      <c r="E251" s="44"/>
      <c r="F251" s="139">
        <f>'5 жастағы балалар Ш'!BL82</f>
        <v>0</v>
      </c>
      <c r="G251" s="44"/>
    </row>
    <row r="252" spans="2:7">
      <c r="B252" s="33"/>
      <c r="C252" s="43"/>
      <c r="D252" s="139">
        <f>'5 жастағы балалар К'!BM82</f>
        <v>0</v>
      </c>
      <c r="E252" s="44"/>
      <c r="F252" s="139">
        <f>'5 жастағы балалар Ш'!BM82</f>
        <v>0</v>
      </c>
      <c r="G252" s="44"/>
    </row>
    <row r="253" spans="2:7">
      <c r="B253" s="34"/>
      <c r="C253" s="43"/>
      <c r="D253" s="139">
        <f>'5 жастағы балалар К'!BN82</f>
        <v>0</v>
      </c>
      <c r="E253" s="44"/>
      <c r="F253" s="139">
        <f>'5 жастағы балалар Ш'!BN82</f>
        <v>0</v>
      </c>
      <c r="G253" s="44"/>
    </row>
    <row r="254" spans="2:7">
      <c r="B254" s="31">
        <v>22</v>
      </c>
      <c r="C254" s="43"/>
      <c r="D254" s="139">
        <f>'5 жастағы балалар К'!BO82</f>
        <v>0</v>
      </c>
      <c r="E254" s="44"/>
      <c r="F254" s="139">
        <f>'5 жастағы балалар Ш'!BO82</f>
        <v>0</v>
      </c>
      <c r="G254" s="44"/>
    </row>
    <row r="255" spans="2:7">
      <c r="B255" s="33"/>
      <c r="C255" s="43"/>
      <c r="D255" s="139">
        <f>'5 жастағы балалар К'!BP82</f>
        <v>0</v>
      </c>
      <c r="E255" s="44"/>
      <c r="F255" s="139">
        <f>'5 жастағы балалар Ш'!BP82</f>
        <v>0</v>
      </c>
      <c r="G255" s="44"/>
    </row>
    <row r="256" spans="2:7">
      <c r="B256" s="34"/>
      <c r="C256" s="43"/>
      <c r="D256" s="139">
        <f>'5 жастағы балалар К'!BQ82</f>
        <v>0</v>
      </c>
      <c r="E256" s="44"/>
      <c r="F256" s="139">
        <f>'5 жастағы балалар Ш'!BQ82</f>
        <v>0</v>
      </c>
      <c r="G256" s="44"/>
    </row>
    <row r="257" spans="2:7">
      <c r="B257" s="31">
        <v>23</v>
      </c>
      <c r="C257" s="43"/>
      <c r="D257" s="139">
        <f>'5 жастағы балалар К'!BR82</f>
        <v>0</v>
      </c>
      <c r="E257" s="44"/>
      <c r="F257" s="139">
        <f>'5 жастағы балалар Ш'!BR82</f>
        <v>0</v>
      </c>
      <c r="G257" s="44"/>
    </row>
    <row r="258" spans="2:7">
      <c r="B258" s="33"/>
      <c r="C258" s="43"/>
      <c r="D258" s="139">
        <f>'5 жастағы балалар К'!BS82</f>
        <v>0</v>
      </c>
      <c r="E258" s="44"/>
      <c r="F258" s="139">
        <f>'5 жастағы балалар Ш'!BS82</f>
        <v>0</v>
      </c>
      <c r="G258" s="44"/>
    </row>
    <row r="259" spans="2:7">
      <c r="B259" s="34"/>
      <c r="C259" s="43"/>
      <c r="D259" s="139">
        <f>'5 жастағы балалар К'!BT82</f>
        <v>0</v>
      </c>
      <c r="E259" s="44"/>
      <c r="F259" s="139">
        <f>'5 жастағы балалар Ш'!BT82</f>
        <v>0</v>
      </c>
      <c r="G259" s="44"/>
    </row>
    <row r="260" spans="2:7">
      <c r="B260" s="31">
        <v>24</v>
      </c>
      <c r="C260" s="43"/>
      <c r="D260" s="139">
        <f>'5 жастағы балалар К'!BU82</f>
        <v>0</v>
      </c>
      <c r="E260" s="44"/>
      <c r="F260" s="139">
        <f>'5 жастағы балалар Ш'!BU82</f>
        <v>0</v>
      </c>
      <c r="G260" s="44"/>
    </row>
    <row r="261" spans="2:7">
      <c r="B261" s="33"/>
      <c r="C261" s="43"/>
      <c r="D261" s="139">
        <f>'5 жастағы балалар К'!BV82</f>
        <v>0</v>
      </c>
      <c r="E261" s="44"/>
      <c r="F261" s="139">
        <f>'5 жастағы балалар Ш'!BV82</f>
        <v>0</v>
      </c>
      <c r="G261" s="44"/>
    </row>
    <row r="262" spans="2:7">
      <c r="B262" s="34"/>
      <c r="C262" s="43"/>
      <c r="D262" s="139">
        <f>'5 жастағы балалар К'!BW82</f>
        <v>0</v>
      </c>
      <c r="E262" s="44"/>
      <c r="F262" s="139">
        <f>'5 жастағы балалар Ш'!BW82</f>
        <v>0</v>
      </c>
      <c r="G262" s="44"/>
    </row>
    <row r="263" spans="2:7">
      <c r="B263" s="31">
        <v>25</v>
      </c>
      <c r="C263" s="43"/>
      <c r="D263" s="139">
        <f>'5 жастағы балалар К'!BX82</f>
        <v>0</v>
      </c>
      <c r="E263" s="44"/>
      <c r="F263" s="139">
        <f>'5 жастағы балалар Ш'!BX82</f>
        <v>0</v>
      </c>
      <c r="G263" s="44"/>
    </row>
    <row r="264" spans="2:7">
      <c r="B264" s="33"/>
      <c r="C264" s="43"/>
      <c r="D264" s="139">
        <f>'5 жастағы балалар К'!BY82</f>
        <v>0</v>
      </c>
      <c r="E264" s="44"/>
      <c r="F264" s="139">
        <f>'5 жастағы балалар Ш'!BY82</f>
        <v>0</v>
      </c>
      <c r="G264" s="44"/>
    </row>
    <row r="265" spans="2:7">
      <c r="B265" s="34"/>
      <c r="C265" s="43"/>
      <c r="D265" s="139">
        <f>'5 жастағы балалар К'!BZ82</f>
        <v>0</v>
      </c>
      <c r="E265" s="44"/>
      <c r="F265" s="139">
        <f>'5 жастағы балалар Ш'!BZ82</f>
        <v>0</v>
      </c>
      <c r="G265" s="44"/>
    </row>
    <row r="266" spans="2:7">
      <c r="B266" s="37">
        <v>26</v>
      </c>
      <c r="C266" s="43"/>
      <c r="D266" s="139">
        <f>'5 жастағы балалар К'!CA82</f>
        <v>0</v>
      </c>
      <c r="E266" s="44"/>
      <c r="F266" s="139">
        <f>'5 жастағы балалар Ш'!CA82</f>
        <v>0</v>
      </c>
      <c r="G266" s="44"/>
    </row>
    <row r="267" spans="2:7">
      <c r="B267" s="37"/>
      <c r="C267" s="43"/>
      <c r="D267" s="139">
        <f>'5 жастағы балалар К'!CB82</f>
        <v>0</v>
      </c>
      <c r="E267" s="44"/>
      <c r="F267" s="139">
        <f>'5 жастағы балалар Ш'!CB82</f>
        <v>0</v>
      </c>
      <c r="G267" s="44"/>
    </row>
    <row r="268" spans="2:7">
      <c r="B268" s="37"/>
      <c r="C268" s="43"/>
      <c r="D268" s="139">
        <f>'5 жастағы балалар К'!CC82</f>
        <v>0</v>
      </c>
      <c r="E268" s="44"/>
      <c r="F268" s="139">
        <f>'5 жастағы балалар Ш'!CC82</f>
        <v>0</v>
      </c>
      <c r="G268" s="44"/>
    </row>
    <row r="269" spans="2:7">
      <c r="B269" s="37">
        <v>27</v>
      </c>
      <c r="C269" s="43"/>
      <c r="D269" s="139">
        <f>'5 жастағы балалар К'!CD82</f>
        <v>0</v>
      </c>
      <c r="E269" s="44"/>
      <c r="F269" s="139">
        <f>'5 жастағы балалар Ш'!CD82</f>
        <v>0</v>
      </c>
      <c r="G269" s="44"/>
    </row>
    <row r="270" spans="2:7">
      <c r="B270" s="37"/>
      <c r="C270" s="43"/>
      <c r="D270" s="139">
        <f>'5 жастағы балалар К'!CE82</f>
        <v>0</v>
      </c>
      <c r="E270" s="44"/>
      <c r="F270" s="139">
        <f>'5 жастағы балалар Ш'!CE82</f>
        <v>0</v>
      </c>
      <c r="G270" s="44"/>
    </row>
    <row r="271" spans="2:7">
      <c r="B271" s="37"/>
      <c r="C271" s="43"/>
      <c r="D271" s="139">
        <f>'5 жастағы балалар К'!CF82</f>
        <v>0</v>
      </c>
      <c r="E271" s="44"/>
      <c r="F271" s="139">
        <f>'5 жастағы балалар Ш'!CF82</f>
        <v>0</v>
      </c>
      <c r="G271" s="44"/>
    </row>
    <row r="272" spans="2:7">
      <c r="B272" s="37">
        <v>28</v>
      </c>
      <c r="C272" s="43"/>
      <c r="D272" s="139">
        <f>'5 жастағы балалар К'!CG82</f>
        <v>0</v>
      </c>
      <c r="E272" s="44"/>
      <c r="F272" s="139">
        <f>'5 жастағы балалар Ш'!CG82</f>
        <v>0</v>
      </c>
      <c r="G272" s="44"/>
    </row>
    <row r="273" spans="2:7">
      <c r="B273" s="37"/>
      <c r="C273" s="43"/>
      <c r="D273" s="139">
        <f>'5 жастағы балалар К'!CH82</f>
        <v>0</v>
      </c>
      <c r="E273" s="44"/>
      <c r="F273" s="139">
        <f>'5 жастағы балалар Ш'!CH82</f>
        <v>0</v>
      </c>
      <c r="G273" s="44"/>
    </row>
    <row r="274" spans="2:7">
      <c r="B274" s="37"/>
      <c r="C274" s="43"/>
      <c r="D274" s="139">
        <f>'5 жастағы балалар К'!CI82</f>
        <v>0</v>
      </c>
      <c r="E274" s="44"/>
      <c r="F274" s="139">
        <f>'5 жастағы балалар Ш'!CI82</f>
        <v>0</v>
      </c>
      <c r="G274" s="44"/>
    </row>
    <row r="275" spans="2:7">
      <c r="B275" s="37">
        <v>29</v>
      </c>
      <c r="C275" s="43"/>
      <c r="D275" s="42"/>
      <c r="E275" s="44"/>
      <c r="F275" s="139">
        <f>'5 жастағы балалар Ш'!CJ82</f>
        <v>0</v>
      </c>
      <c r="G275" s="44"/>
    </row>
    <row r="276" spans="2:7">
      <c r="B276" s="37"/>
      <c r="C276" s="43"/>
      <c r="D276" s="44"/>
      <c r="E276" s="44"/>
      <c r="F276" s="139">
        <f>'5 жастағы балалар Ш'!CK82</f>
        <v>0</v>
      </c>
      <c r="G276" s="44"/>
    </row>
    <row r="277" spans="2:7">
      <c r="B277" s="37"/>
      <c r="C277" s="43"/>
      <c r="D277" s="44"/>
      <c r="E277" s="44"/>
      <c r="F277" s="139">
        <f>'5 жастағы балалар Ш'!CL82</f>
        <v>0</v>
      </c>
      <c r="G277" s="44"/>
    </row>
    <row r="278" spans="2:7">
      <c r="B278" s="37">
        <v>30</v>
      </c>
      <c r="C278" s="43"/>
      <c r="D278" s="44"/>
      <c r="E278" s="44"/>
      <c r="F278" s="139">
        <f>'5 жастағы балалар Ш'!CM82</f>
        <v>0</v>
      </c>
      <c r="G278" s="44"/>
    </row>
    <row r="279" spans="2:7">
      <c r="B279" s="37"/>
      <c r="C279" s="43"/>
      <c r="D279" s="44"/>
      <c r="E279" s="44"/>
      <c r="F279" s="139">
        <f>'5 жастағы балалар Ш'!CN82</f>
        <v>0</v>
      </c>
      <c r="G279" s="44"/>
    </row>
    <row r="280" spans="2:7">
      <c r="B280" s="37"/>
      <c r="C280" s="43"/>
      <c r="D280" s="44"/>
      <c r="E280" s="44"/>
      <c r="F280" s="139">
        <f>'5 жастағы балалар Ш'!CO82</f>
        <v>0</v>
      </c>
      <c r="G280" s="44"/>
    </row>
    <row r="281" spans="2:7">
      <c r="B281" s="37">
        <v>31</v>
      </c>
      <c r="C281" s="43"/>
      <c r="D281" s="44"/>
      <c r="E281" s="44"/>
      <c r="F281" s="139">
        <f>'5 жастағы балалар Ш'!CP82</f>
        <v>0</v>
      </c>
      <c r="G281" s="44"/>
    </row>
    <row r="282" spans="2:7">
      <c r="B282" s="37"/>
      <c r="C282" s="43"/>
      <c r="D282" s="44"/>
      <c r="E282" s="44"/>
      <c r="F282" s="139">
        <f>'5 жастағы балалар Ш'!CQ82</f>
        <v>0</v>
      </c>
      <c r="G282" s="44"/>
    </row>
    <row r="283" spans="2:7">
      <c r="B283" s="37"/>
      <c r="C283" s="43"/>
      <c r="D283" s="44"/>
      <c r="E283" s="44"/>
      <c r="F283" s="139">
        <f>'5 жастағы балалар Ш'!CR82</f>
        <v>0</v>
      </c>
      <c r="G283" s="44"/>
    </row>
    <row r="284" spans="2:7">
      <c r="B284" s="37">
        <v>32</v>
      </c>
      <c r="C284" s="43"/>
      <c r="D284" s="44"/>
      <c r="E284" s="44"/>
      <c r="F284" s="139">
        <f>'5 жастағы балалар Ш'!CS82</f>
        <v>0</v>
      </c>
      <c r="G284" s="44"/>
    </row>
    <row r="285" spans="2:7">
      <c r="B285" s="37"/>
      <c r="C285" s="43"/>
      <c r="D285" s="44"/>
      <c r="E285" s="44"/>
      <c r="F285" s="139">
        <f>'5 жастағы балалар Ш'!CT82</f>
        <v>0</v>
      </c>
      <c r="G285" s="44"/>
    </row>
    <row r="286" spans="2:7">
      <c r="B286" s="37"/>
      <c r="C286" s="43"/>
      <c r="D286" s="44"/>
      <c r="E286" s="44"/>
      <c r="F286" s="139">
        <f>'5 жастағы балалар Ш'!CU82</f>
        <v>0</v>
      </c>
      <c r="G286" s="44"/>
    </row>
    <row r="287" spans="2:7">
      <c r="B287" s="37">
        <v>33</v>
      </c>
      <c r="C287" s="43"/>
      <c r="D287" s="44"/>
      <c r="E287" s="44"/>
      <c r="F287" s="139">
        <f>'5 жастағы балалар Ш'!CV82</f>
        <v>0</v>
      </c>
      <c r="G287" s="44"/>
    </row>
    <row r="288" spans="2:7">
      <c r="B288" s="37"/>
      <c r="C288" s="43"/>
      <c r="D288" s="44"/>
      <c r="E288" s="44"/>
      <c r="F288" s="139">
        <f>'5 жастағы балалар Ш'!CW82</f>
        <v>0</v>
      </c>
      <c r="G288" s="44"/>
    </row>
    <row r="289" spans="2:7">
      <c r="B289" s="37"/>
      <c r="C289" s="43"/>
      <c r="D289" s="44"/>
      <c r="E289" s="44"/>
      <c r="F289" s="139">
        <f>'5 жастағы балалар Ш'!CX82</f>
        <v>0</v>
      </c>
      <c r="G289" s="44"/>
    </row>
    <row r="290" spans="2:7">
      <c r="B290" s="37">
        <v>34</v>
      </c>
      <c r="C290" s="43"/>
      <c r="D290" s="44"/>
      <c r="E290" s="44"/>
      <c r="F290" s="139">
        <f>'5 жастағы балалар Ш'!CY82</f>
        <v>0</v>
      </c>
      <c r="G290" s="44"/>
    </row>
    <row r="291" spans="2:7">
      <c r="B291" s="37"/>
      <c r="C291" s="43"/>
      <c r="D291" s="44"/>
      <c r="E291" s="44"/>
      <c r="F291" s="139">
        <f>'5 жастағы балалар Ш'!CZ82</f>
        <v>0</v>
      </c>
      <c r="G291" s="44"/>
    </row>
    <row r="292" spans="2:7">
      <c r="B292" s="37"/>
      <c r="C292" s="43"/>
      <c r="D292" s="44"/>
      <c r="E292" s="44"/>
      <c r="F292" s="139">
        <f>'5 жастағы балалар Ш'!DA82</f>
        <v>0</v>
      </c>
      <c r="G292" s="44"/>
    </row>
    <row r="293" spans="2:7">
      <c r="B293" s="37">
        <v>35</v>
      </c>
      <c r="C293" s="43"/>
      <c r="D293" s="44"/>
      <c r="E293" s="44"/>
      <c r="F293" s="139">
        <f>'5 жастағы балалар Ш'!DB82</f>
        <v>0</v>
      </c>
      <c r="G293" s="44"/>
    </row>
    <row r="294" spans="2:7">
      <c r="B294" s="37"/>
      <c r="C294" s="43"/>
      <c r="D294" s="44"/>
      <c r="E294" s="44"/>
      <c r="F294" s="139">
        <f>'5 жастағы балалар Ш'!DC82</f>
        <v>0</v>
      </c>
      <c r="G294" s="44"/>
    </row>
    <row r="295" spans="2:7">
      <c r="B295" s="37"/>
      <c r="C295" s="45"/>
      <c r="D295" s="46"/>
      <c r="E295" s="46"/>
      <c r="F295" s="139">
        <f>'5 жастағы балалар Ш'!DD82</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Ф'!D141</f>
        <v>0</v>
      </c>
      <c r="D300" s="137">
        <f>'5 жастағы балалар К'!D141</f>
        <v>0</v>
      </c>
      <c r="E300" s="137">
        <f>'5 жастағы балалар Т'!D141</f>
        <v>0</v>
      </c>
      <c r="F300" s="137">
        <f>'5 жастағы балалар Ш'!D141</f>
        <v>0</v>
      </c>
      <c r="G300" s="137">
        <f>'5 жастағы балалар Ә'!D141</f>
        <v>0</v>
      </c>
    </row>
    <row r="301" spans="2:7">
      <c r="B301" s="33"/>
      <c r="C301" s="137">
        <f>'5 жастағы балалар Ф'!E141</f>
        <v>0</v>
      </c>
      <c r="D301" s="137">
        <f>'5 жастағы балалар К'!E141</f>
        <v>0</v>
      </c>
      <c r="E301" s="137">
        <f>'5 жастағы балалар Т'!E141</f>
        <v>0</v>
      </c>
      <c r="F301" s="137">
        <f>'5 жастағы балалар Ш'!E141</f>
        <v>0</v>
      </c>
      <c r="G301" s="137">
        <f>'5 жастағы балалар Ә'!E141</f>
        <v>0</v>
      </c>
    </row>
    <row r="302" spans="2:7">
      <c r="B302" s="34"/>
      <c r="C302" s="137">
        <f>'5 жастағы балалар Ф'!F141</f>
        <v>0</v>
      </c>
      <c r="D302" s="137">
        <f>'5 жастағы балалар К'!F141</f>
        <v>0</v>
      </c>
      <c r="E302" s="137">
        <f>'5 жастағы балалар Т'!F141</f>
        <v>0</v>
      </c>
      <c r="F302" s="137">
        <f>'5 жастағы балалар Ш'!F141</f>
        <v>0</v>
      </c>
      <c r="G302" s="137">
        <f>'5 жастағы балалар Ә'!F141</f>
        <v>0</v>
      </c>
    </row>
    <row r="303" spans="2:7">
      <c r="B303" s="31">
        <v>2</v>
      </c>
      <c r="C303" s="137">
        <f>'5 жастағы балалар Ф'!G141</f>
        <v>0</v>
      </c>
      <c r="D303" s="137">
        <f>'5 жастағы балалар К'!G141</f>
        <v>0</v>
      </c>
      <c r="E303" s="137">
        <f>'5 жастағы балалар Т'!G141</f>
        <v>0</v>
      </c>
      <c r="F303" s="137">
        <f>'5 жастағы балалар Ш'!G141</f>
        <v>0</v>
      </c>
      <c r="G303" s="137">
        <f>'5 жастағы балалар Ә'!G141</f>
        <v>0</v>
      </c>
    </row>
    <row r="304" spans="2:7">
      <c r="B304" s="33"/>
      <c r="C304" s="137">
        <f>'5 жастағы балалар Ф'!H141</f>
        <v>0</v>
      </c>
      <c r="D304" s="137">
        <f>'5 жастағы балалар К'!H141</f>
        <v>0</v>
      </c>
      <c r="E304" s="137">
        <f>'5 жастағы балалар Т'!H141</f>
        <v>0</v>
      </c>
      <c r="F304" s="137">
        <f>'5 жастағы балалар Ш'!H141</f>
        <v>0</v>
      </c>
      <c r="G304" s="137">
        <f>'5 жастағы балалар Ә'!H141</f>
        <v>0</v>
      </c>
    </row>
    <row r="305" spans="2:7">
      <c r="B305" s="34"/>
      <c r="C305" s="137">
        <f>'5 жастағы балалар Ф'!I141</f>
        <v>0</v>
      </c>
      <c r="D305" s="137">
        <f>'5 жастағы балалар К'!I141</f>
        <v>0</v>
      </c>
      <c r="E305" s="137">
        <f>'5 жастағы балалар Т'!I141</f>
        <v>0</v>
      </c>
      <c r="F305" s="137">
        <f>'5 жастағы балалар Ш'!I141</f>
        <v>0</v>
      </c>
      <c r="G305" s="137">
        <f>'5 жастағы балалар Ә'!I141</f>
        <v>0</v>
      </c>
    </row>
    <row r="306" spans="2:7">
      <c r="B306" s="31">
        <v>3</v>
      </c>
      <c r="C306" s="137">
        <f>'5 жастағы балалар Ф'!J141</f>
        <v>0</v>
      </c>
      <c r="D306" s="137">
        <f>'5 жастағы балалар К'!J141</f>
        <v>0</v>
      </c>
      <c r="E306" s="137">
        <f>'5 жастағы балалар Т'!J141</f>
        <v>0</v>
      </c>
      <c r="F306" s="137">
        <f>'5 жастағы балалар Ш'!J141</f>
        <v>0</v>
      </c>
      <c r="G306" s="137">
        <f>'5 жастағы балалар Ә'!J141</f>
        <v>0</v>
      </c>
    </row>
    <row r="307" spans="2:7">
      <c r="B307" s="33"/>
      <c r="C307" s="137">
        <f>'5 жастағы балалар Ф'!K141</f>
        <v>0</v>
      </c>
      <c r="D307" s="137">
        <f>'5 жастағы балалар К'!K141</f>
        <v>0</v>
      </c>
      <c r="E307" s="137">
        <f>'5 жастағы балалар Т'!K141</f>
        <v>0</v>
      </c>
      <c r="F307" s="137">
        <f>'5 жастағы балалар Ш'!K141</f>
        <v>0</v>
      </c>
      <c r="G307" s="137">
        <f>'5 жастағы балалар Ә'!K141</f>
        <v>0</v>
      </c>
    </row>
    <row r="308" spans="2:7">
      <c r="B308" s="34"/>
      <c r="C308" s="137">
        <f>'5 жастағы балалар Ф'!L141</f>
        <v>0</v>
      </c>
      <c r="D308" s="137">
        <f>'5 жастағы балалар К'!L141</f>
        <v>0</v>
      </c>
      <c r="E308" s="137">
        <f>'5 жастағы балалар Т'!L141</f>
        <v>0</v>
      </c>
      <c r="F308" s="137">
        <f>'5 жастағы балалар Ш'!L141</f>
        <v>0</v>
      </c>
      <c r="G308" s="137">
        <f>'5 жастағы балалар Ә'!L141</f>
        <v>0</v>
      </c>
    </row>
    <row r="309" spans="2:7">
      <c r="B309" s="31">
        <v>4</v>
      </c>
      <c r="C309" s="137">
        <f>'5 жастағы балалар Ф'!M141</f>
        <v>0</v>
      </c>
      <c r="D309" s="137">
        <f>'5 жастағы балалар К'!M141</f>
        <v>0</v>
      </c>
      <c r="E309" s="137">
        <f>'5 жастағы балалар Т'!M141</f>
        <v>0</v>
      </c>
      <c r="F309" s="137">
        <f>'5 жастағы балалар Ш'!M141</f>
        <v>0</v>
      </c>
      <c r="G309" s="137">
        <f>'5 жастағы балалар Ә'!M141</f>
        <v>0</v>
      </c>
    </row>
    <row r="310" spans="2:7">
      <c r="B310" s="33"/>
      <c r="C310" s="137">
        <f>'5 жастағы балалар Ф'!N141</f>
        <v>0</v>
      </c>
      <c r="D310" s="137">
        <f>'5 жастағы балалар К'!N141</f>
        <v>0</v>
      </c>
      <c r="E310" s="137">
        <f>'5 жастағы балалар Т'!N141</f>
        <v>0</v>
      </c>
      <c r="F310" s="137">
        <f>'5 жастағы балалар Ш'!N141</f>
        <v>0</v>
      </c>
      <c r="G310" s="137">
        <f>'5 жастағы балалар Ә'!N141</f>
        <v>0</v>
      </c>
    </row>
    <row r="311" spans="2:7">
      <c r="B311" s="34"/>
      <c r="C311" s="137">
        <f>'5 жастағы балалар Ф'!O141</f>
        <v>0</v>
      </c>
      <c r="D311" s="137">
        <f>'5 жастағы балалар К'!O141</f>
        <v>0</v>
      </c>
      <c r="E311" s="137">
        <f>'5 жастағы балалар Т'!O141</f>
        <v>0</v>
      </c>
      <c r="F311" s="137">
        <f>'5 жастағы балалар Ш'!O141</f>
        <v>0</v>
      </c>
      <c r="G311" s="137">
        <f>'5 жастағы балалар Ә'!O141</f>
        <v>0</v>
      </c>
    </row>
    <row r="312" spans="2:7">
      <c r="B312" s="31">
        <v>5</v>
      </c>
      <c r="C312" s="137">
        <f>'5 жастағы балалар Ф'!P141</f>
        <v>0</v>
      </c>
      <c r="D312" s="137">
        <f>'5 жастағы балалар К'!P141</f>
        <v>0</v>
      </c>
      <c r="E312" s="137">
        <f>'5 жастағы балалар Т'!P141</f>
        <v>0</v>
      </c>
      <c r="F312" s="137">
        <f>'5 жастағы балалар Ш'!P141</f>
        <v>0</v>
      </c>
      <c r="G312" s="137">
        <f>'5 жастағы балалар Ә'!P141</f>
        <v>0</v>
      </c>
    </row>
    <row r="313" spans="2:7">
      <c r="B313" s="33"/>
      <c r="C313" s="137">
        <f>'5 жастағы балалар Ф'!Q141</f>
        <v>0</v>
      </c>
      <c r="D313" s="137">
        <f>'5 жастағы балалар К'!Q141</f>
        <v>0</v>
      </c>
      <c r="E313" s="137">
        <f>'5 жастағы балалар Т'!Q141</f>
        <v>0</v>
      </c>
      <c r="F313" s="137">
        <f>'5 жастағы балалар Ш'!Q141</f>
        <v>0</v>
      </c>
      <c r="G313" s="137">
        <f>'5 жастағы балалар Ә'!Q141</f>
        <v>0</v>
      </c>
    </row>
    <row r="314" spans="2:7">
      <c r="B314" s="34"/>
      <c r="C314" s="137">
        <f>'5 жастағы балалар Ф'!R141</f>
        <v>0</v>
      </c>
      <c r="D314" s="137">
        <f>'5 жастағы балалар К'!R141</f>
        <v>0</v>
      </c>
      <c r="E314" s="137">
        <f>'5 жастағы балалар Т'!R141</f>
        <v>0</v>
      </c>
      <c r="F314" s="137">
        <f>'5 жастағы балалар Ш'!R141</f>
        <v>0</v>
      </c>
      <c r="G314" s="137">
        <f>'5 жастағы балалар Ә'!R141</f>
        <v>0</v>
      </c>
    </row>
    <row r="315" spans="2:7">
      <c r="B315" s="31">
        <v>6</v>
      </c>
      <c r="C315" s="137">
        <f>'5 жастағы балалар Ф'!S141</f>
        <v>0</v>
      </c>
      <c r="D315" s="137">
        <f>'5 жастағы балалар К'!S141</f>
        <v>0</v>
      </c>
      <c r="E315" s="137">
        <f>'5 жастағы балалар Т'!S141</f>
        <v>0</v>
      </c>
      <c r="F315" s="137">
        <f>'5 жастағы балалар Ш'!S141</f>
        <v>0</v>
      </c>
      <c r="G315" s="137">
        <f>'5 жастағы балалар Ә'!S141</f>
        <v>0</v>
      </c>
    </row>
    <row r="316" spans="2:7">
      <c r="B316" s="33"/>
      <c r="C316" s="137">
        <f>'5 жастағы балалар Ф'!T141</f>
        <v>0</v>
      </c>
      <c r="D316" s="137">
        <f>'5 жастағы балалар К'!T141</f>
        <v>0</v>
      </c>
      <c r="E316" s="137">
        <f>'5 жастағы балалар Т'!T141</f>
        <v>0</v>
      </c>
      <c r="F316" s="137">
        <f>'5 жастағы балалар Ш'!T141</f>
        <v>0</v>
      </c>
      <c r="G316" s="137">
        <f>'5 жастағы балалар Ә'!T141</f>
        <v>0</v>
      </c>
    </row>
    <row r="317" spans="2:7">
      <c r="B317" s="34"/>
      <c r="C317" s="137">
        <f>'5 жастағы балалар Ф'!U141</f>
        <v>0</v>
      </c>
      <c r="D317" s="137">
        <f>'5 жастағы балалар К'!U141</f>
        <v>0</v>
      </c>
      <c r="E317" s="137">
        <f>'5 жастағы балалар Т'!U141</f>
        <v>0</v>
      </c>
      <c r="F317" s="137">
        <f>'5 жастағы балалар Ш'!U141</f>
        <v>0</v>
      </c>
      <c r="G317" s="137">
        <f>'5 жастағы балалар Ә'!U141</f>
        <v>0</v>
      </c>
    </row>
    <row r="318" spans="2:7">
      <c r="B318" s="31">
        <v>7</v>
      </c>
      <c r="C318" s="137">
        <f>'5 жастағы балалар Ф'!V141</f>
        <v>0</v>
      </c>
      <c r="D318" s="137">
        <f>'5 жастағы балалар К'!V141</f>
        <v>0</v>
      </c>
      <c r="E318" s="137">
        <f>'5 жастағы балалар Т'!V141</f>
        <v>0</v>
      </c>
      <c r="F318" s="137">
        <f>'5 жастағы балалар Ш'!V141</f>
        <v>0</v>
      </c>
      <c r="G318" s="137">
        <f>'5 жастағы балалар Ә'!V141</f>
        <v>0</v>
      </c>
    </row>
    <row r="319" spans="2:7">
      <c r="B319" s="33"/>
      <c r="C319" s="137">
        <f>'5 жастағы балалар Ф'!W141</f>
        <v>0</v>
      </c>
      <c r="D319" s="137">
        <f>'5 жастағы балалар Ш'!W141</f>
        <v>0</v>
      </c>
      <c r="E319" s="137">
        <f>'5 жастағы балалар Т'!W141</f>
        <v>0</v>
      </c>
      <c r="F319" s="137">
        <f>'5 жастағы балалар Ш'!W141</f>
        <v>0</v>
      </c>
      <c r="G319" s="137">
        <f>'5 жастағы балалар Ә'!W141</f>
        <v>0</v>
      </c>
    </row>
    <row r="320" spans="2:7">
      <c r="B320" s="34"/>
      <c r="C320" s="137">
        <f>'5 жастағы балалар Ф'!X141</f>
        <v>0</v>
      </c>
      <c r="D320" s="137">
        <f>'5 жастағы балалар К'!X141</f>
        <v>0</v>
      </c>
      <c r="E320" s="137">
        <f>'5 жастағы балалар Т'!X141</f>
        <v>0</v>
      </c>
      <c r="F320" s="137">
        <f>'5 жастағы балалар Ш'!X141</f>
        <v>0</v>
      </c>
      <c r="G320" s="137">
        <f>'5 жастағы балалар Ә'!X141</f>
        <v>0</v>
      </c>
    </row>
    <row r="321" spans="2:7">
      <c r="B321" s="31">
        <v>8</v>
      </c>
      <c r="C321" s="41"/>
      <c r="D321" s="137">
        <f>'5 жастағы балалар К'!Y141</f>
        <v>0</v>
      </c>
      <c r="E321" s="42"/>
      <c r="F321" s="137">
        <f>'5 жастағы балалар Ш'!Y141</f>
        <v>0</v>
      </c>
      <c r="G321" s="42"/>
    </row>
    <row r="322" spans="2:7">
      <c r="B322" s="33"/>
      <c r="C322" s="43"/>
      <c r="D322" s="137">
        <f>'5 жастағы балалар К'!Z141</f>
        <v>0</v>
      </c>
      <c r="E322" s="44"/>
      <c r="F322" s="137">
        <f>'5 жастағы балалар Ш'!Z141</f>
        <v>0</v>
      </c>
      <c r="G322" s="44"/>
    </row>
    <row r="323" spans="2:7">
      <c r="B323" s="34"/>
      <c r="C323" s="43"/>
      <c r="D323" s="137">
        <f>'5 жастағы балалар К'!AA141</f>
        <v>0</v>
      </c>
      <c r="E323" s="44"/>
      <c r="F323" s="137">
        <f>'5 жастағы балалар Ш'!AA141</f>
        <v>0</v>
      </c>
      <c r="G323" s="44"/>
    </row>
    <row r="324" spans="2:7">
      <c r="B324" s="31">
        <v>9</v>
      </c>
      <c r="C324" s="43"/>
      <c r="D324" s="137">
        <f>'5 жастағы балалар К'!AB141</f>
        <v>0</v>
      </c>
      <c r="E324" s="44"/>
      <c r="F324" s="137">
        <f>'5 жастағы балалар Ш'!AB141</f>
        <v>0</v>
      </c>
      <c r="G324" s="44"/>
    </row>
    <row r="325" spans="2:7">
      <c r="B325" s="33"/>
      <c r="C325" s="43"/>
      <c r="D325" s="137">
        <f>'5 жастағы балалар К'!AC141</f>
        <v>0</v>
      </c>
      <c r="E325" s="44"/>
      <c r="F325" s="137">
        <f>'5 жастағы балалар Ш'!AC141</f>
        <v>0</v>
      </c>
      <c r="G325" s="44"/>
    </row>
    <row r="326" spans="2:7">
      <c r="B326" s="34"/>
      <c r="C326" s="43"/>
      <c r="D326" s="137">
        <f>'5 жастағы балалар К'!AD141</f>
        <v>0</v>
      </c>
      <c r="E326" s="44"/>
      <c r="F326" s="137">
        <f>'5 жастағы балалар Ш'!AD141</f>
        <v>0</v>
      </c>
      <c r="G326" s="44"/>
    </row>
    <row r="327" spans="2:7">
      <c r="B327" s="37">
        <v>10</v>
      </c>
      <c r="C327" s="43"/>
      <c r="D327" s="137">
        <f>'5 жастағы балалар К'!AE141</f>
        <v>0</v>
      </c>
      <c r="E327" s="44"/>
      <c r="F327" s="137">
        <f>'5 жастағы балалар Ш'!AE141</f>
        <v>0</v>
      </c>
      <c r="G327" s="44"/>
    </row>
    <row r="328" spans="2:7">
      <c r="B328" s="37"/>
      <c r="C328" s="43"/>
      <c r="D328" s="137">
        <f>'5 жастағы балалар К'!AF141</f>
        <v>0</v>
      </c>
      <c r="E328" s="44"/>
      <c r="F328" s="137">
        <f>'5 жастағы балалар Ш'!AF141</f>
        <v>0</v>
      </c>
      <c r="G328" s="44"/>
    </row>
    <row r="329" spans="2:7">
      <c r="B329" s="37"/>
      <c r="C329" s="43"/>
      <c r="D329" s="137">
        <f>'5 жастағы балалар К'!AG141</f>
        <v>0</v>
      </c>
      <c r="E329" s="44"/>
      <c r="F329" s="137">
        <f>'5 жастағы балалар Ш'!AG141</f>
        <v>0</v>
      </c>
      <c r="G329" s="44"/>
    </row>
    <row r="330" spans="2:7">
      <c r="B330" s="37">
        <v>11</v>
      </c>
      <c r="C330" s="43"/>
      <c r="D330" s="137">
        <f>'5 жастағы балалар К'!AH141</f>
        <v>0</v>
      </c>
      <c r="E330" s="44"/>
      <c r="F330" s="137">
        <f>'5 жастағы балалар Ш'!AH141</f>
        <v>0</v>
      </c>
      <c r="G330" s="44"/>
    </row>
    <row r="331" spans="2:7">
      <c r="B331" s="37"/>
      <c r="C331" s="43"/>
      <c r="D331" s="137">
        <f>'5 жастағы балалар К'!AI141</f>
        <v>0</v>
      </c>
      <c r="E331" s="44"/>
      <c r="F331" s="137">
        <f>'5 жастағы балалар Ш'!AI141</f>
        <v>0</v>
      </c>
      <c r="G331" s="44"/>
    </row>
    <row r="332" spans="2:7">
      <c r="B332" s="37"/>
      <c r="C332" s="43"/>
      <c r="D332" s="137">
        <f>'5 жастағы балалар К'!AJ141</f>
        <v>0</v>
      </c>
      <c r="E332" s="44"/>
      <c r="F332" s="137">
        <f>'5 жастағы балалар Ш'!AJ141</f>
        <v>0</v>
      </c>
      <c r="G332" s="44"/>
    </row>
    <row r="333" spans="2:7">
      <c r="B333" s="37">
        <v>12</v>
      </c>
      <c r="C333" s="43"/>
      <c r="D333" s="137">
        <f>'5 жастағы балалар К'!AK141</f>
        <v>0</v>
      </c>
      <c r="E333" s="44"/>
      <c r="F333" s="137">
        <f>'5 жастағы балалар Ш'!AK141</f>
        <v>0</v>
      </c>
      <c r="G333" s="44"/>
    </row>
    <row r="334" spans="2:7">
      <c r="B334" s="37"/>
      <c r="C334" s="43"/>
      <c r="D334" s="137">
        <f>'5 жастағы балалар К'!AL141</f>
        <v>0</v>
      </c>
      <c r="E334" s="44"/>
      <c r="F334" s="137">
        <f>'5 жастағы балалар Ш'!AL141</f>
        <v>0</v>
      </c>
      <c r="G334" s="44"/>
    </row>
    <row r="335" spans="2:7">
      <c r="B335" s="37"/>
      <c r="C335" s="43"/>
      <c r="D335" s="137">
        <f>'5 жастағы балалар К'!AM141</f>
        <v>0</v>
      </c>
      <c r="E335" s="44"/>
      <c r="F335" s="137">
        <f>'5 жастағы балалар Ш'!AM141</f>
        <v>0</v>
      </c>
      <c r="G335" s="44"/>
    </row>
    <row r="336" spans="2:7">
      <c r="B336" s="37">
        <v>13</v>
      </c>
      <c r="C336" s="43"/>
      <c r="D336" s="137">
        <f>'5 жастағы балалар К'!AN141</f>
        <v>0</v>
      </c>
      <c r="E336" s="44"/>
      <c r="F336" s="137">
        <f>'5 жастағы балалар Ш'!AN141</f>
        <v>0</v>
      </c>
      <c r="G336" s="44"/>
    </row>
    <row r="337" spans="2:7">
      <c r="B337" s="37"/>
      <c r="C337" s="43"/>
      <c r="D337" s="137">
        <f>'5 жастағы балалар К'!AO141</f>
        <v>0</v>
      </c>
      <c r="E337" s="44"/>
      <c r="F337" s="137">
        <f>'5 жастағы балалар Ш'!AO141</f>
        <v>0</v>
      </c>
      <c r="G337" s="44"/>
    </row>
    <row r="338" spans="2:7">
      <c r="B338" s="37"/>
      <c r="C338" s="43"/>
      <c r="D338" s="137">
        <f>'5 жастағы балалар К'!AP141</f>
        <v>0</v>
      </c>
      <c r="E338" s="44"/>
      <c r="F338" s="137">
        <f>'5 жастағы балалар Ш'!AP141</f>
        <v>0</v>
      </c>
      <c r="G338" s="44"/>
    </row>
    <row r="339" spans="2:7">
      <c r="B339" s="37">
        <v>14</v>
      </c>
      <c r="C339" s="43"/>
      <c r="D339" s="137">
        <f>'5 жастағы балалар К'!AQ141</f>
        <v>0</v>
      </c>
      <c r="E339" s="44"/>
      <c r="F339" s="137">
        <f>'5 жастағы балалар Ш'!AQ141</f>
        <v>0</v>
      </c>
      <c r="G339" s="44"/>
    </row>
    <row r="340" spans="2:7">
      <c r="B340" s="37"/>
      <c r="C340" s="43"/>
      <c r="D340" s="137">
        <f>'5 жастағы балалар К'!AR141</f>
        <v>0</v>
      </c>
      <c r="E340" s="44"/>
      <c r="F340" s="137">
        <f>'5 жастағы балалар Ш'!AR141</f>
        <v>0</v>
      </c>
      <c r="G340" s="44"/>
    </row>
    <row r="341" spans="2:7">
      <c r="B341" s="37"/>
      <c r="C341" s="43"/>
      <c r="D341" s="137">
        <f>'5 жастағы балалар К'!AS141</f>
        <v>0</v>
      </c>
      <c r="E341" s="44"/>
      <c r="F341" s="137">
        <f>'5 жастағы балалар Ш'!AS141</f>
        <v>0</v>
      </c>
      <c r="G341" s="44"/>
    </row>
    <row r="342" spans="2:7">
      <c r="B342" s="37">
        <v>15</v>
      </c>
      <c r="C342" s="43"/>
      <c r="D342" s="137">
        <f>'5 жастағы балалар К'!AT141</f>
        <v>0</v>
      </c>
      <c r="E342" s="44"/>
      <c r="F342" s="137">
        <f>'5 жастағы балалар Ш'!AT141</f>
        <v>0</v>
      </c>
      <c r="G342" s="44"/>
    </row>
    <row r="343" spans="2:7">
      <c r="B343" s="37"/>
      <c r="C343" s="43"/>
      <c r="D343" s="137">
        <f>'5 жастағы балалар К'!AU141</f>
        <v>0</v>
      </c>
      <c r="E343" s="44"/>
      <c r="F343" s="137">
        <f>'5 жастағы балалар Ш'!AU141</f>
        <v>0</v>
      </c>
      <c r="G343" s="44"/>
    </row>
    <row r="344" spans="2:7">
      <c r="B344" s="37"/>
      <c r="C344" s="43"/>
      <c r="D344" s="137">
        <f>'5 жастағы балалар К'!AV141</f>
        <v>0</v>
      </c>
      <c r="E344" s="44"/>
      <c r="F344" s="137">
        <f>'5 жастағы балалар Ш'!AV141</f>
        <v>0</v>
      </c>
      <c r="G344" s="44"/>
    </row>
    <row r="345" spans="2:7">
      <c r="B345" s="31">
        <v>16</v>
      </c>
      <c r="C345" s="43"/>
      <c r="D345" s="137">
        <f>'5 жастағы балалар К'!AW141</f>
        <v>0</v>
      </c>
      <c r="E345" s="44"/>
      <c r="F345" s="137">
        <f>'5 жастағы балалар Ш'!AW141</f>
        <v>0</v>
      </c>
      <c r="G345" s="44"/>
    </row>
    <row r="346" spans="2:7">
      <c r="B346" s="33"/>
      <c r="C346" s="43"/>
      <c r="D346" s="137">
        <f>'5 жастағы балалар К'!AX141</f>
        <v>0</v>
      </c>
      <c r="E346" s="44"/>
      <c r="F346" s="137">
        <f>'5 жастағы балалар Ш'!AX141</f>
        <v>0</v>
      </c>
      <c r="G346" s="44"/>
    </row>
    <row r="347" spans="2:7">
      <c r="B347" s="34"/>
      <c r="C347" s="43"/>
      <c r="D347" s="137">
        <f>'5 жастағы балалар К'!AY141</f>
        <v>0</v>
      </c>
      <c r="E347" s="44"/>
      <c r="F347" s="137">
        <f>'5 жастағы балалар Ш'!AY141</f>
        <v>0</v>
      </c>
      <c r="G347" s="44"/>
    </row>
    <row r="348" spans="2:7">
      <c r="B348" s="31">
        <v>17</v>
      </c>
      <c r="C348" s="43"/>
      <c r="D348" s="137">
        <f>'5 жастағы балалар К'!AZ141</f>
        <v>0</v>
      </c>
      <c r="E348" s="44"/>
      <c r="F348" s="137">
        <f>'5 жастағы балалар Ш'!AZ141</f>
        <v>0</v>
      </c>
      <c r="G348" s="44"/>
    </row>
    <row r="349" spans="2:7">
      <c r="B349" s="33"/>
      <c r="C349" s="43"/>
      <c r="D349" s="137">
        <f>'5 жастағы балалар К'!BA141</f>
        <v>0</v>
      </c>
      <c r="E349" s="44"/>
      <c r="F349" s="137">
        <f>'5 жастағы балалар Ш'!BA141</f>
        <v>0</v>
      </c>
      <c r="G349" s="44"/>
    </row>
    <row r="350" spans="2:7">
      <c r="B350" s="34"/>
      <c r="C350" s="43"/>
      <c r="D350" s="137">
        <f>'5 жастағы балалар К'!BB141</f>
        <v>0</v>
      </c>
      <c r="E350" s="44"/>
      <c r="F350" s="137">
        <f>'5 жастағы балалар Ш'!BB141</f>
        <v>0</v>
      </c>
      <c r="G350" s="44"/>
    </row>
    <row r="351" spans="2:7">
      <c r="B351" s="31">
        <v>18</v>
      </c>
      <c r="C351" s="43"/>
      <c r="D351" s="137">
        <f>'5 жастағы балалар К'!BC141</f>
        <v>0</v>
      </c>
      <c r="E351" s="44"/>
      <c r="F351" s="137">
        <f>'5 жастағы балалар Ш'!BC141</f>
        <v>0</v>
      </c>
      <c r="G351" s="44"/>
    </row>
    <row r="352" spans="2:7">
      <c r="B352" s="33"/>
      <c r="C352" s="43"/>
      <c r="D352" s="137">
        <f>'5 жастағы балалар К'!BD141</f>
        <v>0</v>
      </c>
      <c r="E352" s="44"/>
      <c r="F352" s="137">
        <f>'5 жастағы балалар Ш'!BD141</f>
        <v>0</v>
      </c>
      <c r="G352" s="44"/>
    </row>
    <row r="353" spans="2:7">
      <c r="B353" s="34"/>
      <c r="C353" s="43"/>
      <c r="D353" s="137">
        <f>'5 жастағы балалар К'!BE141</f>
        <v>0</v>
      </c>
      <c r="E353" s="44"/>
      <c r="F353" s="137">
        <f>'5 жастағы балалар Ш'!BE141</f>
        <v>0</v>
      </c>
      <c r="G353" s="44"/>
    </row>
    <row r="354" spans="2:7">
      <c r="B354" s="31">
        <v>19</v>
      </c>
      <c r="C354" s="43"/>
      <c r="D354" s="137">
        <f>'5 жастағы балалар К'!BF141</f>
        <v>0</v>
      </c>
      <c r="E354" s="44"/>
      <c r="F354" s="137">
        <f>'5 жастағы балалар Ш'!BF141</f>
        <v>0</v>
      </c>
      <c r="G354" s="44"/>
    </row>
    <row r="355" spans="2:7">
      <c r="B355" s="33"/>
      <c r="C355" s="43"/>
      <c r="D355" s="137">
        <f>'5 жастағы балалар К'!BG141</f>
        <v>0</v>
      </c>
      <c r="E355" s="44"/>
      <c r="F355" s="137">
        <f>'5 жастағы балалар Ш'!BG141</f>
        <v>0</v>
      </c>
      <c r="G355" s="44"/>
    </row>
    <row r="356" spans="2:7">
      <c r="B356" s="34"/>
      <c r="C356" s="43"/>
      <c r="D356" s="137">
        <f>'5 жастағы балалар К'!BH141</f>
        <v>0</v>
      </c>
      <c r="E356" s="44"/>
      <c r="F356" s="137">
        <f>'5 жастағы балалар Ш'!BH141</f>
        <v>0</v>
      </c>
      <c r="G356" s="44"/>
    </row>
    <row r="357" spans="2:7">
      <c r="B357" s="31">
        <v>20</v>
      </c>
      <c r="C357" s="43"/>
      <c r="D357" s="137">
        <f>'5 жастағы балалар К'!BI141</f>
        <v>0</v>
      </c>
      <c r="E357" s="44"/>
      <c r="F357" s="137">
        <f>'5 жастағы балалар Ш'!BI141</f>
        <v>0</v>
      </c>
      <c r="G357" s="44"/>
    </row>
    <row r="358" spans="2:7">
      <c r="B358" s="33"/>
      <c r="C358" s="43"/>
      <c r="D358" s="137">
        <f>'5 жастағы балалар К'!BJ141</f>
        <v>0</v>
      </c>
      <c r="E358" s="44"/>
      <c r="F358" s="137">
        <f>'5 жастағы балалар Ш'!BJ141</f>
        <v>0</v>
      </c>
      <c r="G358" s="44"/>
    </row>
    <row r="359" spans="2:7">
      <c r="B359" s="34"/>
      <c r="C359" s="43"/>
      <c r="D359" s="137">
        <f>'5 жастағы балалар К'!BK141</f>
        <v>0</v>
      </c>
      <c r="E359" s="44"/>
      <c r="F359" s="137">
        <f>'5 жастағы балалар Ш'!BK141</f>
        <v>0</v>
      </c>
      <c r="G359" s="44"/>
    </row>
    <row r="360" spans="2:7">
      <c r="B360" s="31">
        <v>21</v>
      </c>
      <c r="C360" s="43"/>
      <c r="D360" s="137">
        <f>'5 жастағы балалар К'!BL141</f>
        <v>0</v>
      </c>
      <c r="E360" s="44"/>
      <c r="F360" s="137">
        <f>'5 жастағы балалар Ш'!BL141</f>
        <v>0</v>
      </c>
      <c r="G360" s="44"/>
    </row>
    <row r="361" spans="2:7">
      <c r="B361" s="33"/>
      <c r="C361" s="43"/>
      <c r="D361" s="137">
        <f>'5 жастағы балалар К'!BM141</f>
        <v>0</v>
      </c>
      <c r="E361" s="44"/>
      <c r="F361" s="137">
        <f>'5 жастағы балалар Ш'!BM141</f>
        <v>0</v>
      </c>
      <c r="G361" s="44"/>
    </row>
    <row r="362" spans="2:7">
      <c r="B362" s="34"/>
      <c r="C362" s="43"/>
      <c r="D362" s="137">
        <f>'5 жастағы балалар К'!BN141</f>
        <v>0</v>
      </c>
      <c r="E362" s="44"/>
      <c r="F362" s="137">
        <f>'5 жастағы балалар Ш'!BN141</f>
        <v>0</v>
      </c>
      <c r="G362" s="44"/>
    </row>
    <row r="363" spans="2:7">
      <c r="B363" s="31">
        <v>22</v>
      </c>
      <c r="C363" s="43"/>
      <c r="D363" s="137">
        <f>'5 жастағы балалар К'!BO141</f>
        <v>0</v>
      </c>
      <c r="E363" s="44"/>
      <c r="F363" s="137">
        <f>'5 жастағы балалар Ш'!BO141</f>
        <v>0</v>
      </c>
      <c r="G363" s="44"/>
    </row>
    <row r="364" spans="2:7">
      <c r="B364" s="33"/>
      <c r="C364" s="43"/>
      <c r="D364" s="137">
        <f>'5 жастағы балалар К'!BP141</f>
        <v>0</v>
      </c>
      <c r="E364" s="44"/>
      <c r="F364" s="137">
        <f>'5 жастағы балалар Ш'!BP141</f>
        <v>0</v>
      </c>
      <c r="G364" s="44"/>
    </row>
    <row r="365" spans="2:7">
      <c r="B365" s="34"/>
      <c r="C365" s="43"/>
      <c r="D365" s="137">
        <f>'5 жастағы балалар К'!BQ141</f>
        <v>0</v>
      </c>
      <c r="E365" s="44"/>
      <c r="F365" s="137">
        <f>'5 жастағы балалар Ш'!BQ141</f>
        <v>0</v>
      </c>
      <c r="G365" s="44"/>
    </row>
    <row r="366" spans="2:7">
      <c r="B366" s="31">
        <v>23</v>
      </c>
      <c r="C366" s="43"/>
      <c r="D366" s="137">
        <f>'5 жастағы балалар К'!BR141</f>
        <v>0</v>
      </c>
      <c r="E366" s="44"/>
      <c r="F366" s="137">
        <f>'5 жастағы балалар Ш'!BR141</f>
        <v>0</v>
      </c>
      <c r="G366" s="44"/>
    </row>
    <row r="367" spans="2:7">
      <c r="B367" s="33"/>
      <c r="C367" s="43"/>
      <c r="D367" s="137">
        <f>'5 жастағы балалар К'!BS141</f>
        <v>0</v>
      </c>
      <c r="E367" s="44"/>
      <c r="F367" s="137">
        <f>'5 жастағы балалар Ш'!BS141</f>
        <v>0</v>
      </c>
      <c r="G367" s="44"/>
    </row>
    <row r="368" spans="2:7">
      <c r="B368" s="34"/>
      <c r="C368" s="43"/>
      <c r="D368" s="137">
        <f>'5 жастағы балалар К'!BT141</f>
        <v>0</v>
      </c>
      <c r="E368" s="44"/>
      <c r="F368" s="137">
        <f>'5 жастағы балалар Ш'!BT141</f>
        <v>0</v>
      </c>
      <c r="G368" s="44"/>
    </row>
    <row r="369" spans="2:7">
      <c r="B369" s="31">
        <v>24</v>
      </c>
      <c r="C369" s="43"/>
      <c r="D369" s="137">
        <f>'5 жастағы балалар К'!BU141</f>
        <v>0</v>
      </c>
      <c r="E369" s="44"/>
      <c r="F369" s="137">
        <f>'5 жастағы балалар Ш'!BU141</f>
        <v>0</v>
      </c>
      <c r="G369" s="44"/>
    </row>
    <row r="370" spans="2:7">
      <c r="B370" s="33"/>
      <c r="C370" s="43"/>
      <c r="D370" s="137">
        <f>'5 жастағы балалар К'!BV141</f>
        <v>0</v>
      </c>
      <c r="E370" s="44"/>
      <c r="F370" s="137">
        <f>'5 жастағы балалар Ш'!BV141</f>
        <v>0</v>
      </c>
      <c r="G370" s="44"/>
    </row>
    <row r="371" spans="2:7">
      <c r="B371" s="34"/>
      <c r="C371" s="43"/>
      <c r="D371" s="137">
        <f>'5 жастағы балалар К'!BW141</f>
        <v>0</v>
      </c>
      <c r="E371" s="44"/>
      <c r="F371" s="137">
        <f>'5 жастағы балалар Ш'!BW141</f>
        <v>0</v>
      </c>
      <c r="G371" s="44"/>
    </row>
    <row r="372" spans="2:7">
      <c r="B372" s="31">
        <v>25</v>
      </c>
      <c r="C372" s="43"/>
      <c r="D372" s="137">
        <f>'5 жастағы балалар К'!BX141</f>
        <v>0</v>
      </c>
      <c r="E372" s="44"/>
      <c r="F372" s="137">
        <f>'5 жастағы балалар Ш'!BX141</f>
        <v>0</v>
      </c>
      <c r="G372" s="44"/>
    </row>
    <row r="373" spans="2:7">
      <c r="B373" s="33"/>
      <c r="C373" s="43"/>
      <c r="D373" s="137">
        <f>'5 жастағы балалар К'!BY141</f>
        <v>0</v>
      </c>
      <c r="E373" s="44"/>
      <c r="F373" s="137">
        <f>'5 жастағы балалар Ш'!BY141</f>
        <v>0</v>
      </c>
      <c r="G373" s="44"/>
    </row>
    <row r="374" spans="2:7">
      <c r="B374" s="34"/>
      <c r="C374" s="43"/>
      <c r="D374" s="137">
        <f>'5 жастағы балалар К'!BZ141</f>
        <v>0</v>
      </c>
      <c r="E374" s="44"/>
      <c r="F374" s="137">
        <f>'5 жастағы балалар Ш'!BZ141</f>
        <v>0</v>
      </c>
      <c r="G374" s="44"/>
    </row>
    <row r="375" spans="2:7">
      <c r="B375" s="37">
        <v>26</v>
      </c>
      <c r="C375" s="43"/>
      <c r="D375" s="137">
        <f>'5 жастағы балалар К'!CA141</f>
        <v>0</v>
      </c>
      <c r="E375" s="44"/>
      <c r="F375" s="137">
        <f>'5 жастағы балалар Ш'!CA141</f>
        <v>0</v>
      </c>
      <c r="G375" s="44"/>
    </row>
    <row r="376" spans="2:7">
      <c r="B376" s="37"/>
      <c r="C376" s="43"/>
      <c r="D376" s="137">
        <f>'5 жастағы балалар К'!CB141</f>
        <v>0</v>
      </c>
      <c r="E376" s="44"/>
      <c r="F376" s="137">
        <f>'5 жастағы балалар Ш'!CB141</f>
        <v>0</v>
      </c>
      <c r="G376" s="44"/>
    </row>
    <row r="377" spans="2:7">
      <c r="B377" s="37"/>
      <c r="C377" s="43"/>
      <c r="D377" s="137">
        <f>'5 жастағы балалар К'!CC141</f>
        <v>0</v>
      </c>
      <c r="E377" s="44"/>
      <c r="F377" s="137">
        <f>'5 жастағы балалар Ш'!CC141</f>
        <v>0</v>
      </c>
      <c r="G377" s="44"/>
    </row>
    <row r="378" spans="2:7">
      <c r="B378" s="37">
        <v>27</v>
      </c>
      <c r="C378" s="43"/>
      <c r="D378" s="137">
        <f>'5 жастағы балалар К'!CD141</f>
        <v>0</v>
      </c>
      <c r="E378" s="44"/>
      <c r="F378" s="137">
        <f>'5 жастағы балалар Ш'!CD141</f>
        <v>0</v>
      </c>
      <c r="G378" s="44"/>
    </row>
    <row r="379" spans="2:7">
      <c r="B379" s="37"/>
      <c r="C379" s="43"/>
      <c r="D379" s="137">
        <f>'5 жастағы балалар К'!CE141</f>
        <v>0</v>
      </c>
      <c r="E379" s="44"/>
      <c r="F379" s="137">
        <f>'5 жастағы балалар Ш'!CE141</f>
        <v>0</v>
      </c>
      <c r="G379" s="44"/>
    </row>
    <row r="380" spans="2:7">
      <c r="B380" s="37"/>
      <c r="C380" s="43"/>
      <c r="D380" s="137">
        <f>'5 жастағы балалар К'!CF141</f>
        <v>0</v>
      </c>
      <c r="E380" s="44"/>
      <c r="F380" s="137">
        <f>'5 жастағы балалар Ш'!CF141</f>
        <v>0</v>
      </c>
      <c r="G380" s="44"/>
    </row>
    <row r="381" spans="2:7">
      <c r="B381" s="37">
        <v>28</v>
      </c>
      <c r="C381" s="43"/>
      <c r="D381" s="137">
        <f>'5 жастағы балалар К'!CG141</f>
        <v>0</v>
      </c>
      <c r="E381" s="44"/>
      <c r="F381" s="137">
        <f>'5 жастағы балалар Ш'!CG141</f>
        <v>0</v>
      </c>
      <c r="G381" s="44"/>
    </row>
    <row r="382" spans="2:7">
      <c r="B382" s="37"/>
      <c r="C382" s="43"/>
      <c r="D382" s="137">
        <f>'5 жастағы балалар К'!CH141</f>
        <v>0</v>
      </c>
      <c r="E382" s="44"/>
      <c r="F382" s="137">
        <f>'5 жастағы балалар Ш'!CH141</f>
        <v>0</v>
      </c>
      <c r="G382" s="44"/>
    </row>
    <row r="383" spans="2:7">
      <c r="B383" s="37"/>
      <c r="C383" s="43"/>
      <c r="D383" s="137">
        <f>'5 жастағы балалар К'!CI141</f>
        <v>0</v>
      </c>
      <c r="E383" s="44"/>
      <c r="F383" s="137">
        <f>'5 жастағы балалар Ш'!CI141</f>
        <v>0</v>
      </c>
      <c r="G383" s="44"/>
    </row>
    <row r="384" spans="2:7">
      <c r="B384" s="37">
        <v>29</v>
      </c>
      <c r="C384" s="43"/>
      <c r="D384" s="42"/>
      <c r="E384" s="44"/>
      <c r="F384" s="137">
        <f>'5 жастағы балалар Ш'!CJ141</f>
        <v>0</v>
      </c>
      <c r="G384" s="44"/>
    </row>
    <row r="385" spans="2:7">
      <c r="B385" s="37"/>
      <c r="C385" s="43"/>
      <c r="D385" s="44"/>
      <c r="E385" s="44"/>
      <c r="F385" s="137">
        <f>'5 жастағы балалар Ш'!CK141</f>
        <v>0</v>
      </c>
      <c r="G385" s="44"/>
    </row>
    <row r="386" spans="2:7">
      <c r="B386" s="37"/>
      <c r="C386" s="43"/>
      <c r="D386" s="44"/>
      <c r="E386" s="44"/>
      <c r="F386" s="137">
        <f>'5 жастағы балалар Ш'!CL141</f>
        <v>0</v>
      </c>
      <c r="G386" s="44"/>
    </row>
    <row r="387" spans="2:7">
      <c r="B387" s="37">
        <v>30</v>
      </c>
      <c r="C387" s="43"/>
      <c r="D387" s="44"/>
      <c r="E387" s="44"/>
      <c r="F387" s="137">
        <f>'5 жастағы балалар Ш'!CM141</f>
        <v>0</v>
      </c>
      <c r="G387" s="44"/>
    </row>
    <row r="388" spans="2:7">
      <c r="B388" s="37"/>
      <c r="C388" s="43"/>
      <c r="D388" s="44"/>
      <c r="E388" s="44"/>
      <c r="F388" s="137">
        <f>'5 жастағы балалар Ш'!CN141</f>
        <v>0</v>
      </c>
      <c r="G388" s="44"/>
    </row>
    <row r="389" spans="2:7">
      <c r="B389" s="37"/>
      <c r="C389" s="43"/>
      <c r="D389" s="44"/>
      <c r="E389" s="44"/>
      <c r="F389" s="137">
        <f>'5 жастағы балалар Ш'!CO141</f>
        <v>0</v>
      </c>
      <c r="G389" s="44"/>
    </row>
    <row r="390" spans="2:7">
      <c r="B390" s="37">
        <v>31</v>
      </c>
      <c r="C390" s="43"/>
      <c r="D390" s="44"/>
      <c r="E390" s="44"/>
      <c r="F390" s="137">
        <f>'5 жастағы балалар Ш'!CP141</f>
        <v>0</v>
      </c>
      <c r="G390" s="44"/>
    </row>
    <row r="391" spans="2:7">
      <c r="B391" s="37"/>
      <c r="C391" s="43"/>
      <c r="D391" s="44"/>
      <c r="E391" s="44"/>
      <c r="F391" s="137">
        <f>'5 жастағы балалар Ш'!CQ141</f>
        <v>0</v>
      </c>
      <c r="G391" s="44"/>
    </row>
    <row r="392" spans="2:7">
      <c r="B392" s="37"/>
      <c r="C392" s="43"/>
      <c r="D392" s="44"/>
      <c r="E392" s="44"/>
      <c r="F392" s="137">
        <f>'5 жастағы балалар Ш'!CR141</f>
        <v>0</v>
      </c>
      <c r="G392" s="44"/>
    </row>
    <row r="393" spans="2:7">
      <c r="B393" s="37">
        <v>32</v>
      </c>
      <c r="C393" s="43"/>
      <c r="D393" s="44"/>
      <c r="E393" s="44"/>
      <c r="F393" s="137">
        <f>'5 жастағы балалар Ш'!CS141</f>
        <v>0</v>
      </c>
      <c r="G393" s="44"/>
    </row>
    <row r="394" spans="2:7">
      <c r="B394" s="37"/>
      <c r="C394" s="43"/>
      <c r="D394" s="44"/>
      <c r="E394" s="44"/>
      <c r="F394" s="137">
        <f>'5 жастағы балалар Ш'!CT141</f>
        <v>0</v>
      </c>
      <c r="G394" s="44"/>
    </row>
    <row r="395" spans="2:7">
      <c r="B395" s="37"/>
      <c r="C395" s="43"/>
      <c r="D395" s="44"/>
      <c r="E395" s="44"/>
      <c r="F395" s="137">
        <f>'5 жастағы балалар Ш'!CU141</f>
        <v>0</v>
      </c>
      <c r="G395" s="44"/>
    </row>
    <row r="396" spans="2:7">
      <c r="B396" s="37">
        <v>33</v>
      </c>
      <c r="C396" s="43"/>
      <c r="D396" s="44"/>
      <c r="E396" s="44"/>
      <c r="F396" s="137">
        <f>'5 жастағы балалар Ш'!CV141</f>
        <v>0</v>
      </c>
      <c r="G396" s="44"/>
    </row>
    <row r="397" spans="2:7">
      <c r="B397" s="37"/>
      <c r="C397" s="43"/>
      <c r="D397" s="44"/>
      <c r="E397" s="44"/>
      <c r="F397" s="137">
        <f>'5 жастағы балалар Ш'!CW141</f>
        <v>0</v>
      </c>
      <c r="G397" s="44"/>
    </row>
    <row r="398" spans="2:7">
      <c r="B398" s="37"/>
      <c r="C398" s="43"/>
      <c r="D398" s="44"/>
      <c r="E398" s="44"/>
      <c r="F398" s="137">
        <f>'5 жастағы балалар Ш'!CX141</f>
        <v>0</v>
      </c>
      <c r="G398" s="44"/>
    </row>
    <row r="399" spans="2:7">
      <c r="B399" s="37">
        <v>34</v>
      </c>
      <c r="C399" s="43"/>
      <c r="D399" s="44"/>
      <c r="E399" s="44"/>
      <c r="F399" s="137">
        <f>'5 жастағы балалар Ш'!CY141</f>
        <v>0</v>
      </c>
      <c r="G399" s="44"/>
    </row>
    <row r="400" spans="2:7">
      <c r="B400" s="37"/>
      <c r="C400" s="43"/>
      <c r="D400" s="44"/>
      <c r="E400" s="44"/>
      <c r="F400" s="137">
        <f>'5 жастағы балалар Ш'!CZ141</f>
        <v>0</v>
      </c>
      <c r="G400" s="44"/>
    </row>
    <row r="401" spans="2:7">
      <c r="B401" s="37"/>
      <c r="C401" s="43"/>
      <c r="D401" s="44"/>
      <c r="E401" s="44"/>
      <c r="F401" s="137">
        <f>'5 жастағы балалар Ш'!DA141</f>
        <v>0</v>
      </c>
      <c r="G401" s="44"/>
    </row>
    <row r="402" spans="2:7">
      <c r="B402" s="37">
        <v>35</v>
      </c>
      <c r="C402" s="43"/>
      <c r="D402" s="44"/>
      <c r="E402" s="44"/>
      <c r="F402" s="137">
        <f>'5 жастағы балалар Ш'!DB141</f>
        <v>0</v>
      </c>
      <c r="G402" s="44"/>
    </row>
    <row r="403" spans="2:7">
      <c r="B403" s="37"/>
      <c r="C403" s="43"/>
      <c r="D403" s="44"/>
      <c r="E403" s="44"/>
      <c r="F403" s="137">
        <f>'5 жастағы балалар Ш'!DC141</f>
        <v>0</v>
      </c>
      <c r="G403" s="44"/>
    </row>
    <row r="404" spans="2:7">
      <c r="B404" s="37"/>
      <c r="C404" s="45"/>
      <c r="D404" s="46"/>
      <c r="E404" s="46"/>
      <c r="F404" s="137">
        <f>'5 жастағы балалар Ш'!DD141</f>
        <v>0</v>
      </c>
      <c r="G404" s="46"/>
    </row>
    <row r="405" spans="2:2">
      <c r="B405" s="47">
        <f>СВОД3!V36</f>
        <v>0</v>
      </c>
    </row>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7" right="0.7"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Ф'!C83</f>
        <v>0</v>
      </c>
      <c r="E4" s="5"/>
      <c r="F4" s="5"/>
      <c r="G4" s="1"/>
      <c r="H4" s="1"/>
    </row>
    <row r="5" ht="18" spans="2:8">
      <c r="B5" s="6" t="s">
        <v>2</v>
      </c>
      <c r="C5" s="6"/>
      <c r="D5" s="7">
        <f>'5 жастағы балалар Ф'!A83</f>
        <v>0</v>
      </c>
      <c r="E5" s="7"/>
      <c r="F5" s="7"/>
      <c r="G5" s="1"/>
      <c r="H5" s="1"/>
    </row>
    <row r="6" ht="86.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42"/>
      <c r="D10" s="143"/>
      <c r="E10" s="14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45"/>
      <c r="D11" s="146"/>
      <c r="E11" s="14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45"/>
      <c r="D12" s="146"/>
      <c r="E12" s="14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45"/>
      <c r="D13" s="146"/>
      <c r="E13" s="14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45"/>
      <c r="D14" s="146"/>
      <c r="E14" s="14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45"/>
      <c r="D15" s="146"/>
      <c r="E15" s="14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45"/>
      <c r="D16" s="146"/>
      <c r="E16" s="14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45"/>
      <c r="D17" s="146"/>
      <c r="E17" s="14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45"/>
      <c r="D18" s="146"/>
      <c r="E18" s="14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45"/>
      <c r="D19" s="146"/>
      <c r="E19" s="14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45"/>
      <c r="D20" s="146"/>
      <c r="E20" s="14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45"/>
      <c r="D21" s="146"/>
      <c r="E21" s="14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45"/>
      <c r="D22" s="146"/>
      <c r="E22" s="14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45"/>
      <c r="D23" s="146"/>
      <c r="E23" s="14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45"/>
      <c r="D24" s="146"/>
      <c r="E24" s="14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45"/>
      <c r="D25" s="146"/>
      <c r="E25" s="14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45"/>
      <c r="D26" s="146"/>
      <c r="E26" s="14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45"/>
      <c r="D27" s="146"/>
      <c r="E27" s="14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45"/>
      <c r="D28" s="146"/>
      <c r="E28" s="14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45"/>
      <c r="D29" s="146"/>
      <c r="E29" s="14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45"/>
      <c r="D30" s="146"/>
      <c r="E30" s="14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45"/>
      <c r="D31" s="146"/>
      <c r="E31" s="14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45"/>
      <c r="D32" s="146"/>
      <c r="E32" s="14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45"/>
      <c r="D33" s="146"/>
      <c r="E33" s="14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45"/>
      <c r="D34" s="146"/>
      <c r="E34" s="14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45"/>
      <c r="D35" s="146"/>
      <c r="E35" s="14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45"/>
      <c r="D36" s="146"/>
      <c r="E36" s="14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45"/>
      <c r="D37" s="146"/>
      <c r="E37" s="14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45"/>
      <c r="D38" s="146"/>
      <c r="E38" s="14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45"/>
      <c r="D39" s="146"/>
      <c r="E39" s="14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45"/>
      <c r="D40" s="146"/>
      <c r="E40" s="14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45"/>
      <c r="D41" s="146"/>
      <c r="E41" s="14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45"/>
      <c r="D42" s="146"/>
      <c r="E42" s="14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45"/>
      <c r="D43" s="146"/>
      <c r="E43" s="14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45"/>
      <c r="D44" s="146"/>
      <c r="E44" s="14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45"/>
      <c r="D45" s="146"/>
      <c r="E45" s="14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45"/>
      <c r="D46" s="146"/>
      <c r="E46" s="14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45"/>
      <c r="D47" s="146"/>
      <c r="E47" s="14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45"/>
      <c r="D48" s="146"/>
      <c r="E48" s="14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45"/>
      <c r="D49" s="146"/>
      <c r="E49" s="14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45"/>
      <c r="D50" s="146"/>
      <c r="E50" s="14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45"/>
      <c r="D51" s="146"/>
      <c r="E51" s="14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45"/>
      <c r="D52" s="146"/>
      <c r="E52" s="14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45"/>
      <c r="D53" s="146"/>
      <c r="E53" s="14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45"/>
      <c r="D54" s="146"/>
      <c r="E54" s="14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45"/>
      <c r="D55" s="146"/>
      <c r="E55" s="14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45"/>
      <c r="D56" s="146"/>
      <c r="E56" s="14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45"/>
      <c r="D57" s="146"/>
      <c r="E57" s="14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45"/>
      <c r="D58" s="146"/>
      <c r="E58" s="14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45"/>
      <c r="D59" s="146"/>
      <c r="E59" s="14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45"/>
      <c r="D60" s="146"/>
      <c r="E60" s="14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45"/>
      <c r="D61" s="146"/>
      <c r="E61" s="14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45"/>
      <c r="D62" s="146"/>
      <c r="E62" s="14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45"/>
      <c r="D63" s="146"/>
      <c r="E63" s="14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45"/>
      <c r="D64" s="146"/>
      <c r="E64" s="14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45"/>
      <c r="D65" s="146"/>
      <c r="E65" s="14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45"/>
      <c r="D66" s="146"/>
      <c r="E66" s="14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45"/>
      <c r="D67" s="146"/>
      <c r="E67" s="14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45"/>
      <c r="D68" s="146"/>
      <c r="E68" s="14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45"/>
      <c r="D69" s="146"/>
      <c r="E69" s="14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45"/>
      <c r="D70" s="146"/>
      <c r="E70" s="14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45"/>
      <c r="D71" s="146"/>
      <c r="E71" s="14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45"/>
      <c r="D72" s="146"/>
      <c r="E72" s="14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45"/>
      <c r="D73" s="146"/>
      <c r="E73" s="14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45"/>
      <c r="D74" s="146"/>
      <c r="E74" s="14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45"/>
      <c r="D75" s="146"/>
      <c r="E75" s="14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45"/>
      <c r="D76" s="146"/>
      <c r="E76" s="14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45"/>
      <c r="D77" s="146"/>
      <c r="E77" s="14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45"/>
      <c r="D78" s="146"/>
      <c r="E78" s="14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45"/>
      <c r="D79" s="146"/>
      <c r="E79" s="14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45"/>
      <c r="D80" s="146"/>
      <c r="E80" s="14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45"/>
      <c r="D81" s="146"/>
      <c r="E81" s="14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45"/>
      <c r="D82" s="146"/>
      <c r="E82" s="14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45"/>
      <c r="D83" s="146"/>
      <c r="E83" s="14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45"/>
      <c r="D84" s="146"/>
      <c r="E84" s="14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45"/>
      <c r="D85" s="146"/>
      <c r="E85" s="14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45"/>
      <c r="D86" s="146"/>
      <c r="E86" s="14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45"/>
      <c r="D87" s="146"/>
      <c r="E87" s="14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45"/>
      <c r="D88" s="146"/>
      <c r="E88" s="14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45"/>
      <c r="D89" s="146"/>
      <c r="E89" s="14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45"/>
      <c r="D90" s="146"/>
      <c r="E90" s="14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45"/>
      <c r="D91" s="146"/>
      <c r="E91" s="14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45"/>
      <c r="D92" s="146"/>
      <c r="E92" s="14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148"/>
      <c r="D93" s="149"/>
      <c r="E93" s="150"/>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1.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ht="15" customHeight="1"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Ф'!D83</f>
        <v>0</v>
      </c>
      <c r="D191" s="139">
        <f>'5 жастағы балалар К'!D83</f>
        <v>0</v>
      </c>
      <c r="E191" s="139">
        <f>'5 жастағы балалар Т'!D83</f>
        <v>0</v>
      </c>
      <c r="F191" s="139">
        <f>'5 жастағы балалар Ш'!D83</f>
        <v>0</v>
      </c>
      <c r="G191" s="139">
        <f>'5 жастағы балалар Ә'!D83</f>
        <v>0</v>
      </c>
    </row>
    <row r="192" spans="2:7">
      <c r="B192" s="33"/>
      <c r="C192" s="139">
        <f>'5 жастағы балалар Ф'!E83</f>
        <v>0</v>
      </c>
      <c r="D192" s="139">
        <f>'5 жастағы балалар К'!E83</f>
        <v>0</v>
      </c>
      <c r="E192" s="139">
        <f>'5 жастағы балалар Т'!E83</f>
        <v>0</v>
      </c>
      <c r="F192" s="139">
        <f>'5 жастағы балалар Ш'!E83</f>
        <v>0</v>
      </c>
      <c r="G192" s="139">
        <f>'5 жастағы балалар Ә'!E83</f>
        <v>0</v>
      </c>
    </row>
    <row r="193" spans="2:7">
      <c r="B193" s="34"/>
      <c r="C193" s="139">
        <f>'5 жастағы балалар Ф'!F83</f>
        <v>0</v>
      </c>
      <c r="D193" s="139">
        <f>'5 жастағы балалар К'!F83</f>
        <v>0</v>
      </c>
      <c r="E193" s="139">
        <f>'5 жастағы балалар Т'!F83</f>
        <v>0</v>
      </c>
      <c r="F193" s="139">
        <f>'5 жастағы балалар Ш'!F83</f>
        <v>0</v>
      </c>
      <c r="G193" s="139">
        <f>'5 жастағы балалар Ә'!F83</f>
        <v>0</v>
      </c>
    </row>
    <row r="194" spans="2:99">
      <c r="B194" s="31">
        <v>2</v>
      </c>
      <c r="C194" s="139">
        <f>'5 жастағы балалар Ф'!G83</f>
        <v>0</v>
      </c>
      <c r="D194" s="139">
        <f>'5 жастағы балалар К'!G83</f>
        <v>0</v>
      </c>
      <c r="E194" s="139">
        <f>'5 жастағы балалар Т'!G83</f>
        <v>0</v>
      </c>
      <c r="F194" s="139">
        <f>'5 жастағы балалар Ш'!G83</f>
        <v>0</v>
      </c>
      <c r="G194" s="139">
        <f>'5 жастағы балалар Ә'!G83</f>
        <v>0</v>
      </c>
      <c r="CO194" s="140"/>
      <c r="CQ194" s="140"/>
      <c r="CS194" s="140"/>
      <c r="CU194" s="140"/>
    </row>
    <row r="195" spans="2:99">
      <c r="B195" s="33"/>
      <c r="C195" s="139">
        <f>'5 жастағы балалар Ф'!H83</f>
        <v>0</v>
      </c>
      <c r="D195" s="139">
        <f>'5 жастағы балалар К'!H83</f>
        <v>0</v>
      </c>
      <c r="E195" s="139">
        <f>'5 жастағы балалар Т'!H83</f>
        <v>0</v>
      </c>
      <c r="F195" s="139">
        <f>'5 жастағы балалар Ш'!H83</f>
        <v>0</v>
      </c>
      <c r="G195" s="139">
        <f>'5 жастағы балалар Ә'!H83</f>
        <v>0</v>
      </c>
      <c r="CO195" s="141"/>
      <c r="CQ195" s="141"/>
      <c r="CS195" s="141"/>
      <c r="CU195" s="141"/>
    </row>
    <row r="196" spans="2:99">
      <c r="B196" s="34"/>
      <c r="C196" s="139">
        <f>'5 жастағы балалар Ф'!I83</f>
        <v>0</v>
      </c>
      <c r="D196" s="139">
        <f>'5 жастағы балалар К'!I83</f>
        <v>0</v>
      </c>
      <c r="E196" s="139">
        <f>'5 жастағы балалар Т'!I83</f>
        <v>0</v>
      </c>
      <c r="F196" s="139">
        <f>'5 жастағы балалар Ш'!I83</f>
        <v>0</v>
      </c>
      <c r="G196" s="139">
        <f>'5 жастағы балалар Ә'!I83</f>
        <v>0</v>
      </c>
      <c r="CO196" s="141"/>
      <c r="CQ196" s="141"/>
      <c r="CS196" s="141"/>
      <c r="CU196" s="141"/>
    </row>
    <row r="197" spans="2:7">
      <c r="B197" s="31">
        <v>3</v>
      </c>
      <c r="C197" s="139">
        <f>'5 жастағы балалар Ф'!J83</f>
        <v>0</v>
      </c>
      <c r="D197" s="139">
        <f>'5 жастағы балалар К'!J83</f>
        <v>0</v>
      </c>
      <c r="E197" s="139">
        <f>'5 жастағы балалар Т'!J83</f>
        <v>0</v>
      </c>
      <c r="F197" s="139">
        <f>'5 жастағы балалар Ш'!J83</f>
        <v>0</v>
      </c>
      <c r="G197" s="139">
        <f>'5 жастағы балалар Ә'!J83</f>
        <v>0</v>
      </c>
    </row>
    <row r="198" spans="2:7">
      <c r="B198" s="33"/>
      <c r="C198" s="139">
        <f>'5 жастағы балалар Ф'!K83</f>
        <v>0</v>
      </c>
      <c r="D198" s="139">
        <f>'5 жастағы балалар К'!K83</f>
        <v>0</v>
      </c>
      <c r="E198" s="139">
        <f>'5 жастағы балалар Т'!K83</f>
        <v>0</v>
      </c>
      <c r="F198" s="139">
        <f>'5 жастағы балалар Ш'!K83</f>
        <v>0</v>
      </c>
      <c r="G198" s="139">
        <f>'5 жастағы балалар Ә'!K83</f>
        <v>0</v>
      </c>
    </row>
    <row r="199" spans="2:7">
      <c r="B199" s="34"/>
      <c r="C199" s="139">
        <f>'5 жастағы балалар Ф'!L83</f>
        <v>0</v>
      </c>
      <c r="D199" s="139">
        <f>'5 жастағы балалар К'!L83</f>
        <v>0</v>
      </c>
      <c r="E199" s="139">
        <f>'5 жастағы балалар Т'!L83</f>
        <v>0</v>
      </c>
      <c r="F199" s="139">
        <f>'5 жастағы балалар Ш'!L83</f>
        <v>0</v>
      </c>
      <c r="G199" s="139">
        <f>'5 жастағы балалар Ә'!L83</f>
        <v>0</v>
      </c>
    </row>
    <row r="200" spans="2:7">
      <c r="B200" s="31">
        <v>4</v>
      </c>
      <c r="C200" s="139">
        <f>'5 жастағы балалар Ф'!M83</f>
        <v>0</v>
      </c>
      <c r="D200" s="139">
        <f>'5 жастағы балалар К'!M83</f>
        <v>0</v>
      </c>
      <c r="E200" s="139">
        <f>'5 жастағы балалар Т'!M83</f>
        <v>0</v>
      </c>
      <c r="F200" s="139">
        <f>'5 жастағы балалар Ш'!M83</f>
        <v>0</v>
      </c>
      <c r="G200" s="139">
        <f>'5 жастағы балалар Ә'!M83</f>
        <v>0</v>
      </c>
    </row>
    <row r="201" spans="2:7">
      <c r="B201" s="33"/>
      <c r="C201" s="139">
        <f>'5 жастағы балалар Ф'!N83</f>
        <v>0</v>
      </c>
      <c r="D201" s="139">
        <f>'5 жастағы балалар К'!N83</f>
        <v>0</v>
      </c>
      <c r="E201" s="139">
        <f>'5 жастағы балалар Т'!N83</f>
        <v>0</v>
      </c>
      <c r="F201" s="139">
        <f>'5 жастағы балалар Ш'!N83</f>
        <v>0</v>
      </c>
      <c r="G201" s="139">
        <f>'5 жастағы балалар Ә'!N83</f>
        <v>0</v>
      </c>
    </row>
    <row r="202" spans="2:7">
      <c r="B202" s="34"/>
      <c r="C202" s="139">
        <f>'5 жастағы балалар Ф'!O83</f>
        <v>0</v>
      </c>
      <c r="D202" s="139">
        <f>'5 жастағы балалар К'!O83</f>
        <v>0</v>
      </c>
      <c r="E202" s="139">
        <f>'5 жастағы балалар Т'!O83</f>
        <v>0</v>
      </c>
      <c r="F202" s="139">
        <f>'5 жастағы балалар Ш'!O83</f>
        <v>0</v>
      </c>
      <c r="G202" s="139">
        <f>'5 жастағы балалар Ә'!O83</f>
        <v>0</v>
      </c>
    </row>
    <row r="203" spans="2:7">
      <c r="B203" s="31">
        <v>5</v>
      </c>
      <c r="C203" s="139">
        <f>'5 жастағы балалар Ф'!P83</f>
        <v>0</v>
      </c>
      <c r="D203" s="139">
        <f>'5 жастағы балалар К'!P83</f>
        <v>0</v>
      </c>
      <c r="E203" s="139">
        <f>'5 жастағы балалар Т'!P83</f>
        <v>0</v>
      </c>
      <c r="F203" s="139">
        <f>'5 жастағы балалар Ш'!P83</f>
        <v>0</v>
      </c>
      <c r="G203" s="139">
        <f>'5 жастағы балалар Ә'!P83</f>
        <v>0</v>
      </c>
    </row>
    <row r="204" spans="2:7">
      <c r="B204" s="33"/>
      <c r="C204" s="139">
        <f>'5 жастағы балалар Ф'!Q83</f>
        <v>0</v>
      </c>
      <c r="D204" s="139">
        <f>'5 жастағы балалар К'!Q83</f>
        <v>0</v>
      </c>
      <c r="E204" s="139">
        <f>'5 жастағы балалар Т'!Q83</f>
        <v>0</v>
      </c>
      <c r="F204" s="139">
        <f>'5 жастағы балалар Ш'!Q83</f>
        <v>0</v>
      </c>
      <c r="G204" s="139">
        <f>'5 жастағы балалар Ә'!Q83</f>
        <v>0</v>
      </c>
    </row>
    <row r="205" spans="2:7">
      <c r="B205" s="34"/>
      <c r="C205" s="139">
        <f>'5 жастағы балалар Ф'!R83</f>
        <v>0</v>
      </c>
      <c r="D205" s="139">
        <f>'5 жастағы балалар К'!R83</f>
        <v>0</v>
      </c>
      <c r="E205" s="139">
        <f>'5 жастағы балалар Т'!R83</f>
        <v>0</v>
      </c>
      <c r="F205" s="139">
        <f>'5 жастағы балалар Ш'!R83</f>
        <v>0</v>
      </c>
      <c r="G205" s="139">
        <f>'5 жастағы балалар Ә'!R83</f>
        <v>0</v>
      </c>
    </row>
    <row r="206" spans="2:7">
      <c r="B206" s="31">
        <v>6</v>
      </c>
      <c r="C206" s="139">
        <f>'5 жастағы балалар Ф'!S83</f>
        <v>0</v>
      </c>
      <c r="D206" s="139">
        <f>'5 жастағы балалар К'!S83</f>
        <v>0</v>
      </c>
      <c r="E206" s="139">
        <f>'5 жастағы балалар Т'!S83</f>
        <v>0</v>
      </c>
      <c r="F206" s="139">
        <f>'5 жастағы балалар Ш'!S83</f>
        <v>0</v>
      </c>
      <c r="G206" s="139">
        <f>'5 жастағы балалар Ә'!S83</f>
        <v>0</v>
      </c>
    </row>
    <row r="207" spans="2:7">
      <c r="B207" s="33"/>
      <c r="C207" s="139">
        <f>'5 жастағы балалар Ф'!T83</f>
        <v>0</v>
      </c>
      <c r="D207" s="139">
        <f>'5 жастағы балалар К'!T83</f>
        <v>0</v>
      </c>
      <c r="E207" s="139">
        <f>'5 жастағы балалар Т'!T83</f>
        <v>0</v>
      </c>
      <c r="F207" s="139">
        <f>'5 жастағы балалар Ш'!T83</f>
        <v>0</v>
      </c>
      <c r="G207" s="139">
        <f>'5 жастағы балалар Ә'!T83</f>
        <v>0</v>
      </c>
    </row>
    <row r="208" spans="2:7">
      <c r="B208" s="34"/>
      <c r="C208" s="139">
        <f>'5 жастағы балалар Ф'!U83</f>
        <v>0</v>
      </c>
      <c r="D208" s="139">
        <f>'5 жастағы балалар К'!U83</f>
        <v>0</v>
      </c>
      <c r="E208" s="139">
        <f>'5 жастағы балалар Т'!U83</f>
        <v>0</v>
      </c>
      <c r="F208" s="139">
        <f>'5 жастағы балалар Ш'!U83</f>
        <v>0</v>
      </c>
      <c r="G208" s="139">
        <f>'5 жастағы балалар Ә'!U83</f>
        <v>0</v>
      </c>
    </row>
    <row r="209" spans="2:7">
      <c r="B209" s="31">
        <v>7</v>
      </c>
      <c r="C209" s="139">
        <f>'5 жастағы балалар Ф'!V83</f>
        <v>0</v>
      </c>
      <c r="D209" s="139">
        <f>'5 жастағы балалар К'!V83</f>
        <v>0</v>
      </c>
      <c r="E209" s="139">
        <f>'5 жастағы балалар Т'!V83</f>
        <v>0</v>
      </c>
      <c r="F209" s="139">
        <f>'5 жастағы балалар Ш'!V83</f>
        <v>0</v>
      </c>
      <c r="G209" s="139">
        <f>'5 жастағы балалар Ә'!V83</f>
        <v>0</v>
      </c>
    </row>
    <row r="210" spans="2:7">
      <c r="B210" s="33"/>
      <c r="C210" s="139">
        <f>'5 жастағы балалар Ф'!W83</f>
        <v>0</v>
      </c>
      <c r="D210" s="139">
        <f>'5 жастағы балалар Ш'!W83</f>
        <v>0</v>
      </c>
      <c r="E210" s="139">
        <f>'5 жастағы балалар Т'!W83</f>
        <v>0</v>
      </c>
      <c r="F210" s="139">
        <f>'5 жастағы балалар Ш'!W83</f>
        <v>0</v>
      </c>
      <c r="G210" s="139">
        <f>'5 жастағы балалар Ә'!W83</f>
        <v>0</v>
      </c>
    </row>
    <row r="211" spans="2:7">
      <c r="B211" s="34"/>
      <c r="C211" s="139">
        <f>'5 жастағы балалар Ф'!X83</f>
        <v>0</v>
      </c>
      <c r="D211" s="139">
        <f>'5 жастағы балалар К'!X83</f>
        <v>0</v>
      </c>
      <c r="E211" s="139">
        <f>'5 жастағы балалар Т'!X83</f>
        <v>0</v>
      </c>
      <c r="F211" s="139">
        <f>'5 жастағы балалар Ш'!X83</f>
        <v>0</v>
      </c>
      <c r="G211" s="139">
        <f>'5 жастағы балалар Ә'!X83</f>
        <v>0</v>
      </c>
    </row>
    <row r="212" spans="2:7">
      <c r="B212" s="31">
        <v>8</v>
      </c>
      <c r="C212" s="41"/>
      <c r="D212" s="139">
        <f>'5 жастағы балалар К'!Y83</f>
        <v>0</v>
      </c>
      <c r="E212" s="42"/>
      <c r="F212" s="139">
        <f>'5 жастағы балалар Ш'!Y83</f>
        <v>0</v>
      </c>
      <c r="G212" s="42"/>
    </row>
    <row r="213" spans="2:7">
      <c r="B213" s="33"/>
      <c r="C213" s="43"/>
      <c r="D213" s="139">
        <f>'5 жастағы балалар К'!Z83</f>
        <v>0</v>
      </c>
      <c r="E213" s="44"/>
      <c r="F213" s="139">
        <f>'5 жастағы балалар Ш'!Z83</f>
        <v>0</v>
      </c>
      <c r="G213" s="44"/>
    </row>
    <row r="214" spans="2:7">
      <c r="B214" s="34"/>
      <c r="C214" s="43"/>
      <c r="D214" s="139">
        <f>'5 жастағы балалар К'!AA83</f>
        <v>0</v>
      </c>
      <c r="E214" s="44"/>
      <c r="F214" s="139">
        <f>'5 жастағы балалар Ш'!AA83</f>
        <v>0</v>
      </c>
      <c r="G214" s="44"/>
    </row>
    <row r="215" spans="2:7">
      <c r="B215" s="31">
        <v>9</v>
      </c>
      <c r="C215" s="43"/>
      <c r="D215" s="139">
        <f>'5 жастағы балалар К'!AB83</f>
        <v>0</v>
      </c>
      <c r="E215" s="44"/>
      <c r="F215" s="139">
        <f>'5 жастағы балалар Ш'!AB83</f>
        <v>0</v>
      </c>
      <c r="G215" s="44"/>
    </row>
    <row r="216" ht="15" customHeight="1" spans="2:7">
      <c r="B216" s="33"/>
      <c r="C216" s="43"/>
      <c r="D216" s="139">
        <f>'5 жастағы балалар К'!AC83</f>
        <v>0</v>
      </c>
      <c r="E216" s="44"/>
      <c r="F216" s="139">
        <f>'5 жастағы балалар Ш'!AC83</f>
        <v>0</v>
      </c>
      <c r="G216" s="44"/>
    </row>
    <row r="217" ht="15" customHeight="1" spans="2:7">
      <c r="B217" s="34"/>
      <c r="C217" s="43"/>
      <c r="D217" s="139">
        <f>'5 жастағы балалар К'!AD83</f>
        <v>0</v>
      </c>
      <c r="E217" s="44"/>
      <c r="F217" s="139">
        <f>'5 жастағы балалар Ш'!AD83</f>
        <v>0</v>
      </c>
      <c r="G217" s="44"/>
    </row>
    <row r="218" ht="15" customHeight="1" spans="2:7">
      <c r="B218" s="37">
        <v>10</v>
      </c>
      <c r="C218" s="43"/>
      <c r="D218" s="139">
        <f>'5 жастағы балалар К'!AE83</f>
        <v>0</v>
      </c>
      <c r="E218" s="44"/>
      <c r="F218" s="139">
        <f>'5 жастағы балалар Ш'!AE83</f>
        <v>0</v>
      </c>
      <c r="G218" s="44"/>
    </row>
    <row r="219" spans="2:7">
      <c r="B219" s="37"/>
      <c r="C219" s="43"/>
      <c r="D219" s="139">
        <f>'5 жастағы балалар К'!AF83</f>
        <v>0</v>
      </c>
      <c r="E219" s="44"/>
      <c r="F219" s="139">
        <f>'5 жастағы балалар Ш'!AF83</f>
        <v>0</v>
      </c>
      <c r="G219" s="44"/>
    </row>
    <row r="220" spans="2:7">
      <c r="B220" s="37"/>
      <c r="C220" s="43"/>
      <c r="D220" s="139">
        <f>'5 жастағы балалар К'!AG83</f>
        <v>0</v>
      </c>
      <c r="E220" s="44"/>
      <c r="F220" s="139">
        <f>'5 жастағы балалар Ш'!AG83</f>
        <v>0</v>
      </c>
      <c r="G220" s="44"/>
    </row>
    <row r="221" spans="2:7">
      <c r="B221" s="37">
        <v>11</v>
      </c>
      <c r="C221" s="43"/>
      <c r="D221" s="139">
        <f>'5 жастағы балалар К'!AH83</f>
        <v>0</v>
      </c>
      <c r="E221" s="44"/>
      <c r="F221" s="139">
        <f>'5 жастағы балалар Ш'!AH83</f>
        <v>0</v>
      </c>
      <c r="G221" s="44"/>
    </row>
    <row r="222" spans="2:7">
      <c r="B222" s="37"/>
      <c r="C222" s="43"/>
      <c r="D222" s="139">
        <f>'5 жастағы балалар К'!AI83</f>
        <v>0</v>
      </c>
      <c r="E222" s="44"/>
      <c r="F222" s="139">
        <f>'5 жастағы балалар Ш'!AI83</f>
        <v>0</v>
      </c>
      <c r="G222" s="44"/>
    </row>
    <row r="223" spans="2:7">
      <c r="B223" s="37"/>
      <c r="C223" s="43"/>
      <c r="D223" s="139">
        <f>'5 жастағы балалар К'!AJ83</f>
        <v>0</v>
      </c>
      <c r="E223" s="44"/>
      <c r="F223" s="139">
        <f>'5 жастағы балалар Ш'!AJ83</f>
        <v>0</v>
      </c>
      <c r="G223" s="44"/>
    </row>
    <row r="224" spans="2:7">
      <c r="B224" s="37">
        <v>12</v>
      </c>
      <c r="C224" s="43"/>
      <c r="D224" s="139">
        <f>'5 жастағы балалар К'!AK83</f>
        <v>0</v>
      </c>
      <c r="E224" s="44"/>
      <c r="F224" s="139">
        <f>'5 жастағы балалар Ш'!AK83</f>
        <v>0</v>
      </c>
      <c r="G224" s="44"/>
    </row>
    <row r="225" spans="2:7">
      <c r="B225" s="37"/>
      <c r="C225" s="43"/>
      <c r="D225" s="139">
        <f>'5 жастағы балалар К'!AL83</f>
        <v>0</v>
      </c>
      <c r="E225" s="44"/>
      <c r="F225" s="139">
        <f>'5 жастағы балалар Ш'!AL83</f>
        <v>0</v>
      </c>
      <c r="G225" s="44"/>
    </row>
    <row r="226" spans="2:7">
      <c r="B226" s="37"/>
      <c r="C226" s="43"/>
      <c r="D226" s="139">
        <f>'5 жастағы балалар К'!AM83</f>
        <v>0</v>
      </c>
      <c r="E226" s="44"/>
      <c r="F226" s="139">
        <f>'5 жастағы балалар Ш'!AM83</f>
        <v>0</v>
      </c>
      <c r="G226" s="44"/>
    </row>
    <row r="227" spans="2:7">
      <c r="B227" s="37">
        <v>13</v>
      </c>
      <c r="C227" s="43"/>
      <c r="D227" s="139">
        <f>'5 жастағы балалар К'!AN83</f>
        <v>0</v>
      </c>
      <c r="E227" s="44"/>
      <c r="F227" s="139">
        <f>'5 жастағы балалар Ш'!AN83</f>
        <v>0</v>
      </c>
      <c r="G227" s="44"/>
    </row>
    <row r="228" spans="2:7">
      <c r="B228" s="37"/>
      <c r="C228" s="43"/>
      <c r="D228" s="139">
        <f>'5 жастағы балалар К'!AO83</f>
        <v>0</v>
      </c>
      <c r="E228" s="44"/>
      <c r="F228" s="139">
        <f>'5 жастағы балалар Ш'!AO83</f>
        <v>0</v>
      </c>
      <c r="G228" s="44"/>
    </row>
    <row r="229" spans="2:7">
      <c r="B229" s="37"/>
      <c r="C229" s="43"/>
      <c r="D229" s="139">
        <f>'5 жастағы балалар К'!AP83</f>
        <v>0</v>
      </c>
      <c r="E229" s="44"/>
      <c r="F229" s="139">
        <f>'5 жастағы балалар Ш'!AP83</f>
        <v>0</v>
      </c>
      <c r="G229" s="44"/>
    </row>
    <row r="230" spans="2:7">
      <c r="B230" s="37">
        <v>14</v>
      </c>
      <c r="C230" s="43"/>
      <c r="D230" s="139">
        <f>'5 жастағы балалар К'!AQ83</f>
        <v>0</v>
      </c>
      <c r="E230" s="44"/>
      <c r="F230" s="139">
        <f>'5 жастағы балалар Ш'!AQ83</f>
        <v>0</v>
      </c>
      <c r="G230" s="44"/>
    </row>
    <row r="231" spans="2:7">
      <c r="B231" s="37"/>
      <c r="C231" s="43"/>
      <c r="D231" s="139">
        <f>'5 жастағы балалар К'!AR83</f>
        <v>0</v>
      </c>
      <c r="E231" s="44"/>
      <c r="F231" s="139">
        <f>'5 жастағы балалар Ш'!AR83</f>
        <v>0</v>
      </c>
      <c r="G231" s="44"/>
    </row>
    <row r="232" spans="2:7">
      <c r="B232" s="37"/>
      <c r="C232" s="43"/>
      <c r="D232" s="139">
        <f>'5 жастағы балалар К'!AS83</f>
        <v>0</v>
      </c>
      <c r="E232" s="44"/>
      <c r="F232" s="139">
        <f>'5 жастағы балалар Ш'!AS83</f>
        <v>0</v>
      </c>
      <c r="G232" s="44"/>
    </row>
    <row r="233" spans="2:7">
      <c r="B233" s="37">
        <v>15</v>
      </c>
      <c r="C233" s="43"/>
      <c r="D233" s="139">
        <f>'5 жастағы балалар К'!AT83</f>
        <v>0</v>
      </c>
      <c r="E233" s="44"/>
      <c r="F233" s="139">
        <f>'5 жастағы балалар Ш'!AT83</f>
        <v>0</v>
      </c>
      <c r="G233" s="44"/>
    </row>
    <row r="234" spans="2:7">
      <c r="B234" s="37"/>
      <c r="C234" s="43"/>
      <c r="D234" s="139">
        <f>'5 жастағы балалар К'!AU83</f>
        <v>0</v>
      </c>
      <c r="E234" s="44"/>
      <c r="F234" s="139">
        <f>'5 жастағы балалар Ш'!AU83</f>
        <v>0</v>
      </c>
      <c r="G234" s="44"/>
    </row>
    <row r="235" spans="2:7">
      <c r="B235" s="37"/>
      <c r="C235" s="43"/>
      <c r="D235" s="139">
        <f>'5 жастағы балалар К'!AV83</f>
        <v>0</v>
      </c>
      <c r="E235" s="44"/>
      <c r="F235" s="139">
        <f>'5 жастағы балалар Ш'!AV83</f>
        <v>0</v>
      </c>
      <c r="G235" s="44"/>
    </row>
    <row r="236" spans="2:7">
      <c r="B236" s="31">
        <v>16</v>
      </c>
      <c r="C236" s="43"/>
      <c r="D236" s="139">
        <f>'5 жастағы балалар К'!AW83</f>
        <v>0</v>
      </c>
      <c r="E236" s="44"/>
      <c r="F236" s="139">
        <f>'5 жастағы балалар Ш'!AW83</f>
        <v>0</v>
      </c>
      <c r="G236" s="44"/>
    </row>
    <row r="237" spans="2:7">
      <c r="B237" s="33"/>
      <c r="C237" s="43"/>
      <c r="D237" s="139">
        <f>'5 жастағы балалар К'!AX83</f>
        <v>0</v>
      </c>
      <c r="E237" s="44"/>
      <c r="F237" s="139">
        <f>'5 жастағы балалар Ш'!AX83</f>
        <v>0</v>
      </c>
      <c r="G237" s="44"/>
    </row>
    <row r="238" spans="2:7">
      <c r="B238" s="34"/>
      <c r="C238" s="43"/>
      <c r="D238" s="139">
        <f>'5 жастағы балалар К'!AY83</f>
        <v>0</v>
      </c>
      <c r="E238" s="44"/>
      <c r="F238" s="139">
        <f>'5 жастағы балалар Ш'!AY83</f>
        <v>0</v>
      </c>
      <c r="G238" s="44"/>
    </row>
    <row r="239" spans="2:7">
      <c r="B239" s="31">
        <v>17</v>
      </c>
      <c r="C239" s="43"/>
      <c r="D239" s="139">
        <f>'5 жастағы балалар К'!AZ83</f>
        <v>0</v>
      </c>
      <c r="E239" s="44"/>
      <c r="F239" s="139">
        <f>'5 жастағы балалар Ш'!AZ83</f>
        <v>0</v>
      </c>
      <c r="G239" s="44"/>
    </row>
    <row r="240" spans="2:7">
      <c r="B240" s="33"/>
      <c r="C240" s="43"/>
      <c r="D240" s="139">
        <f>'5 жастағы балалар К'!BA83</f>
        <v>0</v>
      </c>
      <c r="E240" s="44"/>
      <c r="F240" s="139">
        <f>'5 жастағы балалар Ш'!BA83</f>
        <v>0</v>
      </c>
      <c r="G240" s="44"/>
    </row>
    <row r="241" spans="2:7">
      <c r="B241" s="34"/>
      <c r="C241" s="43"/>
      <c r="D241" s="139">
        <f>'5 жастағы балалар К'!BB83</f>
        <v>0</v>
      </c>
      <c r="E241" s="44"/>
      <c r="F241" s="139">
        <f>'5 жастағы балалар Ш'!BB83</f>
        <v>0</v>
      </c>
      <c r="G241" s="44"/>
    </row>
    <row r="242" spans="2:7">
      <c r="B242" s="31">
        <v>18</v>
      </c>
      <c r="C242" s="43"/>
      <c r="D242" s="139">
        <f>'5 жастағы балалар К'!BC83</f>
        <v>0</v>
      </c>
      <c r="E242" s="44"/>
      <c r="F242" s="139">
        <f>'5 жастағы балалар Ш'!BC83</f>
        <v>0</v>
      </c>
      <c r="G242" s="44"/>
    </row>
    <row r="243" spans="2:7">
      <c r="B243" s="33"/>
      <c r="C243" s="43"/>
      <c r="D243" s="139">
        <f>'5 жастағы балалар К'!BD83</f>
        <v>0</v>
      </c>
      <c r="E243" s="44"/>
      <c r="F243" s="139">
        <f>'5 жастағы балалар Ш'!BD83</f>
        <v>0</v>
      </c>
      <c r="G243" s="44"/>
    </row>
    <row r="244" spans="2:7">
      <c r="B244" s="34"/>
      <c r="C244" s="43"/>
      <c r="D244" s="139">
        <f>'5 жастағы балалар К'!BE83</f>
        <v>0</v>
      </c>
      <c r="E244" s="44"/>
      <c r="F244" s="139">
        <f>'5 жастағы балалар Ш'!BE83</f>
        <v>0</v>
      </c>
      <c r="G244" s="44"/>
    </row>
    <row r="245" spans="2:7">
      <c r="B245" s="31">
        <v>19</v>
      </c>
      <c r="C245" s="43"/>
      <c r="D245" s="139">
        <f>'5 жастағы балалар К'!BF83</f>
        <v>0</v>
      </c>
      <c r="E245" s="44"/>
      <c r="F245" s="139">
        <f>'5 жастағы балалар Ш'!BF83</f>
        <v>0</v>
      </c>
      <c r="G245" s="44"/>
    </row>
    <row r="246" spans="2:7">
      <c r="B246" s="33"/>
      <c r="C246" s="43"/>
      <c r="D246" s="139">
        <f>'5 жастағы балалар К'!BG83</f>
        <v>0</v>
      </c>
      <c r="E246" s="44"/>
      <c r="F246" s="139">
        <f>'5 жастағы балалар Ш'!BG83</f>
        <v>0</v>
      </c>
      <c r="G246" s="44"/>
    </row>
    <row r="247" spans="2:7">
      <c r="B247" s="34"/>
      <c r="C247" s="43"/>
      <c r="D247" s="139">
        <f>'5 жастағы балалар К'!BH83</f>
        <v>0</v>
      </c>
      <c r="E247" s="44"/>
      <c r="F247" s="139">
        <f>'5 жастағы балалар Ш'!BH83</f>
        <v>0</v>
      </c>
      <c r="G247" s="44"/>
    </row>
    <row r="248" spans="2:7">
      <c r="B248" s="31">
        <v>20</v>
      </c>
      <c r="C248" s="43"/>
      <c r="D248" s="139">
        <f>'5 жастағы балалар К'!BI83</f>
        <v>0</v>
      </c>
      <c r="E248" s="44"/>
      <c r="F248" s="139">
        <f>'5 жастағы балалар Ш'!BI83</f>
        <v>0</v>
      </c>
      <c r="G248" s="44"/>
    </row>
    <row r="249" spans="2:7">
      <c r="B249" s="33"/>
      <c r="C249" s="43"/>
      <c r="D249" s="139">
        <f>'5 жастағы балалар К'!BJ83</f>
        <v>0</v>
      </c>
      <c r="E249" s="44"/>
      <c r="F249" s="139">
        <f>'5 жастағы балалар Ш'!BJ83</f>
        <v>0</v>
      </c>
      <c r="G249" s="44"/>
    </row>
    <row r="250" spans="2:7">
      <c r="B250" s="34"/>
      <c r="C250" s="43"/>
      <c r="D250" s="139">
        <f>'5 жастағы балалар К'!BK83</f>
        <v>0</v>
      </c>
      <c r="E250" s="44"/>
      <c r="F250" s="139">
        <f>'5 жастағы балалар Ш'!BK83</f>
        <v>0</v>
      </c>
      <c r="G250" s="44"/>
    </row>
    <row r="251" spans="2:7">
      <c r="B251" s="31">
        <v>21</v>
      </c>
      <c r="C251" s="43"/>
      <c r="D251" s="139">
        <f>'5 жастағы балалар К'!BL83</f>
        <v>0</v>
      </c>
      <c r="E251" s="44"/>
      <c r="F251" s="139">
        <f>'5 жастағы балалар Ш'!BL83</f>
        <v>0</v>
      </c>
      <c r="G251" s="44"/>
    </row>
    <row r="252" spans="2:7">
      <c r="B252" s="33"/>
      <c r="C252" s="43"/>
      <c r="D252" s="139">
        <f>'5 жастағы балалар К'!BM83</f>
        <v>0</v>
      </c>
      <c r="E252" s="44"/>
      <c r="F252" s="139">
        <f>'5 жастағы балалар Ш'!BM83</f>
        <v>0</v>
      </c>
      <c r="G252" s="44"/>
    </row>
    <row r="253" spans="2:7">
      <c r="B253" s="34"/>
      <c r="C253" s="43"/>
      <c r="D253" s="139">
        <f>'5 жастағы балалар К'!BN83</f>
        <v>0</v>
      </c>
      <c r="E253" s="44"/>
      <c r="F253" s="139">
        <f>'5 жастағы балалар Ш'!BN83</f>
        <v>0</v>
      </c>
      <c r="G253" s="44"/>
    </row>
    <row r="254" spans="2:7">
      <c r="B254" s="31">
        <v>22</v>
      </c>
      <c r="C254" s="43"/>
      <c r="D254" s="139">
        <f>'5 жастағы балалар К'!BO83</f>
        <v>0</v>
      </c>
      <c r="E254" s="44"/>
      <c r="F254" s="139">
        <f>'5 жастағы балалар Ш'!BO83</f>
        <v>0</v>
      </c>
      <c r="G254" s="44"/>
    </row>
    <row r="255" spans="2:7">
      <c r="B255" s="33"/>
      <c r="C255" s="43"/>
      <c r="D255" s="139">
        <f>'5 жастағы балалар К'!BP83</f>
        <v>0</v>
      </c>
      <c r="E255" s="44"/>
      <c r="F255" s="139">
        <f>'5 жастағы балалар Ш'!BP83</f>
        <v>0</v>
      </c>
      <c r="G255" s="44"/>
    </row>
    <row r="256" spans="2:7">
      <c r="B256" s="34"/>
      <c r="C256" s="43"/>
      <c r="D256" s="139">
        <f>'5 жастағы балалар К'!BQ83</f>
        <v>0</v>
      </c>
      <c r="E256" s="44"/>
      <c r="F256" s="139">
        <f>'5 жастағы балалар Ш'!BQ83</f>
        <v>0</v>
      </c>
      <c r="G256" s="44"/>
    </row>
    <row r="257" spans="2:7">
      <c r="B257" s="31">
        <v>23</v>
      </c>
      <c r="C257" s="43"/>
      <c r="D257" s="139">
        <f>'5 жастағы балалар К'!BR83</f>
        <v>0</v>
      </c>
      <c r="E257" s="44"/>
      <c r="F257" s="139">
        <f>'5 жастағы балалар Ш'!BR83</f>
        <v>0</v>
      </c>
      <c r="G257" s="44"/>
    </row>
    <row r="258" spans="2:7">
      <c r="B258" s="33"/>
      <c r="C258" s="43"/>
      <c r="D258" s="139">
        <f>'5 жастағы балалар К'!BS83</f>
        <v>0</v>
      </c>
      <c r="E258" s="44"/>
      <c r="F258" s="139">
        <f>'5 жастағы балалар Ш'!BS83</f>
        <v>0</v>
      </c>
      <c r="G258" s="44"/>
    </row>
    <row r="259" spans="2:7">
      <c r="B259" s="34"/>
      <c r="C259" s="43"/>
      <c r="D259" s="139">
        <f>'5 жастағы балалар К'!BT83</f>
        <v>0</v>
      </c>
      <c r="E259" s="44"/>
      <c r="F259" s="139">
        <f>'5 жастағы балалар Ш'!BT83</f>
        <v>0</v>
      </c>
      <c r="G259" s="44"/>
    </row>
    <row r="260" spans="2:7">
      <c r="B260" s="31">
        <v>24</v>
      </c>
      <c r="C260" s="43"/>
      <c r="D260" s="139">
        <f>'5 жастағы балалар К'!BU83</f>
        <v>0</v>
      </c>
      <c r="E260" s="44"/>
      <c r="F260" s="139">
        <f>'5 жастағы балалар Ш'!BU83</f>
        <v>0</v>
      </c>
      <c r="G260" s="44"/>
    </row>
    <row r="261" spans="2:7">
      <c r="B261" s="33"/>
      <c r="C261" s="43"/>
      <c r="D261" s="139">
        <f>'5 жастағы балалар К'!BV83</f>
        <v>0</v>
      </c>
      <c r="E261" s="44"/>
      <c r="F261" s="139">
        <f>'5 жастағы балалар Ш'!BV83</f>
        <v>0</v>
      </c>
      <c r="G261" s="44"/>
    </row>
    <row r="262" spans="2:7">
      <c r="B262" s="34"/>
      <c r="C262" s="43"/>
      <c r="D262" s="139">
        <f>'5 жастағы балалар К'!BW83</f>
        <v>0</v>
      </c>
      <c r="E262" s="44"/>
      <c r="F262" s="139">
        <f>'5 жастағы балалар Ш'!BW83</f>
        <v>0</v>
      </c>
      <c r="G262" s="44"/>
    </row>
    <row r="263" spans="2:7">
      <c r="B263" s="31">
        <v>25</v>
      </c>
      <c r="C263" s="43"/>
      <c r="D263" s="139">
        <f>'5 жастағы балалар К'!BX83</f>
        <v>0</v>
      </c>
      <c r="E263" s="44"/>
      <c r="F263" s="139">
        <f>'5 жастағы балалар Ш'!BX83</f>
        <v>0</v>
      </c>
      <c r="G263" s="44"/>
    </row>
    <row r="264" spans="2:7">
      <c r="B264" s="33"/>
      <c r="C264" s="43"/>
      <c r="D264" s="139">
        <f>'5 жастағы балалар К'!BY83</f>
        <v>0</v>
      </c>
      <c r="E264" s="44"/>
      <c r="F264" s="139">
        <f>'5 жастағы балалар Ш'!BY83</f>
        <v>0</v>
      </c>
      <c r="G264" s="44"/>
    </row>
    <row r="265" spans="2:7">
      <c r="B265" s="34"/>
      <c r="C265" s="43"/>
      <c r="D265" s="139">
        <f>'5 жастағы балалар К'!BZ83</f>
        <v>0</v>
      </c>
      <c r="E265" s="44"/>
      <c r="F265" s="139">
        <f>'5 жастағы балалар Ш'!BZ83</f>
        <v>0</v>
      </c>
      <c r="G265" s="44"/>
    </row>
    <row r="266" spans="2:7">
      <c r="B266" s="37">
        <v>26</v>
      </c>
      <c r="C266" s="43"/>
      <c r="D266" s="139">
        <f>'5 жастағы балалар К'!CA83</f>
        <v>0</v>
      </c>
      <c r="E266" s="44"/>
      <c r="F266" s="139">
        <f>'5 жастағы балалар Ш'!CA83</f>
        <v>0</v>
      </c>
      <c r="G266" s="44"/>
    </row>
    <row r="267" spans="2:7">
      <c r="B267" s="37"/>
      <c r="C267" s="43"/>
      <c r="D267" s="139">
        <f>'5 жастағы балалар К'!CB83</f>
        <v>0</v>
      </c>
      <c r="E267" s="44"/>
      <c r="F267" s="139">
        <f>'5 жастағы балалар Ш'!CB83</f>
        <v>0</v>
      </c>
      <c r="G267" s="44"/>
    </row>
    <row r="268" spans="2:7">
      <c r="B268" s="37"/>
      <c r="C268" s="43"/>
      <c r="D268" s="139">
        <f>'5 жастағы балалар К'!CC83</f>
        <v>0</v>
      </c>
      <c r="E268" s="44"/>
      <c r="F268" s="139">
        <f>'5 жастағы балалар Ш'!CC83</f>
        <v>0</v>
      </c>
      <c r="G268" s="44"/>
    </row>
    <row r="269" spans="2:7">
      <c r="B269" s="37">
        <v>27</v>
      </c>
      <c r="C269" s="43"/>
      <c r="D269" s="139">
        <f>'5 жастағы балалар К'!CD83</f>
        <v>0</v>
      </c>
      <c r="E269" s="44"/>
      <c r="F269" s="139">
        <f>'5 жастағы балалар Ш'!CD83</f>
        <v>0</v>
      </c>
      <c r="G269" s="44"/>
    </row>
    <row r="270" spans="2:7">
      <c r="B270" s="37"/>
      <c r="C270" s="43"/>
      <c r="D270" s="139">
        <f>'5 жастағы балалар К'!CE83</f>
        <v>0</v>
      </c>
      <c r="E270" s="44"/>
      <c r="F270" s="139">
        <f>'5 жастағы балалар Ш'!CE83</f>
        <v>0</v>
      </c>
      <c r="G270" s="44"/>
    </row>
    <row r="271" spans="2:7">
      <c r="B271" s="37"/>
      <c r="C271" s="43"/>
      <c r="D271" s="139">
        <f>'5 жастағы балалар К'!CF83</f>
        <v>0</v>
      </c>
      <c r="E271" s="44"/>
      <c r="F271" s="139">
        <f>'5 жастағы балалар Ш'!CF83</f>
        <v>0</v>
      </c>
      <c r="G271" s="44"/>
    </row>
    <row r="272" spans="2:7">
      <c r="B272" s="37">
        <v>28</v>
      </c>
      <c r="C272" s="43"/>
      <c r="D272" s="139">
        <f>'5 жастағы балалар К'!CG83</f>
        <v>0</v>
      </c>
      <c r="E272" s="44"/>
      <c r="F272" s="139">
        <f>'5 жастағы балалар Ш'!CG83</f>
        <v>0</v>
      </c>
      <c r="G272" s="44"/>
    </row>
    <row r="273" spans="2:7">
      <c r="B273" s="37"/>
      <c r="C273" s="43"/>
      <c r="D273" s="139">
        <f>'5 жастағы балалар К'!CH83</f>
        <v>0</v>
      </c>
      <c r="E273" s="44"/>
      <c r="F273" s="139">
        <f>'5 жастағы балалар Ш'!CH83</f>
        <v>0</v>
      </c>
      <c r="G273" s="44"/>
    </row>
    <row r="274" spans="2:7">
      <c r="B274" s="37"/>
      <c r="C274" s="43"/>
      <c r="D274" s="139">
        <f>'5 жастағы балалар К'!CI83</f>
        <v>0</v>
      </c>
      <c r="E274" s="44"/>
      <c r="F274" s="139">
        <f>'5 жастағы балалар Ш'!CI83</f>
        <v>0</v>
      </c>
      <c r="G274" s="44"/>
    </row>
    <row r="275" spans="2:7">
      <c r="B275" s="37">
        <v>29</v>
      </c>
      <c r="C275" s="43"/>
      <c r="D275" s="42"/>
      <c r="E275" s="44"/>
      <c r="F275" s="139">
        <f>'5 жастағы балалар Ш'!CJ83</f>
        <v>0</v>
      </c>
      <c r="G275" s="44"/>
    </row>
    <row r="276" spans="2:7">
      <c r="B276" s="37"/>
      <c r="C276" s="43"/>
      <c r="D276" s="44"/>
      <c r="E276" s="44"/>
      <c r="F276" s="139">
        <f>'5 жастағы балалар Ш'!CK83</f>
        <v>0</v>
      </c>
      <c r="G276" s="44"/>
    </row>
    <row r="277" spans="2:7">
      <c r="B277" s="37"/>
      <c r="C277" s="43"/>
      <c r="D277" s="44"/>
      <c r="E277" s="44"/>
      <c r="F277" s="139">
        <f>'5 жастағы балалар Ш'!CL83</f>
        <v>0</v>
      </c>
      <c r="G277" s="44"/>
    </row>
    <row r="278" spans="2:7">
      <c r="B278" s="37">
        <v>30</v>
      </c>
      <c r="C278" s="43"/>
      <c r="D278" s="44"/>
      <c r="E278" s="44"/>
      <c r="F278" s="139">
        <f>'5 жастағы балалар Ш'!CM83</f>
        <v>0</v>
      </c>
      <c r="G278" s="44"/>
    </row>
    <row r="279" spans="2:7">
      <c r="B279" s="37"/>
      <c r="C279" s="43"/>
      <c r="D279" s="44"/>
      <c r="E279" s="44"/>
      <c r="F279" s="139">
        <f>'5 жастағы балалар Ш'!CN83</f>
        <v>0</v>
      </c>
      <c r="G279" s="44"/>
    </row>
    <row r="280" spans="2:7">
      <c r="B280" s="37"/>
      <c r="C280" s="43"/>
      <c r="D280" s="44"/>
      <c r="E280" s="44"/>
      <c r="F280" s="139">
        <f>'5 жастағы балалар Ш'!CO83</f>
        <v>0</v>
      </c>
      <c r="G280" s="44"/>
    </row>
    <row r="281" spans="2:7">
      <c r="B281" s="37">
        <v>31</v>
      </c>
      <c r="C281" s="43"/>
      <c r="D281" s="44"/>
      <c r="E281" s="44"/>
      <c r="F281" s="139">
        <f>'5 жастағы балалар Ш'!CP83</f>
        <v>0</v>
      </c>
      <c r="G281" s="44"/>
    </row>
    <row r="282" spans="2:7">
      <c r="B282" s="37"/>
      <c r="C282" s="43"/>
      <c r="D282" s="44"/>
      <c r="E282" s="44"/>
      <c r="F282" s="139">
        <f>'5 жастағы балалар Ш'!CQ83</f>
        <v>0</v>
      </c>
      <c r="G282" s="44"/>
    </row>
    <row r="283" spans="2:7">
      <c r="B283" s="37"/>
      <c r="C283" s="43"/>
      <c r="D283" s="44"/>
      <c r="E283" s="44"/>
      <c r="F283" s="139">
        <f>'5 жастағы балалар Ш'!CR83</f>
        <v>0</v>
      </c>
      <c r="G283" s="44"/>
    </row>
    <row r="284" spans="2:7">
      <c r="B284" s="37">
        <v>32</v>
      </c>
      <c r="C284" s="43"/>
      <c r="D284" s="44"/>
      <c r="E284" s="44"/>
      <c r="F284" s="139">
        <f>'5 жастағы балалар Ш'!CS83</f>
        <v>0</v>
      </c>
      <c r="G284" s="44"/>
    </row>
    <row r="285" spans="2:7">
      <c r="B285" s="37"/>
      <c r="C285" s="43"/>
      <c r="D285" s="44"/>
      <c r="E285" s="44"/>
      <c r="F285" s="139">
        <f>'5 жастағы балалар Ш'!CT83</f>
        <v>0</v>
      </c>
      <c r="G285" s="44"/>
    </row>
    <row r="286" spans="2:7">
      <c r="B286" s="37"/>
      <c r="C286" s="43"/>
      <c r="D286" s="44"/>
      <c r="E286" s="44"/>
      <c r="F286" s="139">
        <f>'5 жастағы балалар Ш'!CU83</f>
        <v>0</v>
      </c>
      <c r="G286" s="44"/>
    </row>
    <row r="287" spans="2:7">
      <c r="B287" s="37">
        <v>33</v>
      </c>
      <c r="C287" s="43"/>
      <c r="D287" s="44"/>
      <c r="E287" s="44"/>
      <c r="F287" s="139">
        <f>'5 жастағы балалар Ш'!CV83</f>
        <v>0</v>
      </c>
      <c r="G287" s="44"/>
    </row>
    <row r="288" spans="2:7">
      <c r="B288" s="37"/>
      <c r="C288" s="43"/>
      <c r="D288" s="44"/>
      <c r="E288" s="44"/>
      <c r="F288" s="139">
        <f>'5 жастағы балалар Ш'!CW83</f>
        <v>0</v>
      </c>
      <c r="G288" s="44"/>
    </row>
    <row r="289" spans="2:7">
      <c r="B289" s="37"/>
      <c r="C289" s="43"/>
      <c r="D289" s="44"/>
      <c r="E289" s="44"/>
      <c r="F289" s="139">
        <f>'5 жастағы балалар Ш'!CX83</f>
        <v>0</v>
      </c>
      <c r="G289" s="44"/>
    </row>
    <row r="290" spans="2:7">
      <c r="B290" s="37">
        <v>34</v>
      </c>
      <c r="C290" s="43"/>
      <c r="D290" s="44"/>
      <c r="E290" s="44"/>
      <c r="F290" s="139">
        <f>'5 жастағы балалар Ш'!CY83</f>
        <v>0</v>
      </c>
      <c r="G290" s="44"/>
    </row>
    <row r="291" spans="2:7">
      <c r="B291" s="37"/>
      <c r="C291" s="43"/>
      <c r="D291" s="44"/>
      <c r="E291" s="44"/>
      <c r="F291" s="139">
        <f>'5 жастағы балалар Ш'!CZ83</f>
        <v>0</v>
      </c>
      <c r="G291" s="44"/>
    </row>
    <row r="292" spans="2:7">
      <c r="B292" s="37"/>
      <c r="C292" s="43"/>
      <c r="D292" s="44"/>
      <c r="E292" s="44"/>
      <c r="F292" s="139">
        <f>'5 жастағы балалар Ш'!DA83</f>
        <v>0</v>
      </c>
      <c r="G292" s="44"/>
    </row>
    <row r="293" spans="2:7">
      <c r="B293" s="37">
        <v>35</v>
      </c>
      <c r="C293" s="43"/>
      <c r="D293" s="44"/>
      <c r="E293" s="44"/>
      <c r="F293" s="139">
        <f>'5 жастағы балалар Ш'!DB83</f>
        <v>0</v>
      </c>
      <c r="G293" s="44"/>
    </row>
    <row r="294" spans="2:7">
      <c r="B294" s="37"/>
      <c r="C294" s="43"/>
      <c r="D294" s="44"/>
      <c r="E294" s="44"/>
      <c r="F294" s="139">
        <f>'5 жастағы балалар Ш'!DC83</f>
        <v>0</v>
      </c>
      <c r="G294" s="44"/>
    </row>
    <row r="295" spans="2:7">
      <c r="B295" s="37"/>
      <c r="C295" s="45"/>
      <c r="D295" s="46"/>
      <c r="E295" s="46"/>
      <c r="F295" s="139">
        <f>'5 жастағы балалар Ш'!DD83</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Ф'!D142</f>
        <v>0</v>
      </c>
      <c r="D300" s="137">
        <f>'5 жастағы балалар К'!D142</f>
        <v>0</v>
      </c>
      <c r="E300" s="137">
        <f>'5 жастағы балалар Т'!D142</f>
        <v>0</v>
      </c>
      <c r="F300" s="137">
        <f>'5 жастағы балалар Ш'!D142</f>
        <v>0</v>
      </c>
      <c r="G300" s="137">
        <f>'5 жастағы балалар Ә'!D142</f>
        <v>0</v>
      </c>
    </row>
    <row r="301" spans="2:7">
      <c r="B301" s="33"/>
      <c r="C301" s="137">
        <f>'5 жастағы балалар Ф'!E142</f>
        <v>0</v>
      </c>
      <c r="D301" s="137">
        <f>'5 жастағы балалар К'!E142</f>
        <v>0</v>
      </c>
      <c r="E301" s="137">
        <f>'5 жастағы балалар Т'!E142</f>
        <v>0</v>
      </c>
      <c r="F301" s="137">
        <f>'5 жастағы балалар Ш'!E142</f>
        <v>0</v>
      </c>
      <c r="G301" s="137">
        <f>'5 жастағы балалар Ә'!E142</f>
        <v>0</v>
      </c>
    </row>
    <row r="302" spans="2:7">
      <c r="B302" s="34"/>
      <c r="C302" s="137">
        <f>'5 жастағы балалар Ф'!F142</f>
        <v>0</v>
      </c>
      <c r="D302" s="137">
        <f>'5 жастағы балалар К'!F142</f>
        <v>0</v>
      </c>
      <c r="E302" s="137">
        <f>'5 жастағы балалар Т'!F142</f>
        <v>0</v>
      </c>
      <c r="F302" s="137">
        <f>'5 жастағы балалар Ш'!F142</f>
        <v>0</v>
      </c>
      <c r="G302" s="137">
        <f>'5 жастағы балалар Ә'!F142</f>
        <v>0</v>
      </c>
    </row>
    <row r="303" spans="2:7">
      <c r="B303" s="31">
        <v>2</v>
      </c>
      <c r="C303" s="137">
        <f>'5 жастағы балалар Ф'!G142</f>
        <v>0</v>
      </c>
      <c r="D303" s="137">
        <f>'5 жастағы балалар К'!G142</f>
        <v>0</v>
      </c>
      <c r="E303" s="137">
        <f>'5 жастағы балалар Т'!G142</f>
        <v>0</v>
      </c>
      <c r="F303" s="137">
        <f>'5 жастағы балалар Ш'!G142</f>
        <v>0</v>
      </c>
      <c r="G303" s="137">
        <f>'5 жастағы балалар Ә'!G142</f>
        <v>0</v>
      </c>
    </row>
    <row r="304" spans="2:7">
      <c r="B304" s="33"/>
      <c r="C304" s="137">
        <f>'5 жастағы балалар Ф'!H142</f>
        <v>0</v>
      </c>
      <c r="D304" s="137">
        <f>'5 жастағы балалар К'!H142</f>
        <v>0</v>
      </c>
      <c r="E304" s="137">
        <f>'5 жастағы балалар Т'!H142</f>
        <v>0</v>
      </c>
      <c r="F304" s="137">
        <f>'5 жастағы балалар Ш'!H142</f>
        <v>0</v>
      </c>
      <c r="G304" s="137">
        <f>'5 жастағы балалар Ә'!H142</f>
        <v>0</v>
      </c>
    </row>
    <row r="305" spans="2:7">
      <c r="B305" s="34"/>
      <c r="C305" s="137">
        <f>'5 жастағы балалар Ф'!I142</f>
        <v>0</v>
      </c>
      <c r="D305" s="137">
        <f>'5 жастағы балалар К'!I142</f>
        <v>0</v>
      </c>
      <c r="E305" s="137">
        <f>'5 жастағы балалар Т'!I142</f>
        <v>0</v>
      </c>
      <c r="F305" s="137">
        <f>'5 жастағы балалар Ш'!I142</f>
        <v>0</v>
      </c>
      <c r="G305" s="137">
        <f>'5 жастағы балалар Ә'!I142</f>
        <v>0</v>
      </c>
    </row>
    <row r="306" spans="2:7">
      <c r="B306" s="31">
        <v>3</v>
      </c>
      <c r="C306" s="137">
        <f>'5 жастағы балалар Ф'!J142</f>
        <v>0</v>
      </c>
      <c r="D306" s="137">
        <f>'5 жастағы балалар К'!J142</f>
        <v>0</v>
      </c>
      <c r="E306" s="137">
        <f>'5 жастағы балалар Т'!J142</f>
        <v>0</v>
      </c>
      <c r="F306" s="137">
        <f>'5 жастағы балалар Ш'!J142</f>
        <v>0</v>
      </c>
      <c r="G306" s="137">
        <f>'5 жастағы балалар Ә'!J142</f>
        <v>0</v>
      </c>
    </row>
    <row r="307" spans="2:7">
      <c r="B307" s="33"/>
      <c r="C307" s="137">
        <f>'5 жастағы балалар Ф'!K142</f>
        <v>0</v>
      </c>
      <c r="D307" s="137">
        <f>'5 жастағы балалар К'!K142</f>
        <v>0</v>
      </c>
      <c r="E307" s="137">
        <f>'5 жастағы балалар Т'!K142</f>
        <v>0</v>
      </c>
      <c r="F307" s="137">
        <f>'5 жастағы балалар Ш'!K142</f>
        <v>0</v>
      </c>
      <c r="G307" s="137">
        <f>'5 жастағы балалар Ә'!K142</f>
        <v>0</v>
      </c>
    </row>
    <row r="308" spans="2:7">
      <c r="B308" s="34"/>
      <c r="C308" s="137">
        <f>'5 жастағы балалар Ф'!L142</f>
        <v>0</v>
      </c>
      <c r="D308" s="137">
        <f>'5 жастағы балалар К'!L142</f>
        <v>0</v>
      </c>
      <c r="E308" s="137">
        <f>'5 жастағы балалар Т'!L142</f>
        <v>0</v>
      </c>
      <c r="F308" s="137">
        <f>'5 жастағы балалар Ш'!L142</f>
        <v>0</v>
      </c>
      <c r="G308" s="137">
        <f>'5 жастағы балалар Ә'!L142</f>
        <v>0</v>
      </c>
    </row>
    <row r="309" spans="2:7">
      <c r="B309" s="31">
        <v>4</v>
      </c>
      <c r="C309" s="137">
        <f>'5 жастағы балалар Ф'!M142</f>
        <v>0</v>
      </c>
      <c r="D309" s="137">
        <f>'5 жастағы балалар К'!M142</f>
        <v>0</v>
      </c>
      <c r="E309" s="137">
        <f>'5 жастағы балалар Т'!M142</f>
        <v>0</v>
      </c>
      <c r="F309" s="137">
        <f>'5 жастағы балалар Ш'!M142</f>
        <v>0</v>
      </c>
      <c r="G309" s="137">
        <f>'5 жастағы балалар Ә'!M142</f>
        <v>0</v>
      </c>
    </row>
    <row r="310" spans="2:7">
      <c r="B310" s="33"/>
      <c r="C310" s="137">
        <f>'5 жастағы балалар Ф'!N142</f>
        <v>0</v>
      </c>
      <c r="D310" s="137">
        <f>'5 жастағы балалар К'!N142</f>
        <v>0</v>
      </c>
      <c r="E310" s="137">
        <f>'5 жастағы балалар Т'!N142</f>
        <v>0</v>
      </c>
      <c r="F310" s="137">
        <f>'5 жастағы балалар Ш'!N142</f>
        <v>0</v>
      </c>
      <c r="G310" s="137">
        <f>'5 жастағы балалар Ә'!N142</f>
        <v>0</v>
      </c>
    </row>
    <row r="311" spans="2:7">
      <c r="B311" s="34"/>
      <c r="C311" s="137">
        <f>'5 жастағы балалар Ф'!O142</f>
        <v>0</v>
      </c>
      <c r="D311" s="137">
        <f>'5 жастағы балалар К'!O142</f>
        <v>0</v>
      </c>
      <c r="E311" s="137">
        <f>'5 жастағы балалар Т'!O142</f>
        <v>0</v>
      </c>
      <c r="F311" s="137">
        <f>'5 жастағы балалар Ш'!O142</f>
        <v>0</v>
      </c>
      <c r="G311" s="137">
        <f>'5 жастағы балалар Ә'!O142</f>
        <v>0</v>
      </c>
    </row>
    <row r="312" spans="2:7">
      <c r="B312" s="31">
        <v>5</v>
      </c>
      <c r="C312" s="137">
        <f>'5 жастағы балалар Ф'!P142</f>
        <v>0</v>
      </c>
      <c r="D312" s="137">
        <f>'5 жастағы балалар К'!P142</f>
        <v>0</v>
      </c>
      <c r="E312" s="137">
        <f>'5 жастағы балалар Т'!P142</f>
        <v>0</v>
      </c>
      <c r="F312" s="137">
        <f>'5 жастағы балалар Ш'!P142</f>
        <v>0</v>
      </c>
      <c r="G312" s="137">
        <f>'5 жастағы балалар Ә'!P142</f>
        <v>0</v>
      </c>
    </row>
    <row r="313" spans="2:7">
      <c r="B313" s="33"/>
      <c r="C313" s="137">
        <f>'5 жастағы балалар Ф'!Q142</f>
        <v>0</v>
      </c>
      <c r="D313" s="137">
        <f>'5 жастағы балалар К'!Q142</f>
        <v>0</v>
      </c>
      <c r="E313" s="137">
        <f>'5 жастағы балалар Т'!Q142</f>
        <v>0</v>
      </c>
      <c r="F313" s="137">
        <f>'5 жастағы балалар Ш'!Q142</f>
        <v>0</v>
      </c>
      <c r="G313" s="137">
        <f>'5 жастағы балалар Ә'!Q142</f>
        <v>0</v>
      </c>
    </row>
    <row r="314" spans="2:7">
      <c r="B314" s="34"/>
      <c r="C314" s="137">
        <f>'5 жастағы балалар Ф'!R142</f>
        <v>0</v>
      </c>
      <c r="D314" s="137">
        <f>'5 жастағы балалар К'!R142</f>
        <v>0</v>
      </c>
      <c r="E314" s="137">
        <f>'5 жастағы балалар Т'!R142</f>
        <v>0</v>
      </c>
      <c r="F314" s="137">
        <f>'5 жастағы балалар Ш'!R142</f>
        <v>0</v>
      </c>
      <c r="G314" s="137">
        <f>'5 жастағы балалар Ә'!R142</f>
        <v>0</v>
      </c>
    </row>
    <row r="315" spans="2:7">
      <c r="B315" s="31">
        <v>6</v>
      </c>
      <c r="C315" s="137">
        <f>'5 жастағы балалар Ф'!S142</f>
        <v>0</v>
      </c>
      <c r="D315" s="137">
        <f>'5 жастағы балалар К'!S142</f>
        <v>0</v>
      </c>
      <c r="E315" s="137">
        <f>'5 жастағы балалар Т'!S142</f>
        <v>0</v>
      </c>
      <c r="F315" s="137">
        <f>'5 жастағы балалар Ш'!S142</f>
        <v>0</v>
      </c>
      <c r="G315" s="137">
        <f>'5 жастағы балалар Ә'!S142</f>
        <v>0</v>
      </c>
    </row>
    <row r="316" spans="2:7">
      <c r="B316" s="33"/>
      <c r="C316" s="137">
        <f>'5 жастағы балалар Ф'!T142</f>
        <v>0</v>
      </c>
      <c r="D316" s="137">
        <f>'5 жастағы балалар К'!T142</f>
        <v>0</v>
      </c>
      <c r="E316" s="137">
        <f>'5 жастағы балалар Т'!T142</f>
        <v>0</v>
      </c>
      <c r="F316" s="137">
        <f>'5 жастағы балалар Ш'!T142</f>
        <v>0</v>
      </c>
      <c r="G316" s="137">
        <f>'5 жастағы балалар Ә'!T142</f>
        <v>0</v>
      </c>
    </row>
    <row r="317" spans="2:7">
      <c r="B317" s="34"/>
      <c r="C317" s="137">
        <f>'5 жастағы балалар Ф'!U142</f>
        <v>0</v>
      </c>
      <c r="D317" s="137">
        <f>'5 жастағы балалар К'!U142</f>
        <v>0</v>
      </c>
      <c r="E317" s="137">
        <f>'5 жастағы балалар Т'!U142</f>
        <v>0</v>
      </c>
      <c r="F317" s="137">
        <f>'5 жастағы балалар Ш'!U142</f>
        <v>0</v>
      </c>
      <c r="G317" s="137">
        <f>'5 жастағы балалар Ә'!U142</f>
        <v>0</v>
      </c>
    </row>
    <row r="318" spans="2:7">
      <c r="B318" s="31">
        <v>7</v>
      </c>
      <c r="C318" s="137">
        <f>'5 жастағы балалар Ф'!V142</f>
        <v>0</v>
      </c>
      <c r="D318" s="137">
        <f>'5 жастағы балалар К'!V142</f>
        <v>0</v>
      </c>
      <c r="E318" s="137">
        <f>'5 жастағы балалар Т'!V142</f>
        <v>0</v>
      </c>
      <c r="F318" s="137">
        <f>'5 жастағы балалар Ш'!V142</f>
        <v>0</v>
      </c>
      <c r="G318" s="137">
        <f>'5 жастағы балалар Ә'!V142</f>
        <v>0</v>
      </c>
    </row>
    <row r="319" spans="2:7">
      <c r="B319" s="33"/>
      <c r="C319" s="137">
        <f>'5 жастағы балалар Ф'!W142</f>
        <v>0</v>
      </c>
      <c r="D319" s="137">
        <f>'5 жастағы балалар Ш'!W142</f>
        <v>0</v>
      </c>
      <c r="E319" s="137">
        <f>'5 жастағы балалар Т'!W142</f>
        <v>0</v>
      </c>
      <c r="F319" s="137">
        <f>'5 жастағы балалар Ш'!W142</f>
        <v>0</v>
      </c>
      <c r="G319" s="137">
        <f>'5 жастағы балалар Ә'!W142</f>
        <v>0</v>
      </c>
    </row>
    <row r="320" spans="2:7">
      <c r="B320" s="34"/>
      <c r="C320" s="137">
        <f>'5 жастағы балалар Ф'!X142</f>
        <v>0</v>
      </c>
      <c r="D320" s="137">
        <f>'5 жастағы балалар К'!X142</f>
        <v>0</v>
      </c>
      <c r="E320" s="137">
        <f>'5 жастағы балалар Т'!X142</f>
        <v>0</v>
      </c>
      <c r="F320" s="137">
        <f>'5 жастағы балалар Ш'!X142</f>
        <v>0</v>
      </c>
      <c r="G320" s="137">
        <f>'5 жастағы балалар Ә'!X142</f>
        <v>0</v>
      </c>
    </row>
    <row r="321" spans="2:7">
      <c r="B321" s="31">
        <v>8</v>
      </c>
      <c r="C321" s="41"/>
      <c r="D321" s="137">
        <f>'5 жастағы балалар К'!Y142</f>
        <v>0</v>
      </c>
      <c r="E321" s="42"/>
      <c r="F321" s="137">
        <f>'5 жастағы балалар Ш'!Y142</f>
        <v>0</v>
      </c>
      <c r="G321" s="42"/>
    </row>
    <row r="322" spans="2:7">
      <c r="B322" s="33"/>
      <c r="C322" s="43"/>
      <c r="D322" s="137">
        <f>'5 жастағы балалар К'!Z142</f>
        <v>0</v>
      </c>
      <c r="E322" s="44"/>
      <c r="F322" s="137">
        <f>'5 жастағы балалар Ш'!Z142</f>
        <v>0</v>
      </c>
      <c r="G322" s="44"/>
    </row>
    <row r="323" spans="2:7">
      <c r="B323" s="34"/>
      <c r="C323" s="43"/>
      <c r="D323" s="137">
        <f>'5 жастағы балалар К'!AA142</f>
        <v>0</v>
      </c>
      <c r="E323" s="44"/>
      <c r="F323" s="137">
        <f>'5 жастағы балалар Ш'!AA142</f>
        <v>0</v>
      </c>
      <c r="G323" s="44"/>
    </row>
    <row r="324" spans="2:7">
      <c r="B324" s="31">
        <v>9</v>
      </c>
      <c r="C324" s="43"/>
      <c r="D324" s="137">
        <f>'5 жастағы балалар К'!AB142</f>
        <v>0</v>
      </c>
      <c r="E324" s="44"/>
      <c r="F324" s="137">
        <f>'5 жастағы балалар Ш'!AB142</f>
        <v>0</v>
      </c>
      <c r="G324" s="44"/>
    </row>
    <row r="325" spans="2:7">
      <c r="B325" s="33"/>
      <c r="C325" s="43"/>
      <c r="D325" s="137">
        <f>'5 жастағы балалар К'!AC142</f>
        <v>0</v>
      </c>
      <c r="E325" s="44"/>
      <c r="F325" s="137">
        <f>'5 жастағы балалар Ш'!AC142</f>
        <v>0</v>
      </c>
      <c r="G325" s="44"/>
    </row>
    <row r="326" spans="2:7">
      <c r="B326" s="34"/>
      <c r="C326" s="43"/>
      <c r="D326" s="137">
        <f>'5 жастағы балалар К'!AD142</f>
        <v>0</v>
      </c>
      <c r="E326" s="44"/>
      <c r="F326" s="137">
        <f>'5 жастағы балалар Ш'!AD142</f>
        <v>0</v>
      </c>
      <c r="G326" s="44"/>
    </row>
    <row r="327" spans="2:7">
      <c r="B327" s="37">
        <v>10</v>
      </c>
      <c r="C327" s="43"/>
      <c r="D327" s="137">
        <f>'5 жастағы балалар К'!AE142</f>
        <v>0</v>
      </c>
      <c r="E327" s="44"/>
      <c r="F327" s="137">
        <f>'5 жастағы балалар Ш'!AE142</f>
        <v>0</v>
      </c>
      <c r="G327" s="44"/>
    </row>
    <row r="328" spans="2:7">
      <c r="B328" s="37"/>
      <c r="C328" s="43"/>
      <c r="D328" s="137">
        <f>'5 жастағы балалар К'!AF142</f>
        <v>0</v>
      </c>
      <c r="E328" s="44"/>
      <c r="F328" s="137">
        <f>'5 жастағы балалар Ш'!AF142</f>
        <v>0</v>
      </c>
      <c r="G328" s="44"/>
    </row>
    <row r="329" spans="2:7">
      <c r="B329" s="37"/>
      <c r="C329" s="43"/>
      <c r="D329" s="137">
        <f>'5 жастағы балалар К'!AG142</f>
        <v>0</v>
      </c>
      <c r="E329" s="44"/>
      <c r="F329" s="137">
        <f>'5 жастағы балалар Ш'!AG142</f>
        <v>0</v>
      </c>
      <c r="G329" s="44"/>
    </row>
    <row r="330" spans="2:7">
      <c r="B330" s="37">
        <v>11</v>
      </c>
      <c r="C330" s="43"/>
      <c r="D330" s="137">
        <f>'5 жастағы балалар К'!AH142</f>
        <v>0</v>
      </c>
      <c r="E330" s="44"/>
      <c r="F330" s="137">
        <f>'5 жастағы балалар Ш'!AH142</f>
        <v>0</v>
      </c>
      <c r="G330" s="44"/>
    </row>
    <row r="331" spans="2:7">
      <c r="B331" s="37"/>
      <c r="C331" s="43"/>
      <c r="D331" s="137">
        <f>'5 жастағы балалар К'!AI142</f>
        <v>0</v>
      </c>
      <c r="E331" s="44"/>
      <c r="F331" s="137">
        <f>'5 жастағы балалар Ш'!AI142</f>
        <v>0</v>
      </c>
      <c r="G331" s="44"/>
    </row>
    <row r="332" spans="2:7">
      <c r="B332" s="37"/>
      <c r="C332" s="43"/>
      <c r="D332" s="137">
        <f>'5 жастағы балалар К'!AJ142</f>
        <v>0</v>
      </c>
      <c r="E332" s="44"/>
      <c r="F332" s="137">
        <f>'5 жастағы балалар Ш'!AJ142</f>
        <v>0</v>
      </c>
      <c r="G332" s="44"/>
    </row>
    <row r="333" spans="2:7">
      <c r="B333" s="37">
        <v>12</v>
      </c>
      <c r="C333" s="43"/>
      <c r="D333" s="137">
        <f>'5 жастағы балалар К'!AK142</f>
        <v>0</v>
      </c>
      <c r="E333" s="44"/>
      <c r="F333" s="137">
        <f>'5 жастағы балалар Ш'!AK142</f>
        <v>0</v>
      </c>
      <c r="G333" s="44"/>
    </row>
    <row r="334" spans="2:7">
      <c r="B334" s="37"/>
      <c r="C334" s="43"/>
      <c r="D334" s="137">
        <f>'5 жастағы балалар К'!AL142</f>
        <v>0</v>
      </c>
      <c r="E334" s="44"/>
      <c r="F334" s="137">
        <f>'5 жастағы балалар Ш'!AL142</f>
        <v>0</v>
      </c>
      <c r="G334" s="44"/>
    </row>
    <row r="335" spans="2:7">
      <c r="B335" s="37"/>
      <c r="C335" s="43"/>
      <c r="D335" s="137">
        <f>'5 жастағы балалар К'!AM142</f>
        <v>0</v>
      </c>
      <c r="E335" s="44"/>
      <c r="F335" s="137">
        <f>'5 жастағы балалар Ш'!AM142</f>
        <v>0</v>
      </c>
      <c r="G335" s="44"/>
    </row>
    <row r="336" spans="2:7">
      <c r="B336" s="37">
        <v>13</v>
      </c>
      <c r="C336" s="43"/>
      <c r="D336" s="137">
        <f>'5 жастағы балалар К'!AN142</f>
        <v>0</v>
      </c>
      <c r="E336" s="44"/>
      <c r="F336" s="137">
        <f>'5 жастағы балалар Ш'!AN142</f>
        <v>0</v>
      </c>
      <c r="G336" s="44"/>
    </row>
    <row r="337" spans="2:7">
      <c r="B337" s="37"/>
      <c r="C337" s="43"/>
      <c r="D337" s="137">
        <f>'5 жастағы балалар К'!AO142</f>
        <v>0</v>
      </c>
      <c r="E337" s="44"/>
      <c r="F337" s="137">
        <f>'5 жастағы балалар Ш'!AO142</f>
        <v>0</v>
      </c>
      <c r="G337" s="44"/>
    </row>
    <row r="338" spans="2:7">
      <c r="B338" s="37"/>
      <c r="C338" s="43"/>
      <c r="D338" s="137">
        <f>'5 жастағы балалар К'!AP142</f>
        <v>0</v>
      </c>
      <c r="E338" s="44"/>
      <c r="F338" s="137">
        <f>'5 жастағы балалар Ш'!AP142</f>
        <v>0</v>
      </c>
      <c r="G338" s="44"/>
    </row>
    <row r="339" spans="2:7">
      <c r="B339" s="37">
        <v>14</v>
      </c>
      <c r="C339" s="43"/>
      <c r="D339" s="137">
        <f>'5 жастағы балалар К'!AQ142</f>
        <v>0</v>
      </c>
      <c r="E339" s="44"/>
      <c r="F339" s="137">
        <f>'5 жастағы балалар Ш'!AQ142</f>
        <v>0</v>
      </c>
      <c r="G339" s="44"/>
    </row>
    <row r="340" spans="2:7">
      <c r="B340" s="37"/>
      <c r="C340" s="43"/>
      <c r="D340" s="137">
        <f>'5 жастағы балалар К'!AR142</f>
        <v>0</v>
      </c>
      <c r="E340" s="44"/>
      <c r="F340" s="137">
        <f>'5 жастағы балалар Ш'!AR142</f>
        <v>0</v>
      </c>
      <c r="G340" s="44"/>
    </row>
    <row r="341" spans="2:7">
      <c r="B341" s="37"/>
      <c r="C341" s="43"/>
      <c r="D341" s="137">
        <f>'5 жастағы балалар К'!AS142</f>
        <v>0</v>
      </c>
      <c r="E341" s="44"/>
      <c r="F341" s="137">
        <f>'5 жастағы балалар Ш'!AS142</f>
        <v>0</v>
      </c>
      <c r="G341" s="44"/>
    </row>
    <row r="342" spans="2:7">
      <c r="B342" s="37">
        <v>15</v>
      </c>
      <c r="C342" s="43"/>
      <c r="D342" s="137">
        <f>'5 жастағы балалар К'!AT142</f>
        <v>0</v>
      </c>
      <c r="E342" s="44"/>
      <c r="F342" s="137">
        <f>'5 жастағы балалар Ш'!AT142</f>
        <v>0</v>
      </c>
      <c r="G342" s="44"/>
    </row>
    <row r="343" spans="2:7">
      <c r="B343" s="37"/>
      <c r="C343" s="43"/>
      <c r="D343" s="137">
        <f>'5 жастағы балалар К'!AU142</f>
        <v>0</v>
      </c>
      <c r="E343" s="44"/>
      <c r="F343" s="137">
        <f>'5 жастағы балалар Ш'!AU142</f>
        <v>0</v>
      </c>
      <c r="G343" s="44"/>
    </row>
    <row r="344" spans="2:7">
      <c r="B344" s="37"/>
      <c r="C344" s="43"/>
      <c r="D344" s="137">
        <f>'5 жастағы балалар К'!AV142</f>
        <v>0</v>
      </c>
      <c r="E344" s="44"/>
      <c r="F344" s="137">
        <f>'5 жастағы балалар Ш'!AV142</f>
        <v>0</v>
      </c>
      <c r="G344" s="44"/>
    </row>
    <row r="345" spans="2:7">
      <c r="B345" s="31">
        <v>16</v>
      </c>
      <c r="C345" s="43"/>
      <c r="D345" s="137">
        <f>'5 жастағы балалар К'!AW142</f>
        <v>0</v>
      </c>
      <c r="E345" s="44"/>
      <c r="F345" s="137">
        <f>'5 жастағы балалар Ш'!AW142</f>
        <v>0</v>
      </c>
      <c r="G345" s="44"/>
    </row>
    <row r="346" spans="2:7">
      <c r="B346" s="33"/>
      <c r="C346" s="43"/>
      <c r="D346" s="137">
        <f>'5 жастағы балалар К'!AX142</f>
        <v>0</v>
      </c>
      <c r="E346" s="44"/>
      <c r="F346" s="137">
        <f>'5 жастағы балалар Ш'!AX142</f>
        <v>0</v>
      </c>
      <c r="G346" s="44"/>
    </row>
    <row r="347" spans="2:7">
      <c r="B347" s="34"/>
      <c r="C347" s="43"/>
      <c r="D347" s="137">
        <f>'5 жастағы балалар К'!AY142</f>
        <v>0</v>
      </c>
      <c r="E347" s="44"/>
      <c r="F347" s="137">
        <f>'5 жастағы балалар Ш'!AY142</f>
        <v>0</v>
      </c>
      <c r="G347" s="44"/>
    </row>
    <row r="348" spans="2:7">
      <c r="B348" s="31">
        <v>17</v>
      </c>
      <c r="C348" s="43"/>
      <c r="D348" s="137">
        <f>'5 жастағы балалар К'!AZ142</f>
        <v>0</v>
      </c>
      <c r="E348" s="44"/>
      <c r="F348" s="137">
        <f>'5 жастағы балалар Ш'!AZ142</f>
        <v>0</v>
      </c>
      <c r="G348" s="44"/>
    </row>
    <row r="349" spans="2:7">
      <c r="B349" s="33"/>
      <c r="C349" s="43"/>
      <c r="D349" s="137">
        <f>'5 жастағы балалар К'!BA142</f>
        <v>0</v>
      </c>
      <c r="E349" s="44"/>
      <c r="F349" s="137">
        <f>'5 жастағы балалар Ш'!BA142</f>
        <v>0</v>
      </c>
      <c r="G349" s="44"/>
    </row>
    <row r="350" spans="2:7">
      <c r="B350" s="34"/>
      <c r="C350" s="43"/>
      <c r="D350" s="137">
        <f>'5 жастағы балалар К'!BB142</f>
        <v>0</v>
      </c>
      <c r="E350" s="44"/>
      <c r="F350" s="137">
        <f>'5 жастағы балалар Ш'!BB142</f>
        <v>0</v>
      </c>
      <c r="G350" s="44"/>
    </row>
    <row r="351" spans="2:7">
      <c r="B351" s="31">
        <v>18</v>
      </c>
      <c r="C351" s="43"/>
      <c r="D351" s="137">
        <f>'5 жастағы балалар К'!BC142</f>
        <v>0</v>
      </c>
      <c r="E351" s="44"/>
      <c r="F351" s="137">
        <f>'5 жастағы балалар Ш'!BC142</f>
        <v>0</v>
      </c>
      <c r="G351" s="44"/>
    </row>
    <row r="352" spans="2:7">
      <c r="B352" s="33"/>
      <c r="C352" s="43"/>
      <c r="D352" s="137">
        <f>'5 жастағы балалар К'!BD142</f>
        <v>0</v>
      </c>
      <c r="E352" s="44"/>
      <c r="F352" s="137">
        <f>'5 жастағы балалар Ш'!BD142</f>
        <v>0</v>
      </c>
      <c r="G352" s="44"/>
    </row>
    <row r="353" spans="2:7">
      <c r="B353" s="34"/>
      <c r="C353" s="43"/>
      <c r="D353" s="137">
        <f>'5 жастағы балалар К'!BE142</f>
        <v>0</v>
      </c>
      <c r="E353" s="44"/>
      <c r="F353" s="137">
        <f>'5 жастағы балалар Ш'!BE142</f>
        <v>0</v>
      </c>
      <c r="G353" s="44"/>
    </row>
    <row r="354" spans="2:7">
      <c r="B354" s="31">
        <v>19</v>
      </c>
      <c r="C354" s="43"/>
      <c r="D354" s="137">
        <f>'5 жастағы балалар К'!BF142</f>
        <v>0</v>
      </c>
      <c r="E354" s="44"/>
      <c r="F354" s="137">
        <f>'5 жастағы балалар Ш'!BF142</f>
        <v>0</v>
      </c>
      <c r="G354" s="44"/>
    </row>
    <row r="355" spans="2:7">
      <c r="B355" s="33"/>
      <c r="C355" s="43"/>
      <c r="D355" s="137">
        <f>'5 жастағы балалар К'!BG142</f>
        <v>0</v>
      </c>
      <c r="E355" s="44"/>
      <c r="F355" s="137">
        <f>'5 жастағы балалар Ш'!BG142</f>
        <v>0</v>
      </c>
      <c r="G355" s="44"/>
    </row>
    <row r="356" spans="2:7">
      <c r="B356" s="34"/>
      <c r="C356" s="43"/>
      <c r="D356" s="137">
        <f>'5 жастағы балалар К'!BH142</f>
        <v>0</v>
      </c>
      <c r="E356" s="44"/>
      <c r="F356" s="137">
        <f>'5 жастағы балалар Ш'!BH142</f>
        <v>0</v>
      </c>
      <c r="G356" s="44"/>
    </row>
    <row r="357" spans="2:7">
      <c r="B357" s="31">
        <v>20</v>
      </c>
      <c r="C357" s="43"/>
      <c r="D357" s="137">
        <f>'5 жастағы балалар К'!BI142</f>
        <v>0</v>
      </c>
      <c r="E357" s="44"/>
      <c r="F357" s="137">
        <f>'5 жастағы балалар Ш'!BI142</f>
        <v>0</v>
      </c>
      <c r="G357" s="44"/>
    </row>
    <row r="358" spans="2:7">
      <c r="B358" s="33"/>
      <c r="C358" s="43"/>
      <c r="D358" s="137">
        <f>'5 жастағы балалар К'!BJ142</f>
        <v>0</v>
      </c>
      <c r="E358" s="44"/>
      <c r="F358" s="137">
        <f>'5 жастағы балалар Ш'!BJ142</f>
        <v>0</v>
      </c>
      <c r="G358" s="44"/>
    </row>
    <row r="359" spans="2:7">
      <c r="B359" s="34"/>
      <c r="C359" s="43"/>
      <c r="D359" s="137">
        <f>'5 жастағы балалар К'!BK142</f>
        <v>0</v>
      </c>
      <c r="E359" s="44"/>
      <c r="F359" s="137">
        <f>'5 жастағы балалар Ш'!BK142</f>
        <v>0</v>
      </c>
      <c r="G359" s="44"/>
    </row>
    <row r="360" spans="2:7">
      <c r="B360" s="31">
        <v>21</v>
      </c>
      <c r="C360" s="43"/>
      <c r="D360" s="137">
        <f>'5 жастағы балалар К'!BL142</f>
        <v>0</v>
      </c>
      <c r="E360" s="44"/>
      <c r="F360" s="137">
        <f>'5 жастағы балалар Ш'!BL142</f>
        <v>0</v>
      </c>
      <c r="G360" s="44"/>
    </row>
    <row r="361" spans="2:7">
      <c r="B361" s="33"/>
      <c r="C361" s="43"/>
      <c r="D361" s="137">
        <f>'5 жастағы балалар К'!BM142</f>
        <v>0</v>
      </c>
      <c r="E361" s="44"/>
      <c r="F361" s="137">
        <f>'5 жастағы балалар Ш'!BM142</f>
        <v>0</v>
      </c>
      <c r="G361" s="44"/>
    </row>
    <row r="362" spans="2:7">
      <c r="B362" s="34"/>
      <c r="C362" s="43"/>
      <c r="D362" s="137">
        <f>'5 жастағы балалар К'!BN142</f>
        <v>0</v>
      </c>
      <c r="E362" s="44"/>
      <c r="F362" s="137">
        <f>'5 жастағы балалар Ш'!BN142</f>
        <v>0</v>
      </c>
      <c r="G362" s="44"/>
    </row>
    <row r="363" spans="2:7">
      <c r="B363" s="31">
        <v>22</v>
      </c>
      <c r="C363" s="43"/>
      <c r="D363" s="137">
        <f>'5 жастағы балалар К'!BO142</f>
        <v>0</v>
      </c>
      <c r="E363" s="44"/>
      <c r="F363" s="137">
        <f>'5 жастағы балалар Ш'!BO142</f>
        <v>0</v>
      </c>
      <c r="G363" s="44"/>
    </row>
    <row r="364" spans="2:7">
      <c r="B364" s="33"/>
      <c r="C364" s="43"/>
      <c r="D364" s="137">
        <f>'5 жастағы балалар К'!BP142</f>
        <v>0</v>
      </c>
      <c r="E364" s="44"/>
      <c r="F364" s="137">
        <f>'5 жастағы балалар Ш'!BP142</f>
        <v>0</v>
      </c>
      <c r="G364" s="44"/>
    </row>
    <row r="365" spans="2:7">
      <c r="B365" s="34"/>
      <c r="C365" s="43"/>
      <c r="D365" s="137">
        <f>'5 жастағы балалар К'!BQ142</f>
        <v>0</v>
      </c>
      <c r="E365" s="44"/>
      <c r="F365" s="137">
        <f>'5 жастағы балалар Ш'!BQ142</f>
        <v>0</v>
      </c>
      <c r="G365" s="44"/>
    </row>
    <row r="366" spans="2:7">
      <c r="B366" s="31">
        <v>23</v>
      </c>
      <c r="C366" s="43"/>
      <c r="D366" s="137">
        <f>'5 жастағы балалар К'!BR142</f>
        <v>0</v>
      </c>
      <c r="E366" s="44"/>
      <c r="F366" s="137">
        <f>'5 жастағы балалар Ш'!BR142</f>
        <v>0</v>
      </c>
      <c r="G366" s="44"/>
    </row>
    <row r="367" spans="2:7">
      <c r="B367" s="33"/>
      <c r="C367" s="43"/>
      <c r="D367" s="137">
        <f>'5 жастағы балалар К'!BS142</f>
        <v>0</v>
      </c>
      <c r="E367" s="44"/>
      <c r="F367" s="137">
        <f>'5 жастағы балалар Ш'!BS142</f>
        <v>0</v>
      </c>
      <c r="G367" s="44"/>
    </row>
    <row r="368" spans="2:7">
      <c r="B368" s="34"/>
      <c r="C368" s="43"/>
      <c r="D368" s="137">
        <f>'5 жастағы балалар К'!BT142</f>
        <v>0</v>
      </c>
      <c r="E368" s="44"/>
      <c r="F368" s="137">
        <f>'5 жастағы балалар Ш'!BT142</f>
        <v>0</v>
      </c>
      <c r="G368" s="44"/>
    </row>
    <row r="369" spans="2:7">
      <c r="B369" s="31">
        <v>24</v>
      </c>
      <c r="C369" s="43"/>
      <c r="D369" s="137">
        <f>'5 жастағы балалар К'!BU142</f>
        <v>0</v>
      </c>
      <c r="E369" s="44"/>
      <c r="F369" s="137">
        <f>'5 жастағы балалар Ш'!BU142</f>
        <v>0</v>
      </c>
      <c r="G369" s="44"/>
    </row>
    <row r="370" spans="2:7">
      <c r="B370" s="33"/>
      <c r="C370" s="43"/>
      <c r="D370" s="137">
        <f>'5 жастағы балалар К'!BV142</f>
        <v>0</v>
      </c>
      <c r="E370" s="44"/>
      <c r="F370" s="137">
        <f>'5 жастағы балалар Ш'!BV142</f>
        <v>0</v>
      </c>
      <c r="G370" s="44"/>
    </row>
    <row r="371" spans="2:7">
      <c r="B371" s="34"/>
      <c r="C371" s="43"/>
      <c r="D371" s="137">
        <f>'5 жастағы балалар К'!BW142</f>
        <v>0</v>
      </c>
      <c r="E371" s="44"/>
      <c r="F371" s="137">
        <f>'5 жастағы балалар Ш'!BW142</f>
        <v>0</v>
      </c>
      <c r="G371" s="44"/>
    </row>
    <row r="372" spans="2:7">
      <c r="B372" s="31">
        <v>25</v>
      </c>
      <c r="C372" s="43"/>
      <c r="D372" s="137">
        <f>'5 жастағы балалар К'!BX142</f>
        <v>0</v>
      </c>
      <c r="E372" s="44"/>
      <c r="F372" s="137">
        <f>'5 жастағы балалар Ш'!BX142</f>
        <v>0</v>
      </c>
      <c r="G372" s="44"/>
    </row>
    <row r="373" spans="2:7">
      <c r="B373" s="33"/>
      <c r="C373" s="43"/>
      <c r="D373" s="137">
        <f>'5 жастағы балалар К'!BY142</f>
        <v>0</v>
      </c>
      <c r="E373" s="44"/>
      <c r="F373" s="137">
        <f>'5 жастағы балалар Ш'!BY142</f>
        <v>0</v>
      </c>
      <c r="G373" s="44"/>
    </row>
    <row r="374" spans="2:7">
      <c r="B374" s="34"/>
      <c r="C374" s="43"/>
      <c r="D374" s="137">
        <f>'5 жастағы балалар К'!BZ142</f>
        <v>0</v>
      </c>
      <c r="E374" s="44"/>
      <c r="F374" s="137">
        <f>'5 жастағы балалар Ш'!BZ142</f>
        <v>0</v>
      </c>
      <c r="G374" s="44"/>
    </row>
    <row r="375" spans="2:7">
      <c r="B375" s="37">
        <v>26</v>
      </c>
      <c r="C375" s="43"/>
      <c r="D375" s="137">
        <f>'5 жастағы балалар К'!CA142</f>
        <v>0</v>
      </c>
      <c r="E375" s="44"/>
      <c r="F375" s="137">
        <f>'5 жастағы балалар Ш'!CA142</f>
        <v>0</v>
      </c>
      <c r="G375" s="44"/>
    </row>
    <row r="376" spans="2:7">
      <c r="B376" s="37"/>
      <c r="C376" s="43"/>
      <c r="D376" s="137">
        <f>'5 жастағы балалар К'!CB142</f>
        <v>0</v>
      </c>
      <c r="E376" s="44"/>
      <c r="F376" s="137">
        <f>'5 жастағы балалар Ш'!CB142</f>
        <v>0</v>
      </c>
      <c r="G376" s="44"/>
    </row>
    <row r="377" spans="2:7">
      <c r="B377" s="37"/>
      <c r="C377" s="43"/>
      <c r="D377" s="137">
        <f>'5 жастағы балалар К'!CC142</f>
        <v>0</v>
      </c>
      <c r="E377" s="44"/>
      <c r="F377" s="137">
        <f>'5 жастағы балалар Ш'!CC142</f>
        <v>0</v>
      </c>
      <c r="G377" s="44"/>
    </row>
    <row r="378" spans="2:7">
      <c r="B378" s="37">
        <v>27</v>
      </c>
      <c r="C378" s="43"/>
      <c r="D378" s="137">
        <f>'5 жастағы балалар К'!CD142</f>
        <v>0</v>
      </c>
      <c r="E378" s="44"/>
      <c r="F378" s="137">
        <f>'5 жастағы балалар Ш'!CD142</f>
        <v>0</v>
      </c>
      <c r="G378" s="44"/>
    </row>
    <row r="379" spans="2:7">
      <c r="B379" s="37"/>
      <c r="C379" s="43"/>
      <c r="D379" s="137">
        <f>'5 жастағы балалар К'!CE142</f>
        <v>0</v>
      </c>
      <c r="E379" s="44"/>
      <c r="F379" s="137">
        <f>'5 жастағы балалар Ш'!CE142</f>
        <v>0</v>
      </c>
      <c r="G379" s="44"/>
    </row>
    <row r="380" spans="2:7">
      <c r="B380" s="37"/>
      <c r="C380" s="43"/>
      <c r="D380" s="137">
        <f>'5 жастағы балалар К'!CF142</f>
        <v>0</v>
      </c>
      <c r="E380" s="44"/>
      <c r="F380" s="137">
        <f>'5 жастағы балалар Ш'!CF142</f>
        <v>0</v>
      </c>
      <c r="G380" s="44"/>
    </row>
    <row r="381" spans="2:7">
      <c r="B381" s="37">
        <v>28</v>
      </c>
      <c r="C381" s="43"/>
      <c r="D381" s="137">
        <f>'5 жастағы балалар К'!CG142</f>
        <v>0</v>
      </c>
      <c r="E381" s="44"/>
      <c r="F381" s="137">
        <f>'5 жастағы балалар Ш'!CG142</f>
        <v>0</v>
      </c>
      <c r="G381" s="44"/>
    </row>
    <row r="382" spans="2:7">
      <c r="B382" s="37"/>
      <c r="C382" s="43"/>
      <c r="D382" s="137">
        <f>'5 жастағы балалар К'!CH142</f>
        <v>0</v>
      </c>
      <c r="E382" s="44"/>
      <c r="F382" s="137">
        <f>'5 жастағы балалар Ш'!CH142</f>
        <v>0</v>
      </c>
      <c r="G382" s="44"/>
    </row>
    <row r="383" spans="2:7">
      <c r="B383" s="37"/>
      <c r="C383" s="43"/>
      <c r="D383" s="137">
        <f>'5 жастағы балалар К'!CI142</f>
        <v>0</v>
      </c>
      <c r="E383" s="44"/>
      <c r="F383" s="137">
        <f>'5 жастағы балалар Ш'!CI142</f>
        <v>0</v>
      </c>
      <c r="G383" s="44"/>
    </row>
    <row r="384" spans="2:7">
      <c r="B384" s="37">
        <v>29</v>
      </c>
      <c r="C384" s="43"/>
      <c r="D384" s="42"/>
      <c r="E384" s="44"/>
      <c r="F384" s="137">
        <f>'5 жастағы балалар Ш'!CJ142</f>
        <v>0</v>
      </c>
      <c r="G384" s="44"/>
    </row>
    <row r="385" spans="2:7">
      <c r="B385" s="37"/>
      <c r="C385" s="43"/>
      <c r="D385" s="44"/>
      <c r="E385" s="44"/>
      <c r="F385" s="137">
        <f>'5 жастағы балалар Ш'!CK142</f>
        <v>0</v>
      </c>
      <c r="G385" s="44"/>
    </row>
    <row r="386" spans="2:7">
      <c r="B386" s="37"/>
      <c r="C386" s="43"/>
      <c r="D386" s="44"/>
      <c r="E386" s="44"/>
      <c r="F386" s="137">
        <f>'5 жастағы балалар Ш'!CL142</f>
        <v>0</v>
      </c>
      <c r="G386" s="44"/>
    </row>
    <row r="387" spans="2:7">
      <c r="B387" s="37">
        <v>30</v>
      </c>
      <c r="C387" s="43"/>
      <c r="D387" s="44"/>
      <c r="E387" s="44"/>
      <c r="F387" s="137">
        <f>'5 жастағы балалар Ш'!CM142</f>
        <v>0</v>
      </c>
      <c r="G387" s="44"/>
    </row>
    <row r="388" spans="2:7">
      <c r="B388" s="37"/>
      <c r="C388" s="43"/>
      <c r="D388" s="44"/>
      <c r="E388" s="44"/>
      <c r="F388" s="137">
        <f>'5 жастағы балалар Ш'!CN142</f>
        <v>0</v>
      </c>
      <c r="G388" s="44"/>
    </row>
    <row r="389" spans="2:7">
      <c r="B389" s="37"/>
      <c r="C389" s="43"/>
      <c r="D389" s="44"/>
      <c r="E389" s="44"/>
      <c r="F389" s="137">
        <f>'5 жастағы балалар Ш'!CO142</f>
        <v>0</v>
      </c>
      <c r="G389" s="44"/>
    </row>
    <row r="390" spans="2:7">
      <c r="B390" s="37">
        <v>31</v>
      </c>
      <c r="C390" s="43"/>
      <c r="D390" s="44"/>
      <c r="E390" s="44"/>
      <c r="F390" s="137">
        <f>'5 жастағы балалар Ш'!CP142</f>
        <v>0</v>
      </c>
      <c r="G390" s="44"/>
    </row>
    <row r="391" spans="2:7">
      <c r="B391" s="37"/>
      <c r="C391" s="43"/>
      <c r="D391" s="44"/>
      <c r="E391" s="44"/>
      <c r="F391" s="137">
        <f>'5 жастағы балалар Ш'!CQ142</f>
        <v>0</v>
      </c>
      <c r="G391" s="44"/>
    </row>
    <row r="392" spans="2:7">
      <c r="B392" s="37"/>
      <c r="C392" s="43"/>
      <c r="D392" s="44"/>
      <c r="E392" s="44"/>
      <c r="F392" s="137">
        <f>'5 жастағы балалар Ш'!CR142</f>
        <v>0</v>
      </c>
      <c r="G392" s="44"/>
    </row>
    <row r="393" spans="2:7">
      <c r="B393" s="37">
        <v>32</v>
      </c>
      <c r="C393" s="43"/>
      <c r="D393" s="44"/>
      <c r="E393" s="44"/>
      <c r="F393" s="137">
        <f>'5 жастағы балалар Ш'!CS142</f>
        <v>0</v>
      </c>
      <c r="G393" s="44"/>
    </row>
    <row r="394" spans="2:7">
      <c r="B394" s="37"/>
      <c r="C394" s="43"/>
      <c r="D394" s="44"/>
      <c r="E394" s="44"/>
      <c r="F394" s="137">
        <f>'5 жастағы балалар Ш'!CT142</f>
        <v>0</v>
      </c>
      <c r="G394" s="44"/>
    </row>
    <row r="395" spans="2:7">
      <c r="B395" s="37"/>
      <c r="C395" s="43"/>
      <c r="D395" s="44"/>
      <c r="E395" s="44"/>
      <c r="F395" s="137">
        <f>'5 жастағы балалар Ш'!CU142</f>
        <v>0</v>
      </c>
      <c r="G395" s="44"/>
    </row>
    <row r="396" spans="2:7">
      <c r="B396" s="37">
        <v>33</v>
      </c>
      <c r="C396" s="43"/>
      <c r="D396" s="44"/>
      <c r="E396" s="44"/>
      <c r="F396" s="137">
        <f>'5 жастағы балалар Ш'!CV142</f>
        <v>0</v>
      </c>
      <c r="G396" s="44"/>
    </row>
    <row r="397" spans="2:7">
      <c r="B397" s="37"/>
      <c r="C397" s="43"/>
      <c r="D397" s="44"/>
      <c r="E397" s="44"/>
      <c r="F397" s="137">
        <f>'5 жастағы балалар Ш'!CW142</f>
        <v>0</v>
      </c>
      <c r="G397" s="44"/>
    </row>
    <row r="398" spans="2:7">
      <c r="B398" s="37"/>
      <c r="C398" s="43"/>
      <c r="D398" s="44"/>
      <c r="E398" s="44"/>
      <c r="F398" s="137">
        <f>'5 жастағы балалар Ш'!CX142</f>
        <v>0</v>
      </c>
      <c r="G398" s="44"/>
    </row>
    <row r="399" spans="2:7">
      <c r="B399" s="37">
        <v>34</v>
      </c>
      <c r="C399" s="43"/>
      <c r="D399" s="44"/>
      <c r="E399" s="44"/>
      <c r="F399" s="137">
        <f>'5 жастағы балалар Ш'!CY142</f>
        <v>0</v>
      </c>
      <c r="G399" s="44"/>
    </row>
    <row r="400" spans="2:7">
      <c r="B400" s="37"/>
      <c r="C400" s="43"/>
      <c r="D400" s="44"/>
      <c r="E400" s="44"/>
      <c r="F400" s="137">
        <f>'5 жастағы балалар Ш'!CZ142</f>
        <v>0</v>
      </c>
      <c r="G400" s="44"/>
    </row>
    <row r="401" spans="2:7">
      <c r="B401" s="37"/>
      <c r="C401" s="43"/>
      <c r="D401" s="44"/>
      <c r="E401" s="44"/>
      <c r="F401" s="137">
        <f>'5 жастағы балалар Ш'!DA142</f>
        <v>0</v>
      </c>
      <c r="G401" s="44"/>
    </row>
    <row r="402" spans="2:7">
      <c r="B402" s="37">
        <v>35</v>
      </c>
      <c r="C402" s="43"/>
      <c r="D402" s="44"/>
      <c r="E402" s="44"/>
      <c r="F402" s="137">
        <f>'5 жастағы балалар Ш'!DB142</f>
        <v>0</v>
      </c>
      <c r="G402" s="44"/>
    </row>
    <row r="403" spans="2:7">
      <c r="B403" s="37"/>
      <c r="C403" s="43"/>
      <c r="D403" s="44"/>
      <c r="E403" s="44"/>
      <c r="F403" s="137">
        <f>'5 жастағы балалар Ш'!DC142</f>
        <v>0</v>
      </c>
      <c r="G403" s="44"/>
    </row>
    <row r="404" spans="2:7">
      <c r="B404" s="37"/>
      <c r="C404" s="45"/>
      <c r="D404" s="46"/>
      <c r="E404" s="46"/>
      <c r="F404" s="137">
        <f>'5 жастағы балалар Ш'!DD142</f>
        <v>0</v>
      </c>
      <c r="G404" s="46"/>
    </row>
    <row r="405" spans="2:2">
      <c r="B405" s="47">
        <f>СВОД3!V37</f>
        <v>0</v>
      </c>
    </row>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8"/>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f>'5 жастағы балалар Ф'!C84</f>
        <v>0</v>
      </c>
      <c r="E4" s="5"/>
      <c r="F4" s="5"/>
      <c r="G4" s="1"/>
      <c r="H4" s="1"/>
    </row>
    <row r="5" ht="18" spans="2:8">
      <c r="B5" s="6" t="s">
        <v>2</v>
      </c>
      <c r="C5" s="6"/>
      <c r="D5" s="7">
        <f>'5 жастағы балалар Ф'!A84</f>
        <v>0</v>
      </c>
      <c r="E5" s="7"/>
      <c r="F5" s="7"/>
      <c r="G5" s="1"/>
      <c r="H5" s="1"/>
    </row>
    <row r="6" ht="80.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6"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ht="15" customHeight="1"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Ф'!D84</f>
        <v>0</v>
      </c>
      <c r="D191" s="139">
        <f>'5 жастағы балалар К'!D84</f>
        <v>0</v>
      </c>
      <c r="E191" s="139">
        <f>'5 жастағы балалар Т'!D84</f>
        <v>0</v>
      </c>
      <c r="F191" s="139">
        <f>'5 жастағы балалар Ш'!D84</f>
        <v>0</v>
      </c>
      <c r="G191" s="139">
        <f>'5 жастағы балалар Ә'!D84</f>
        <v>0</v>
      </c>
    </row>
    <row r="192" spans="2:7">
      <c r="B192" s="33"/>
      <c r="C192" s="139">
        <f>'5 жастағы балалар Ф'!E84</f>
        <v>0</v>
      </c>
      <c r="D192" s="139">
        <f>'5 жастағы балалар К'!E84</f>
        <v>0</v>
      </c>
      <c r="E192" s="139">
        <f>'5 жастағы балалар Т'!E84</f>
        <v>0</v>
      </c>
      <c r="F192" s="139">
        <f>'5 жастағы балалар Ш'!E84</f>
        <v>0</v>
      </c>
      <c r="G192" s="139">
        <f>'5 жастағы балалар Ә'!E84</f>
        <v>0</v>
      </c>
    </row>
    <row r="193" spans="2:7">
      <c r="B193" s="34"/>
      <c r="C193" s="139">
        <f>'5 жастағы балалар Ф'!F84</f>
        <v>0</v>
      </c>
      <c r="D193" s="139">
        <f>'5 жастағы балалар К'!F84</f>
        <v>0</v>
      </c>
      <c r="E193" s="139">
        <f>'5 жастағы балалар Т'!F84</f>
        <v>0</v>
      </c>
      <c r="F193" s="139">
        <f>'5 жастағы балалар Ш'!F84</f>
        <v>0</v>
      </c>
      <c r="G193" s="139">
        <f>'5 жастағы балалар Ә'!F84</f>
        <v>0</v>
      </c>
    </row>
    <row r="194" spans="2:99">
      <c r="B194" s="31">
        <v>2</v>
      </c>
      <c r="C194" s="139">
        <f>'5 жастағы балалар Ф'!G84</f>
        <v>0</v>
      </c>
      <c r="D194" s="139">
        <f>'5 жастағы балалар К'!G84</f>
        <v>0</v>
      </c>
      <c r="E194" s="139">
        <f>'5 жастағы балалар Т'!G84</f>
        <v>0</v>
      </c>
      <c r="F194" s="139">
        <f>'5 жастағы балалар Ш'!G84</f>
        <v>0</v>
      </c>
      <c r="G194" s="139">
        <f>'5 жастағы балалар Ә'!G84</f>
        <v>0</v>
      </c>
      <c r="CO194" s="140"/>
      <c r="CQ194" s="140"/>
      <c r="CS194" s="140"/>
      <c r="CU194" s="140"/>
    </row>
    <row r="195" spans="2:99">
      <c r="B195" s="33"/>
      <c r="C195" s="139">
        <f>'5 жастағы балалар Ф'!H84</f>
        <v>0</v>
      </c>
      <c r="D195" s="139">
        <f>'5 жастағы балалар К'!H84</f>
        <v>0</v>
      </c>
      <c r="E195" s="139">
        <f>'5 жастағы балалар Т'!H84</f>
        <v>0</v>
      </c>
      <c r="F195" s="139">
        <f>'5 жастағы балалар Ш'!H84</f>
        <v>0</v>
      </c>
      <c r="G195" s="139">
        <f>'5 жастағы балалар Ә'!H84</f>
        <v>0</v>
      </c>
      <c r="CO195" s="141"/>
      <c r="CQ195" s="141"/>
      <c r="CS195" s="141"/>
      <c r="CU195" s="141"/>
    </row>
    <row r="196" spans="2:99">
      <c r="B196" s="34"/>
      <c r="C196" s="139">
        <f>'5 жастағы балалар Ф'!I84</f>
        <v>0</v>
      </c>
      <c r="D196" s="139">
        <f>'5 жастағы балалар К'!I84</f>
        <v>0</v>
      </c>
      <c r="E196" s="139">
        <f>'5 жастағы балалар Т'!I84</f>
        <v>0</v>
      </c>
      <c r="F196" s="139">
        <f>'5 жастағы балалар Ш'!I84</f>
        <v>0</v>
      </c>
      <c r="G196" s="139">
        <f>'5 жастағы балалар Ә'!I84</f>
        <v>0</v>
      </c>
      <c r="CO196" s="141"/>
      <c r="CQ196" s="141"/>
      <c r="CS196" s="141"/>
      <c r="CU196" s="141"/>
    </row>
    <row r="197" spans="2:7">
      <c r="B197" s="31">
        <v>3</v>
      </c>
      <c r="C197" s="139">
        <f>'5 жастағы балалар Ф'!J84</f>
        <v>0</v>
      </c>
      <c r="D197" s="139">
        <f>'5 жастағы балалар К'!J84</f>
        <v>0</v>
      </c>
      <c r="E197" s="139">
        <f>'5 жастағы балалар Т'!J84</f>
        <v>0</v>
      </c>
      <c r="F197" s="139">
        <f>'5 жастағы балалар Ш'!J84</f>
        <v>0</v>
      </c>
      <c r="G197" s="139">
        <f>'5 жастағы балалар Ә'!J84</f>
        <v>0</v>
      </c>
    </row>
    <row r="198" spans="2:7">
      <c r="B198" s="33"/>
      <c r="C198" s="139">
        <f>'5 жастағы балалар Ф'!K84</f>
        <v>0</v>
      </c>
      <c r="D198" s="139">
        <f>'5 жастағы балалар К'!K84</f>
        <v>0</v>
      </c>
      <c r="E198" s="139">
        <f>'5 жастағы балалар Т'!K84</f>
        <v>0</v>
      </c>
      <c r="F198" s="139">
        <f>'5 жастағы балалар Ш'!K84</f>
        <v>0</v>
      </c>
      <c r="G198" s="139">
        <f>'5 жастағы балалар Ә'!K84</f>
        <v>0</v>
      </c>
    </row>
    <row r="199" spans="2:7">
      <c r="B199" s="34"/>
      <c r="C199" s="139">
        <f>'5 жастағы балалар Ф'!L84</f>
        <v>0</v>
      </c>
      <c r="D199" s="139">
        <f>'5 жастағы балалар К'!L84</f>
        <v>0</v>
      </c>
      <c r="E199" s="139">
        <f>'5 жастағы балалар Т'!L84</f>
        <v>0</v>
      </c>
      <c r="F199" s="139">
        <f>'5 жастағы балалар Ш'!L84</f>
        <v>0</v>
      </c>
      <c r="G199" s="139">
        <f>'5 жастағы балалар Ә'!L84</f>
        <v>0</v>
      </c>
    </row>
    <row r="200" spans="2:7">
      <c r="B200" s="31">
        <v>4</v>
      </c>
      <c r="C200" s="139">
        <f>'5 жастағы балалар Ф'!M84</f>
        <v>0</v>
      </c>
      <c r="D200" s="139">
        <f>'5 жастағы балалар К'!M84</f>
        <v>0</v>
      </c>
      <c r="E200" s="139">
        <f>'5 жастағы балалар Т'!M84</f>
        <v>0</v>
      </c>
      <c r="F200" s="139">
        <f>'5 жастағы балалар Ш'!M84</f>
        <v>0</v>
      </c>
      <c r="G200" s="139">
        <f>'5 жастағы балалар Ә'!M84</f>
        <v>0</v>
      </c>
    </row>
    <row r="201" spans="2:7">
      <c r="B201" s="33"/>
      <c r="C201" s="139">
        <f>'5 жастағы балалар Ф'!N84</f>
        <v>0</v>
      </c>
      <c r="D201" s="139">
        <f>'5 жастағы балалар К'!N84</f>
        <v>0</v>
      </c>
      <c r="E201" s="139">
        <f>'5 жастағы балалар Т'!N84</f>
        <v>0</v>
      </c>
      <c r="F201" s="139">
        <f>'5 жастағы балалар Ш'!N84</f>
        <v>0</v>
      </c>
      <c r="G201" s="139">
        <f>'5 жастағы балалар Ә'!N84</f>
        <v>0</v>
      </c>
    </row>
    <row r="202" spans="2:7">
      <c r="B202" s="34"/>
      <c r="C202" s="139">
        <f>'5 жастағы балалар Ф'!O84</f>
        <v>0</v>
      </c>
      <c r="D202" s="139">
        <f>'5 жастағы балалар К'!O84</f>
        <v>0</v>
      </c>
      <c r="E202" s="139">
        <f>'5 жастағы балалар Т'!O84</f>
        <v>0</v>
      </c>
      <c r="F202" s="139">
        <f>'5 жастағы балалар Ш'!O84</f>
        <v>0</v>
      </c>
      <c r="G202" s="139">
        <f>'5 жастағы балалар Ә'!O84</f>
        <v>0</v>
      </c>
    </row>
    <row r="203" spans="2:7">
      <c r="B203" s="31">
        <v>5</v>
      </c>
      <c r="C203" s="139">
        <f>'5 жастағы балалар Ф'!P84</f>
        <v>0</v>
      </c>
      <c r="D203" s="139">
        <f>'5 жастағы балалар К'!P84</f>
        <v>0</v>
      </c>
      <c r="E203" s="139">
        <f>'5 жастағы балалар Т'!P84</f>
        <v>0</v>
      </c>
      <c r="F203" s="139">
        <f>'5 жастағы балалар Ш'!P84</f>
        <v>0</v>
      </c>
      <c r="G203" s="139">
        <f>'5 жастағы балалар Ә'!P84</f>
        <v>0</v>
      </c>
    </row>
    <row r="204" spans="2:7">
      <c r="B204" s="33"/>
      <c r="C204" s="139">
        <f>'5 жастағы балалар Ф'!Q84</f>
        <v>0</v>
      </c>
      <c r="D204" s="139">
        <f>'5 жастағы балалар К'!Q84</f>
        <v>0</v>
      </c>
      <c r="E204" s="139">
        <f>'5 жастағы балалар Т'!Q84</f>
        <v>0</v>
      </c>
      <c r="F204" s="139">
        <f>'5 жастағы балалар Ш'!Q84</f>
        <v>0</v>
      </c>
      <c r="G204" s="139">
        <f>'5 жастағы балалар Ә'!Q84</f>
        <v>0</v>
      </c>
    </row>
    <row r="205" spans="2:7">
      <c r="B205" s="34"/>
      <c r="C205" s="139">
        <f>'5 жастағы балалар Ф'!R84</f>
        <v>0</v>
      </c>
      <c r="D205" s="139">
        <f>'5 жастағы балалар К'!R84</f>
        <v>0</v>
      </c>
      <c r="E205" s="139">
        <f>'5 жастағы балалар Т'!R84</f>
        <v>0</v>
      </c>
      <c r="F205" s="139">
        <f>'5 жастағы балалар Ш'!R84</f>
        <v>0</v>
      </c>
      <c r="G205" s="139">
        <f>'5 жастағы балалар Ә'!R84</f>
        <v>0</v>
      </c>
    </row>
    <row r="206" spans="2:7">
      <c r="B206" s="31">
        <v>6</v>
      </c>
      <c r="C206" s="139">
        <f>'5 жастағы балалар Ф'!S84</f>
        <v>0</v>
      </c>
      <c r="D206" s="139">
        <f>'5 жастағы балалар К'!S84</f>
        <v>0</v>
      </c>
      <c r="E206" s="139">
        <f>'5 жастағы балалар Т'!S84</f>
        <v>0</v>
      </c>
      <c r="F206" s="139">
        <f>'5 жастағы балалар Ш'!S84</f>
        <v>0</v>
      </c>
      <c r="G206" s="139">
        <f>'5 жастағы балалар Ә'!S84</f>
        <v>0</v>
      </c>
    </row>
    <row r="207" spans="2:7">
      <c r="B207" s="33"/>
      <c r="C207" s="139">
        <f>'5 жастағы балалар Ф'!T84</f>
        <v>0</v>
      </c>
      <c r="D207" s="139">
        <f>'5 жастағы балалар К'!T84</f>
        <v>0</v>
      </c>
      <c r="E207" s="139">
        <f>'5 жастағы балалар Т'!T84</f>
        <v>0</v>
      </c>
      <c r="F207" s="139">
        <f>'5 жастағы балалар Ш'!T84</f>
        <v>0</v>
      </c>
      <c r="G207" s="139">
        <f>'5 жастағы балалар Ә'!T84</f>
        <v>0</v>
      </c>
    </row>
    <row r="208" spans="2:7">
      <c r="B208" s="34"/>
      <c r="C208" s="139">
        <f>'5 жастағы балалар Ф'!U84</f>
        <v>0</v>
      </c>
      <c r="D208" s="139">
        <f>'5 жастағы балалар К'!U84</f>
        <v>0</v>
      </c>
      <c r="E208" s="139">
        <f>'5 жастағы балалар Т'!U84</f>
        <v>0</v>
      </c>
      <c r="F208" s="139">
        <f>'5 жастағы балалар Ш'!U84</f>
        <v>0</v>
      </c>
      <c r="G208" s="139">
        <f>'5 жастағы балалар Ә'!U84</f>
        <v>0</v>
      </c>
    </row>
    <row r="209" spans="2:7">
      <c r="B209" s="31">
        <v>7</v>
      </c>
      <c r="C209" s="139">
        <f>'5 жастағы балалар Ф'!V84</f>
        <v>0</v>
      </c>
      <c r="D209" s="139">
        <f>'5 жастағы балалар К'!V84</f>
        <v>0</v>
      </c>
      <c r="E209" s="139">
        <f>'5 жастағы балалар Т'!V84</f>
        <v>0</v>
      </c>
      <c r="F209" s="139">
        <f>'5 жастағы балалар Ш'!V84</f>
        <v>0</v>
      </c>
      <c r="G209" s="139">
        <f>'5 жастағы балалар Ә'!V84</f>
        <v>0</v>
      </c>
    </row>
    <row r="210" spans="2:7">
      <c r="B210" s="33"/>
      <c r="C210" s="139">
        <f>'5 жастағы балалар Ф'!W84</f>
        <v>0</v>
      </c>
      <c r="D210" s="139">
        <f>'5 жастағы балалар Ш'!W84</f>
        <v>0</v>
      </c>
      <c r="E210" s="139">
        <f>'5 жастағы балалар Т'!W84</f>
        <v>0</v>
      </c>
      <c r="F210" s="139">
        <f>'5 жастағы балалар Ш'!W84</f>
        <v>0</v>
      </c>
      <c r="G210" s="139">
        <f>'5 жастағы балалар Ә'!W84</f>
        <v>0</v>
      </c>
    </row>
    <row r="211" spans="2:7">
      <c r="B211" s="34"/>
      <c r="C211" s="139">
        <f>'5 жастағы балалар Ф'!X84</f>
        <v>0</v>
      </c>
      <c r="D211" s="139">
        <f>'5 жастағы балалар К'!X84</f>
        <v>0</v>
      </c>
      <c r="E211" s="139">
        <f>'5 жастағы балалар Т'!X84</f>
        <v>0</v>
      </c>
      <c r="F211" s="139">
        <f>'5 жастағы балалар Ш'!X84</f>
        <v>0</v>
      </c>
      <c r="G211" s="139">
        <f>'5 жастағы балалар Ә'!X84</f>
        <v>0</v>
      </c>
    </row>
    <row r="212" spans="2:7">
      <c r="B212" s="31">
        <v>8</v>
      </c>
      <c r="C212" s="41"/>
      <c r="D212" s="139">
        <f>'5 жастағы балалар К'!Y84</f>
        <v>0</v>
      </c>
      <c r="E212" s="42"/>
      <c r="F212" s="139">
        <f>'5 жастағы балалар Ш'!Y84</f>
        <v>0</v>
      </c>
      <c r="G212" s="42"/>
    </row>
    <row r="213" spans="2:7">
      <c r="B213" s="33"/>
      <c r="C213" s="43"/>
      <c r="D213" s="139">
        <f>'5 жастағы балалар К'!Z84</f>
        <v>0</v>
      </c>
      <c r="E213" s="44"/>
      <c r="F213" s="139">
        <f>'5 жастағы балалар Ш'!Z84</f>
        <v>0</v>
      </c>
      <c r="G213" s="44"/>
    </row>
    <row r="214" spans="2:7">
      <c r="B214" s="34"/>
      <c r="C214" s="43"/>
      <c r="D214" s="139">
        <f>'5 жастағы балалар К'!AA84</f>
        <v>0</v>
      </c>
      <c r="E214" s="44"/>
      <c r="F214" s="139">
        <f>'5 жастағы балалар Ш'!AA84</f>
        <v>0</v>
      </c>
      <c r="G214" s="44"/>
    </row>
    <row r="215" spans="2:7">
      <c r="B215" s="31">
        <v>9</v>
      </c>
      <c r="C215" s="43"/>
      <c r="D215" s="139">
        <f>'5 жастағы балалар К'!AB84</f>
        <v>0</v>
      </c>
      <c r="E215" s="44"/>
      <c r="F215" s="139">
        <f>'5 жастағы балалар Ш'!AB84</f>
        <v>0</v>
      </c>
      <c r="G215" s="44"/>
    </row>
    <row r="216" ht="15" customHeight="1" spans="2:7">
      <c r="B216" s="33"/>
      <c r="C216" s="43"/>
      <c r="D216" s="139">
        <f>'5 жастағы балалар К'!AC84</f>
        <v>0</v>
      </c>
      <c r="E216" s="44"/>
      <c r="F216" s="139">
        <f>'5 жастағы балалар Ш'!AC84</f>
        <v>0</v>
      </c>
      <c r="G216" s="44"/>
    </row>
    <row r="217" ht="15" customHeight="1" spans="2:7">
      <c r="B217" s="34"/>
      <c r="C217" s="43"/>
      <c r="D217" s="139">
        <f>'5 жастағы балалар К'!AD84</f>
        <v>0</v>
      </c>
      <c r="E217" s="44"/>
      <c r="F217" s="139">
        <f>'5 жастағы балалар Ш'!AD84</f>
        <v>0</v>
      </c>
      <c r="G217" s="44"/>
    </row>
    <row r="218" ht="15" customHeight="1" spans="2:7">
      <c r="B218" s="37">
        <v>10</v>
      </c>
      <c r="C218" s="43"/>
      <c r="D218" s="139">
        <f>'5 жастағы балалар К'!AE84</f>
        <v>0</v>
      </c>
      <c r="E218" s="44"/>
      <c r="F218" s="139">
        <f>'5 жастағы балалар Ш'!AE84</f>
        <v>0</v>
      </c>
      <c r="G218" s="44"/>
    </row>
    <row r="219" spans="2:7">
      <c r="B219" s="37"/>
      <c r="C219" s="43"/>
      <c r="D219" s="139">
        <f>'5 жастағы балалар К'!AF84</f>
        <v>0</v>
      </c>
      <c r="E219" s="44"/>
      <c r="F219" s="139">
        <f>'5 жастағы балалар Ш'!AF84</f>
        <v>0</v>
      </c>
      <c r="G219" s="44"/>
    </row>
    <row r="220" spans="2:7">
      <c r="B220" s="37"/>
      <c r="C220" s="43"/>
      <c r="D220" s="139">
        <f>'5 жастағы балалар К'!AG84</f>
        <v>0</v>
      </c>
      <c r="E220" s="44"/>
      <c r="F220" s="139">
        <f>'5 жастағы балалар Ш'!AG84</f>
        <v>0</v>
      </c>
      <c r="G220" s="44"/>
    </row>
    <row r="221" spans="2:7">
      <c r="B221" s="37">
        <v>11</v>
      </c>
      <c r="C221" s="43"/>
      <c r="D221" s="139">
        <f>'5 жастағы балалар К'!AH84</f>
        <v>0</v>
      </c>
      <c r="E221" s="44"/>
      <c r="F221" s="139">
        <f>'5 жастағы балалар Ш'!AH84</f>
        <v>0</v>
      </c>
      <c r="G221" s="44"/>
    </row>
    <row r="222" spans="2:7">
      <c r="B222" s="37"/>
      <c r="C222" s="43"/>
      <c r="D222" s="139">
        <f>'5 жастағы балалар К'!AI84</f>
        <v>0</v>
      </c>
      <c r="E222" s="44"/>
      <c r="F222" s="139">
        <f>'5 жастағы балалар Ш'!AI84</f>
        <v>0</v>
      </c>
      <c r="G222" s="44"/>
    </row>
    <row r="223" spans="2:7">
      <c r="B223" s="37"/>
      <c r="C223" s="43"/>
      <c r="D223" s="139">
        <f>'5 жастағы балалар К'!AJ84</f>
        <v>0</v>
      </c>
      <c r="E223" s="44"/>
      <c r="F223" s="139">
        <f>'5 жастағы балалар Ш'!AJ84</f>
        <v>0</v>
      </c>
      <c r="G223" s="44"/>
    </row>
    <row r="224" spans="2:7">
      <c r="B224" s="37">
        <v>12</v>
      </c>
      <c r="C224" s="43"/>
      <c r="D224" s="139">
        <f>'5 жастағы балалар К'!AK84</f>
        <v>0</v>
      </c>
      <c r="E224" s="44"/>
      <c r="F224" s="139">
        <f>'5 жастағы балалар Ш'!AK84</f>
        <v>0</v>
      </c>
      <c r="G224" s="44"/>
    </row>
    <row r="225" spans="2:7">
      <c r="B225" s="37"/>
      <c r="C225" s="43"/>
      <c r="D225" s="139">
        <f>'5 жастағы балалар К'!AL84</f>
        <v>0</v>
      </c>
      <c r="E225" s="44"/>
      <c r="F225" s="139">
        <f>'5 жастағы балалар Ш'!AL84</f>
        <v>0</v>
      </c>
      <c r="G225" s="44"/>
    </row>
    <row r="226" spans="2:7">
      <c r="B226" s="37"/>
      <c r="C226" s="43"/>
      <c r="D226" s="139">
        <f>'5 жастағы балалар К'!AM84</f>
        <v>0</v>
      </c>
      <c r="E226" s="44"/>
      <c r="F226" s="139">
        <f>'5 жастағы балалар Ш'!AM84</f>
        <v>0</v>
      </c>
      <c r="G226" s="44"/>
    </row>
    <row r="227" spans="2:7">
      <c r="B227" s="37">
        <v>13</v>
      </c>
      <c r="C227" s="43"/>
      <c r="D227" s="139">
        <f>'5 жастағы балалар К'!AN84</f>
        <v>0</v>
      </c>
      <c r="E227" s="44"/>
      <c r="F227" s="139">
        <f>'5 жастағы балалар Ш'!AN84</f>
        <v>0</v>
      </c>
      <c r="G227" s="44"/>
    </row>
    <row r="228" spans="2:7">
      <c r="B228" s="37"/>
      <c r="C228" s="43"/>
      <c r="D228" s="139">
        <f>'5 жастағы балалар К'!AO84</f>
        <v>0</v>
      </c>
      <c r="E228" s="44"/>
      <c r="F228" s="139">
        <f>'5 жастағы балалар Ш'!AO84</f>
        <v>0</v>
      </c>
      <c r="G228" s="44"/>
    </row>
    <row r="229" spans="2:7">
      <c r="B229" s="37"/>
      <c r="C229" s="43"/>
      <c r="D229" s="139">
        <f>'5 жастағы балалар К'!AP84</f>
        <v>0</v>
      </c>
      <c r="E229" s="44"/>
      <c r="F229" s="139">
        <f>'5 жастағы балалар Ш'!AP84</f>
        <v>0</v>
      </c>
      <c r="G229" s="44"/>
    </row>
    <row r="230" spans="2:7">
      <c r="B230" s="37">
        <v>14</v>
      </c>
      <c r="C230" s="43"/>
      <c r="D230" s="139">
        <f>'5 жастағы балалар К'!AQ84</f>
        <v>0</v>
      </c>
      <c r="E230" s="44"/>
      <c r="F230" s="139">
        <f>'5 жастағы балалар Ш'!AQ84</f>
        <v>0</v>
      </c>
      <c r="G230" s="44"/>
    </row>
    <row r="231" spans="2:7">
      <c r="B231" s="37"/>
      <c r="C231" s="43"/>
      <c r="D231" s="139">
        <f>'5 жастағы балалар К'!AR84</f>
        <v>0</v>
      </c>
      <c r="E231" s="44"/>
      <c r="F231" s="139">
        <f>'5 жастағы балалар Ш'!AR84</f>
        <v>0</v>
      </c>
      <c r="G231" s="44"/>
    </row>
    <row r="232" spans="2:7">
      <c r="B232" s="37"/>
      <c r="C232" s="43"/>
      <c r="D232" s="139">
        <f>'5 жастағы балалар К'!AS84</f>
        <v>0</v>
      </c>
      <c r="E232" s="44"/>
      <c r="F232" s="139">
        <f>'5 жастағы балалар Ш'!AS84</f>
        <v>0</v>
      </c>
      <c r="G232" s="44"/>
    </row>
    <row r="233" spans="2:7">
      <c r="B233" s="37">
        <v>15</v>
      </c>
      <c r="C233" s="43"/>
      <c r="D233" s="139">
        <f>'5 жастағы балалар К'!AT84</f>
        <v>0</v>
      </c>
      <c r="E233" s="44"/>
      <c r="F233" s="139">
        <f>'5 жастағы балалар Ш'!AT84</f>
        <v>0</v>
      </c>
      <c r="G233" s="44"/>
    </row>
    <row r="234" spans="2:7">
      <c r="B234" s="37"/>
      <c r="C234" s="43"/>
      <c r="D234" s="139">
        <f>'5 жастағы балалар К'!AU84</f>
        <v>0</v>
      </c>
      <c r="E234" s="44"/>
      <c r="F234" s="139">
        <f>'5 жастағы балалар Ш'!AU84</f>
        <v>0</v>
      </c>
      <c r="G234" s="44"/>
    </row>
    <row r="235" spans="2:7">
      <c r="B235" s="37"/>
      <c r="C235" s="43"/>
      <c r="D235" s="139">
        <f>'5 жастағы балалар К'!AV84</f>
        <v>0</v>
      </c>
      <c r="E235" s="44"/>
      <c r="F235" s="139">
        <f>'5 жастағы балалар Ш'!AV84</f>
        <v>0</v>
      </c>
      <c r="G235" s="44"/>
    </row>
    <row r="236" spans="2:7">
      <c r="B236" s="31">
        <v>16</v>
      </c>
      <c r="C236" s="43"/>
      <c r="D236" s="139">
        <f>'5 жастағы балалар К'!AW84</f>
        <v>0</v>
      </c>
      <c r="E236" s="44"/>
      <c r="F236" s="139">
        <f>'5 жастағы балалар Ш'!AW84</f>
        <v>0</v>
      </c>
      <c r="G236" s="44"/>
    </row>
    <row r="237" spans="2:7">
      <c r="B237" s="33"/>
      <c r="C237" s="43"/>
      <c r="D237" s="139">
        <f>'5 жастағы балалар К'!AX84</f>
        <v>0</v>
      </c>
      <c r="E237" s="44"/>
      <c r="F237" s="139">
        <f>'5 жастағы балалар Ш'!AX84</f>
        <v>0</v>
      </c>
      <c r="G237" s="44"/>
    </row>
    <row r="238" spans="2:7">
      <c r="B238" s="34"/>
      <c r="C238" s="43"/>
      <c r="D238" s="139">
        <f>'5 жастағы балалар К'!AY84</f>
        <v>0</v>
      </c>
      <c r="E238" s="44"/>
      <c r="F238" s="139">
        <f>'5 жастағы балалар Ш'!AY84</f>
        <v>0</v>
      </c>
      <c r="G238" s="44"/>
    </row>
    <row r="239" spans="2:7">
      <c r="B239" s="31">
        <v>17</v>
      </c>
      <c r="C239" s="43"/>
      <c r="D239" s="139">
        <f>'5 жастағы балалар К'!AZ84</f>
        <v>0</v>
      </c>
      <c r="E239" s="44"/>
      <c r="F239" s="139">
        <f>'5 жастағы балалар Ш'!AZ84</f>
        <v>0</v>
      </c>
      <c r="G239" s="44"/>
    </row>
    <row r="240" spans="2:7">
      <c r="B240" s="33"/>
      <c r="C240" s="43"/>
      <c r="D240" s="139">
        <f>'5 жастағы балалар К'!BA84</f>
        <v>0</v>
      </c>
      <c r="E240" s="44"/>
      <c r="F240" s="139">
        <f>'5 жастағы балалар Ш'!BA84</f>
        <v>0</v>
      </c>
      <c r="G240" s="44"/>
    </row>
    <row r="241" spans="2:7">
      <c r="B241" s="34"/>
      <c r="C241" s="43"/>
      <c r="D241" s="139">
        <f>'5 жастағы балалар К'!BB84</f>
        <v>0</v>
      </c>
      <c r="E241" s="44"/>
      <c r="F241" s="139">
        <f>'5 жастағы балалар Ш'!BB84</f>
        <v>0</v>
      </c>
      <c r="G241" s="44"/>
    </row>
    <row r="242" spans="2:7">
      <c r="B242" s="31">
        <v>18</v>
      </c>
      <c r="C242" s="43"/>
      <c r="D242" s="139">
        <f>'5 жастағы балалар К'!BC84</f>
        <v>0</v>
      </c>
      <c r="E242" s="44"/>
      <c r="F242" s="139">
        <f>'5 жастағы балалар Ш'!BC84</f>
        <v>0</v>
      </c>
      <c r="G242" s="44"/>
    </row>
    <row r="243" spans="2:7">
      <c r="B243" s="33"/>
      <c r="C243" s="43"/>
      <c r="D243" s="139">
        <f>'5 жастағы балалар К'!BD84</f>
        <v>0</v>
      </c>
      <c r="E243" s="44"/>
      <c r="F243" s="139">
        <f>'5 жастағы балалар Ш'!BD84</f>
        <v>0</v>
      </c>
      <c r="G243" s="44"/>
    </row>
    <row r="244" spans="2:7">
      <c r="B244" s="34"/>
      <c r="C244" s="43"/>
      <c r="D244" s="139">
        <f>'5 жастағы балалар К'!BE84</f>
        <v>0</v>
      </c>
      <c r="E244" s="44"/>
      <c r="F244" s="139">
        <f>'5 жастағы балалар Ш'!BE84</f>
        <v>0</v>
      </c>
      <c r="G244" s="44"/>
    </row>
    <row r="245" spans="2:7">
      <c r="B245" s="31">
        <v>19</v>
      </c>
      <c r="C245" s="43"/>
      <c r="D245" s="139">
        <f>'5 жастағы балалар К'!BF84</f>
        <v>0</v>
      </c>
      <c r="E245" s="44"/>
      <c r="F245" s="139">
        <f>'5 жастағы балалар Ш'!BF84</f>
        <v>0</v>
      </c>
      <c r="G245" s="44"/>
    </row>
    <row r="246" spans="2:7">
      <c r="B246" s="33"/>
      <c r="C246" s="43"/>
      <c r="D246" s="139">
        <f>'5 жастағы балалар К'!BG84</f>
        <v>0</v>
      </c>
      <c r="E246" s="44"/>
      <c r="F246" s="139">
        <f>'5 жастағы балалар Ш'!BG84</f>
        <v>0</v>
      </c>
      <c r="G246" s="44"/>
    </row>
    <row r="247" spans="2:7">
      <c r="B247" s="34"/>
      <c r="C247" s="43"/>
      <c r="D247" s="139">
        <f>'5 жастағы балалар К'!BH84</f>
        <v>0</v>
      </c>
      <c r="E247" s="44"/>
      <c r="F247" s="139">
        <f>'5 жастағы балалар Ш'!BH84</f>
        <v>0</v>
      </c>
      <c r="G247" s="44"/>
    </row>
    <row r="248" spans="2:7">
      <c r="B248" s="31">
        <v>20</v>
      </c>
      <c r="C248" s="43"/>
      <c r="D248" s="139">
        <f>'5 жастағы балалар К'!BI84</f>
        <v>0</v>
      </c>
      <c r="E248" s="44"/>
      <c r="F248" s="139">
        <f>'5 жастағы балалар Ш'!BI84</f>
        <v>0</v>
      </c>
      <c r="G248" s="44"/>
    </row>
    <row r="249" spans="2:7">
      <c r="B249" s="33"/>
      <c r="C249" s="43"/>
      <c r="D249" s="139">
        <f>'5 жастағы балалар К'!BJ84</f>
        <v>0</v>
      </c>
      <c r="E249" s="44"/>
      <c r="F249" s="139">
        <f>'5 жастағы балалар Ш'!BJ84</f>
        <v>0</v>
      </c>
      <c r="G249" s="44"/>
    </row>
    <row r="250" spans="2:7">
      <c r="B250" s="34"/>
      <c r="C250" s="43"/>
      <c r="D250" s="139">
        <f>'5 жастағы балалар К'!BK84</f>
        <v>0</v>
      </c>
      <c r="E250" s="44"/>
      <c r="F250" s="139">
        <f>'5 жастағы балалар Ш'!BK84</f>
        <v>0</v>
      </c>
      <c r="G250" s="44"/>
    </row>
    <row r="251" spans="2:7">
      <c r="B251" s="31">
        <v>21</v>
      </c>
      <c r="C251" s="43"/>
      <c r="D251" s="139">
        <f>'5 жастағы балалар К'!BL84</f>
        <v>0</v>
      </c>
      <c r="E251" s="44"/>
      <c r="F251" s="139">
        <f>'5 жастағы балалар Ш'!BL84</f>
        <v>0</v>
      </c>
      <c r="G251" s="44"/>
    </row>
    <row r="252" spans="2:7">
      <c r="B252" s="33"/>
      <c r="C252" s="43"/>
      <c r="D252" s="139">
        <f>'5 жастағы балалар К'!BM84</f>
        <v>0</v>
      </c>
      <c r="E252" s="44"/>
      <c r="F252" s="139">
        <f>'5 жастағы балалар Ш'!BM84</f>
        <v>0</v>
      </c>
      <c r="G252" s="44"/>
    </row>
    <row r="253" spans="2:7">
      <c r="B253" s="34"/>
      <c r="C253" s="43"/>
      <c r="D253" s="139">
        <f>'5 жастағы балалар К'!BN84</f>
        <v>0</v>
      </c>
      <c r="E253" s="44"/>
      <c r="F253" s="139">
        <f>'5 жастағы балалар Ш'!BN84</f>
        <v>0</v>
      </c>
      <c r="G253" s="44"/>
    </row>
    <row r="254" spans="2:7">
      <c r="B254" s="31">
        <v>22</v>
      </c>
      <c r="C254" s="43"/>
      <c r="D254" s="139">
        <f>'5 жастағы балалар К'!BO84</f>
        <v>0</v>
      </c>
      <c r="E254" s="44"/>
      <c r="F254" s="139">
        <f>'5 жастағы балалар Ш'!BO84</f>
        <v>0</v>
      </c>
      <c r="G254" s="44"/>
    </row>
    <row r="255" spans="2:7">
      <c r="B255" s="33"/>
      <c r="C255" s="43"/>
      <c r="D255" s="139">
        <f>'5 жастағы балалар К'!BP84</f>
        <v>0</v>
      </c>
      <c r="E255" s="44"/>
      <c r="F255" s="139">
        <f>'5 жастағы балалар Ш'!BP84</f>
        <v>0</v>
      </c>
      <c r="G255" s="44"/>
    </row>
    <row r="256" spans="2:7">
      <c r="B256" s="34"/>
      <c r="C256" s="43"/>
      <c r="D256" s="139">
        <f>'5 жастағы балалар К'!BQ84</f>
        <v>0</v>
      </c>
      <c r="E256" s="44"/>
      <c r="F256" s="139">
        <f>'5 жастағы балалар Ш'!BQ84</f>
        <v>0</v>
      </c>
      <c r="G256" s="44"/>
    </row>
    <row r="257" spans="2:7">
      <c r="B257" s="31">
        <v>23</v>
      </c>
      <c r="C257" s="43"/>
      <c r="D257" s="139">
        <f>'5 жастағы балалар К'!BR84</f>
        <v>0</v>
      </c>
      <c r="E257" s="44"/>
      <c r="F257" s="139">
        <f>'5 жастағы балалар Ш'!BR84</f>
        <v>0</v>
      </c>
      <c r="G257" s="44"/>
    </row>
    <row r="258" spans="2:7">
      <c r="B258" s="33"/>
      <c r="C258" s="43"/>
      <c r="D258" s="139">
        <f>'5 жастағы балалар К'!BS84</f>
        <v>0</v>
      </c>
      <c r="E258" s="44"/>
      <c r="F258" s="139">
        <f>'5 жастағы балалар Ш'!BS84</f>
        <v>0</v>
      </c>
      <c r="G258" s="44"/>
    </row>
    <row r="259" spans="2:7">
      <c r="B259" s="34"/>
      <c r="C259" s="43"/>
      <c r="D259" s="139">
        <f>'5 жастағы балалар К'!BT84</f>
        <v>0</v>
      </c>
      <c r="E259" s="44"/>
      <c r="F259" s="139">
        <f>'5 жастағы балалар Ш'!BT84</f>
        <v>0</v>
      </c>
      <c r="G259" s="44"/>
    </row>
    <row r="260" spans="2:7">
      <c r="B260" s="31">
        <v>24</v>
      </c>
      <c r="C260" s="43"/>
      <c r="D260" s="139">
        <f>'5 жастағы балалар К'!BU84</f>
        <v>0</v>
      </c>
      <c r="E260" s="44"/>
      <c r="F260" s="139">
        <f>'5 жастағы балалар Ш'!BU84</f>
        <v>0</v>
      </c>
      <c r="G260" s="44"/>
    </row>
    <row r="261" spans="2:7">
      <c r="B261" s="33"/>
      <c r="C261" s="43"/>
      <c r="D261" s="139">
        <f>'5 жастағы балалар К'!BV84</f>
        <v>0</v>
      </c>
      <c r="E261" s="44"/>
      <c r="F261" s="139">
        <f>'5 жастағы балалар Ш'!BV84</f>
        <v>0</v>
      </c>
      <c r="G261" s="44"/>
    </row>
    <row r="262" spans="2:7">
      <c r="B262" s="34"/>
      <c r="C262" s="43"/>
      <c r="D262" s="139">
        <f>'5 жастағы балалар К'!BW84</f>
        <v>0</v>
      </c>
      <c r="E262" s="44"/>
      <c r="F262" s="139">
        <f>'5 жастағы балалар Ш'!BW84</f>
        <v>0</v>
      </c>
      <c r="G262" s="44"/>
    </row>
    <row r="263" spans="2:7">
      <c r="B263" s="31">
        <v>25</v>
      </c>
      <c r="C263" s="43"/>
      <c r="D263" s="139">
        <f>'5 жастағы балалар К'!BX84</f>
        <v>0</v>
      </c>
      <c r="E263" s="44"/>
      <c r="F263" s="139">
        <f>'5 жастағы балалар Ш'!BX84</f>
        <v>0</v>
      </c>
      <c r="G263" s="44"/>
    </row>
    <row r="264" spans="2:7">
      <c r="B264" s="33"/>
      <c r="C264" s="43"/>
      <c r="D264" s="139">
        <f>'5 жастағы балалар К'!BY84</f>
        <v>0</v>
      </c>
      <c r="E264" s="44"/>
      <c r="F264" s="139">
        <f>'5 жастағы балалар Ш'!BY84</f>
        <v>0</v>
      </c>
      <c r="G264" s="44"/>
    </row>
    <row r="265" spans="2:7">
      <c r="B265" s="34"/>
      <c r="C265" s="43"/>
      <c r="D265" s="139">
        <f>'5 жастағы балалар К'!BZ84</f>
        <v>0</v>
      </c>
      <c r="E265" s="44"/>
      <c r="F265" s="139">
        <f>'5 жастағы балалар Ш'!BZ84</f>
        <v>0</v>
      </c>
      <c r="G265" s="44"/>
    </row>
    <row r="266" spans="2:7">
      <c r="B266" s="37">
        <v>26</v>
      </c>
      <c r="C266" s="43"/>
      <c r="D266" s="139">
        <f>'5 жастағы балалар К'!CA84</f>
        <v>0</v>
      </c>
      <c r="E266" s="44"/>
      <c r="F266" s="139">
        <f>'5 жастағы балалар Ш'!CA84</f>
        <v>0</v>
      </c>
      <c r="G266" s="44"/>
    </row>
    <row r="267" spans="2:7">
      <c r="B267" s="37"/>
      <c r="C267" s="43"/>
      <c r="D267" s="139">
        <f>'5 жастағы балалар К'!CB84</f>
        <v>0</v>
      </c>
      <c r="E267" s="44"/>
      <c r="F267" s="139">
        <f>'5 жастағы балалар Ш'!CB84</f>
        <v>0</v>
      </c>
      <c r="G267" s="44"/>
    </row>
    <row r="268" spans="2:7">
      <c r="B268" s="37"/>
      <c r="C268" s="43"/>
      <c r="D268" s="139">
        <f>'5 жастағы балалар К'!CC84</f>
        <v>0</v>
      </c>
      <c r="E268" s="44"/>
      <c r="F268" s="139">
        <f>'5 жастағы балалар Ш'!CC84</f>
        <v>0</v>
      </c>
      <c r="G268" s="44"/>
    </row>
    <row r="269" spans="2:7">
      <c r="B269" s="37">
        <v>27</v>
      </c>
      <c r="C269" s="43"/>
      <c r="D269" s="139">
        <f>'5 жастағы балалар К'!CD84</f>
        <v>0</v>
      </c>
      <c r="E269" s="44"/>
      <c r="F269" s="139">
        <f>'5 жастағы балалар Ш'!CD84</f>
        <v>0</v>
      </c>
      <c r="G269" s="44"/>
    </row>
    <row r="270" spans="2:7">
      <c r="B270" s="37"/>
      <c r="C270" s="43"/>
      <c r="D270" s="139">
        <f>'5 жастағы балалар К'!CE84</f>
        <v>0</v>
      </c>
      <c r="E270" s="44"/>
      <c r="F270" s="139">
        <f>'5 жастағы балалар Ш'!CE84</f>
        <v>0</v>
      </c>
      <c r="G270" s="44"/>
    </row>
    <row r="271" spans="2:7">
      <c r="B271" s="37"/>
      <c r="C271" s="43"/>
      <c r="D271" s="139">
        <f>'5 жастағы балалар К'!CF84</f>
        <v>0</v>
      </c>
      <c r="E271" s="44"/>
      <c r="F271" s="139">
        <f>'5 жастағы балалар Ш'!CF84</f>
        <v>0</v>
      </c>
      <c r="G271" s="44"/>
    </row>
    <row r="272" spans="2:7">
      <c r="B272" s="37">
        <v>28</v>
      </c>
      <c r="C272" s="43"/>
      <c r="D272" s="139">
        <f>'5 жастағы балалар К'!CG84</f>
        <v>0</v>
      </c>
      <c r="E272" s="44"/>
      <c r="F272" s="139">
        <f>'5 жастағы балалар Ш'!CG84</f>
        <v>0</v>
      </c>
      <c r="G272" s="44"/>
    </row>
    <row r="273" spans="2:7">
      <c r="B273" s="37"/>
      <c r="C273" s="43"/>
      <c r="D273" s="139">
        <f>'5 жастағы балалар К'!CH84</f>
        <v>0</v>
      </c>
      <c r="E273" s="44"/>
      <c r="F273" s="139">
        <f>'5 жастағы балалар Ш'!CH84</f>
        <v>0</v>
      </c>
      <c r="G273" s="44"/>
    </row>
    <row r="274" spans="2:7">
      <c r="B274" s="37"/>
      <c r="C274" s="43"/>
      <c r="D274" s="139">
        <f>'5 жастағы балалар К'!CI84</f>
        <v>0</v>
      </c>
      <c r="E274" s="44"/>
      <c r="F274" s="139">
        <f>'5 жастағы балалар Ш'!CI84</f>
        <v>0</v>
      </c>
      <c r="G274" s="44"/>
    </row>
    <row r="275" spans="2:7">
      <c r="B275" s="37">
        <v>29</v>
      </c>
      <c r="C275" s="43"/>
      <c r="D275" s="42"/>
      <c r="E275" s="44"/>
      <c r="F275" s="139">
        <f>'5 жастағы балалар Ш'!CJ84</f>
        <v>0</v>
      </c>
      <c r="G275" s="44"/>
    </row>
    <row r="276" spans="2:7">
      <c r="B276" s="37"/>
      <c r="C276" s="43"/>
      <c r="D276" s="44"/>
      <c r="E276" s="44"/>
      <c r="F276" s="139">
        <f>'5 жастағы балалар Ш'!CK84</f>
        <v>0</v>
      </c>
      <c r="G276" s="44"/>
    </row>
    <row r="277" spans="2:7">
      <c r="B277" s="37"/>
      <c r="C277" s="43"/>
      <c r="D277" s="44"/>
      <c r="E277" s="44"/>
      <c r="F277" s="139">
        <f>'5 жастағы балалар Ш'!CL84</f>
        <v>0</v>
      </c>
      <c r="G277" s="44"/>
    </row>
    <row r="278" spans="2:7">
      <c r="B278" s="37">
        <v>30</v>
      </c>
      <c r="C278" s="43"/>
      <c r="D278" s="44"/>
      <c r="E278" s="44"/>
      <c r="F278" s="139">
        <f>'5 жастағы балалар Ш'!CM84</f>
        <v>0</v>
      </c>
      <c r="G278" s="44"/>
    </row>
    <row r="279" spans="2:7">
      <c r="B279" s="37"/>
      <c r="C279" s="43"/>
      <c r="D279" s="44"/>
      <c r="E279" s="44"/>
      <c r="F279" s="139">
        <f>'5 жастағы балалар Ш'!CN84</f>
        <v>0</v>
      </c>
      <c r="G279" s="44"/>
    </row>
    <row r="280" spans="2:7">
      <c r="B280" s="37"/>
      <c r="C280" s="43"/>
      <c r="D280" s="44"/>
      <c r="E280" s="44"/>
      <c r="F280" s="139">
        <f>'5 жастағы балалар Ш'!CO84</f>
        <v>0</v>
      </c>
      <c r="G280" s="44"/>
    </row>
    <row r="281" spans="2:7">
      <c r="B281" s="37">
        <v>31</v>
      </c>
      <c r="C281" s="43"/>
      <c r="D281" s="44"/>
      <c r="E281" s="44"/>
      <c r="F281" s="139">
        <f>'5 жастағы балалар Ш'!CP84</f>
        <v>0</v>
      </c>
      <c r="G281" s="44"/>
    </row>
    <row r="282" spans="2:7">
      <c r="B282" s="37"/>
      <c r="C282" s="43"/>
      <c r="D282" s="44"/>
      <c r="E282" s="44"/>
      <c r="F282" s="139">
        <f>'5 жастағы балалар Ш'!CQ84</f>
        <v>0</v>
      </c>
      <c r="G282" s="44"/>
    </row>
    <row r="283" spans="2:7">
      <c r="B283" s="37"/>
      <c r="C283" s="43"/>
      <c r="D283" s="44"/>
      <c r="E283" s="44"/>
      <c r="F283" s="139">
        <f>'5 жастағы балалар Ш'!CR84</f>
        <v>0</v>
      </c>
      <c r="G283" s="44"/>
    </row>
    <row r="284" spans="2:7">
      <c r="B284" s="37">
        <v>32</v>
      </c>
      <c r="C284" s="43"/>
      <c r="D284" s="44"/>
      <c r="E284" s="44"/>
      <c r="F284" s="139">
        <f>'5 жастағы балалар Ш'!CS84</f>
        <v>0</v>
      </c>
      <c r="G284" s="44"/>
    </row>
    <row r="285" spans="2:7">
      <c r="B285" s="37"/>
      <c r="C285" s="43"/>
      <c r="D285" s="44"/>
      <c r="E285" s="44"/>
      <c r="F285" s="139">
        <f>'5 жастағы балалар Ш'!CT84</f>
        <v>0</v>
      </c>
      <c r="G285" s="44"/>
    </row>
    <row r="286" spans="2:7">
      <c r="B286" s="37"/>
      <c r="C286" s="43"/>
      <c r="D286" s="44"/>
      <c r="E286" s="44"/>
      <c r="F286" s="139">
        <f>'5 жастағы балалар Ш'!CU84</f>
        <v>0</v>
      </c>
      <c r="G286" s="44"/>
    </row>
    <row r="287" spans="2:7">
      <c r="B287" s="37">
        <v>33</v>
      </c>
      <c r="C287" s="43"/>
      <c r="D287" s="44"/>
      <c r="E287" s="44"/>
      <c r="F287" s="139">
        <f>'5 жастағы балалар Ш'!CV84</f>
        <v>0</v>
      </c>
      <c r="G287" s="44"/>
    </row>
    <row r="288" spans="2:7">
      <c r="B288" s="37"/>
      <c r="C288" s="43"/>
      <c r="D288" s="44"/>
      <c r="E288" s="44"/>
      <c r="F288" s="139">
        <f>'5 жастағы балалар Ш'!CW84</f>
        <v>0</v>
      </c>
      <c r="G288" s="44"/>
    </row>
    <row r="289" spans="2:7">
      <c r="B289" s="37"/>
      <c r="C289" s="43"/>
      <c r="D289" s="44"/>
      <c r="E289" s="44"/>
      <c r="F289" s="139">
        <f>'5 жастағы балалар Ш'!CX84</f>
        <v>0</v>
      </c>
      <c r="G289" s="44"/>
    </row>
    <row r="290" spans="2:7">
      <c r="B290" s="37">
        <v>34</v>
      </c>
      <c r="C290" s="43"/>
      <c r="D290" s="44"/>
      <c r="E290" s="44"/>
      <c r="F290" s="139">
        <f>'5 жастағы балалар Ш'!CY84</f>
        <v>0</v>
      </c>
      <c r="G290" s="44"/>
    </row>
    <row r="291" spans="2:7">
      <c r="B291" s="37"/>
      <c r="C291" s="43"/>
      <c r="D291" s="44"/>
      <c r="E291" s="44"/>
      <c r="F291" s="139">
        <f>'5 жастағы балалар Ш'!CZ84</f>
        <v>0</v>
      </c>
      <c r="G291" s="44"/>
    </row>
    <row r="292" spans="2:7">
      <c r="B292" s="37"/>
      <c r="C292" s="43"/>
      <c r="D292" s="44"/>
      <c r="E292" s="44"/>
      <c r="F292" s="139">
        <f>'5 жастағы балалар Ш'!DA84</f>
        <v>0</v>
      </c>
      <c r="G292" s="44"/>
    </row>
    <row r="293" spans="2:7">
      <c r="B293" s="37">
        <v>35</v>
      </c>
      <c r="C293" s="43"/>
      <c r="D293" s="44"/>
      <c r="E293" s="44"/>
      <c r="F293" s="139">
        <f>'5 жастағы балалар Ш'!DB84</f>
        <v>0</v>
      </c>
      <c r="G293" s="44"/>
    </row>
    <row r="294" spans="2:7">
      <c r="B294" s="37"/>
      <c r="C294" s="43"/>
      <c r="D294" s="44"/>
      <c r="E294" s="44"/>
      <c r="F294" s="139">
        <f>'5 жастағы балалар Ш'!DC84</f>
        <v>0</v>
      </c>
      <c r="G294" s="44"/>
    </row>
    <row r="295" spans="2:7">
      <c r="B295" s="37"/>
      <c r="C295" s="45"/>
      <c r="D295" s="46"/>
      <c r="E295" s="46"/>
      <c r="F295" s="139">
        <f>'5 жастағы балалар Ш'!DD84</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Ф'!D143</f>
        <v>0</v>
      </c>
      <c r="D300" s="137">
        <f>'5 жастағы балалар К'!D143</f>
        <v>0</v>
      </c>
      <c r="E300" s="137">
        <f>'5 жастағы балалар Т'!D143</f>
        <v>0</v>
      </c>
      <c r="F300" s="137">
        <f>'5 жастағы балалар Ш'!D143</f>
        <v>0</v>
      </c>
      <c r="G300" s="137">
        <f>'5 жастағы балалар Ә'!D143</f>
        <v>0</v>
      </c>
    </row>
    <row r="301" spans="2:7">
      <c r="B301" s="33"/>
      <c r="C301" s="137">
        <f>'5 жастағы балалар Ф'!E143</f>
        <v>0</v>
      </c>
      <c r="D301" s="137">
        <f>'5 жастағы балалар К'!E143</f>
        <v>0</v>
      </c>
      <c r="E301" s="137">
        <f>'5 жастағы балалар Т'!E143</f>
        <v>0</v>
      </c>
      <c r="F301" s="137">
        <f>'5 жастағы балалар Ш'!E143</f>
        <v>0</v>
      </c>
      <c r="G301" s="137">
        <f>'5 жастағы балалар Ә'!E143</f>
        <v>0</v>
      </c>
    </row>
    <row r="302" spans="2:7">
      <c r="B302" s="34"/>
      <c r="C302" s="137">
        <f>'5 жастағы балалар Ф'!F143</f>
        <v>0</v>
      </c>
      <c r="D302" s="137">
        <f>'5 жастағы балалар К'!F143</f>
        <v>0</v>
      </c>
      <c r="E302" s="137">
        <f>'5 жастағы балалар Т'!F143</f>
        <v>0</v>
      </c>
      <c r="F302" s="137">
        <f>'5 жастағы балалар Ш'!F143</f>
        <v>0</v>
      </c>
      <c r="G302" s="137">
        <f>'5 жастағы балалар Ә'!F143</f>
        <v>0</v>
      </c>
    </row>
    <row r="303" spans="2:7">
      <c r="B303" s="31">
        <v>2</v>
      </c>
      <c r="C303" s="137">
        <f>'5 жастағы балалар Ф'!G143</f>
        <v>0</v>
      </c>
      <c r="D303" s="137">
        <f>'5 жастағы балалар К'!G143</f>
        <v>0</v>
      </c>
      <c r="E303" s="137">
        <f>'5 жастағы балалар Т'!G143</f>
        <v>0</v>
      </c>
      <c r="F303" s="137">
        <f>'5 жастағы балалар Ш'!G143</f>
        <v>0</v>
      </c>
      <c r="G303" s="137">
        <f>'5 жастағы балалар Ә'!G143</f>
        <v>0</v>
      </c>
    </row>
    <row r="304" spans="2:7">
      <c r="B304" s="33"/>
      <c r="C304" s="137">
        <f>'5 жастағы балалар Ф'!H143</f>
        <v>0</v>
      </c>
      <c r="D304" s="137">
        <f>'5 жастағы балалар К'!H143</f>
        <v>0</v>
      </c>
      <c r="E304" s="137">
        <f>'5 жастағы балалар Т'!H143</f>
        <v>0</v>
      </c>
      <c r="F304" s="137">
        <f>'5 жастағы балалар Ш'!H143</f>
        <v>0</v>
      </c>
      <c r="G304" s="137">
        <f>'5 жастағы балалар Ә'!H143</f>
        <v>0</v>
      </c>
    </row>
    <row r="305" spans="2:7">
      <c r="B305" s="34"/>
      <c r="C305" s="137">
        <f>'5 жастағы балалар Ф'!I143</f>
        <v>0</v>
      </c>
      <c r="D305" s="137">
        <f>'5 жастағы балалар К'!I143</f>
        <v>0</v>
      </c>
      <c r="E305" s="137">
        <f>'5 жастағы балалар Т'!I143</f>
        <v>0</v>
      </c>
      <c r="F305" s="137">
        <f>'5 жастағы балалар Ш'!I143</f>
        <v>0</v>
      </c>
      <c r="G305" s="137">
        <f>'5 жастағы балалар Ә'!I143</f>
        <v>0</v>
      </c>
    </row>
    <row r="306" spans="2:7">
      <c r="B306" s="31">
        <v>3</v>
      </c>
      <c r="C306" s="137">
        <f>'5 жастағы балалар Ф'!J143</f>
        <v>0</v>
      </c>
      <c r="D306" s="137">
        <f>'5 жастағы балалар К'!J143</f>
        <v>0</v>
      </c>
      <c r="E306" s="137">
        <f>'5 жастағы балалар Т'!J143</f>
        <v>0</v>
      </c>
      <c r="F306" s="137">
        <f>'5 жастағы балалар Ш'!J143</f>
        <v>0</v>
      </c>
      <c r="G306" s="137">
        <f>'5 жастағы балалар Ә'!J143</f>
        <v>0</v>
      </c>
    </row>
    <row r="307" spans="2:7">
      <c r="B307" s="33"/>
      <c r="C307" s="137">
        <f>'5 жастағы балалар Ф'!K143</f>
        <v>0</v>
      </c>
      <c r="D307" s="137">
        <f>'5 жастағы балалар К'!K143</f>
        <v>0</v>
      </c>
      <c r="E307" s="137">
        <f>'5 жастағы балалар Т'!K143</f>
        <v>0</v>
      </c>
      <c r="F307" s="137">
        <f>'5 жастағы балалар Ш'!K143</f>
        <v>0</v>
      </c>
      <c r="G307" s="137">
        <f>'5 жастағы балалар Ә'!K143</f>
        <v>0</v>
      </c>
    </row>
    <row r="308" spans="2:7">
      <c r="B308" s="34"/>
      <c r="C308" s="137">
        <f>'5 жастағы балалар Ф'!L143</f>
        <v>0</v>
      </c>
      <c r="D308" s="137">
        <f>'5 жастағы балалар К'!L143</f>
        <v>0</v>
      </c>
      <c r="E308" s="137">
        <f>'5 жастағы балалар Т'!L143</f>
        <v>0</v>
      </c>
      <c r="F308" s="137">
        <f>'5 жастағы балалар Ш'!L143</f>
        <v>0</v>
      </c>
      <c r="G308" s="137">
        <f>'5 жастағы балалар Ә'!L143</f>
        <v>0</v>
      </c>
    </row>
    <row r="309" spans="2:7">
      <c r="B309" s="31">
        <v>4</v>
      </c>
      <c r="C309" s="137">
        <f>'5 жастағы балалар Ф'!M143</f>
        <v>0</v>
      </c>
      <c r="D309" s="137">
        <f>'5 жастағы балалар К'!M143</f>
        <v>0</v>
      </c>
      <c r="E309" s="137">
        <f>'5 жастағы балалар Т'!M143</f>
        <v>0</v>
      </c>
      <c r="F309" s="137">
        <f>'5 жастағы балалар Ш'!M143</f>
        <v>0</v>
      </c>
      <c r="G309" s="137">
        <f>'5 жастағы балалар Ә'!M143</f>
        <v>0</v>
      </c>
    </row>
    <row r="310" spans="2:7">
      <c r="B310" s="33"/>
      <c r="C310" s="137">
        <f>'5 жастағы балалар Ф'!N143</f>
        <v>0</v>
      </c>
      <c r="D310" s="137">
        <f>'5 жастағы балалар К'!N143</f>
        <v>0</v>
      </c>
      <c r="E310" s="137">
        <f>'5 жастағы балалар Т'!N143</f>
        <v>0</v>
      </c>
      <c r="F310" s="137">
        <f>'5 жастағы балалар Ш'!N143</f>
        <v>0</v>
      </c>
      <c r="G310" s="137">
        <f>'5 жастағы балалар Ә'!N143</f>
        <v>0</v>
      </c>
    </row>
    <row r="311" spans="2:7">
      <c r="B311" s="34"/>
      <c r="C311" s="137">
        <f>'5 жастағы балалар Ф'!O143</f>
        <v>0</v>
      </c>
      <c r="D311" s="137">
        <f>'5 жастағы балалар К'!O143</f>
        <v>0</v>
      </c>
      <c r="E311" s="137">
        <f>'5 жастағы балалар Т'!O143</f>
        <v>0</v>
      </c>
      <c r="F311" s="137">
        <f>'5 жастағы балалар Ш'!O143</f>
        <v>0</v>
      </c>
      <c r="G311" s="137">
        <f>'5 жастағы балалар Ә'!O143</f>
        <v>0</v>
      </c>
    </row>
    <row r="312" spans="2:7">
      <c r="B312" s="31">
        <v>5</v>
      </c>
      <c r="C312" s="137">
        <f>'5 жастағы балалар Ф'!P143</f>
        <v>0</v>
      </c>
      <c r="D312" s="137">
        <f>'5 жастағы балалар К'!P143</f>
        <v>0</v>
      </c>
      <c r="E312" s="137">
        <f>'5 жастағы балалар Т'!P143</f>
        <v>0</v>
      </c>
      <c r="F312" s="137">
        <f>'5 жастағы балалар Ш'!P143</f>
        <v>0</v>
      </c>
      <c r="G312" s="137">
        <f>'5 жастағы балалар Ә'!P143</f>
        <v>0</v>
      </c>
    </row>
    <row r="313" spans="2:7">
      <c r="B313" s="33"/>
      <c r="C313" s="137">
        <f>'5 жастағы балалар Ф'!Q143</f>
        <v>0</v>
      </c>
      <c r="D313" s="137">
        <f>'5 жастағы балалар К'!Q143</f>
        <v>0</v>
      </c>
      <c r="E313" s="137">
        <f>'5 жастағы балалар Т'!Q143</f>
        <v>0</v>
      </c>
      <c r="F313" s="137">
        <f>'5 жастағы балалар Ш'!Q143</f>
        <v>0</v>
      </c>
      <c r="G313" s="137">
        <f>'5 жастағы балалар Ә'!Q143</f>
        <v>0</v>
      </c>
    </row>
    <row r="314" spans="2:7">
      <c r="B314" s="34"/>
      <c r="C314" s="137">
        <f>'5 жастағы балалар Ф'!R143</f>
        <v>0</v>
      </c>
      <c r="D314" s="137">
        <f>'5 жастағы балалар К'!R143</f>
        <v>0</v>
      </c>
      <c r="E314" s="137">
        <f>'5 жастағы балалар Т'!R143</f>
        <v>0</v>
      </c>
      <c r="F314" s="137">
        <f>'5 жастағы балалар Ш'!R143</f>
        <v>0</v>
      </c>
      <c r="G314" s="137">
        <f>'5 жастағы балалар Ә'!R143</f>
        <v>0</v>
      </c>
    </row>
    <row r="315" spans="2:7">
      <c r="B315" s="31">
        <v>6</v>
      </c>
      <c r="C315" s="137">
        <f>'5 жастағы балалар Ф'!S143</f>
        <v>0</v>
      </c>
      <c r="D315" s="137">
        <f>'5 жастағы балалар К'!S143</f>
        <v>0</v>
      </c>
      <c r="E315" s="137">
        <f>'5 жастағы балалар Т'!S143</f>
        <v>0</v>
      </c>
      <c r="F315" s="137">
        <f>'5 жастағы балалар Ш'!S143</f>
        <v>0</v>
      </c>
      <c r="G315" s="137">
        <f>'5 жастағы балалар Ә'!S143</f>
        <v>0</v>
      </c>
    </row>
    <row r="316" spans="2:7">
      <c r="B316" s="33"/>
      <c r="C316" s="137">
        <f>'5 жастағы балалар Ф'!T143</f>
        <v>0</v>
      </c>
      <c r="D316" s="137">
        <f>'5 жастағы балалар К'!T143</f>
        <v>0</v>
      </c>
      <c r="E316" s="137">
        <f>'5 жастағы балалар Т'!T143</f>
        <v>0</v>
      </c>
      <c r="F316" s="137">
        <f>'5 жастағы балалар Ш'!T143</f>
        <v>0</v>
      </c>
      <c r="G316" s="137">
        <f>'5 жастағы балалар Ә'!T143</f>
        <v>0</v>
      </c>
    </row>
    <row r="317" spans="2:7">
      <c r="B317" s="34"/>
      <c r="C317" s="137">
        <f>'5 жастағы балалар Ф'!U143</f>
        <v>0</v>
      </c>
      <c r="D317" s="137">
        <f>'5 жастағы балалар К'!U143</f>
        <v>0</v>
      </c>
      <c r="E317" s="137">
        <f>'5 жастағы балалар Т'!U143</f>
        <v>0</v>
      </c>
      <c r="F317" s="137">
        <f>'5 жастағы балалар Ш'!U143</f>
        <v>0</v>
      </c>
      <c r="G317" s="137">
        <f>'5 жастағы балалар Ә'!U143</f>
        <v>0</v>
      </c>
    </row>
    <row r="318" spans="2:7">
      <c r="B318" s="31">
        <v>7</v>
      </c>
      <c r="C318" s="137">
        <f>'5 жастағы балалар Ф'!V143</f>
        <v>0</v>
      </c>
      <c r="D318" s="137">
        <f>'5 жастағы балалар К'!V143</f>
        <v>0</v>
      </c>
      <c r="E318" s="137">
        <f>'5 жастағы балалар Т'!V143</f>
        <v>0</v>
      </c>
      <c r="F318" s="137">
        <f>'5 жастағы балалар Ш'!V143</f>
        <v>0</v>
      </c>
      <c r="G318" s="137">
        <f>'5 жастағы балалар Ә'!V143</f>
        <v>0</v>
      </c>
    </row>
    <row r="319" spans="2:7">
      <c r="B319" s="33"/>
      <c r="C319" s="137">
        <f>'5 жастағы балалар Ф'!W143</f>
        <v>0</v>
      </c>
      <c r="D319" s="137">
        <f>'5 жастағы балалар Ш'!W143</f>
        <v>0</v>
      </c>
      <c r="E319" s="137">
        <f>'5 жастағы балалар Т'!W143</f>
        <v>0</v>
      </c>
      <c r="F319" s="137">
        <f>'5 жастағы балалар Ш'!W143</f>
        <v>0</v>
      </c>
      <c r="G319" s="137">
        <f>'5 жастағы балалар Ә'!W143</f>
        <v>0</v>
      </c>
    </row>
    <row r="320" spans="2:7">
      <c r="B320" s="34"/>
      <c r="C320" s="137">
        <f>'5 жастағы балалар Ф'!X143</f>
        <v>0</v>
      </c>
      <c r="D320" s="137">
        <f>'5 жастағы балалар К'!X143</f>
        <v>0</v>
      </c>
      <c r="E320" s="137">
        <f>'5 жастағы балалар Т'!X143</f>
        <v>0</v>
      </c>
      <c r="F320" s="137">
        <f>'5 жастағы балалар Ш'!X143</f>
        <v>0</v>
      </c>
      <c r="G320" s="137">
        <f>'5 жастағы балалар Ә'!X143</f>
        <v>0</v>
      </c>
    </row>
    <row r="321" spans="2:7">
      <c r="B321" s="31">
        <v>8</v>
      </c>
      <c r="C321" s="41"/>
      <c r="D321" s="137">
        <f>'5 жастағы балалар К'!Y143</f>
        <v>0</v>
      </c>
      <c r="E321" s="42"/>
      <c r="F321" s="137">
        <f>'5 жастағы балалар Ш'!Y143</f>
        <v>0</v>
      </c>
      <c r="G321" s="42"/>
    </row>
    <row r="322" spans="2:7">
      <c r="B322" s="33"/>
      <c r="C322" s="43"/>
      <c r="D322" s="137">
        <f>'5 жастағы балалар К'!Z143</f>
        <v>0</v>
      </c>
      <c r="E322" s="44"/>
      <c r="F322" s="137">
        <f>'5 жастағы балалар Ш'!Z143</f>
        <v>0</v>
      </c>
      <c r="G322" s="44"/>
    </row>
    <row r="323" spans="2:7">
      <c r="B323" s="34"/>
      <c r="C323" s="43"/>
      <c r="D323" s="137">
        <f>'5 жастағы балалар К'!AA143</f>
        <v>0</v>
      </c>
      <c r="E323" s="44"/>
      <c r="F323" s="137">
        <f>'5 жастағы балалар Ш'!AA143</f>
        <v>0</v>
      </c>
      <c r="G323" s="44"/>
    </row>
    <row r="324" spans="2:7">
      <c r="B324" s="31">
        <v>9</v>
      </c>
      <c r="C324" s="43"/>
      <c r="D324" s="137">
        <f>'5 жастағы балалар К'!AB143</f>
        <v>0</v>
      </c>
      <c r="E324" s="44"/>
      <c r="F324" s="137">
        <f>'5 жастағы балалар Ш'!AB143</f>
        <v>0</v>
      </c>
      <c r="G324" s="44"/>
    </row>
    <row r="325" spans="2:7">
      <c r="B325" s="33"/>
      <c r="C325" s="43"/>
      <c r="D325" s="137">
        <f>'5 жастағы балалар К'!AC143</f>
        <v>0</v>
      </c>
      <c r="E325" s="44"/>
      <c r="F325" s="137">
        <f>'5 жастағы балалар Ш'!AC143</f>
        <v>0</v>
      </c>
      <c r="G325" s="44"/>
    </row>
    <row r="326" spans="2:7">
      <c r="B326" s="34"/>
      <c r="C326" s="43"/>
      <c r="D326" s="137">
        <f>'5 жастағы балалар К'!AD143</f>
        <v>0</v>
      </c>
      <c r="E326" s="44"/>
      <c r="F326" s="137">
        <f>'5 жастағы балалар Ш'!AD143</f>
        <v>0</v>
      </c>
      <c r="G326" s="44"/>
    </row>
    <row r="327" spans="2:7">
      <c r="B327" s="37">
        <v>10</v>
      </c>
      <c r="C327" s="43"/>
      <c r="D327" s="137">
        <f>'5 жастағы балалар К'!AE143</f>
        <v>0</v>
      </c>
      <c r="E327" s="44"/>
      <c r="F327" s="137">
        <f>'5 жастағы балалар Ш'!AE143</f>
        <v>0</v>
      </c>
      <c r="G327" s="44"/>
    </row>
    <row r="328" spans="2:7">
      <c r="B328" s="37"/>
      <c r="C328" s="43"/>
      <c r="D328" s="137">
        <f>'5 жастағы балалар К'!AF143</f>
        <v>0</v>
      </c>
      <c r="E328" s="44"/>
      <c r="F328" s="137">
        <f>'5 жастағы балалар Ш'!AF143</f>
        <v>0</v>
      </c>
      <c r="G328" s="44"/>
    </row>
    <row r="329" spans="2:7">
      <c r="B329" s="37"/>
      <c r="C329" s="43"/>
      <c r="D329" s="137">
        <f>'5 жастағы балалар К'!AG143</f>
        <v>0</v>
      </c>
      <c r="E329" s="44"/>
      <c r="F329" s="137">
        <f>'5 жастағы балалар Ш'!AG143</f>
        <v>0</v>
      </c>
      <c r="G329" s="44"/>
    </row>
    <row r="330" spans="2:7">
      <c r="B330" s="37">
        <v>11</v>
      </c>
      <c r="C330" s="43"/>
      <c r="D330" s="137">
        <f>'5 жастағы балалар К'!AH143</f>
        <v>0</v>
      </c>
      <c r="E330" s="44"/>
      <c r="F330" s="137">
        <f>'5 жастағы балалар Ш'!AH143</f>
        <v>0</v>
      </c>
      <c r="G330" s="44"/>
    </row>
    <row r="331" spans="2:7">
      <c r="B331" s="37"/>
      <c r="C331" s="43"/>
      <c r="D331" s="137">
        <f>'5 жастағы балалар К'!AI143</f>
        <v>0</v>
      </c>
      <c r="E331" s="44"/>
      <c r="F331" s="137">
        <f>'5 жастағы балалар Ш'!AI143</f>
        <v>0</v>
      </c>
      <c r="G331" s="44"/>
    </row>
    <row r="332" spans="2:7">
      <c r="B332" s="37"/>
      <c r="C332" s="43"/>
      <c r="D332" s="137">
        <f>'5 жастағы балалар К'!AJ143</f>
        <v>0</v>
      </c>
      <c r="E332" s="44"/>
      <c r="F332" s="137">
        <f>'5 жастағы балалар Ш'!AJ143</f>
        <v>0</v>
      </c>
      <c r="G332" s="44"/>
    </row>
    <row r="333" spans="2:7">
      <c r="B333" s="37">
        <v>12</v>
      </c>
      <c r="C333" s="43"/>
      <c r="D333" s="137">
        <f>'5 жастағы балалар К'!AK143</f>
        <v>0</v>
      </c>
      <c r="E333" s="44"/>
      <c r="F333" s="137">
        <f>'5 жастағы балалар Ш'!AK143</f>
        <v>0</v>
      </c>
      <c r="G333" s="44"/>
    </row>
    <row r="334" spans="2:7">
      <c r="B334" s="37"/>
      <c r="C334" s="43"/>
      <c r="D334" s="137">
        <f>'5 жастағы балалар К'!AL143</f>
        <v>0</v>
      </c>
      <c r="E334" s="44"/>
      <c r="F334" s="137">
        <f>'5 жастағы балалар Ш'!AL143</f>
        <v>0</v>
      </c>
      <c r="G334" s="44"/>
    </row>
    <row r="335" spans="2:7">
      <c r="B335" s="37"/>
      <c r="C335" s="43"/>
      <c r="D335" s="137">
        <f>'5 жастағы балалар К'!AM143</f>
        <v>0</v>
      </c>
      <c r="E335" s="44"/>
      <c r="F335" s="137">
        <f>'5 жастағы балалар Ш'!AM143</f>
        <v>0</v>
      </c>
      <c r="G335" s="44"/>
    </row>
    <row r="336" spans="2:7">
      <c r="B336" s="37">
        <v>13</v>
      </c>
      <c r="C336" s="43"/>
      <c r="D336" s="137">
        <f>'5 жастағы балалар К'!AN143</f>
        <v>0</v>
      </c>
      <c r="E336" s="44"/>
      <c r="F336" s="137">
        <f>'5 жастағы балалар Ш'!AN143</f>
        <v>0</v>
      </c>
      <c r="G336" s="44"/>
    </row>
    <row r="337" spans="2:7">
      <c r="B337" s="37"/>
      <c r="C337" s="43"/>
      <c r="D337" s="137">
        <f>'5 жастағы балалар К'!AO143</f>
        <v>0</v>
      </c>
      <c r="E337" s="44"/>
      <c r="F337" s="137">
        <f>'5 жастағы балалар Ш'!AO143</f>
        <v>0</v>
      </c>
      <c r="G337" s="44"/>
    </row>
    <row r="338" spans="2:7">
      <c r="B338" s="37"/>
      <c r="C338" s="43"/>
      <c r="D338" s="137">
        <f>'5 жастағы балалар К'!AP143</f>
        <v>0</v>
      </c>
      <c r="E338" s="44"/>
      <c r="F338" s="137">
        <f>'5 жастағы балалар Ш'!AP143</f>
        <v>0</v>
      </c>
      <c r="G338" s="44"/>
    </row>
    <row r="339" spans="2:7">
      <c r="B339" s="37">
        <v>14</v>
      </c>
      <c r="C339" s="43"/>
      <c r="D339" s="137">
        <f>'5 жастағы балалар К'!AQ143</f>
        <v>0</v>
      </c>
      <c r="E339" s="44"/>
      <c r="F339" s="137">
        <f>'5 жастағы балалар Ш'!AQ143</f>
        <v>0</v>
      </c>
      <c r="G339" s="44"/>
    </row>
    <row r="340" spans="2:7">
      <c r="B340" s="37"/>
      <c r="C340" s="43"/>
      <c r="D340" s="137">
        <f>'5 жастағы балалар К'!AR143</f>
        <v>0</v>
      </c>
      <c r="E340" s="44"/>
      <c r="F340" s="137">
        <f>'5 жастағы балалар Ш'!AR143</f>
        <v>0</v>
      </c>
      <c r="G340" s="44"/>
    </row>
    <row r="341" spans="2:7">
      <c r="B341" s="37"/>
      <c r="C341" s="43"/>
      <c r="D341" s="137">
        <f>'5 жастағы балалар К'!AS143</f>
        <v>0</v>
      </c>
      <c r="E341" s="44"/>
      <c r="F341" s="137">
        <f>'5 жастағы балалар Ш'!AS143</f>
        <v>0</v>
      </c>
      <c r="G341" s="44"/>
    </row>
    <row r="342" spans="2:7">
      <c r="B342" s="37">
        <v>15</v>
      </c>
      <c r="C342" s="43"/>
      <c r="D342" s="137">
        <f>'5 жастағы балалар К'!AT143</f>
        <v>0</v>
      </c>
      <c r="E342" s="44"/>
      <c r="F342" s="137">
        <f>'5 жастағы балалар Ш'!AT143</f>
        <v>0</v>
      </c>
      <c r="G342" s="44"/>
    </row>
    <row r="343" spans="2:7">
      <c r="B343" s="37"/>
      <c r="C343" s="43"/>
      <c r="D343" s="137">
        <f>'5 жастағы балалар К'!AU143</f>
        <v>0</v>
      </c>
      <c r="E343" s="44"/>
      <c r="F343" s="137">
        <f>'5 жастағы балалар Ш'!AU143</f>
        <v>0</v>
      </c>
      <c r="G343" s="44"/>
    </row>
    <row r="344" spans="2:7">
      <c r="B344" s="37"/>
      <c r="C344" s="43"/>
      <c r="D344" s="137">
        <f>'5 жастағы балалар К'!AV143</f>
        <v>0</v>
      </c>
      <c r="E344" s="44"/>
      <c r="F344" s="137">
        <f>'5 жастағы балалар Ш'!AV143</f>
        <v>0</v>
      </c>
      <c r="G344" s="44"/>
    </row>
    <row r="345" spans="2:7">
      <c r="B345" s="31">
        <v>16</v>
      </c>
      <c r="C345" s="43"/>
      <c r="D345" s="137">
        <f>'5 жастағы балалар К'!AW143</f>
        <v>0</v>
      </c>
      <c r="E345" s="44"/>
      <c r="F345" s="137">
        <f>'5 жастағы балалар Ш'!AW143</f>
        <v>0</v>
      </c>
      <c r="G345" s="44"/>
    </row>
    <row r="346" spans="2:7">
      <c r="B346" s="33"/>
      <c r="C346" s="43"/>
      <c r="D346" s="137">
        <f>'5 жастағы балалар К'!AX143</f>
        <v>0</v>
      </c>
      <c r="E346" s="44"/>
      <c r="F346" s="137">
        <f>'5 жастағы балалар Ш'!AX143</f>
        <v>0</v>
      </c>
      <c r="G346" s="44"/>
    </row>
    <row r="347" spans="2:7">
      <c r="B347" s="34"/>
      <c r="C347" s="43"/>
      <c r="D347" s="137">
        <f>'5 жастағы балалар К'!AY143</f>
        <v>0</v>
      </c>
      <c r="E347" s="44"/>
      <c r="F347" s="137">
        <f>'5 жастағы балалар Ш'!AY143</f>
        <v>0</v>
      </c>
      <c r="G347" s="44"/>
    </row>
    <row r="348" spans="2:7">
      <c r="B348" s="31">
        <v>17</v>
      </c>
      <c r="C348" s="43"/>
      <c r="D348" s="137">
        <f>'5 жастағы балалар К'!AZ143</f>
        <v>0</v>
      </c>
      <c r="E348" s="44"/>
      <c r="F348" s="137">
        <f>'5 жастағы балалар Ш'!AZ143</f>
        <v>0</v>
      </c>
      <c r="G348" s="44"/>
    </row>
    <row r="349" spans="2:7">
      <c r="B349" s="33"/>
      <c r="C349" s="43"/>
      <c r="D349" s="137">
        <f>'5 жастағы балалар К'!BA143</f>
        <v>0</v>
      </c>
      <c r="E349" s="44"/>
      <c r="F349" s="137">
        <f>'5 жастағы балалар Ш'!BA143</f>
        <v>0</v>
      </c>
      <c r="G349" s="44"/>
    </row>
    <row r="350" spans="2:7">
      <c r="B350" s="34"/>
      <c r="C350" s="43"/>
      <c r="D350" s="137">
        <f>'5 жастағы балалар К'!BB143</f>
        <v>0</v>
      </c>
      <c r="E350" s="44"/>
      <c r="F350" s="137">
        <f>'5 жастағы балалар Ш'!BB143</f>
        <v>0</v>
      </c>
      <c r="G350" s="44"/>
    </row>
    <row r="351" spans="2:7">
      <c r="B351" s="31">
        <v>18</v>
      </c>
      <c r="C351" s="43"/>
      <c r="D351" s="137">
        <f>'5 жастағы балалар К'!BC143</f>
        <v>0</v>
      </c>
      <c r="E351" s="44"/>
      <c r="F351" s="137">
        <f>'5 жастағы балалар Ш'!BC143</f>
        <v>0</v>
      </c>
      <c r="G351" s="44"/>
    </row>
    <row r="352" spans="2:7">
      <c r="B352" s="33"/>
      <c r="C352" s="43"/>
      <c r="D352" s="137">
        <f>'5 жастағы балалар К'!BD143</f>
        <v>0</v>
      </c>
      <c r="E352" s="44"/>
      <c r="F352" s="137">
        <f>'5 жастағы балалар Ш'!BD143</f>
        <v>0</v>
      </c>
      <c r="G352" s="44"/>
    </row>
    <row r="353" spans="2:7">
      <c r="B353" s="34"/>
      <c r="C353" s="43"/>
      <c r="D353" s="137">
        <f>'5 жастағы балалар К'!BE143</f>
        <v>0</v>
      </c>
      <c r="E353" s="44"/>
      <c r="F353" s="137">
        <f>'5 жастағы балалар Ш'!BE143</f>
        <v>0</v>
      </c>
      <c r="G353" s="44"/>
    </row>
    <row r="354" spans="2:7">
      <c r="B354" s="31">
        <v>19</v>
      </c>
      <c r="C354" s="43"/>
      <c r="D354" s="137">
        <f>'5 жастағы балалар К'!BF143</f>
        <v>0</v>
      </c>
      <c r="E354" s="44"/>
      <c r="F354" s="137">
        <f>'5 жастағы балалар Ш'!BF143</f>
        <v>0</v>
      </c>
      <c r="G354" s="44"/>
    </row>
    <row r="355" spans="2:7">
      <c r="B355" s="33"/>
      <c r="C355" s="43"/>
      <c r="D355" s="137">
        <f>'5 жастағы балалар К'!BG143</f>
        <v>0</v>
      </c>
      <c r="E355" s="44"/>
      <c r="F355" s="137">
        <f>'5 жастағы балалар Ш'!BG143</f>
        <v>0</v>
      </c>
      <c r="G355" s="44"/>
    </row>
    <row r="356" spans="2:7">
      <c r="B356" s="34"/>
      <c r="C356" s="43"/>
      <c r="D356" s="137">
        <f>'5 жастағы балалар К'!BH143</f>
        <v>0</v>
      </c>
      <c r="E356" s="44"/>
      <c r="F356" s="137">
        <f>'5 жастағы балалар Ш'!BH143</f>
        <v>0</v>
      </c>
      <c r="G356" s="44"/>
    </row>
    <row r="357" spans="2:7">
      <c r="B357" s="31">
        <v>20</v>
      </c>
      <c r="C357" s="43"/>
      <c r="D357" s="137">
        <f>'5 жастағы балалар К'!BI143</f>
        <v>0</v>
      </c>
      <c r="E357" s="44"/>
      <c r="F357" s="137">
        <f>'5 жастағы балалар Ш'!BI143</f>
        <v>0</v>
      </c>
      <c r="G357" s="44"/>
    </row>
    <row r="358" spans="2:7">
      <c r="B358" s="33"/>
      <c r="C358" s="43"/>
      <c r="D358" s="137">
        <f>'5 жастағы балалар К'!BJ143</f>
        <v>0</v>
      </c>
      <c r="E358" s="44"/>
      <c r="F358" s="137">
        <f>'5 жастағы балалар Ш'!BJ143</f>
        <v>0</v>
      </c>
      <c r="G358" s="44"/>
    </row>
    <row r="359" spans="2:7">
      <c r="B359" s="34"/>
      <c r="C359" s="43"/>
      <c r="D359" s="137">
        <f>'5 жастағы балалар К'!BK143</f>
        <v>0</v>
      </c>
      <c r="E359" s="44"/>
      <c r="F359" s="137">
        <f>'5 жастағы балалар Ш'!BK143</f>
        <v>0</v>
      </c>
      <c r="G359" s="44"/>
    </row>
    <row r="360" spans="2:7">
      <c r="B360" s="31">
        <v>21</v>
      </c>
      <c r="C360" s="43"/>
      <c r="D360" s="137">
        <f>'5 жастағы балалар К'!BL143</f>
        <v>0</v>
      </c>
      <c r="E360" s="44"/>
      <c r="F360" s="137">
        <f>'5 жастағы балалар Ш'!BL143</f>
        <v>0</v>
      </c>
      <c r="G360" s="44"/>
    </row>
    <row r="361" spans="2:7">
      <c r="B361" s="33"/>
      <c r="C361" s="43"/>
      <c r="D361" s="137">
        <f>'5 жастағы балалар К'!BM143</f>
        <v>0</v>
      </c>
      <c r="E361" s="44"/>
      <c r="F361" s="137">
        <f>'5 жастағы балалар Ш'!BM143</f>
        <v>0</v>
      </c>
      <c r="G361" s="44"/>
    </row>
    <row r="362" spans="2:7">
      <c r="B362" s="34"/>
      <c r="C362" s="43"/>
      <c r="D362" s="137">
        <f>'5 жастағы балалар К'!BN143</f>
        <v>0</v>
      </c>
      <c r="E362" s="44"/>
      <c r="F362" s="137">
        <f>'5 жастағы балалар Ш'!BN143</f>
        <v>0</v>
      </c>
      <c r="G362" s="44"/>
    </row>
    <row r="363" spans="2:7">
      <c r="B363" s="31">
        <v>22</v>
      </c>
      <c r="C363" s="43"/>
      <c r="D363" s="137">
        <f>'5 жастағы балалар К'!BO143</f>
        <v>0</v>
      </c>
      <c r="E363" s="44"/>
      <c r="F363" s="137">
        <f>'5 жастағы балалар Ш'!BO143</f>
        <v>0</v>
      </c>
      <c r="G363" s="44"/>
    </row>
    <row r="364" spans="2:7">
      <c r="B364" s="33"/>
      <c r="C364" s="43"/>
      <c r="D364" s="137">
        <f>'5 жастағы балалар К'!BP143</f>
        <v>0</v>
      </c>
      <c r="E364" s="44"/>
      <c r="F364" s="137">
        <f>'5 жастағы балалар Ш'!BP143</f>
        <v>0</v>
      </c>
      <c r="G364" s="44"/>
    </row>
    <row r="365" spans="2:7">
      <c r="B365" s="34"/>
      <c r="C365" s="43"/>
      <c r="D365" s="137">
        <f>'5 жастағы балалар К'!BQ143</f>
        <v>0</v>
      </c>
      <c r="E365" s="44"/>
      <c r="F365" s="137">
        <f>'5 жастағы балалар Ш'!BQ143</f>
        <v>0</v>
      </c>
      <c r="G365" s="44"/>
    </row>
    <row r="366" spans="2:7">
      <c r="B366" s="31">
        <v>23</v>
      </c>
      <c r="C366" s="43"/>
      <c r="D366" s="137">
        <f>'5 жастағы балалар К'!BR143</f>
        <v>0</v>
      </c>
      <c r="E366" s="44"/>
      <c r="F366" s="137">
        <f>'5 жастағы балалар Ш'!BR143</f>
        <v>0</v>
      </c>
      <c r="G366" s="44"/>
    </row>
    <row r="367" spans="2:7">
      <c r="B367" s="33"/>
      <c r="C367" s="43"/>
      <c r="D367" s="137">
        <f>'5 жастағы балалар К'!BS143</f>
        <v>0</v>
      </c>
      <c r="E367" s="44"/>
      <c r="F367" s="137">
        <f>'5 жастағы балалар Ш'!BS143</f>
        <v>0</v>
      </c>
      <c r="G367" s="44"/>
    </row>
    <row r="368" spans="2:7">
      <c r="B368" s="34"/>
      <c r="C368" s="43"/>
      <c r="D368" s="137">
        <f>'5 жастағы балалар К'!BT143</f>
        <v>0</v>
      </c>
      <c r="E368" s="44"/>
      <c r="F368" s="137">
        <f>'5 жастағы балалар Ш'!BT143</f>
        <v>0</v>
      </c>
      <c r="G368" s="44"/>
    </row>
    <row r="369" spans="2:7">
      <c r="B369" s="31">
        <v>24</v>
      </c>
      <c r="C369" s="43"/>
      <c r="D369" s="137">
        <f>'5 жастағы балалар К'!BU143</f>
        <v>0</v>
      </c>
      <c r="E369" s="44"/>
      <c r="F369" s="137">
        <f>'5 жастағы балалар Ш'!BU143</f>
        <v>0</v>
      </c>
      <c r="G369" s="44"/>
    </row>
    <row r="370" spans="2:7">
      <c r="B370" s="33"/>
      <c r="C370" s="43"/>
      <c r="D370" s="137">
        <f>'5 жастағы балалар К'!BV143</f>
        <v>0</v>
      </c>
      <c r="E370" s="44"/>
      <c r="F370" s="137">
        <f>'5 жастағы балалар Ш'!BV143</f>
        <v>0</v>
      </c>
      <c r="G370" s="44"/>
    </row>
    <row r="371" spans="2:7">
      <c r="B371" s="34"/>
      <c r="C371" s="43"/>
      <c r="D371" s="137">
        <f>'5 жастағы балалар К'!BW143</f>
        <v>0</v>
      </c>
      <c r="E371" s="44"/>
      <c r="F371" s="137">
        <f>'5 жастағы балалар Ш'!BW143</f>
        <v>0</v>
      </c>
      <c r="G371" s="44"/>
    </row>
    <row r="372" spans="2:7">
      <c r="B372" s="31">
        <v>25</v>
      </c>
      <c r="C372" s="43"/>
      <c r="D372" s="137">
        <f>'5 жастағы балалар К'!BX143</f>
        <v>0</v>
      </c>
      <c r="E372" s="44"/>
      <c r="F372" s="137">
        <f>'5 жастағы балалар Ш'!BX143</f>
        <v>0</v>
      </c>
      <c r="G372" s="44"/>
    </row>
    <row r="373" spans="2:7">
      <c r="B373" s="33"/>
      <c r="C373" s="43"/>
      <c r="D373" s="137">
        <f>'5 жастағы балалар К'!BY143</f>
        <v>0</v>
      </c>
      <c r="E373" s="44"/>
      <c r="F373" s="137">
        <f>'5 жастағы балалар Ш'!BY143</f>
        <v>0</v>
      </c>
      <c r="G373" s="44"/>
    </row>
    <row r="374" spans="2:7">
      <c r="B374" s="34"/>
      <c r="C374" s="43"/>
      <c r="D374" s="137">
        <f>'5 жастағы балалар К'!BZ143</f>
        <v>0</v>
      </c>
      <c r="E374" s="44"/>
      <c r="F374" s="137">
        <f>'5 жастағы балалар Ш'!BZ143</f>
        <v>0</v>
      </c>
      <c r="G374" s="44"/>
    </row>
    <row r="375" spans="2:7">
      <c r="B375" s="37">
        <v>26</v>
      </c>
      <c r="C375" s="43"/>
      <c r="D375" s="137">
        <f>'5 жастағы балалар К'!CA143</f>
        <v>0</v>
      </c>
      <c r="E375" s="44"/>
      <c r="F375" s="137">
        <f>'5 жастағы балалар Ш'!CA143</f>
        <v>0</v>
      </c>
      <c r="G375" s="44"/>
    </row>
    <row r="376" spans="2:7">
      <c r="B376" s="37"/>
      <c r="C376" s="43"/>
      <c r="D376" s="137">
        <f>'5 жастағы балалар К'!CB143</f>
        <v>0</v>
      </c>
      <c r="E376" s="44"/>
      <c r="F376" s="137">
        <f>'5 жастағы балалар Ш'!CB143</f>
        <v>0</v>
      </c>
      <c r="G376" s="44"/>
    </row>
    <row r="377" spans="2:7">
      <c r="B377" s="37"/>
      <c r="C377" s="43"/>
      <c r="D377" s="137">
        <f>'5 жастағы балалар К'!CC143</f>
        <v>0</v>
      </c>
      <c r="E377" s="44"/>
      <c r="F377" s="137">
        <f>'5 жастағы балалар Ш'!CC143</f>
        <v>0</v>
      </c>
      <c r="G377" s="44"/>
    </row>
    <row r="378" spans="2:7">
      <c r="B378" s="37">
        <v>27</v>
      </c>
      <c r="C378" s="43"/>
      <c r="D378" s="137">
        <f>'5 жастағы балалар К'!CD143</f>
        <v>0</v>
      </c>
      <c r="E378" s="44"/>
      <c r="F378" s="137">
        <f>'5 жастағы балалар Ш'!CD143</f>
        <v>0</v>
      </c>
      <c r="G378" s="44"/>
    </row>
    <row r="379" spans="2:7">
      <c r="B379" s="37"/>
      <c r="C379" s="43"/>
      <c r="D379" s="137">
        <f>'5 жастағы балалар К'!CE143</f>
        <v>0</v>
      </c>
      <c r="E379" s="44"/>
      <c r="F379" s="137">
        <f>'5 жастағы балалар Ш'!CE143</f>
        <v>0</v>
      </c>
      <c r="G379" s="44"/>
    </row>
    <row r="380" spans="2:7">
      <c r="B380" s="37"/>
      <c r="C380" s="43"/>
      <c r="D380" s="137">
        <f>'5 жастағы балалар К'!CF143</f>
        <v>0</v>
      </c>
      <c r="E380" s="44"/>
      <c r="F380" s="137">
        <f>'5 жастағы балалар Ш'!CF143</f>
        <v>0</v>
      </c>
      <c r="G380" s="44"/>
    </row>
    <row r="381" spans="2:7">
      <c r="B381" s="37">
        <v>28</v>
      </c>
      <c r="C381" s="43"/>
      <c r="D381" s="137">
        <f>'5 жастағы балалар К'!CG143</f>
        <v>0</v>
      </c>
      <c r="E381" s="44"/>
      <c r="F381" s="137">
        <f>'5 жастағы балалар Ш'!CG143</f>
        <v>0</v>
      </c>
      <c r="G381" s="44"/>
    </row>
    <row r="382" spans="2:7">
      <c r="B382" s="37"/>
      <c r="C382" s="43"/>
      <c r="D382" s="137">
        <f>'5 жастағы балалар К'!CH143</f>
        <v>0</v>
      </c>
      <c r="E382" s="44"/>
      <c r="F382" s="137">
        <f>'5 жастағы балалар Ш'!CH143</f>
        <v>0</v>
      </c>
      <c r="G382" s="44"/>
    </row>
    <row r="383" spans="2:7">
      <c r="B383" s="37"/>
      <c r="C383" s="43"/>
      <c r="D383" s="137">
        <f>'5 жастағы балалар К'!CI143</f>
        <v>0</v>
      </c>
      <c r="E383" s="44"/>
      <c r="F383" s="137">
        <f>'5 жастағы балалар Ш'!CI143</f>
        <v>0</v>
      </c>
      <c r="G383" s="44"/>
    </row>
    <row r="384" spans="2:7">
      <c r="B384" s="37">
        <v>29</v>
      </c>
      <c r="C384" s="43"/>
      <c r="D384" s="42"/>
      <c r="E384" s="44"/>
      <c r="F384" s="137">
        <f>'5 жастағы балалар Ш'!CJ143</f>
        <v>0</v>
      </c>
      <c r="G384" s="44"/>
    </row>
    <row r="385" spans="2:7">
      <c r="B385" s="37"/>
      <c r="C385" s="43"/>
      <c r="D385" s="44"/>
      <c r="E385" s="44"/>
      <c r="F385" s="137">
        <f>'5 жастағы балалар Ш'!CK143</f>
        <v>0</v>
      </c>
      <c r="G385" s="44"/>
    </row>
    <row r="386" spans="2:7">
      <c r="B386" s="37"/>
      <c r="C386" s="43"/>
      <c r="D386" s="44"/>
      <c r="E386" s="44"/>
      <c r="F386" s="137">
        <f>'5 жастағы балалар Ш'!CL143</f>
        <v>0</v>
      </c>
      <c r="G386" s="44"/>
    </row>
    <row r="387" spans="2:7">
      <c r="B387" s="37">
        <v>30</v>
      </c>
      <c r="C387" s="43"/>
      <c r="D387" s="44"/>
      <c r="E387" s="44"/>
      <c r="F387" s="137">
        <f>'5 жастағы балалар Ш'!CM143</f>
        <v>0</v>
      </c>
      <c r="G387" s="44"/>
    </row>
    <row r="388" spans="2:7">
      <c r="B388" s="37"/>
      <c r="C388" s="43"/>
      <c r="D388" s="44"/>
      <c r="E388" s="44"/>
      <c r="F388" s="137">
        <f>'5 жастағы балалар Ш'!CN143</f>
        <v>0</v>
      </c>
      <c r="G388" s="44"/>
    </row>
    <row r="389" spans="2:7">
      <c r="B389" s="37"/>
      <c r="C389" s="43"/>
      <c r="D389" s="44"/>
      <c r="E389" s="44"/>
      <c r="F389" s="137">
        <f>'5 жастағы балалар Ш'!CO143</f>
        <v>0</v>
      </c>
      <c r="G389" s="44"/>
    </row>
    <row r="390" spans="2:7">
      <c r="B390" s="37">
        <v>31</v>
      </c>
      <c r="C390" s="43"/>
      <c r="D390" s="44"/>
      <c r="E390" s="44"/>
      <c r="F390" s="137">
        <f>'5 жастағы балалар Ш'!CP143</f>
        <v>0</v>
      </c>
      <c r="G390" s="44"/>
    </row>
    <row r="391" spans="2:7">
      <c r="B391" s="37"/>
      <c r="C391" s="43"/>
      <c r="D391" s="44"/>
      <c r="E391" s="44"/>
      <c r="F391" s="137">
        <f>'5 жастағы балалар Ш'!CQ143</f>
        <v>0</v>
      </c>
      <c r="G391" s="44"/>
    </row>
    <row r="392" spans="2:7">
      <c r="B392" s="37"/>
      <c r="C392" s="43"/>
      <c r="D392" s="44"/>
      <c r="E392" s="44"/>
      <c r="F392" s="137">
        <f>'5 жастағы балалар Ш'!CR143</f>
        <v>0</v>
      </c>
      <c r="G392" s="44"/>
    </row>
    <row r="393" spans="2:7">
      <c r="B393" s="37">
        <v>32</v>
      </c>
      <c r="C393" s="43"/>
      <c r="D393" s="44"/>
      <c r="E393" s="44"/>
      <c r="F393" s="137">
        <f>'5 жастағы балалар Ш'!CS143</f>
        <v>0</v>
      </c>
      <c r="G393" s="44"/>
    </row>
    <row r="394" spans="2:7">
      <c r="B394" s="37"/>
      <c r="C394" s="43"/>
      <c r="D394" s="44"/>
      <c r="E394" s="44"/>
      <c r="F394" s="137">
        <f>'5 жастағы балалар Ш'!CT143</f>
        <v>0</v>
      </c>
      <c r="G394" s="44"/>
    </row>
    <row r="395" spans="2:7">
      <c r="B395" s="37"/>
      <c r="C395" s="43"/>
      <c r="D395" s="44"/>
      <c r="E395" s="44"/>
      <c r="F395" s="137">
        <f>'5 жастағы балалар Ш'!CU143</f>
        <v>0</v>
      </c>
      <c r="G395" s="44"/>
    </row>
    <row r="396" spans="2:7">
      <c r="B396" s="37">
        <v>33</v>
      </c>
      <c r="C396" s="43"/>
      <c r="D396" s="44"/>
      <c r="E396" s="44"/>
      <c r="F396" s="137">
        <f>'5 жастағы балалар Ш'!CV143</f>
        <v>0</v>
      </c>
      <c r="G396" s="44"/>
    </row>
    <row r="397" spans="2:7">
      <c r="B397" s="37"/>
      <c r="C397" s="43"/>
      <c r="D397" s="44"/>
      <c r="E397" s="44"/>
      <c r="F397" s="137">
        <f>'5 жастағы балалар Ш'!CW143</f>
        <v>0</v>
      </c>
      <c r="G397" s="44"/>
    </row>
    <row r="398" spans="2:7">
      <c r="B398" s="37"/>
      <c r="C398" s="43"/>
      <c r="D398" s="44"/>
      <c r="E398" s="44"/>
      <c r="F398" s="137">
        <f>'5 жастағы балалар Ш'!CX143</f>
        <v>0</v>
      </c>
      <c r="G398" s="44"/>
    </row>
    <row r="399" spans="2:7">
      <c r="B399" s="37">
        <v>34</v>
      </c>
      <c r="C399" s="43"/>
      <c r="D399" s="44"/>
      <c r="E399" s="44"/>
      <c r="F399" s="137">
        <f>'5 жастағы балалар Ш'!CY143</f>
        <v>0</v>
      </c>
      <c r="G399" s="44"/>
    </row>
    <row r="400" spans="2:7">
      <c r="B400" s="37"/>
      <c r="C400" s="43"/>
      <c r="D400" s="44"/>
      <c r="E400" s="44"/>
      <c r="F400" s="137">
        <f>'5 жастағы балалар Ш'!CZ143</f>
        <v>0</v>
      </c>
      <c r="G400" s="44"/>
    </row>
    <row r="401" spans="2:7">
      <c r="B401" s="37"/>
      <c r="C401" s="43"/>
      <c r="D401" s="44"/>
      <c r="E401" s="44"/>
      <c r="F401" s="137">
        <f>'5 жастағы балалар Ш'!DA143</f>
        <v>0</v>
      </c>
      <c r="G401" s="44"/>
    </row>
    <row r="402" spans="2:7">
      <c r="B402" s="37">
        <v>35</v>
      </c>
      <c r="C402" s="43"/>
      <c r="D402" s="44"/>
      <c r="E402" s="44"/>
      <c r="F402" s="137">
        <f>'5 жастағы балалар Ш'!DB143</f>
        <v>0</v>
      </c>
      <c r="G402" s="44"/>
    </row>
    <row r="403" spans="2:7">
      <c r="B403" s="37"/>
      <c r="C403" s="43"/>
      <c r="D403" s="44"/>
      <c r="E403" s="44"/>
      <c r="F403" s="137">
        <f>'5 жастағы балалар Ш'!DC143</f>
        <v>0</v>
      </c>
      <c r="G403" s="44"/>
    </row>
    <row r="404" spans="2:7">
      <c r="B404" s="37"/>
      <c r="C404" s="45"/>
      <c r="D404" s="46"/>
      <c r="E404" s="46"/>
      <c r="F404" s="137">
        <f>'5 жастағы балалар Ш'!DD143</f>
        <v>0</v>
      </c>
      <c r="G404" s="46"/>
    </row>
    <row r="405" spans="2:2">
      <c r="B405" s="47">
        <f>СВОД3!V38</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8"/>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1.25" customHeight="1" spans="2:8">
      <c r="B4" s="3" t="s">
        <v>827</v>
      </c>
      <c r="C4" s="3"/>
      <c r="D4" s="4">
        <f>'5 жастағы балалар Ф'!C85</f>
        <v>0</v>
      </c>
      <c r="E4" s="5"/>
      <c r="F4" s="5"/>
      <c r="G4" s="1"/>
      <c r="H4" s="1"/>
    </row>
    <row r="5" ht="18" spans="2:8">
      <c r="B5" s="6" t="s">
        <v>2</v>
      </c>
      <c r="C5" s="6"/>
      <c r="D5" s="7">
        <f>'5 жастағы балалар Ф'!A85</f>
        <v>0</v>
      </c>
      <c r="E5" s="7"/>
      <c r="F5" s="7"/>
      <c r="G5" s="1"/>
      <c r="H5" s="1"/>
    </row>
    <row r="6" ht="78"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5.2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ht="15" customHeight="1"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Ф'!D85</f>
        <v>0</v>
      </c>
      <c r="D191" s="139">
        <f>'5 жастағы балалар К'!D85</f>
        <v>0</v>
      </c>
      <c r="E191" s="139">
        <f>'5 жастағы балалар Т'!D85</f>
        <v>0</v>
      </c>
      <c r="F191" s="139">
        <f>'5 жастағы балалар Ш'!D85</f>
        <v>0</v>
      </c>
      <c r="G191" s="139">
        <f>'5 жастағы балалар Ә'!D85</f>
        <v>0</v>
      </c>
    </row>
    <row r="192" spans="2:7">
      <c r="B192" s="33"/>
      <c r="C192" s="139">
        <f>'5 жастағы балалар Ф'!E85</f>
        <v>0</v>
      </c>
      <c r="D192" s="139">
        <f>'5 жастағы балалар К'!E85</f>
        <v>0</v>
      </c>
      <c r="E192" s="139">
        <f>'5 жастағы балалар Т'!E85</f>
        <v>0</v>
      </c>
      <c r="F192" s="139">
        <f>'5 жастағы балалар Ш'!E85</f>
        <v>0</v>
      </c>
      <c r="G192" s="139">
        <f>'5 жастағы балалар Ә'!E85</f>
        <v>0</v>
      </c>
    </row>
    <row r="193" spans="2:7">
      <c r="B193" s="34"/>
      <c r="C193" s="139">
        <f>'5 жастағы балалар Ф'!F85</f>
        <v>0</v>
      </c>
      <c r="D193" s="139">
        <f>'5 жастағы балалар К'!F85</f>
        <v>0</v>
      </c>
      <c r="E193" s="139">
        <f>'5 жастағы балалар Т'!F85</f>
        <v>0</v>
      </c>
      <c r="F193" s="139">
        <f>'5 жастағы балалар Ш'!F85</f>
        <v>0</v>
      </c>
      <c r="G193" s="139">
        <f>'5 жастағы балалар Ә'!F85</f>
        <v>0</v>
      </c>
    </row>
    <row r="194" spans="2:99">
      <c r="B194" s="31">
        <v>2</v>
      </c>
      <c r="C194" s="139">
        <f>'5 жастағы балалар Ф'!G85</f>
        <v>0</v>
      </c>
      <c r="D194" s="139">
        <f>'5 жастағы балалар К'!G85</f>
        <v>0</v>
      </c>
      <c r="E194" s="139">
        <f>'5 жастағы балалар Т'!G85</f>
        <v>0</v>
      </c>
      <c r="F194" s="139">
        <f>'5 жастағы балалар Ш'!G85</f>
        <v>0</v>
      </c>
      <c r="G194" s="139">
        <f>'5 жастағы балалар Ә'!G85</f>
        <v>0</v>
      </c>
      <c r="CO194" s="140"/>
      <c r="CQ194" s="140"/>
      <c r="CS194" s="140"/>
      <c r="CU194" s="140"/>
    </row>
    <row r="195" spans="2:99">
      <c r="B195" s="33"/>
      <c r="C195" s="139">
        <f>'5 жастағы балалар Ф'!H85</f>
        <v>0</v>
      </c>
      <c r="D195" s="139">
        <f>'5 жастағы балалар К'!H85</f>
        <v>0</v>
      </c>
      <c r="E195" s="139">
        <f>'5 жастағы балалар Т'!H85</f>
        <v>0</v>
      </c>
      <c r="F195" s="139">
        <f>'5 жастағы балалар Ш'!H85</f>
        <v>0</v>
      </c>
      <c r="G195" s="139">
        <f>'5 жастағы балалар Ә'!H85</f>
        <v>0</v>
      </c>
      <c r="CO195" s="141"/>
      <c r="CQ195" s="141"/>
      <c r="CS195" s="141"/>
      <c r="CU195" s="141"/>
    </row>
    <row r="196" spans="2:99">
      <c r="B196" s="34"/>
      <c r="C196" s="139">
        <f>'5 жастағы балалар Ф'!I85</f>
        <v>0</v>
      </c>
      <c r="D196" s="139">
        <f>'5 жастағы балалар К'!I85</f>
        <v>0</v>
      </c>
      <c r="E196" s="139">
        <f>'5 жастағы балалар Т'!I85</f>
        <v>0</v>
      </c>
      <c r="F196" s="139">
        <f>'5 жастағы балалар Ш'!I85</f>
        <v>0</v>
      </c>
      <c r="G196" s="139">
        <f>'5 жастағы балалар Ә'!I85</f>
        <v>0</v>
      </c>
      <c r="CO196" s="141"/>
      <c r="CQ196" s="141"/>
      <c r="CS196" s="141"/>
      <c r="CU196" s="141"/>
    </row>
    <row r="197" spans="2:7">
      <c r="B197" s="31">
        <v>3</v>
      </c>
      <c r="C197" s="139">
        <f>'5 жастағы балалар Ф'!J85</f>
        <v>0</v>
      </c>
      <c r="D197" s="139">
        <f>'5 жастағы балалар К'!J85</f>
        <v>0</v>
      </c>
      <c r="E197" s="139">
        <f>'5 жастағы балалар Т'!J85</f>
        <v>0</v>
      </c>
      <c r="F197" s="139">
        <f>'5 жастағы балалар Ш'!J85</f>
        <v>0</v>
      </c>
      <c r="G197" s="139">
        <f>'5 жастағы балалар Ә'!J85</f>
        <v>0</v>
      </c>
    </row>
    <row r="198" spans="2:7">
      <c r="B198" s="33"/>
      <c r="C198" s="139">
        <f>'5 жастағы балалар Ф'!K85</f>
        <v>0</v>
      </c>
      <c r="D198" s="139">
        <f>'5 жастағы балалар К'!K85</f>
        <v>0</v>
      </c>
      <c r="E198" s="139">
        <f>'5 жастағы балалар Т'!K85</f>
        <v>0</v>
      </c>
      <c r="F198" s="139">
        <f>'5 жастағы балалар Ш'!K85</f>
        <v>0</v>
      </c>
      <c r="G198" s="139">
        <f>'5 жастағы балалар Ә'!K85</f>
        <v>0</v>
      </c>
    </row>
    <row r="199" spans="2:7">
      <c r="B199" s="34"/>
      <c r="C199" s="139">
        <f>'5 жастағы балалар Ф'!L85</f>
        <v>0</v>
      </c>
      <c r="D199" s="139">
        <f>'5 жастағы балалар К'!L85</f>
        <v>0</v>
      </c>
      <c r="E199" s="139">
        <f>'5 жастағы балалар Т'!L85</f>
        <v>0</v>
      </c>
      <c r="F199" s="139">
        <f>'5 жастағы балалар Ш'!L85</f>
        <v>0</v>
      </c>
      <c r="G199" s="139">
        <f>'5 жастағы балалар Ә'!L85</f>
        <v>0</v>
      </c>
    </row>
    <row r="200" spans="2:7">
      <c r="B200" s="31">
        <v>4</v>
      </c>
      <c r="C200" s="139">
        <f>'5 жастағы балалар Ф'!M85</f>
        <v>0</v>
      </c>
      <c r="D200" s="139">
        <f>'5 жастағы балалар К'!M85</f>
        <v>0</v>
      </c>
      <c r="E200" s="139">
        <f>'5 жастағы балалар Т'!M85</f>
        <v>0</v>
      </c>
      <c r="F200" s="139">
        <f>'5 жастағы балалар Ш'!M85</f>
        <v>0</v>
      </c>
      <c r="G200" s="139">
        <f>'5 жастағы балалар Ә'!M85</f>
        <v>0</v>
      </c>
    </row>
    <row r="201" spans="2:7">
      <c r="B201" s="33"/>
      <c r="C201" s="139">
        <f>'5 жастағы балалар Ф'!N85</f>
        <v>0</v>
      </c>
      <c r="D201" s="139">
        <f>'5 жастағы балалар К'!N85</f>
        <v>0</v>
      </c>
      <c r="E201" s="139">
        <f>'5 жастағы балалар Т'!N85</f>
        <v>0</v>
      </c>
      <c r="F201" s="139">
        <f>'5 жастағы балалар Ш'!N85</f>
        <v>0</v>
      </c>
      <c r="G201" s="139">
        <f>'5 жастағы балалар Ә'!N85</f>
        <v>0</v>
      </c>
    </row>
    <row r="202" spans="2:7">
      <c r="B202" s="34"/>
      <c r="C202" s="139">
        <f>'5 жастағы балалар Ф'!O85</f>
        <v>0</v>
      </c>
      <c r="D202" s="139">
        <f>'5 жастағы балалар К'!O85</f>
        <v>0</v>
      </c>
      <c r="E202" s="139">
        <f>'5 жастағы балалар Т'!O85</f>
        <v>0</v>
      </c>
      <c r="F202" s="139">
        <f>'5 жастағы балалар Ш'!O85</f>
        <v>0</v>
      </c>
      <c r="G202" s="139">
        <f>'5 жастағы балалар Ә'!O85</f>
        <v>0</v>
      </c>
    </row>
    <row r="203" spans="2:7">
      <c r="B203" s="31">
        <v>5</v>
      </c>
      <c r="C203" s="139">
        <f>'5 жастағы балалар Ф'!P85</f>
        <v>0</v>
      </c>
      <c r="D203" s="139">
        <f>'5 жастағы балалар К'!P85</f>
        <v>0</v>
      </c>
      <c r="E203" s="139">
        <f>'5 жастағы балалар Т'!P85</f>
        <v>0</v>
      </c>
      <c r="F203" s="139">
        <f>'5 жастағы балалар Ш'!P85</f>
        <v>0</v>
      </c>
      <c r="G203" s="139">
        <f>'5 жастағы балалар Ә'!P85</f>
        <v>0</v>
      </c>
    </row>
    <row r="204" spans="2:7">
      <c r="B204" s="33"/>
      <c r="C204" s="139">
        <f>'5 жастағы балалар Ф'!Q85</f>
        <v>0</v>
      </c>
      <c r="D204" s="139">
        <f>'5 жастағы балалар К'!Q85</f>
        <v>0</v>
      </c>
      <c r="E204" s="139">
        <f>'5 жастағы балалар Т'!Q85</f>
        <v>0</v>
      </c>
      <c r="F204" s="139">
        <f>'5 жастағы балалар Ш'!Q85</f>
        <v>0</v>
      </c>
      <c r="G204" s="139">
        <f>'5 жастағы балалар Ә'!Q85</f>
        <v>0</v>
      </c>
    </row>
    <row r="205" spans="2:7">
      <c r="B205" s="34"/>
      <c r="C205" s="139">
        <f>'5 жастағы балалар Ф'!R85</f>
        <v>0</v>
      </c>
      <c r="D205" s="139">
        <f>'5 жастағы балалар К'!R85</f>
        <v>0</v>
      </c>
      <c r="E205" s="139">
        <f>'5 жастағы балалар Т'!R85</f>
        <v>0</v>
      </c>
      <c r="F205" s="139">
        <f>'5 жастағы балалар Ш'!R85</f>
        <v>0</v>
      </c>
      <c r="G205" s="139">
        <f>'5 жастағы балалар Ә'!R85</f>
        <v>0</v>
      </c>
    </row>
    <row r="206" spans="2:7">
      <c r="B206" s="31">
        <v>6</v>
      </c>
      <c r="C206" s="139">
        <f>'5 жастағы балалар Ф'!S85</f>
        <v>0</v>
      </c>
      <c r="D206" s="139">
        <f>'5 жастағы балалар К'!S85</f>
        <v>0</v>
      </c>
      <c r="E206" s="139">
        <f>'5 жастағы балалар Т'!S85</f>
        <v>0</v>
      </c>
      <c r="F206" s="139">
        <f>'5 жастағы балалар Ш'!S85</f>
        <v>0</v>
      </c>
      <c r="G206" s="139">
        <f>'5 жастағы балалар Ә'!S85</f>
        <v>0</v>
      </c>
    </row>
    <row r="207" spans="2:7">
      <c r="B207" s="33"/>
      <c r="C207" s="139">
        <f>'5 жастағы балалар Ф'!T85</f>
        <v>0</v>
      </c>
      <c r="D207" s="139">
        <f>'5 жастағы балалар К'!T85</f>
        <v>0</v>
      </c>
      <c r="E207" s="139">
        <f>'5 жастағы балалар Т'!T85</f>
        <v>0</v>
      </c>
      <c r="F207" s="139">
        <f>'5 жастағы балалар Ш'!T85</f>
        <v>0</v>
      </c>
      <c r="G207" s="139">
        <f>'5 жастағы балалар Ә'!T85</f>
        <v>0</v>
      </c>
    </row>
    <row r="208" spans="2:7">
      <c r="B208" s="34"/>
      <c r="C208" s="139">
        <f>'5 жастағы балалар Ф'!U85</f>
        <v>0</v>
      </c>
      <c r="D208" s="139">
        <f>'5 жастағы балалар К'!U85</f>
        <v>0</v>
      </c>
      <c r="E208" s="139">
        <f>'5 жастағы балалар Т'!U85</f>
        <v>0</v>
      </c>
      <c r="F208" s="139">
        <f>'5 жастағы балалар Ш'!U85</f>
        <v>0</v>
      </c>
      <c r="G208" s="139">
        <f>'5 жастағы балалар Ә'!U85</f>
        <v>0</v>
      </c>
    </row>
    <row r="209" spans="2:7">
      <c r="B209" s="31">
        <v>7</v>
      </c>
      <c r="C209" s="139">
        <f>'5 жастағы балалар Ф'!V85</f>
        <v>0</v>
      </c>
      <c r="D209" s="139">
        <f>'5 жастағы балалар К'!V85</f>
        <v>0</v>
      </c>
      <c r="E209" s="139">
        <f>'5 жастағы балалар Т'!V85</f>
        <v>0</v>
      </c>
      <c r="F209" s="139">
        <f>'5 жастағы балалар Ш'!V85</f>
        <v>0</v>
      </c>
      <c r="G209" s="139">
        <f>'5 жастағы балалар Ә'!V85</f>
        <v>0</v>
      </c>
    </row>
    <row r="210" spans="2:7">
      <c r="B210" s="33"/>
      <c r="C210" s="139">
        <f>'5 жастағы балалар Ф'!W85</f>
        <v>0</v>
      </c>
      <c r="D210" s="139">
        <f>'5 жастағы балалар Ш'!W85</f>
        <v>0</v>
      </c>
      <c r="E210" s="139">
        <f>'5 жастағы балалар Т'!W85</f>
        <v>0</v>
      </c>
      <c r="F210" s="139">
        <f>'5 жастағы балалар Ш'!W85</f>
        <v>0</v>
      </c>
      <c r="G210" s="139">
        <f>'5 жастағы балалар Ә'!W85</f>
        <v>0</v>
      </c>
    </row>
    <row r="211" spans="2:7">
      <c r="B211" s="34"/>
      <c r="C211" s="139">
        <f>'5 жастағы балалар Ф'!X85</f>
        <v>0</v>
      </c>
      <c r="D211" s="139">
        <f>'5 жастағы балалар К'!X85</f>
        <v>0</v>
      </c>
      <c r="E211" s="139">
        <f>'5 жастағы балалар Т'!X85</f>
        <v>0</v>
      </c>
      <c r="F211" s="139">
        <f>'5 жастағы балалар Ш'!X85</f>
        <v>0</v>
      </c>
      <c r="G211" s="139">
        <f>'5 жастағы балалар Ә'!X85</f>
        <v>0</v>
      </c>
    </row>
    <row r="212" spans="2:7">
      <c r="B212" s="31">
        <v>8</v>
      </c>
      <c r="C212" s="41"/>
      <c r="D212" s="139">
        <f>'5 жастағы балалар К'!Y85</f>
        <v>0</v>
      </c>
      <c r="E212" s="42"/>
      <c r="F212" s="139">
        <f>'5 жастағы балалар Ш'!Y85</f>
        <v>0</v>
      </c>
      <c r="G212" s="42"/>
    </row>
    <row r="213" spans="2:7">
      <c r="B213" s="33"/>
      <c r="C213" s="43"/>
      <c r="D213" s="139">
        <f>'5 жастағы балалар К'!Z85</f>
        <v>0</v>
      </c>
      <c r="E213" s="44"/>
      <c r="F213" s="139">
        <f>'5 жастағы балалар Ш'!Z85</f>
        <v>0</v>
      </c>
      <c r="G213" s="44"/>
    </row>
    <row r="214" spans="2:7">
      <c r="B214" s="34"/>
      <c r="C214" s="43"/>
      <c r="D214" s="139">
        <f>'5 жастағы балалар К'!AA85</f>
        <v>0</v>
      </c>
      <c r="E214" s="44"/>
      <c r="F214" s="139">
        <f>'5 жастағы балалар Ш'!AA85</f>
        <v>0</v>
      </c>
      <c r="G214" s="44"/>
    </row>
    <row r="215" spans="2:7">
      <c r="B215" s="31">
        <v>9</v>
      </c>
      <c r="C215" s="43"/>
      <c r="D215" s="139">
        <f>'5 жастағы балалар К'!AB85</f>
        <v>0</v>
      </c>
      <c r="E215" s="44"/>
      <c r="F215" s="139">
        <f>'5 жастағы балалар Ш'!AB85</f>
        <v>0</v>
      </c>
      <c r="G215" s="44"/>
    </row>
    <row r="216" ht="15" customHeight="1" spans="2:7">
      <c r="B216" s="33"/>
      <c r="C216" s="43"/>
      <c r="D216" s="139">
        <f>'5 жастағы балалар К'!AC85</f>
        <v>0</v>
      </c>
      <c r="E216" s="44"/>
      <c r="F216" s="139">
        <f>'5 жастағы балалар Ш'!AC85</f>
        <v>0</v>
      </c>
      <c r="G216" s="44"/>
    </row>
    <row r="217" ht="15" customHeight="1" spans="2:7">
      <c r="B217" s="34"/>
      <c r="C217" s="43"/>
      <c r="D217" s="139">
        <f>'5 жастағы балалар К'!AD85</f>
        <v>0</v>
      </c>
      <c r="E217" s="44"/>
      <c r="F217" s="139">
        <f>'5 жастағы балалар Ш'!AD85</f>
        <v>0</v>
      </c>
      <c r="G217" s="44"/>
    </row>
    <row r="218" ht="15" customHeight="1" spans="2:7">
      <c r="B218" s="37">
        <v>10</v>
      </c>
      <c r="C218" s="43"/>
      <c r="D218" s="139">
        <f>'5 жастағы балалар К'!AE85</f>
        <v>0</v>
      </c>
      <c r="E218" s="44"/>
      <c r="F218" s="139">
        <f>'5 жастағы балалар Ш'!AE85</f>
        <v>0</v>
      </c>
      <c r="G218" s="44"/>
    </row>
    <row r="219" spans="2:7">
      <c r="B219" s="37"/>
      <c r="C219" s="43"/>
      <c r="D219" s="139">
        <f>'5 жастағы балалар К'!AF85</f>
        <v>0</v>
      </c>
      <c r="E219" s="44"/>
      <c r="F219" s="139">
        <f>'5 жастағы балалар Ш'!AF85</f>
        <v>0</v>
      </c>
      <c r="G219" s="44"/>
    </row>
    <row r="220" spans="2:7">
      <c r="B220" s="37"/>
      <c r="C220" s="43"/>
      <c r="D220" s="139">
        <f>'5 жастағы балалар К'!AG85</f>
        <v>0</v>
      </c>
      <c r="E220" s="44"/>
      <c r="F220" s="139">
        <f>'5 жастағы балалар Ш'!AG85</f>
        <v>0</v>
      </c>
      <c r="G220" s="44"/>
    </row>
    <row r="221" spans="2:7">
      <c r="B221" s="37">
        <v>11</v>
      </c>
      <c r="C221" s="43"/>
      <c r="D221" s="139">
        <f>'5 жастағы балалар К'!AH85</f>
        <v>0</v>
      </c>
      <c r="E221" s="44"/>
      <c r="F221" s="139">
        <f>'5 жастағы балалар Ш'!AH85</f>
        <v>0</v>
      </c>
      <c r="G221" s="44"/>
    </row>
    <row r="222" spans="2:7">
      <c r="B222" s="37"/>
      <c r="C222" s="43"/>
      <c r="D222" s="139">
        <f>'5 жастағы балалар К'!AI85</f>
        <v>0</v>
      </c>
      <c r="E222" s="44"/>
      <c r="F222" s="139">
        <f>'5 жастағы балалар Ш'!AI85</f>
        <v>0</v>
      </c>
      <c r="G222" s="44"/>
    </row>
    <row r="223" spans="2:7">
      <c r="B223" s="37"/>
      <c r="C223" s="43"/>
      <c r="D223" s="139">
        <f>'5 жастағы балалар К'!AJ85</f>
        <v>0</v>
      </c>
      <c r="E223" s="44"/>
      <c r="F223" s="139">
        <f>'5 жастағы балалар Ш'!AJ85</f>
        <v>0</v>
      </c>
      <c r="G223" s="44"/>
    </row>
    <row r="224" spans="2:7">
      <c r="B224" s="37">
        <v>12</v>
      </c>
      <c r="C224" s="43"/>
      <c r="D224" s="139">
        <f>'5 жастағы балалар К'!AK85</f>
        <v>0</v>
      </c>
      <c r="E224" s="44"/>
      <c r="F224" s="139">
        <f>'5 жастағы балалар Ш'!AK85</f>
        <v>0</v>
      </c>
      <c r="G224" s="44"/>
    </row>
    <row r="225" spans="2:7">
      <c r="B225" s="37"/>
      <c r="C225" s="43"/>
      <c r="D225" s="139">
        <f>'5 жастағы балалар К'!AL85</f>
        <v>0</v>
      </c>
      <c r="E225" s="44"/>
      <c r="F225" s="139">
        <f>'5 жастағы балалар Ш'!AL85</f>
        <v>0</v>
      </c>
      <c r="G225" s="44"/>
    </row>
    <row r="226" spans="2:7">
      <c r="B226" s="37"/>
      <c r="C226" s="43"/>
      <c r="D226" s="139">
        <f>'5 жастағы балалар К'!AM85</f>
        <v>0</v>
      </c>
      <c r="E226" s="44"/>
      <c r="F226" s="139">
        <f>'5 жастағы балалар Ш'!AM85</f>
        <v>0</v>
      </c>
      <c r="G226" s="44"/>
    </row>
    <row r="227" spans="2:7">
      <c r="B227" s="37">
        <v>13</v>
      </c>
      <c r="C227" s="43"/>
      <c r="D227" s="139">
        <f>'5 жастағы балалар К'!AN85</f>
        <v>0</v>
      </c>
      <c r="E227" s="44"/>
      <c r="F227" s="139">
        <f>'5 жастағы балалар Ш'!AN85</f>
        <v>0</v>
      </c>
      <c r="G227" s="44"/>
    </row>
    <row r="228" spans="2:7">
      <c r="B228" s="37"/>
      <c r="C228" s="43"/>
      <c r="D228" s="139">
        <f>'5 жастағы балалар К'!AO85</f>
        <v>0</v>
      </c>
      <c r="E228" s="44"/>
      <c r="F228" s="139">
        <f>'5 жастағы балалар Ш'!AO85</f>
        <v>0</v>
      </c>
      <c r="G228" s="44"/>
    </row>
    <row r="229" spans="2:7">
      <c r="B229" s="37"/>
      <c r="C229" s="43"/>
      <c r="D229" s="139">
        <f>'5 жастағы балалар К'!AP85</f>
        <v>0</v>
      </c>
      <c r="E229" s="44"/>
      <c r="F229" s="139">
        <f>'5 жастағы балалар Ш'!AP85</f>
        <v>0</v>
      </c>
      <c r="G229" s="44"/>
    </row>
    <row r="230" spans="2:7">
      <c r="B230" s="37">
        <v>14</v>
      </c>
      <c r="C230" s="43"/>
      <c r="D230" s="139">
        <f>'5 жастағы балалар К'!AQ85</f>
        <v>0</v>
      </c>
      <c r="E230" s="44"/>
      <c r="F230" s="139">
        <f>'5 жастағы балалар Ш'!AQ85</f>
        <v>0</v>
      </c>
      <c r="G230" s="44"/>
    </row>
    <row r="231" spans="2:7">
      <c r="B231" s="37"/>
      <c r="C231" s="43"/>
      <c r="D231" s="139">
        <f>'5 жастағы балалар К'!AR85</f>
        <v>0</v>
      </c>
      <c r="E231" s="44"/>
      <c r="F231" s="139">
        <f>'5 жастағы балалар Ш'!AR85</f>
        <v>0</v>
      </c>
      <c r="G231" s="44"/>
    </row>
    <row r="232" spans="2:7">
      <c r="B232" s="37"/>
      <c r="C232" s="43"/>
      <c r="D232" s="139">
        <f>'5 жастағы балалар К'!AS85</f>
        <v>0</v>
      </c>
      <c r="E232" s="44"/>
      <c r="F232" s="139">
        <f>'5 жастағы балалар Ш'!AS85</f>
        <v>0</v>
      </c>
      <c r="G232" s="44"/>
    </row>
    <row r="233" spans="2:7">
      <c r="B233" s="37">
        <v>15</v>
      </c>
      <c r="C233" s="43"/>
      <c r="D233" s="139">
        <f>'5 жастағы балалар К'!AT85</f>
        <v>0</v>
      </c>
      <c r="E233" s="44"/>
      <c r="F233" s="139">
        <f>'5 жастағы балалар Ш'!AT85</f>
        <v>0</v>
      </c>
      <c r="G233" s="44"/>
    </row>
    <row r="234" spans="2:7">
      <c r="B234" s="37"/>
      <c r="C234" s="43"/>
      <c r="D234" s="139">
        <f>'5 жастағы балалар К'!AU85</f>
        <v>0</v>
      </c>
      <c r="E234" s="44"/>
      <c r="F234" s="139">
        <f>'5 жастағы балалар Ш'!AU85</f>
        <v>0</v>
      </c>
      <c r="G234" s="44"/>
    </row>
    <row r="235" spans="2:7">
      <c r="B235" s="37"/>
      <c r="C235" s="43"/>
      <c r="D235" s="139">
        <f>'5 жастағы балалар К'!AV85</f>
        <v>0</v>
      </c>
      <c r="E235" s="44"/>
      <c r="F235" s="139">
        <f>'5 жастағы балалар Ш'!AV85</f>
        <v>0</v>
      </c>
      <c r="G235" s="44"/>
    </row>
    <row r="236" spans="2:7">
      <c r="B236" s="31">
        <v>16</v>
      </c>
      <c r="C236" s="43"/>
      <c r="D236" s="139">
        <f>'5 жастағы балалар К'!AW85</f>
        <v>0</v>
      </c>
      <c r="E236" s="44"/>
      <c r="F236" s="139">
        <f>'5 жастағы балалар Ш'!AW85</f>
        <v>0</v>
      </c>
      <c r="G236" s="44"/>
    </row>
    <row r="237" spans="2:7">
      <c r="B237" s="33"/>
      <c r="C237" s="43"/>
      <c r="D237" s="139">
        <f>'5 жастағы балалар К'!AX85</f>
        <v>0</v>
      </c>
      <c r="E237" s="44"/>
      <c r="F237" s="139">
        <f>'5 жастағы балалар Ш'!AX85</f>
        <v>0</v>
      </c>
      <c r="G237" s="44"/>
    </row>
    <row r="238" spans="2:7">
      <c r="B238" s="34"/>
      <c r="C238" s="43"/>
      <c r="D238" s="139">
        <f>'5 жастағы балалар К'!AY85</f>
        <v>0</v>
      </c>
      <c r="E238" s="44"/>
      <c r="F238" s="139">
        <f>'5 жастағы балалар Ш'!AY85</f>
        <v>0</v>
      </c>
      <c r="G238" s="44"/>
    </row>
    <row r="239" spans="2:7">
      <c r="B239" s="31">
        <v>17</v>
      </c>
      <c r="C239" s="43"/>
      <c r="D239" s="139">
        <f>'5 жастағы балалар К'!AZ85</f>
        <v>0</v>
      </c>
      <c r="E239" s="44"/>
      <c r="F239" s="139">
        <f>'5 жастағы балалар Ш'!AZ85</f>
        <v>0</v>
      </c>
      <c r="G239" s="44"/>
    </row>
    <row r="240" spans="2:7">
      <c r="B240" s="33"/>
      <c r="C240" s="43"/>
      <c r="D240" s="139">
        <f>'5 жастағы балалар К'!BA85</f>
        <v>0</v>
      </c>
      <c r="E240" s="44"/>
      <c r="F240" s="139">
        <f>'5 жастағы балалар Ш'!BA85</f>
        <v>0</v>
      </c>
      <c r="G240" s="44"/>
    </row>
    <row r="241" spans="2:7">
      <c r="B241" s="34"/>
      <c r="C241" s="43"/>
      <c r="D241" s="139">
        <f>'5 жастағы балалар К'!BB85</f>
        <v>0</v>
      </c>
      <c r="E241" s="44"/>
      <c r="F241" s="139">
        <f>'5 жастағы балалар Ш'!BB85</f>
        <v>0</v>
      </c>
      <c r="G241" s="44"/>
    </row>
    <row r="242" spans="2:7">
      <c r="B242" s="31">
        <v>18</v>
      </c>
      <c r="C242" s="43"/>
      <c r="D242" s="139">
        <f>'5 жастағы балалар К'!BC85</f>
        <v>0</v>
      </c>
      <c r="E242" s="44"/>
      <c r="F242" s="139">
        <f>'5 жастағы балалар Ш'!BC85</f>
        <v>0</v>
      </c>
      <c r="G242" s="44"/>
    </row>
    <row r="243" spans="2:7">
      <c r="B243" s="33"/>
      <c r="C243" s="43"/>
      <c r="D243" s="139">
        <f>'5 жастағы балалар К'!BD85</f>
        <v>0</v>
      </c>
      <c r="E243" s="44"/>
      <c r="F243" s="139">
        <f>'5 жастағы балалар Ш'!BD85</f>
        <v>0</v>
      </c>
      <c r="G243" s="44"/>
    </row>
    <row r="244" spans="2:7">
      <c r="B244" s="34"/>
      <c r="C244" s="43"/>
      <c r="D244" s="139">
        <f>'5 жастағы балалар К'!BE85</f>
        <v>0</v>
      </c>
      <c r="E244" s="44"/>
      <c r="F244" s="139">
        <f>'5 жастағы балалар Ш'!BE85</f>
        <v>0</v>
      </c>
      <c r="G244" s="44"/>
    </row>
    <row r="245" spans="2:7">
      <c r="B245" s="31">
        <v>19</v>
      </c>
      <c r="C245" s="43"/>
      <c r="D245" s="139">
        <f>'5 жастағы балалар К'!BF85</f>
        <v>0</v>
      </c>
      <c r="E245" s="44"/>
      <c r="F245" s="139">
        <f>'5 жастағы балалар Ш'!BF85</f>
        <v>0</v>
      </c>
      <c r="G245" s="44"/>
    </row>
    <row r="246" spans="2:7">
      <c r="B246" s="33"/>
      <c r="C246" s="43"/>
      <c r="D246" s="139">
        <f>'5 жастағы балалар К'!BG85</f>
        <v>0</v>
      </c>
      <c r="E246" s="44"/>
      <c r="F246" s="139">
        <f>'5 жастағы балалар Ш'!BG85</f>
        <v>0</v>
      </c>
      <c r="G246" s="44"/>
    </row>
    <row r="247" spans="2:7">
      <c r="B247" s="34"/>
      <c r="C247" s="43"/>
      <c r="D247" s="139">
        <f>'5 жастағы балалар К'!BH85</f>
        <v>0</v>
      </c>
      <c r="E247" s="44"/>
      <c r="F247" s="139">
        <f>'5 жастағы балалар Ш'!BH85</f>
        <v>0</v>
      </c>
      <c r="G247" s="44"/>
    </row>
    <row r="248" spans="2:7">
      <c r="B248" s="31">
        <v>20</v>
      </c>
      <c r="C248" s="43"/>
      <c r="D248" s="139">
        <f>'5 жастағы балалар К'!BI85</f>
        <v>0</v>
      </c>
      <c r="E248" s="44"/>
      <c r="F248" s="139">
        <f>'5 жастағы балалар Ш'!BI85</f>
        <v>0</v>
      </c>
      <c r="G248" s="44"/>
    </row>
    <row r="249" spans="2:7">
      <c r="B249" s="33"/>
      <c r="C249" s="43"/>
      <c r="D249" s="139">
        <f>'5 жастағы балалар К'!BJ85</f>
        <v>0</v>
      </c>
      <c r="E249" s="44"/>
      <c r="F249" s="139">
        <f>'5 жастағы балалар Ш'!BJ85</f>
        <v>0</v>
      </c>
      <c r="G249" s="44"/>
    </row>
    <row r="250" spans="2:7">
      <c r="B250" s="34"/>
      <c r="C250" s="43"/>
      <c r="D250" s="139">
        <f>'5 жастағы балалар К'!BK85</f>
        <v>0</v>
      </c>
      <c r="E250" s="44"/>
      <c r="F250" s="139">
        <f>'5 жастағы балалар Ш'!BK85</f>
        <v>0</v>
      </c>
      <c r="G250" s="44"/>
    </row>
    <row r="251" spans="2:7">
      <c r="B251" s="31">
        <v>21</v>
      </c>
      <c r="C251" s="43"/>
      <c r="D251" s="139">
        <f>'5 жастағы балалар К'!BL85</f>
        <v>0</v>
      </c>
      <c r="E251" s="44"/>
      <c r="F251" s="139">
        <f>'5 жастағы балалар Ш'!BL85</f>
        <v>0</v>
      </c>
      <c r="G251" s="44"/>
    </row>
    <row r="252" spans="2:7">
      <c r="B252" s="33"/>
      <c r="C252" s="43"/>
      <c r="D252" s="139">
        <f>'5 жастағы балалар К'!BM85</f>
        <v>0</v>
      </c>
      <c r="E252" s="44"/>
      <c r="F252" s="139">
        <f>'5 жастағы балалар Ш'!BM85</f>
        <v>0</v>
      </c>
      <c r="G252" s="44"/>
    </row>
    <row r="253" spans="2:7">
      <c r="B253" s="34"/>
      <c r="C253" s="43"/>
      <c r="D253" s="139">
        <f>'5 жастағы балалар К'!BN85</f>
        <v>0</v>
      </c>
      <c r="E253" s="44"/>
      <c r="F253" s="139">
        <f>'5 жастағы балалар Ш'!BN85</f>
        <v>0</v>
      </c>
      <c r="G253" s="44"/>
    </row>
    <row r="254" spans="2:7">
      <c r="B254" s="31">
        <v>22</v>
      </c>
      <c r="C254" s="43"/>
      <c r="D254" s="139">
        <f>'5 жастағы балалар К'!BO85</f>
        <v>0</v>
      </c>
      <c r="E254" s="44"/>
      <c r="F254" s="139">
        <f>'5 жастағы балалар Ш'!BO85</f>
        <v>0</v>
      </c>
      <c r="G254" s="44"/>
    </row>
    <row r="255" spans="2:7">
      <c r="B255" s="33"/>
      <c r="C255" s="43"/>
      <c r="D255" s="139">
        <f>'5 жастағы балалар К'!BP85</f>
        <v>0</v>
      </c>
      <c r="E255" s="44"/>
      <c r="F255" s="139">
        <f>'5 жастағы балалар Ш'!BP85</f>
        <v>0</v>
      </c>
      <c r="G255" s="44"/>
    </row>
    <row r="256" spans="2:7">
      <c r="B256" s="34"/>
      <c r="C256" s="43"/>
      <c r="D256" s="139">
        <f>'5 жастағы балалар К'!BQ85</f>
        <v>0</v>
      </c>
      <c r="E256" s="44"/>
      <c r="F256" s="139">
        <f>'5 жастағы балалар Ш'!BQ85</f>
        <v>0</v>
      </c>
      <c r="G256" s="44"/>
    </row>
    <row r="257" spans="2:7">
      <c r="B257" s="31">
        <v>23</v>
      </c>
      <c r="C257" s="43"/>
      <c r="D257" s="139">
        <f>'5 жастағы балалар К'!BR85</f>
        <v>0</v>
      </c>
      <c r="E257" s="44"/>
      <c r="F257" s="139">
        <f>'5 жастағы балалар Ш'!BR85</f>
        <v>0</v>
      </c>
      <c r="G257" s="44"/>
    </row>
    <row r="258" spans="2:7">
      <c r="B258" s="33"/>
      <c r="C258" s="43"/>
      <c r="D258" s="139">
        <f>'5 жастағы балалар К'!BS85</f>
        <v>0</v>
      </c>
      <c r="E258" s="44"/>
      <c r="F258" s="139">
        <f>'5 жастағы балалар Ш'!BS85</f>
        <v>0</v>
      </c>
      <c r="G258" s="44"/>
    </row>
    <row r="259" spans="2:7">
      <c r="B259" s="34"/>
      <c r="C259" s="43"/>
      <c r="D259" s="139">
        <f>'5 жастағы балалар К'!BT85</f>
        <v>0</v>
      </c>
      <c r="E259" s="44"/>
      <c r="F259" s="139">
        <f>'5 жастағы балалар Ш'!BT85</f>
        <v>0</v>
      </c>
      <c r="G259" s="44"/>
    </row>
    <row r="260" spans="2:7">
      <c r="B260" s="31">
        <v>24</v>
      </c>
      <c r="C260" s="43"/>
      <c r="D260" s="139">
        <f>'5 жастағы балалар К'!BU85</f>
        <v>0</v>
      </c>
      <c r="E260" s="44"/>
      <c r="F260" s="139">
        <f>'5 жастағы балалар Ш'!BU85</f>
        <v>0</v>
      </c>
      <c r="G260" s="44"/>
    </row>
    <row r="261" spans="2:7">
      <c r="B261" s="33"/>
      <c r="C261" s="43"/>
      <c r="D261" s="139">
        <f>'5 жастағы балалар К'!BV85</f>
        <v>0</v>
      </c>
      <c r="E261" s="44"/>
      <c r="F261" s="139">
        <f>'5 жастағы балалар Ш'!BV85</f>
        <v>0</v>
      </c>
      <c r="G261" s="44"/>
    </row>
    <row r="262" spans="2:7">
      <c r="B262" s="34"/>
      <c r="C262" s="43"/>
      <c r="D262" s="139">
        <f>'5 жастағы балалар К'!BW85</f>
        <v>0</v>
      </c>
      <c r="E262" s="44"/>
      <c r="F262" s="139">
        <f>'5 жастағы балалар Ш'!BW85</f>
        <v>0</v>
      </c>
      <c r="G262" s="44"/>
    </row>
    <row r="263" spans="2:7">
      <c r="B263" s="31">
        <v>25</v>
      </c>
      <c r="C263" s="43"/>
      <c r="D263" s="139">
        <f>'5 жастағы балалар К'!BX85</f>
        <v>0</v>
      </c>
      <c r="E263" s="44"/>
      <c r="F263" s="139">
        <f>'5 жастағы балалар Ш'!BX85</f>
        <v>0</v>
      </c>
      <c r="G263" s="44"/>
    </row>
    <row r="264" spans="2:7">
      <c r="B264" s="33"/>
      <c r="C264" s="43"/>
      <c r="D264" s="139">
        <f>'5 жастағы балалар К'!BY85</f>
        <v>0</v>
      </c>
      <c r="E264" s="44"/>
      <c r="F264" s="139">
        <f>'5 жастағы балалар Ш'!BY85</f>
        <v>0</v>
      </c>
      <c r="G264" s="44"/>
    </row>
    <row r="265" spans="2:7">
      <c r="B265" s="34"/>
      <c r="C265" s="43"/>
      <c r="D265" s="139">
        <f>'5 жастағы балалар К'!BZ85</f>
        <v>0</v>
      </c>
      <c r="E265" s="44"/>
      <c r="F265" s="139">
        <f>'5 жастағы балалар Ш'!BZ85</f>
        <v>0</v>
      </c>
      <c r="G265" s="44"/>
    </row>
    <row r="266" spans="2:7">
      <c r="B266" s="37">
        <v>26</v>
      </c>
      <c r="C266" s="43"/>
      <c r="D266" s="139">
        <f>'5 жастағы балалар К'!CA85</f>
        <v>0</v>
      </c>
      <c r="E266" s="44"/>
      <c r="F266" s="139">
        <f>'5 жастағы балалар Ш'!CA85</f>
        <v>0</v>
      </c>
      <c r="G266" s="44"/>
    </row>
    <row r="267" spans="2:7">
      <c r="B267" s="37"/>
      <c r="C267" s="43"/>
      <c r="D267" s="139">
        <f>'5 жастағы балалар К'!CB85</f>
        <v>0</v>
      </c>
      <c r="E267" s="44"/>
      <c r="F267" s="139">
        <f>'5 жастағы балалар Ш'!CB85</f>
        <v>0</v>
      </c>
      <c r="G267" s="44"/>
    </row>
    <row r="268" spans="2:7">
      <c r="B268" s="37"/>
      <c r="C268" s="43"/>
      <c r="D268" s="139">
        <f>'5 жастағы балалар К'!CC85</f>
        <v>0</v>
      </c>
      <c r="E268" s="44"/>
      <c r="F268" s="139">
        <f>'5 жастағы балалар Ш'!CC85</f>
        <v>0</v>
      </c>
      <c r="G268" s="44"/>
    </row>
    <row r="269" spans="2:7">
      <c r="B269" s="37">
        <v>27</v>
      </c>
      <c r="C269" s="43"/>
      <c r="D269" s="139">
        <f>'5 жастағы балалар К'!CD85</f>
        <v>0</v>
      </c>
      <c r="E269" s="44"/>
      <c r="F269" s="139">
        <f>'5 жастағы балалар Ш'!CD85</f>
        <v>0</v>
      </c>
      <c r="G269" s="44"/>
    </row>
    <row r="270" spans="2:7">
      <c r="B270" s="37"/>
      <c r="C270" s="43"/>
      <c r="D270" s="139">
        <f>'5 жастағы балалар К'!CE85</f>
        <v>0</v>
      </c>
      <c r="E270" s="44"/>
      <c r="F270" s="139">
        <f>'5 жастағы балалар Ш'!CE85</f>
        <v>0</v>
      </c>
      <c r="G270" s="44"/>
    </row>
    <row r="271" spans="2:7">
      <c r="B271" s="37"/>
      <c r="C271" s="43"/>
      <c r="D271" s="139">
        <f>'5 жастағы балалар К'!CF85</f>
        <v>0</v>
      </c>
      <c r="E271" s="44"/>
      <c r="F271" s="139">
        <f>'5 жастағы балалар Ш'!CF85</f>
        <v>0</v>
      </c>
      <c r="G271" s="44"/>
    </row>
    <row r="272" spans="2:7">
      <c r="B272" s="37">
        <v>28</v>
      </c>
      <c r="C272" s="43"/>
      <c r="D272" s="139">
        <f>'5 жастағы балалар К'!CG85</f>
        <v>0</v>
      </c>
      <c r="E272" s="44"/>
      <c r="F272" s="139">
        <f>'5 жастағы балалар Ш'!CG85</f>
        <v>0</v>
      </c>
      <c r="G272" s="44"/>
    </row>
    <row r="273" spans="2:7">
      <c r="B273" s="37"/>
      <c r="C273" s="43"/>
      <c r="D273" s="139">
        <f>'5 жастағы балалар К'!CH85</f>
        <v>0</v>
      </c>
      <c r="E273" s="44"/>
      <c r="F273" s="139">
        <f>'5 жастағы балалар Ш'!CH85</f>
        <v>0</v>
      </c>
      <c r="G273" s="44"/>
    </row>
    <row r="274" spans="2:7">
      <c r="B274" s="37"/>
      <c r="C274" s="43"/>
      <c r="D274" s="139">
        <f>'5 жастағы балалар К'!CI85</f>
        <v>0</v>
      </c>
      <c r="E274" s="44"/>
      <c r="F274" s="139">
        <f>'5 жастағы балалар Ш'!CI85</f>
        <v>0</v>
      </c>
      <c r="G274" s="44"/>
    </row>
    <row r="275" spans="2:7">
      <c r="B275" s="37">
        <v>29</v>
      </c>
      <c r="C275" s="43"/>
      <c r="D275" s="42"/>
      <c r="E275" s="44"/>
      <c r="F275" s="139">
        <f>'5 жастағы балалар Ш'!CJ85</f>
        <v>0</v>
      </c>
      <c r="G275" s="44"/>
    </row>
    <row r="276" spans="2:7">
      <c r="B276" s="37"/>
      <c r="C276" s="43"/>
      <c r="D276" s="44"/>
      <c r="E276" s="44"/>
      <c r="F276" s="139">
        <f>'5 жастағы балалар Ш'!CK85</f>
        <v>0</v>
      </c>
      <c r="G276" s="44"/>
    </row>
    <row r="277" spans="2:7">
      <c r="B277" s="37"/>
      <c r="C277" s="43"/>
      <c r="D277" s="44"/>
      <c r="E277" s="44"/>
      <c r="F277" s="139">
        <f>'5 жастағы балалар Ш'!CL85</f>
        <v>0</v>
      </c>
      <c r="G277" s="44"/>
    </row>
    <row r="278" spans="2:7">
      <c r="B278" s="37">
        <v>30</v>
      </c>
      <c r="C278" s="43"/>
      <c r="D278" s="44"/>
      <c r="E278" s="44"/>
      <c r="F278" s="139">
        <f>'5 жастағы балалар Ш'!CM85</f>
        <v>0</v>
      </c>
      <c r="G278" s="44"/>
    </row>
    <row r="279" spans="2:7">
      <c r="B279" s="37"/>
      <c r="C279" s="43"/>
      <c r="D279" s="44"/>
      <c r="E279" s="44"/>
      <c r="F279" s="139">
        <f>'5 жастағы балалар Ш'!CN85</f>
        <v>0</v>
      </c>
      <c r="G279" s="44"/>
    </row>
    <row r="280" spans="2:7">
      <c r="B280" s="37"/>
      <c r="C280" s="43"/>
      <c r="D280" s="44"/>
      <c r="E280" s="44"/>
      <c r="F280" s="139">
        <f>'5 жастағы балалар Ш'!CO85</f>
        <v>0</v>
      </c>
      <c r="G280" s="44"/>
    </row>
    <row r="281" spans="2:7">
      <c r="B281" s="37">
        <v>31</v>
      </c>
      <c r="C281" s="43"/>
      <c r="D281" s="44"/>
      <c r="E281" s="44"/>
      <c r="F281" s="139">
        <f>'5 жастағы балалар Ш'!CP85</f>
        <v>0</v>
      </c>
      <c r="G281" s="44"/>
    </row>
    <row r="282" spans="2:7">
      <c r="B282" s="37"/>
      <c r="C282" s="43"/>
      <c r="D282" s="44"/>
      <c r="E282" s="44"/>
      <c r="F282" s="139">
        <f>'5 жастағы балалар Ш'!CQ85</f>
        <v>0</v>
      </c>
      <c r="G282" s="44"/>
    </row>
    <row r="283" spans="2:7">
      <c r="B283" s="37"/>
      <c r="C283" s="43"/>
      <c r="D283" s="44"/>
      <c r="E283" s="44"/>
      <c r="F283" s="139">
        <f>'5 жастағы балалар Ш'!CR85</f>
        <v>0</v>
      </c>
      <c r="G283" s="44"/>
    </row>
    <row r="284" spans="2:7">
      <c r="B284" s="37">
        <v>32</v>
      </c>
      <c r="C284" s="43"/>
      <c r="D284" s="44"/>
      <c r="E284" s="44"/>
      <c r="F284" s="139">
        <f>'5 жастағы балалар Ш'!CS85</f>
        <v>0</v>
      </c>
      <c r="G284" s="44"/>
    </row>
    <row r="285" spans="2:7">
      <c r="B285" s="37"/>
      <c r="C285" s="43"/>
      <c r="D285" s="44"/>
      <c r="E285" s="44"/>
      <c r="F285" s="139">
        <f>'5 жастағы балалар Ш'!CT85</f>
        <v>0</v>
      </c>
      <c r="G285" s="44"/>
    </row>
    <row r="286" spans="2:7">
      <c r="B286" s="37"/>
      <c r="C286" s="43"/>
      <c r="D286" s="44"/>
      <c r="E286" s="44"/>
      <c r="F286" s="139">
        <f>'5 жастағы балалар Ш'!CU85</f>
        <v>0</v>
      </c>
      <c r="G286" s="44"/>
    </row>
    <row r="287" spans="2:7">
      <c r="B287" s="37">
        <v>33</v>
      </c>
      <c r="C287" s="43"/>
      <c r="D287" s="44"/>
      <c r="E287" s="44"/>
      <c r="F287" s="139">
        <f>'5 жастағы балалар Ш'!CV85</f>
        <v>0</v>
      </c>
      <c r="G287" s="44"/>
    </row>
    <row r="288" spans="2:7">
      <c r="B288" s="37"/>
      <c r="C288" s="43"/>
      <c r="D288" s="44"/>
      <c r="E288" s="44"/>
      <c r="F288" s="139">
        <f>'5 жастағы балалар Ш'!CW85</f>
        <v>0</v>
      </c>
      <c r="G288" s="44"/>
    </row>
    <row r="289" spans="2:7">
      <c r="B289" s="37"/>
      <c r="C289" s="43"/>
      <c r="D289" s="44"/>
      <c r="E289" s="44"/>
      <c r="F289" s="139">
        <f>'5 жастағы балалар Ш'!CX85</f>
        <v>0</v>
      </c>
      <c r="G289" s="44"/>
    </row>
    <row r="290" spans="2:7">
      <c r="B290" s="37">
        <v>34</v>
      </c>
      <c r="C290" s="43"/>
      <c r="D290" s="44"/>
      <c r="E290" s="44"/>
      <c r="F290" s="139">
        <f>'5 жастағы балалар Ш'!CY85</f>
        <v>0</v>
      </c>
      <c r="G290" s="44"/>
    </row>
    <row r="291" spans="2:7">
      <c r="B291" s="37"/>
      <c r="C291" s="43"/>
      <c r="D291" s="44"/>
      <c r="E291" s="44"/>
      <c r="F291" s="139">
        <f>'5 жастағы балалар Ш'!CZ85</f>
        <v>0</v>
      </c>
      <c r="G291" s="44"/>
    </row>
    <row r="292" spans="2:7">
      <c r="B292" s="37"/>
      <c r="C292" s="43"/>
      <c r="D292" s="44"/>
      <c r="E292" s="44"/>
      <c r="F292" s="139">
        <f>'5 жастағы балалар Ш'!DA85</f>
        <v>0</v>
      </c>
      <c r="G292" s="44"/>
    </row>
    <row r="293" spans="2:7">
      <c r="B293" s="37">
        <v>35</v>
      </c>
      <c r="C293" s="43"/>
      <c r="D293" s="44"/>
      <c r="E293" s="44"/>
      <c r="F293" s="139">
        <f>'5 жастағы балалар Ш'!DB85</f>
        <v>0</v>
      </c>
      <c r="G293" s="44"/>
    </row>
    <row r="294" spans="2:7">
      <c r="B294" s="37"/>
      <c r="C294" s="43"/>
      <c r="D294" s="44"/>
      <c r="E294" s="44"/>
      <c r="F294" s="139">
        <f>'5 жастағы балалар Ш'!DC85</f>
        <v>0</v>
      </c>
      <c r="G294" s="44"/>
    </row>
    <row r="295" spans="2:7">
      <c r="B295" s="37"/>
      <c r="C295" s="45"/>
      <c r="D295" s="46"/>
      <c r="E295" s="46"/>
      <c r="F295" s="139">
        <f>'5 жастағы балалар Ш'!DD85</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Ф'!D144</f>
        <v>0</v>
      </c>
      <c r="D300" s="137">
        <f>'5 жастағы балалар К'!D144</f>
        <v>0</v>
      </c>
      <c r="E300" s="137">
        <f>'5 жастағы балалар Т'!D144</f>
        <v>0</v>
      </c>
      <c r="F300" s="137">
        <f>'5 жастағы балалар Ш'!D144</f>
        <v>0</v>
      </c>
      <c r="G300" s="137">
        <f>'5 жастағы балалар Ә'!D144</f>
        <v>0</v>
      </c>
    </row>
    <row r="301" spans="2:7">
      <c r="B301" s="33"/>
      <c r="C301" s="137">
        <f>'5 жастағы балалар Ф'!E144</f>
        <v>0</v>
      </c>
      <c r="D301" s="137">
        <f>'5 жастағы балалар К'!E144</f>
        <v>0</v>
      </c>
      <c r="E301" s="137">
        <f>'5 жастағы балалар Т'!E144</f>
        <v>0</v>
      </c>
      <c r="F301" s="137">
        <f>'5 жастағы балалар Ш'!E144</f>
        <v>0</v>
      </c>
      <c r="G301" s="137">
        <f>'5 жастағы балалар Ә'!E144</f>
        <v>0</v>
      </c>
    </row>
    <row r="302" spans="2:7">
      <c r="B302" s="34"/>
      <c r="C302" s="137">
        <f>'5 жастағы балалар Ф'!F144</f>
        <v>0</v>
      </c>
      <c r="D302" s="137">
        <f>'5 жастағы балалар К'!F144</f>
        <v>0</v>
      </c>
      <c r="E302" s="137">
        <f>'5 жастағы балалар Т'!F144</f>
        <v>0</v>
      </c>
      <c r="F302" s="137">
        <f>'5 жастағы балалар Ш'!F144</f>
        <v>0</v>
      </c>
      <c r="G302" s="137">
        <f>'5 жастағы балалар Ә'!F144</f>
        <v>0</v>
      </c>
    </row>
    <row r="303" spans="2:7">
      <c r="B303" s="31">
        <v>2</v>
      </c>
      <c r="C303" s="137">
        <f>'5 жастағы балалар Ф'!G144</f>
        <v>0</v>
      </c>
      <c r="D303" s="137">
        <f>'5 жастағы балалар К'!G144</f>
        <v>0</v>
      </c>
      <c r="E303" s="137">
        <f>'5 жастағы балалар Т'!G144</f>
        <v>0</v>
      </c>
      <c r="F303" s="137">
        <f>'5 жастағы балалар Ш'!G144</f>
        <v>0</v>
      </c>
      <c r="G303" s="137">
        <f>'5 жастағы балалар Ә'!G144</f>
        <v>0</v>
      </c>
    </row>
    <row r="304" spans="2:7">
      <c r="B304" s="33"/>
      <c r="C304" s="137">
        <f>'5 жастағы балалар Ф'!H144</f>
        <v>0</v>
      </c>
      <c r="D304" s="137">
        <f>'5 жастағы балалар К'!H144</f>
        <v>0</v>
      </c>
      <c r="E304" s="137">
        <f>'5 жастағы балалар Т'!H144</f>
        <v>0</v>
      </c>
      <c r="F304" s="137">
        <f>'5 жастағы балалар Ш'!H144</f>
        <v>0</v>
      </c>
      <c r="G304" s="137">
        <f>'5 жастағы балалар Ә'!H144</f>
        <v>0</v>
      </c>
    </row>
    <row r="305" spans="2:7">
      <c r="B305" s="34"/>
      <c r="C305" s="137">
        <f>'5 жастағы балалар Ф'!I144</f>
        <v>0</v>
      </c>
      <c r="D305" s="137">
        <f>'5 жастағы балалар К'!I144</f>
        <v>0</v>
      </c>
      <c r="E305" s="137">
        <f>'5 жастағы балалар Т'!I144</f>
        <v>0</v>
      </c>
      <c r="F305" s="137">
        <f>'5 жастағы балалар Ш'!I144</f>
        <v>0</v>
      </c>
      <c r="G305" s="137">
        <f>'5 жастағы балалар Ә'!I144</f>
        <v>0</v>
      </c>
    </row>
    <row r="306" spans="2:7">
      <c r="B306" s="31">
        <v>3</v>
      </c>
      <c r="C306" s="137">
        <f>'5 жастағы балалар Ф'!J144</f>
        <v>0</v>
      </c>
      <c r="D306" s="137">
        <f>'5 жастағы балалар К'!J144</f>
        <v>0</v>
      </c>
      <c r="E306" s="137">
        <f>'5 жастағы балалар Т'!J144</f>
        <v>0</v>
      </c>
      <c r="F306" s="137">
        <f>'5 жастағы балалар Ш'!J144</f>
        <v>0</v>
      </c>
      <c r="G306" s="137">
        <f>'5 жастағы балалар Ә'!J144</f>
        <v>0</v>
      </c>
    </row>
    <row r="307" spans="2:7">
      <c r="B307" s="33"/>
      <c r="C307" s="137">
        <f>'5 жастағы балалар Ф'!K144</f>
        <v>0</v>
      </c>
      <c r="D307" s="137">
        <f>'5 жастағы балалар К'!K144</f>
        <v>0</v>
      </c>
      <c r="E307" s="137">
        <f>'5 жастағы балалар Т'!K144</f>
        <v>0</v>
      </c>
      <c r="F307" s="137">
        <f>'5 жастағы балалар Ш'!K144</f>
        <v>0</v>
      </c>
      <c r="G307" s="137">
        <f>'5 жастағы балалар Ә'!K144</f>
        <v>0</v>
      </c>
    </row>
    <row r="308" spans="2:7">
      <c r="B308" s="34"/>
      <c r="C308" s="137">
        <f>'5 жастағы балалар Ф'!L144</f>
        <v>0</v>
      </c>
      <c r="D308" s="137">
        <f>'5 жастағы балалар К'!L144</f>
        <v>0</v>
      </c>
      <c r="E308" s="137">
        <f>'5 жастағы балалар Т'!L144</f>
        <v>0</v>
      </c>
      <c r="F308" s="137">
        <f>'5 жастағы балалар Ш'!L144</f>
        <v>0</v>
      </c>
      <c r="G308" s="137">
        <f>'5 жастағы балалар Ә'!L144</f>
        <v>0</v>
      </c>
    </row>
    <row r="309" spans="2:7">
      <c r="B309" s="31">
        <v>4</v>
      </c>
      <c r="C309" s="137">
        <f>'5 жастағы балалар Ф'!M144</f>
        <v>0</v>
      </c>
      <c r="D309" s="137">
        <f>'5 жастағы балалар К'!M144</f>
        <v>0</v>
      </c>
      <c r="E309" s="137">
        <f>'5 жастағы балалар Т'!M144</f>
        <v>0</v>
      </c>
      <c r="F309" s="137">
        <f>'5 жастағы балалар Ш'!M144</f>
        <v>0</v>
      </c>
      <c r="G309" s="137">
        <f>'5 жастағы балалар Ә'!M144</f>
        <v>0</v>
      </c>
    </row>
    <row r="310" spans="2:7">
      <c r="B310" s="33"/>
      <c r="C310" s="137">
        <f>'5 жастағы балалар Ф'!N144</f>
        <v>0</v>
      </c>
      <c r="D310" s="137">
        <f>'5 жастағы балалар К'!N144</f>
        <v>0</v>
      </c>
      <c r="E310" s="137">
        <f>'5 жастағы балалар Т'!N144</f>
        <v>0</v>
      </c>
      <c r="F310" s="137">
        <f>'5 жастағы балалар Ш'!N144</f>
        <v>0</v>
      </c>
      <c r="G310" s="137">
        <f>'5 жастағы балалар Ә'!N144</f>
        <v>0</v>
      </c>
    </row>
    <row r="311" spans="2:7">
      <c r="B311" s="34"/>
      <c r="C311" s="137">
        <f>'5 жастағы балалар Ф'!O144</f>
        <v>0</v>
      </c>
      <c r="D311" s="137">
        <f>'5 жастағы балалар К'!O144</f>
        <v>0</v>
      </c>
      <c r="E311" s="137">
        <f>'5 жастағы балалар Т'!O144</f>
        <v>0</v>
      </c>
      <c r="F311" s="137">
        <f>'5 жастағы балалар Ш'!O144</f>
        <v>0</v>
      </c>
      <c r="G311" s="137">
        <f>'5 жастағы балалар Ә'!O144</f>
        <v>0</v>
      </c>
    </row>
    <row r="312" spans="2:7">
      <c r="B312" s="31">
        <v>5</v>
      </c>
      <c r="C312" s="137">
        <f>'5 жастағы балалар Ф'!P144</f>
        <v>0</v>
      </c>
      <c r="D312" s="137">
        <f>'5 жастағы балалар К'!P144</f>
        <v>0</v>
      </c>
      <c r="E312" s="137">
        <f>'5 жастағы балалар Т'!P144</f>
        <v>0</v>
      </c>
      <c r="F312" s="137">
        <f>'5 жастағы балалар Ш'!P144</f>
        <v>0</v>
      </c>
      <c r="G312" s="137">
        <f>'5 жастағы балалар Ә'!P144</f>
        <v>0</v>
      </c>
    </row>
    <row r="313" spans="2:7">
      <c r="B313" s="33"/>
      <c r="C313" s="137">
        <f>'5 жастағы балалар Ф'!Q144</f>
        <v>0</v>
      </c>
      <c r="D313" s="137">
        <f>'5 жастағы балалар К'!Q144</f>
        <v>0</v>
      </c>
      <c r="E313" s="137">
        <f>'5 жастағы балалар Т'!Q144</f>
        <v>0</v>
      </c>
      <c r="F313" s="137">
        <f>'5 жастағы балалар Ш'!Q144</f>
        <v>0</v>
      </c>
      <c r="G313" s="137">
        <f>'5 жастағы балалар Ә'!Q144</f>
        <v>0</v>
      </c>
    </row>
    <row r="314" spans="2:7">
      <c r="B314" s="34"/>
      <c r="C314" s="137">
        <f>'5 жастағы балалар Ф'!R144</f>
        <v>0</v>
      </c>
      <c r="D314" s="137">
        <f>'5 жастағы балалар К'!R144</f>
        <v>0</v>
      </c>
      <c r="E314" s="137">
        <f>'5 жастағы балалар Т'!R144</f>
        <v>0</v>
      </c>
      <c r="F314" s="137">
        <f>'5 жастағы балалар Ш'!R144</f>
        <v>0</v>
      </c>
      <c r="G314" s="137">
        <f>'5 жастағы балалар Ә'!R144</f>
        <v>0</v>
      </c>
    </row>
    <row r="315" spans="2:7">
      <c r="B315" s="31">
        <v>6</v>
      </c>
      <c r="C315" s="137">
        <f>'5 жастағы балалар Ф'!S144</f>
        <v>0</v>
      </c>
      <c r="D315" s="137">
        <f>'5 жастағы балалар К'!S144</f>
        <v>0</v>
      </c>
      <c r="E315" s="137">
        <f>'5 жастағы балалар Т'!S144</f>
        <v>0</v>
      </c>
      <c r="F315" s="137">
        <f>'5 жастағы балалар Ш'!S144</f>
        <v>0</v>
      </c>
      <c r="G315" s="137">
        <f>'5 жастағы балалар Ә'!S144</f>
        <v>0</v>
      </c>
    </row>
    <row r="316" spans="2:7">
      <c r="B316" s="33"/>
      <c r="C316" s="137">
        <f>'5 жастағы балалар Ф'!T144</f>
        <v>0</v>
      </c>
      <c r="D316" s="137">
        <f>'5 жастағы балалар К'!T144</f>
        <v>0</v>
      </c>
      <c r="E316" s="137">
        <f>'5 жастағы балалар Т'!T144</f>
        <v>0</v>
      </c>
      <c r="F316" s="137">
        <f>'5 жастағы балалар Ш'!T144</f>
        <v>0</v>
      </c>
      <c r="G316" s="137">
        <f>'5 жастағы балалар Ә'!T144</f>
        <v>0</v>
      </c>
    </row>
    <row r="317" spans="2:7">
      <c r="B317" s="34"/>
      <c r="C317" s="137">
        <f>'5 жастағы балалар Ф'!U144</f>
        <v>0</v>
      </c>
      <c r="D317" s="137">
        <f>'5 жастағы балалар К'!U144</f>
        <v>0</v>
      </c>
      <c r="E317" s="137">
        <f>'5 жастағы балалар Т'!U144</f>
        <v>0</v>
      </c>
      <c r="F317" s="137">
        <f>'5 жастағы балалар Ш'!U144</f>
        <v>0</v>
      </c>
      <c r="G317" s="137">
        <f>'5 жастағы балалар Ә'!U144</f>
        <v>0</v>
      </c>
    </row>
    <row r="318" spans="2:7">
      <c r="B318" s="31">
        <v>7</v>
      </c>
      <c r="C318" s="137">
        <f>'5 жастағы балалар Ф'!V144</f>
        <v>0</v>
      </c>
      <c r="D318" s="137">
        <f>'5 жастағы балалар К'!V144</f>
        <v>0</v>
      </c>
      <c r="E318" s="137">
        <f>'5 жастағы балалар Т'!V144</f>
        <v>0</v>
      </c>
      <c r="F318" s="137">
        <f>'5 жастағы балалар Ш'!V144</f>
        <v>0</v>
      </c>
      <c r="G318" s="137">
        <f>'5 жастағы балалар Ә'!V144</f>
        <v>0</v>
      </c>
    </row>
    <row r="319" spans="2:7">
      <c r="B319" s="33"/>
      <c r="C319" s="137">
        <f>'5 жастағы балалар Ф'!W144</f>
        <v>0</v>
      </c>
      <c r="D319" s="137">
        <f>'5 жастағы балалар Ш'!W144</f>
        <v>0</v>
      </c>
      <c r="E319" s="137">
        <f>'5 жастағы балалар Т'!W144</f>
        <v>0</v>
      </c>
      <c r="F319" s="137">
        <f>'5 жастағы балалар Ш'!W144</f>
        <v>0</v>
      </c>
      <c r="G319" s="137">
        <f>'5 жастағы балалар Ә'!W144</f>
        <v>0</v>
      </c>
    </row>
    <row r="320" spans="2:7">
      <c r="B320" s="34"/>
      <c r="C320" s="137">
        <f>'5 жастағы балалар Ф'!X144</f>
        <v>0</v>
      </c>
      <c r="D320" s="137">
        <f>'5 жастағы балалар К'!X144</f>
        <v>0</v>
      </c>
      <c r="E320" s="137">
        <f>'5 жастағы балалар Т'!X144</f>
        <v>0</v>
      </c>
      <c r="F320" s="137">
        <f>'5 жастағы балалар Ш'!X144</f>
        <v>0</v>
      </c>
      <c r="G320" s="137">
        <f>'5 жастағы балалар Ә'!X144</f>
        <v>0</v>
      </c>
    </row>
    <row r="321" spans="2:7">
      <c r="B321" s="31">
        <v>8</v>
      </c>
      <c r="C321" s="41"/>
      <c r="D321" s="137">
        <f>'5 жастағы балалар К'!Y144</f>
        <v>0</v>
      </c>
      <c r="E321" s="42"/>
      <c r="F321" s="137">
        <f>'5 жастағы балалар Ш'!Y144</f>
        <v>0</v>
      </c>
      <c r="G321" s="42"/>
    </row>
    <row r="322" spans="2:7">
      <c r="B322" s="33"/>
      <c r="C322" s="43"/>
      <c r="D322" s="137">
        <f>'5 жастағы балалар К'!Z144</f>
        <v>0</v>
      </c>
      <c r="E322" s="44"/>
      <c r="F322" s="137">
        <f>'5 жастағы балалар Ш'!Z144</f>
        <v>0</v>
      </c>
      <c r="G322" s="44"/>
    </row>
    <row r="323" spans="2:7">
      <c r="B323" s="34"/>
      <c r="C323" s="43"/>
      <c r="D323" s="137">
        <f>'5 жастағы балалар К'!AA144</f>
        <v>0</v>
      </c>
      <c r="E323" s="44"/>
      <c r="F323" s="137">
        <f>'5 жастағы балалар Ш'!AA144</f>
        <v>0</v>
      </c>
      <c r="G323" s="44"/>
    </row>
    <row r="324" spans="2:7">
      <c r="B324" s="31">
        <v>9</v>
      </c>
      <c r="C324" s="43"/>
      <c r="D324" s="137">
        <f>'5 жастағы балалар К'!AB144</f>
        <v>0</v>
      </c>
      <c r="E324" s="44"/>
      <c r="F324" s="137">
        <f>'5 жастағы балалар Ш'!AB144</f>
        <v>0</v>
      </c>
      <c r="G324" s="44"/>
    </row>
    <row r="325" spans="2:7">
      <c r="B325" s="33"/>
      <c r="C325" s="43"/>
      <c r="D325" s="137">
        <f>'5 жастағы балалар К'!AC144</f>
        <v>0</v>
      </c>
      <c r="E325" s="44"/>
      <c r="F325" s="137">
        <f>'5 жастағы балалар Ш'!AC144</f>
        <v>0</v>
      </c>
      <c r="G325" s="44"/>
    </row>
    <row r="326" spans="2:7">
      <c r="B326" s="34"/>
      <c r="C326" s="43"/>
      <c r="D326" s="137">
        <f>'5 жастағы балалар К'!AD144</f>
        <v>0</v>
      </c>
      <c r="E326" s="44"/>
      <c r="F326" s="137">
        <f>'5 жастағы балалар Ш'!AD144</f>
        <v>0</v>
      </c>
      <c r="G326" s="44"/>
    </row>
    <row r="327" spans="2:7">
      <c r="B327" s="37">
        <v>10</v>
      </c>
      <c r="C327" s="43"/>
      <c r="D327" s="137">
        <f>'5 жастағы балалар К'!AE144</f>
        <v>0</v>
      </c>
      <c r="E327" s="44"/>
      <c r="F327" s="137">
        <f>'5 жастағы балалар Ш'!AE144</f>
        <v>0</v>
      </c>
      <c r="G327" s="44"/>
    </row>
    <row r="328" spans="2:7">
      <c r="B328" s="37"/>
      <c r="C328" s="43"/>
      <c r="D328" s="137">
        <f>'5 жастағы балалар К'!AF144</f>
        <v>0</v>
      </c>
      <c r="E328" s="44"/>
      <c r="F328" s="137">
        <f>'5 жастағы балалар Ш'!AF144</f>
        <v>0</v>
      </c>
      <c r="G328" s="44"/>
    </row>
    <row r="329" spans="2:7">
      <c r="B329" s="37"/>
      <c r="C329" s="43"/>
      <c r="D329" s="137">
        <f>'5 жастағы балалар К'!AG144</f>
        <v>0</v>
      </c>
      <c r="E329" s="44"/>
      <c r="F329" s="137">
        <f>'5 жастағы балалар Ш'!AG144</f>
        <v>0</v>
      </c>
      <c r="G329" s="44"/>
    </row>
    <row r="330" spans="2:7">
      <c r="B330" s="37">
        <v>11</v>
      </c>
      <c r="C330" s="43"/>
      <c r="D330" s="137">
        <f>'5 жастағы балалар К'!AH144</f>
        <v>0</v>
      </c>
      <c r="E330" s="44"/>
      <c r="F330" s="137">
        <f>'5 жастағы балалар Ш'!AH144</f>
        <v>0</v>
      </c>
      <c r="G330" s="44"/>
    </row>
    <row r="331" spans="2:7">
      <c r="B331" s="37"/>
      <c r="C331" s="43"/>
      <c r="D331" s="137">
        <f>'5 жастағы балалар К'!AI144</f>
        <v>0</v>
      </c>
      <c r="E331" s="44"/>
      <c r="F331" s="137">
        <f>'5 жастағы балалар Ш'!AI144</f>
        <v>0</v>
      </c>
      <c r="G331" s="44"/>
    </row>
    <row r="332" spans="2:7">
      <c r="B332" s="37"/>
      <c r="C332" s="43"/>
      <c r="D332" s="137">
        <f>'5 жастағы балалар К'!AJ144</f>
        <v>0</v>
      </c>
      <c r="E332" s="44"/>
      <c r="F332" s="137">
        <f>'5 жастағы балалар Ш'!AJ144</f>
        <v>0</v>
      </c>
      <c r="G332" s="44"/>
    </row>
    <row r="333" spans="2:7">
      <c r="B333" s="37">
        <v>12</v>
      </c>
      <c r="C333" s="43"/>
      <c r="D333" s="137">
        <f>'5 жастағы балалар К'!AK144</f>
        <v>0</v>
      </c>
      <c r="E333" s="44"/>
      <c r="F333" s="137">
        <f>'5 жастағы балалар Ш'!AK144</f>
        <v>0</v>
      </c>
      <c r="G333" s="44"/>
    </row>
    <row r="334" spans="2:7">
      <c r="B334" s="37"/>
      <c r="C334" s="43"/>
      <c r="D334" s="137">
        <f>'5 жастағы балалар К'!AL144</f>
        <v>0</v>
      </c>
      <c r="E334" s="44"/>
      <c r="F334" s="137">
        <f>'5 жастағы балалар Ш'!AL144</f>
        <v>0</v>
      </c>
      <c r="G334" s="44"/>
    </row>
    <row r="335" spans="2:7">
      <c r="B335" s="37"/>
      <c r="C335" s="43"/>
      <c r="D335" s="137">
        <f>'5 жастағы балалар К'!AM144</f>
        <v>0</v>
      </c>
      <c r="E335" s="44"/>
      <c r="F335" s="137">
        <f>'5 жастағы балалар Ш'!AM144</f>
        <v>0</v>
      </c>
      <c r="G335" s="44"/>
    </row>
    <row r="336" spans="2:7">
      <c r="B336" s="37">
        <v>13</v>
      </c>
      <c r="C336" s="43"/>
      <c r="D336" s="137">
        <f>'5 жастағы балалар К'!AN144</f>
        <v>0</v>
      </c>
      <c r="E336" s="44"/>
      <c r="F336" s="137">
        <f>'5 жастағы балалар Ш'!AN144</f>
        <v>0</v>
      </c>
      <c r="G336" s="44"/>
    </row>
    <row r="337" spans="2:7">
      <c r="B337" s="37"/>
      <c r="C337" s="43"/>
      <c r="D337" s="137">
        <f>'5 жастағы балалар К'!AO144</f>
        <v>0</v>
      </c>
      <c r="E337" s="44"/>
      <c r="F337" s="137">
        <f>'5 жастағы балалар Ш'!AO144</f>
        <v>0</v>
      </c>
      <c r="G337" s="44"/>
    </row>
    <row r="338" spans="2:7">
      <c r="B338" s="37"/>
      <c r="C338" s="43"/>
      <c r="D338" s="137">
        <f>'5 жастағы балалар К'!AP144</f>
        <v>0</v>
      </c>
      <c r="E338" s="44"/>
      <c r="F338" s="137">
        <f>'5 жастағы балалар Ш'!AP144</f>
        <v>0</v>
      </c>
      <c r="G338" s="44"/>
    </row>
    <row r="339" spans="2:7">
      <c r="B339" s="37">
        <v>14</v>
      </c>
      <c r="C339" s="43"/>
      <c r="D339" s="137">
        <f>'5 жастағы балалар К'!AQ144</f>
        <v>0</v>
      </c>
      <c r="E339" s="44"/>
      <c r="F339" s="137">
        <f>'5 жастағы балалар Ш'!AQ144</f>
        <v>0</v>
      </c>
      <c r="G339" s="44"/>
    </row>
    <row r="340" spans="2:7">
      <c r="B340" s="37"/>
      <c r="C340" s="43"/>
      <c r="D340" s="137">
        <f>'5 жастағы балалар К'!AR144</f>
        <v>0</v>
      </c>
      <c r="E340" s="44"/>
      <c r="F340" s="137">
        <f>'5 жастағы балалар Ш'!AR144</f>
        <v>0</v>
      </c>
      <c r="G340" s="44"/>
    </row>
    <row r="341" spans="2:7">
      <c r="B341" s="37"/>
      <c r="C341" s="43"/>
      <c r="D341" s="137">
        <f>'5 жастағы балалар К'!AS144</f>
        <v>0</v>
      </c>
      <c r="E341" s="44"/>
      <c r="F341" s="137">
        <f>'5 жастағы балалар Ш'!AS144</f>
        <v>0</v>
      </c>
      <c r="G341" s="44"/>
    </row>
    <row r="342" spans="2:7">
      <c r="B342" s="37">
        <v>15</v>
      </c>
      <c r="C342" s="43"/>
      <c r="D342" s="137">
        <f>'5 жастағы балалар К'!AT144</f>
        <v>0</v>
      </c>
      <c r="E342" s="44"/>
      <c r="F342" s="137">
        <f>'5 жастағы балалар Ш'!AT144</f>
        <v>0</v>
      </c>
      <c r="G342" s="44"/>
    </row>
    <row r="343" spans="2:7">
      <c r="B343" s="37"/>
      <c r="C343" s="43"/>
      <c r="D343" s="137">
        <f>'5 жастағы балалар К'!AU144</f>
        <v>0</v>
      </c>
      <c r="E343" s="44"/>
      <c r="F343" s="137">
        <f>'5 жастағы балалар Ш'!AU144</f>
        <v>0</v>
      </c>
      <c r="G343" s="44"/>
    </row>
    <row r="344" spans="2:7">
      <c r="B344" s="37"/>
      <c r="C344" s="43"/>
      <c r="D344" s="137">
        <f>'5 жастағы балалар К'!AV144</f>
        <v>0</v>
      </c>
      <c r="E344" s="44"/>
      <c r="F344" s="137">
        <f>'5 жастағы балалар Ш'!AV144</f>
        <v>0</v>
      </c>
      <c r="G344" s="44"/>
    </row>
    <row r="345" spans="2:7">
      <c r="B345" s="31">
        <v>16</v>
      </c>
      <c r="C345" s="43"/>
      <c r="D345" s="137">
        <f>'5 жастағы балалар К'!AW144</f>
        <v>0</v>
      </c>
      <c r="E345" s="44"/>
      <c r="F345" s="137">
        <f>'5 жастағы балалар Ш'!AW144</f>
        <v>0</v>
      </c>
      <c r="G345" s="44"/>
    </row>
    <row r="346" spans="2:7">
      <c r="B346" s="33"/>
      <c r="C346" s="43"/>
      <c r="D346" s="137">
        <f>'5 жастағы балалар К'!AX144</f>
        <v>0</v>
      </c>
      <c r="E346" s="44"/>
      <c r="F346" s="137">
        <f>'5 жастағы балалар Ш'!AX144</f>
        <v>0</v>
      </c>
      <c r="G346" s="44"/>
    </row>
    <row r="347" spans="2:7">
      <c r="B347" s="34"/>
      <c r="C347" s="43"/>
      <c r="D347" s="137">
        <f>'5 жастағы балалар К'!AY144</f>
        <v>0</v>
      </c>
      <c r="E347" s="44"/>
      <c r="F347" s="137">
        <f>'5 жастағы балалар Ш'!AY144</f>
        <v>0</v>
      </c>
      <c r="G347" s="44"/>
    </row>
    <row r="348" spans="2:7">
      <c r="B348" s="31">
        <v>17</v>
      </c>
      <c r="C348" s="43"/>
      <c r="D348" s="137">
        <f>'5 жастағы балалар К'!AZ144</f>
        <v>0</v>
      </c>
      <c r="E348" s="44"/>
      <c r="F348" s="137">
        <f>'5 жастағы балалар Ш'!AZ144</f>
        <v>0</v>
      </c>
      <c r="G348" s="44"/>
    </row>
    <row r="349" spans="2:7">
      <c r="B349" s="33"/>
      <c r="C349" s="43"/>
      <c r="D349" s="137">
        <f>'5 жастағы балалар К'!BA144</f>
        <v>0</v>
      </c>
      <c r="E349" s="44"/>
      <c r="F349" s="137">
        <f>'5 жастағы балалар Ш'!BA144</f>
        <v>0</v>
      </c>
      <c r="G349" s="44"/>
    </row>
    <row r="350" spans="2:7">
      <c r="B350" s="34"/>
      <c r="C350" s="43"/>
      <c r="D350" s="137">
        <f>'5 жастағы балалар К'!BB144</f>
        <v>0</v>
      </c>
      <c r="E350" s="44"/>
      <c r="F350" s="137">
        <f>'5 жастағы балалар Ш'!BB144</f>
        <v>0</v>
      </c>
      <c r="G350" s="44"/>
    </row>
    <row r="351" spans="2:7">
      <c r="B351" s="31">
        <v>18</v>
      </c>
      <c r="C351" s="43"/>
      <c r="D351" s="137">
        <f>'5 жастағы балалар К'!BC144</f>
        <v>0</v>
      </c>
      <c r="E351" s="44"/>
      <c r="F351" s="137">
        <f>'5 жастағы балалар Ш'!BC144</f>
        <v>0</v>
      </c>
      <c r="G351" s="44"/>
    </row>
    <row r="352" spans="2:7">
      <c r="B352" s="33"/>
      <c r="C352" s="43"/>
      <c r="D352" s="137">
        <f>'5 жастағы балалар К'!BD144</f>
        <v>0</v>
      </c>
      <c r="E352" s="44"/>
      <c r="F352" s="137">
        <f>'5 жастағы балалар Ш'!BD144</f>
        <v>0</v>
      </c>
      <c r="G352" s="44"/>
    </row>
    <row r="353" spans="2:7">
      <c r="B353" s="34"/>
      <c r="C353" s="43"/>
      <c r="D353" s="137">
        <f>'5 жастағы балалар К'!BE144</f>
        <v>0</v>
      </c>
      <c r="E353" s="44"/>
      <c r="F353" s="137">
        <f>'5 жастағы балалар Ш'!BE144</f>
        <v>0</v>
      </c>
      <c r="G353" s="44"/>
    </row>
    <row r="354" spans="2:7">
      <c r="B354" s="31">
        <v>19</v>
      </c>
      <c r="C354" s="43"/>
      <c r="D354" s="137">
        <f>'5 жастағы балалар К'!BF144</f>
        <v>0</v>
      </c>
      <c r="E354" s="44"/>
      <c r="F354" s="137">
        <f>'5 жастағы балалар Ш'!BF144</f>
        <v>0</v>
      </c>
      <c r="G354" s="44"/>
    </row>
    <row r="355" spans="2:7">
      <c r="B355" s="33"/>
      <c r="C355" s="43"/>
      <c r="D355" s="137">
        <f>'5 жастағы балалар К'!BG144</f>
        <v>0</v>
      </c>
      <c r="E355" s="44"/>
      <c r="F355" s="137">
        <f>'5 жастағы балалар Ш'!BG144</f>
        <v>0</v>
      </c>
      <c r="G355" s="44"/>
    </row>
    <row r="356" spans="2:7">
      <c r="B356" s="34"/>
      <c r="C356" s="43"/>
      <c r="D356" s="137">
        <f>'5 жастағы балалар К'!BH144</f>
        <v>0</v>
      </c>
      <c r="E356" s="44"/>
      <c r="F356" s="137">
        <f>'5 жастағы балалар Ш'!BH144</f>
        <v>0</v>
      </c>
      <c r="G356" s="44"/>
    </row>
    <row r="357" spans="2:7">
      <c r="B357" s="31">
        <v>20</v>
      </c>
      <c r="C357" s="43"/>
      <c r="D357" s="137">
        <f>'5 жастағы балалар К'!BI144</f>
        <v>0</v>
      </c>
      <c r="E357" s="44"/>
      <c r="F357" s="137">
        <f>'5 жастағы балалар Ш'!BI144</f>
        <v>0</v>
      </c>
      <c r="G357" s="44"/>
    </row>
    <row r="358" spans="2:7">
      <c r="B358" s="33"/>
      <c r="C358" s="43"/>
      <c r="D358" s="137">
        <f>'5 жастағы балалар К'!BJ144</f>
        <v>0</v>
      </c>
      <c r="E358" s="44"/>
      <c r="F358" s="137">
        <f>'5 жастағы балалар Ш'!BJ144</f>
        <v>0</v>
      </c>
      <c r="G358" s="44"/>
    </row>
    <row r="359" spans="2:7">
      <c r="B359" s="34"/>
      <c r="C359" s="43"/>
      <c r="D359" s="137">
        <f>'5 жастағы балалар К'!BK144</f>
        <v>0</v>
      </c>
      <c r="E359" s="44"/>
      <c r="F359" s="137">
        <f>'5 жастағы балалар Ш'!BK144</f>
        <v>0</v>
      </c>
      <c r="G359" s="44"/>
    </row>
    <row r="360" spans="2:7">
      <c r="B360" s="31">
        <v>21</v>
      </c>
      <c r="C360" s="43"/>
      <c r="D360" s="137">
        <f>'5 жастағы балалар К'!BL144</f>
        <v>0</v>
      </c>
      <c r="E360" s="44"/>
      <c r="F360" s="137">
        <f>'5 жастағы балалар Ш'!BL144</f>
        <v>0</v>
      </c>
      <c r="G360" s="44"/>
    </row>
    <row r="361" spans="2:7">
      <c r="B361" s="33"/>
      <c r="C361" s="43"/>
      <c r="D361" s="137">
        <f>'5 жастағы балалар К'!BM144</f>
        <v>0</v>
      </c>
      <c r="E361" s="44"/>
      <c r="F361" s="137">
        <f>'5 жастағы балалар Ш'!BM144</f>
        <v>0</v>
      </c>
      <c r="G361" s="44"/>
    </row>
    <row r="362" spans="2:7">
      <c r="B362" s="34"/>
      <c r="C362" s="43"/>
      <c r="D362" s="137">
        <f>'5 жастағы балалар К'!BN144</f>
        <v>0</v>
      </c>
      <c r="E362" s="44"/>
      <c r="F362" s="137">
        <f>'5 жастағы балалар Ш'!BN144</f>
        <v>0</v>
      </c>
      <c r="G362" s="44"/>
    </row>
    <row r="363" spans="2:7">
      <c r="B363" s="31">
        <v>22</v>
      </c>
      <c r="C363" s="43"/>
      <c r="D363" s="137">
        <f>'5 жастағы балалар К'!BO144</f>
        <v>0</v>
      </c>
      <c r="E363" s="44"/>
      <c r="F363" s="137">
        <f>'5 жастағы балалар Ш'!BO144</f>
        <v>0</v>
      </c>
      <c r="G363" s="44"/>
    </row>
    <row r="364" spans="2:7">
      <c r="B364" s="33"/>
      <c r="C364" s="43"/>
      <c r="D364" s="137">
        <f>'5 жастағы балалар К'!BP144</f>
        <v>0</v>
      </c>
      <c r="E364" s="44"/>
      <c r="F364" s="137">
        <f>'5 жастағы балалар Ш'!BP144</f>
        <v>0</v>
      </c>
      <c r="G364" s="44"/>
    </row>
    <row r="365" spans="2:7">
      <c r="B365" s="34"/>
      <c r="C365" s="43"/>
      <c r="D365" s="137">
        <f>'5 жастағы балалар К'!BQ144</f>
        <v>0</v>
      </c>
      <c r="E365" s="44"/>
      <c r="F365" s="137">
        <f>'5 жастағы балалар Ш'!BQ144</f>
        <v>0</v>
      </c>
      <c r="G365" s="44"/>
    </row>
    <row r="366" spans="2:7">
      <c r="B366" s="31">
        <v>23</v>
      </c>
      <c r="C366" s="43"/>
      <c r="D366" s="137">
        <f>'5 жастағы балалар К'!BR144</f>
        <v>0</v>
      </c>
      <c r="E366" s="44"/>
      <c r="F366" s="137">
        <f>'5 жастағы балалар Ш'!BR144</f>
        <v>0</v>
      </c>
      <c r="G366" s="44"/>
    </row>
    <row r="367" spans="2:7">
      <c r="B367" s="33"/>
      <c r="C367" s="43"/>
      <c r="D367" s="137">
        <f>'5 жастағы балалар К'!BS144</f>
        <v>0</v>
      </c>
      <c r="E367" s="44"/>
      <c r="F367" s="137">
        <f>'5 жастағы балалар Ш'!BS144</f>
        <v>0</v>
      </c>
      <c r="G367" s="44"/>
    </row>
    <row r="368" spans="2:7">
      <c r="B368" s="34"/>
      <c r="C368" s="43"/>
      <c r="D368" s="137">
        <f>'5 жастағы балалар К'!BT144</f>
        <v>0</v>
      </c>
      <c r="E368" s="44"/>
      <c r="F368" s="137">
        <f>'5 жастағы балалар Ш'!BT144</f>
        <v>0</v>
      </c>
      <c r="G368" s="44"/>
    </row>
    <row r="369" spans="2:7">
      <c r="B369" s="31">
        <v>24</v>
      </c>
      <c r="C369" s="43"/>
      <c r="D369" s="137">
        <f>'5 жастағы балалар К'!BU144</f>
        <v>0</v>
      </c>
      <c r="E369" s="44"/>
      <c r="F369" s="137">
        <f>'5 жастағы балалар Ш'!BU144</f>
        <v>0</v>
      </c>
      <c r="G369" s="44"/>
    </row>
    <row r="370" spans="2:7">
      <c r="B370" s="33"/>
      <c r="C370" s="43"/>
      <c r="D370" s="137">
        <f>'5 жастағы балалар К'!BV144</f>
        <v>0</v>
      </c>
      <c r="E370" s="44"/>
      <c r="F370" s="137">
        <f>'5 жастағы балалар Ш'!BV144</f>
        <v>0</v>
      </c>
      <c r="G370" s="44"/>
    </row>
    <row r="371" spans="2:7">
      <c r="B371" s="34"/>
      <c r="C371" s="43"/>
      <c r="D371" s="137">
        <f>'5 жастағы балалар К'!BW144</f>
        <v>0</v>
      </c>
      <c r="E371" s="44"/>
      <c r="F371" s="137">
        <f>'5 жастағы балалар Ш'!BW144</f>
        <v>0</v>
      </c>
      <c r="G371" s="44"/>
    </row>
    <row r="372" spans="2:7">
      <c r="B372" s="31">
        <v>25</v>
      </c>
      <c r="C372" s="43"/>
      <c r="D372" s="137">
        <f>'5 жастағы балалар К'!BX144</f>
        <v>0</v>
      </c>
      <c r="E372" s="44"/>
      <c r="F372" s="137">
        <f>'5 жастағы балалар Ш'!BX144</f>
        <v>0</v>
      </c>
      <c r="G372" s="44"/>
    </row>
    <row r="373" spans="2:7">
      <c r="B373" s="33"/>
      <c r="C373" s="43"/>
      <c r="D373" s="137">
        <f>'5 жастағы балалар К'!BY144</f>
        <v>0</v>
      </c>
      <c r="E373" s="44"/>
      <c r="F373" s="137">
        <f>'5 жастағы балалар Ш'!BY144</f>
        <v>0</v>
      </c>
      <c r="G373" s="44"/>
    </row>
    <row r="374" spans="2:7">
      <c r="B374" s="34"/>
      <c r="C374" s="43"/>
      <c r="D374" s="137">
        <f>'5 жастағы балалар К'!BZ144</f>
        <v>0</v>
      </c>
      <c r="E374" s="44"/>
      <c r="F374" s="137">
        <f>'5 жастағы балалар Ш'!BZ144</f>
        <v>0</v>
      </c>
      <c r="G374" s="44"/>
    </row>
    <row r="375" spans="2:7">
      <c r="B375" s="37">
        <v>26</v>
      </c>
      <c r="C375" s="43"/>
      <c r="D375" s="137">
        <f>'5 жастағы балалар К'!CA144</f>
        <v>0</v>
      </c>
      <c r="E375" s="44"/>
      <c r="F375" s="137">
        <f>'5 жастағы балалар Ш'!CA144</f>
        <v>0</v>
      </c>
      <c r="G375" s="44"/>
    </row>
    <row r="376" spans="2:7">
      <c r="B376" s="37"/>
      <c r="C376" s="43"/>
      <c r="D376" s="137">
        <f>'5 жастағы балалар К'!CB144</f>
        <v>0</v>
      </c>
      <c r="E376" s="44"/>
      <c r="F376" s="137">
        <f>'5 жастағы балалар Ш'!CB144</f>
        <v>0</v>
      </c>
      <c r="G376" s="44"/>
    </row>
    <row r="377" spans="2:7">
      <c r="B377" s="37"/>
      <c r="C377" s="43"/>
      <c r="D377" s="137">
        <f>'5 жастағы балалар К'!CC144</f>
        <v>0</v>
      </c>
      <c r="E377" s="44"/>
      <c r="F377" s="137">
        <f>'5 жастағы балалар Ш'!CC144</f>
        <v>0</v>
      </c>
      <c r="G377" s="44"/>
    </row>
    <row r="378" spans="2:7">
      <c r="B378" s="37">
        <v>27</v>
      </c>
      <c r="C378" s="43"/>
      <c r="D378" s="137">
        <f>'5 жастағы балалар К'!CD144</f>
        <v>0</v>
      </c>
      <c r="E378" s="44"/>
      <c r="F378" s="137">
        <f>'5 жастағы балалар Ш'!CD144</f>
        <v>0</v>
      </c>
      <c r="G378" s="44"/>
    </row>
    <row r="379" spans="2:7">
      <c r="B379" s="37"/>
      <c r="C379" s="43"/>
      <c r="D379" s="137">
        <f>'5 жастағы балалар К'!CE144</f>
        <v>0</v>
      </c>
      <c r="E379" s="44"/>
      <c r="F379" s="137">
        <f>'5 жастағы балалар Ш'!CE144</f>
        <v>0</v>
      </c>
      <c r="G379" s="44"/>
    </row>
    <row r="380" spans="2:7">
      <c r="B380" s="37"/>
      <c r="C380" s="43"/>
      <c r="D380" s="137">
        <f>'5 жастағы балалар К'!CF144</f>
        <v>0</v>
      </c>
      <c r="E380" s="44"/>
      <c r="F380" s="137">
        <f>'5 жастағы балалар Ш'!CF144</f>
        <v>0</v>
      </c>
      <c r="G380" s="44"/>
    </row>
    <row r="381" spans="2:7">
      <c r="B381" s="37">
        <v>28</v>
      </c>
      <c r="C381" s="43"/>
      <c r="D381" s="137">
        <f>'5 жастағы балалар К'!CG144</f>
        <v>0</v>
      </c>
      <c r="E381" s="44"/>
      <c r="F381" s="137">
        <f>'5 жастағы балалар Ш'!CG144</f>
        <v>0</v>
      </c>
      <c r="G381" s="44"/>
    </row>
    <row r="382" spans="2:7">
      <c r="B382" s="37"/>
      <c r="C382" s="43"/>
      <c r="D382" s="137">
        <f>'5 жастағы балалар К'!CH144</f>
        <v>0</v>
      </c>
      <c r="E382" s="44"/>
      <c r="F382" s="137">
        <f>'5 жастағы балалар Ш'!CH144</f>
        <v>0</v>
      </c>
      <c r="G382" s="44"/>
    </row>
    <row r="383" spans="2:7">
      <c r="B383" s="37"/>
      <c r="C383" s="43"/>
      <c r="D383" s="137">
        <f>'5 жастағы балалар К'!CI144</f>
        <v>0</v>
      </c>
      <c r="E383" s="44"/>
      <c r="F383" s="137">
        <f>'5 жастағы балалар Ш'!CI144</f>
        <v>0</v>
      </c>
      <c r="G383" s="44"/>
    </row>
    <row r="384" spans="2:7">
      <c r="B384" s="37">
        <v>29</v>
      </c>
      <c r="C384" s="43"/>
      <c r="D384" s="42"/>
      <c r="E384" s="44"/>
      <c r="F384" s="137">
        <f>'5 жастағы балалар Ш'!CJ144</f>
        <v>0</v>
      </c>
      <c r="G384" s="44"/>
    </row>
    <row r="385" spans="2:7">
      <c r="B385" s="37"/>
      <c r="C385" s="43"/>
      <c r="D385" s="44"/>
      <c r="E385" s="44"/>
      <c r="F385" s="137">
        <f>'5 жастағы балалар Ш'!CK144</f>
        <v>0</v>
      </c>
      <c r="G385" s="44"/>
    </row>
    <row r="386" spans="2:7">
      <c r="B386" s="37"/>
      <c r="C386" s="43"/>
      <c r="D386" s="44"/>
      <c r="E386" s="44"/>
      <c r="F386" s="137">
        <f>'5 жастағы балалар Ш'!CL144</f>
        <v>0</v>
      </c>
      <c r="G386" s="44"/>
    </row>
    <row r="387" spans="2:7">
      <c r="B387" s="37">
        <v>30</v>
      </c>
      <c r="C387" s="43"/>
      <c r="D387" s="44"/>
      <c r="E387" s="44"/>
      <c r="F387" s="137">
        <f>'5 жастағы балалар Ш'!CM144</f>
        <v>0</v>
      </c>
      <c r="G387" s="44"/>
    </row>
    <row r="388" spans="2:7">
      <c r="B388" s="37"/>
      <c r="C388" s="43"/>
      <c r="D388" s="44"/>
      <c r="E388" s="44"/>
      <c r="F388" s="137">
        <f>'5 жастағы балалар Ш'!CN144</f>
        <v>0</v>
      </c>
      <c r="G388" s="44"/>
    </row>
    <row r="389" spans="2:7">
      <c r="B389" s="37"/>
      <c r="C389" s="43"/>
      <c r="D389" s="44"/>
      <c r="E389" s="44"/>
      <c r="F389" s="137">
        <f>'5 жастағы балалар Ш'!CO144</f>
        <v>0</v>
      </c>
      <c r="G389" s="44"/>
    </row>
    <row r="390" spans="2:7">
      <c r="B390" s="37">
        <v>31</v>
      </c>
      <c r="C390" s="43"/>
      <c r="D390" s="44"/>
      <c r="E390" s="44"/>
      <c r="F390" s="137">
        <f>'5 жастағы балалар Ш'!CP144</f>
        <v>0</v>
      </c>
      <c r="G390" s="44"/>
    </row>
    <row r="391" spans="2:7">
      <c r="B391" s="37"/>
      <c r="C391" s="43"/>
      <c r="D391" s="44"/>
      <c r="E391" s="44"/>
      <c r="F391" s="137">
        <f>'5 жастағы балалар Ш'!CQ144</f>
        <v>0</v>
      </c>
      <c r="G391" s="44"/>
    </row>
    <row r="392" spans="2:7">
      <c r="B392" s="37"/>
      <c r="C392" s="43"/>
      <c r="D392" s="44"/>
      <c r="E392" s="44"/>
      <c r="F392" s="137">
        <f>'5 жастағы балалар Ш'!CR144</f>
        <v>0</v>
      </c>
      <c r="G392" s="44"/>
    </row>
    <row r="393" spans="2:7">
      <c r="B393" s="37">
        <v>32</v>
      </c>
      <c r="C393" s="43"/>
      <c r="D393" s="44"/>
      <c r="E393" s="44"/>
      <c r="F393" s="137">
        <f>'5 жастағы балалар Ш'!CS144</f>
        <v>0</v>
      </c>
      <c r="G393" s="44"/>
    </row>
    <row r="394" spans="2:7">
      <c r="B394" s="37"/>
      <c r="C394" s="43"/>
      <c r="D394" s="44"/>
      <c r="E394" s="44"/>
      <c r="F394" s="137">
        <f>'5 жастағы балалар Ш'!CT144</f>
        <v>0</v>
      </c>
      <c r="G394" s="44"/>
    </row>
    <row r="395" spans="2:7">
      <c r="B395" s="37"/>
      <c r="C395" s="43"/>
      <c r="D395" s="44"/>
      <c r="E395" s="44"/>
      <c r="F395" s="137">
        <f>'5 жастағы балалар Ш'!CU144</f>
        <v>0</v>
      </c>
      <c r="G395" s="44"/>
    </row>
    <row r="396" spans="2:7">
      <c r="B396" s="37">
        <v>33</v>
      </c>
      <c r="C396" s="43"/>
      <c r="D396" s="44"/>
      <c r="E396" s="44"/>
      <c r="F396" s="137">
        <f>'5 жастағы балалар Ш'!CV144</f>
        <v>0</v>
      </c>
      <c r="G396" s="44"/>
    </row>
    <row r="397" spans="2:7">
      <c r="B397" s="37"/>
      <c r="C397" s="43"/>
      <c r="D397" s="44"/>
      <c r="E397" s="44"/>
      <c r="F397" s="137">
        <f>'5 жастағы балалар Ш'!CW144</f>
        <v>0</v>
      </c>
      <c r="G397" s="44"/>
    </row>
    <row r="398" spans="2:7">
      <c r="B398" s="37"/>
      <c r="C398" s="43"/>
      <c r="D398" s="44"/>
      <c r="E398" s="44"/>
      <c r="F398" s="137">
        <f>'5 жастағы балалар Ш'!CX144</f>
        <v>0</v>
      </c>
      <c r="G398" s="44"/>
    </row>
    <row r="399" spans="2:7">
      <c r="B399" s="37">
        <v>34</v>
      </c>
      <c r="C399" s="43"/>
      <c r="D399" s="44"/>
      <c r="E399" s="44"/>
      <c r="F399" s="137">
        <f>'5 жастағы балалар Ш'!CY144</f>
        <v>0</v>
      </c>
      <c r="G399" s="44"/>
    </row>
    <row r="400" spans="2:7">
      <c r="B400" s="37"/>
      <c r="C400" s="43"/>
      <c r="D400" s="44"/>
      <c r="E400" s="44"/>
      <c r="F400" s="137">
        <f>'5 жастағы балалар Ш'!CZ144</f>
        <v>0</v>
      </c>
      <c r="G400" s="44"/>
    </row>
    <row r="401" spans="2:7">
      <c r="B401" s="37"/>
      <c r="C401" s="43"/>
      <c r="D401" s="44"/>
      <c r="E401" s="44"/>
      <c r="F401" s="137">
        <f>'5 жастағы балалар Ш'!DA144</f>
        <v>0</v>
      </c>
      <c r="G401" s="44"/>
    </row>
    <row r="402" spans="2:7">
      <c r="B402" s="37">
        <v>35</v>
      </c>
      <c r="C402" s="43"/>
      <c r="D402" s="44"/>
      <c r="E402" s="44"/>
      <c r="F402" s="137">
        <f>'5 жастағы балалар Ш'!DB144</f>
        <v>0</v>
      </c>
      <c r="G402" s="44"/>
    </row>
    <row r="403" spans="2:7">
      <c r="B403" s="37"/>
      <c r="C403" s="43"/>
      <c r="D403" s="44"/>
      <c r="E403" s="44"/>
      <c r="F403" s="137">
        <f>'5 жастағы балалар Ш'!DC144</f>
        <v>0</v>
      </c>
      <c r="G403" s="44"/>
    </row>
    <row r="404" spans="2:7">
      <c r="B404" s="37"/>
      <c r="C404" s="45"/>
      <c r="D404" s="46"/>
      <c r="E404" s="46"/>
      <c r="F404" s="137">
        <f>'5 жастағы балалар Ш'!DD144</f>
        <v>0</v>
      </c>
      <c r="G404" s="46"/>
    </row>
    <row r="405" spans="2:2">
      <c r="B405" s="47">
        <f>СВОД3!V39</f>
        <v>0</v>
      </c>
    </row>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Ф'!C86</f>
        <v>0</v>
      </c>
      <c r="E4" s="5"/>
      <c r="F4" s="5"/>
      <c r="G4" s="1"/>
      <c r="H4" s="1"/>
    </row>
    <row r="5" ht="18" spans="2:8">
      <c r="B5" s="6" t="s">
        <v>2</v>
      </c>
      <c r="C5" s="6"/>
      <c r="D5" s="7">
        <f>'5 жастағы балалар Ф'!A86</f>
        <v>0</v>
      </c>
      <c r="E5" s="7"/>
      <c r="F5" s="7"/>
      <c r="G5" s="1"/>
      <c r="H5" s="1"/>
    </row>
    <row r="6" ht="93"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9.7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Ф'!D86</f>
        <v>0</v>
      </c>
      <c r="D191" s="139">
        <f>'5 жастағы балалар К'!D86</f>
        <v>0</v>
      </c>
      <c r="E191" s="139">
        <f>'5 жастағы балалар Т'!D86</f>
        <v>0</v>
      </c>
      <c r="F191" s="139">
        <f>'5 жастағы балалар Ш'!D86</f>
        <v>0</v>
      </c>
      <c r="G191" s="139">
        <f>'5 жастағы балалар Ә'!D86</f>
        <v>0</v>
      </c>
    </row>
    <row r="192" spans="2:7">
      <c r="B192" s="33"/>
      <c r="C192" s="139">
        <f>'5 жастағы балалар Ф'!E86</f>
        <v>0</v>
      </c>
      <c r="D192" s="139">
        <f>'5 жастағы балалар К'!E86</f>
        <v>0</v>
      </c>
      <c r="E192" s="139">
        <f>'5 жастағы балалар Т'!E86</f>
        <v>0</v>
      </c>
      <c r="F192" s="139">
        <f>'5 жастағы балалар Ш'!E86</f>
        <v>0</v>
      </c>
      <c r="G192" s="139">
        <f>'5 жастағы балалар Ә'!E86</f>
        <v>0</v>
      </c>
    </row>
    <row r="193" spans="2:7">
      <c r="B193" s="34"/>
      <c r="C193" s="139">
        <f>'5 жастағы балалар Ф'!F86</f>
        <v>0</v>
      </c>
      <c r="D193" s="139">
        <f>'5 жастағы балалар К'!F86</f>
        <v>0</v>
      </c>
      <c r="E193" s="139">
        <f>'5 жастағы балалар Т'!F86</f>
        <v>0</v>
      </c>
      <c r="F193" s="139">
        <f>'5 жастағы балалар Ш'!F86</f>
        <v>0</v>
      </c>
      <c r="G193" s="139">
        <f>'5 жастағы балалар Ә'!F86</f>
        <v>0</v>
      </c>
    </row>
    <row r="194" spans="2:99">
      <c r="B194" s="31">
        <v>2</v>
      </c>
      <c r="C194" s="139">
        <f>'5 жастағы балалар Ф'!G86</f>
        <v>0</v>
      </c>
      <c r="D194" s="139">
        <f>'5 жастағы балалар К'!G86</f>
        <v>0</v>
      </c>
      <c r="E194" s="139">
        <f>'5 жастағы балалар Т'!G86</f>
        <v>0</v>
      </c>
      <c r="F194" s="139">
        <f>'5 жастағы балалар Ш'!G86</f>
        <v>0</v>
      </c>
      <c r="G194" s="139">
        <f>'5 жастағы балалар Ә'!G86</f>
        <v>0</v>
      </c>
      <c r="CO194" s="140"/>
      <c r="CQ194" s="140"/>
      <c r="CS194" s="140"/>
      <c r="CU194" s="140"/>
    </row>
    <row r="195" spans="2:99">
      <c r="B195" s="33"/>
      <c r="C195" s="139">
        <f>'5 жастағы балалар Ф'!H86</f>
        <v>0</v>
      </c>
      <c r="D195" s="139">
        <f>'5 жастағы балалар К'!H86</f>
        <v>0</v>
      </c>
      <c r="E195" s="139">
        <f>'5 жастағы балалар Т'!H86</f>
        <v>0</v>
      </c>
      <c r="F195" s="139">
        <f>'5 жастағы балалар Ш'!H86</f>
        <v>0</v>
      </c>
      <c r="G195" s="139">
        <f>'5 жастағы балалар Ә'!H86</f>
        <v>0</v>
      </c>
      <c r="CO195" s="141"/>
      <c r="CQ195" s="141"/>
      <c r="CS195" s="141"/>
      <c r="CU195" s="141"/>
    </row>
    <row r="196" spans="2:99">
      <c r="B196" s="34"/>
      <c r="C196" s="139">
        <f>'5 жастағы балалар Ф'!I86</f>
        <v>0</v>
      </c>
      <c r="D196" s="139">
        <f>'5 жастағы балалар К'!I86</f>
        <v>0</v>
      </c>
      <c r="E196" s="139">
        <f>'5 жастағы балалар Т'!I86</f>
        <v>0</v>
      </c>
      <c r="F196" s="139">
        <f>'5 жастағы балалар Ш'!I86</f>
        <v>0</v>
      </c>
      <c r="G196" s="139">
        <f>'5 жастағы балалар Ә'!I86</f>
        <v>0</v>
      </c>
      <c r="CO196" s="141"/>
      <c r="CQ196" s="141"/>
      <c r="CS196" s="141"/>
      <c r="CU196" s="141"/>
    </row>
    <row r="197" spans="2:7">
      <c r="B197" s="31">
        <v>3</v>
      </c>
      <c r="C197" s="139">
        <f>'5 жастағы балалар Ф'!J86</f>
        <v>0</v>
      </c>
      <c r="D197" s="139">
        <f>'5 жастағы балалар К'!J86</f>
        <v>0</v>
      </c>
      <c r="E197" s="139">
        <f>'5 жастағы балалар Т'!J86</f>
        <v>0</v>
      </c>
      <c r="F197" s="139">
        <f>'5 жастағы балалар Ш'!J86</f>
        <v>0</v>
      </c>
      <c r="G197" s="139">
        <f>'5 жастағы балалар Ә'!J86</f>
        <v>0</v>
      </c>
    </row>
    <row r="198" spans="2:7">
      <c r="B198" s="33"/>
      <c r="C198" s="139">
        <f>'5 жастағы балалар Ф'!K86</f>
        <v>0</v>
      </c>
      <c r="D198" s="139">
        <f>'5 жастағы балалар К'!K86</f>
        <v>0</v>
      </c>
      <c r="E198" s="139">
        <f>'5 жастағы балалар Т'!K86</f>
        <v>0</v>
      </c>
      <c r="F198" s="139">
        <f>'5 жастағы балалар Ш'!K86</f>
        <v>0</v>
      </c>
      <c r="G198" s="139">
        <f>'5 жастағы балалар Ә'!K86</f>
        <v>0</v>
      </c>
    </row>
    <row r="199" spans="2:7">
      <c r="B199" s="34"/>
      <c r="C199" s="139">
        <f>'5 жастағы балалар Ф'!L86</f>
        <v>0</v>
      </c>
      <c r="D199" s="139">
        <f>'5 жастағы балалар К'!L86</f>
        <v>0</v>
      </c>
      <c r="E199" s="139">
        <f>'5 жастағы балалар Т'!L86</f>
        <v>0</v>
      </c>
      <c r="F199" s="139">
        <f>'5 жастағы балалар Ш'!L86</f>
        <v>0</v>
      </c>
      <c r="G199" s="139">
        <f>'5 жастағы балалар Ә'!L86</f>
        <v>0</v>
      </c>
    </row>
    <row r="200" spans="2:7">
      <c r="B200" s="31">
        <v>4</v>
      </c>
      <c r="C200" s="139">
        <f>'5 жастағы балалар Ф'!M86</f>
        <v>0</v>
      </c>
      <c r="D200" s="139">
        <f>'5 жастағы балалар К'!M86</f>
        <v>0</v>
      </c>
      <c r="E200" s="139">
        <f>'5 жастағы балалар Т'!M86</f>
        <v>0</v>
      </c>
      <c r="F200" s="139">
        <f>'5 жастағы балалар Ш'!M86</f>
        <v>0</v>
      </c>
      <c r="G200" s="139">
        <f>'5 жастағы балалар Ә'!M86</f>
        <v>0</v>
      </c>
    </row>
    <row r="201" spans="2:7">
      <c r="B201" s="33"/>
      <c r="C201" s="139">
        <f>'5 жастағы балалар Ф'!N86</f>
        <v>0</v>
      </c>
      <c r="D201" s="139">
        <f>'5 жастағы балалар К'!N86</f>
        <v>0</v>
      </c>
      <c r="E201" s="139">
        <f>'5 жастағы балалар Т'!N86</f>
        <v>0</v>
      </c>
      <c r="F201" s="139">
        <f>'5 жастағы балалар Ш'!N86</f>
        <v>0</v>
      </c>
      <c r="G201" s="139">
        <f>'5 жастағы балалар Ә'!N86</f>
        <v>0</v>
      </c>
    </row>
    <row r="202" spans="2:7">
      <c r="B202" s="34"/>
      <c r="C202" s="139">
        <f>'5 жастағы балалар Ф'!O86</f>
        <v>0</v>
      </c>
      <c r="D202" s="139">
        <f>'5 жастағы балалар К'!O86</f>
        <v>0</v>
      </c>
      <c r="E202" s="139">
        <f>'5 жастағы балалар Т'!O86</f>
        <v>0</v>
      </c>
      <c r="F202" s="139">
        <f>'5 жастағы балалар Ш'!O86</f>
        <v>0</v>
      </c>
      <c r="G202" s="139">
        <f>'5 жастағы балалар Ә'!O86</f>
        <v>0</v>
      </c>
    </row>
    <row r="203" spans="2:7">
      <c r="B203" s="31">
        <v>5</v>
      </c>
      <c r="C203" s="139">
        <f>'5 жастағы балалар Ф'!P86</f>
        <v>0</v>
      </c>
      <c r="D203" s="139">
        <f>'5 жастағы балалар К'!P86</f>
        <v>0</v>
      </c>
      <c r="E203" s="139">
        <f>'5 жастағы балалар Т'!P86</f>
        <v>0</v>
      </c>
      <c r="F203" s="139">
        <f>'5 жастағы балалар Ш'!P86</f>
        <v>0</v>
      </c>
      <c r="G203" s="139">
        <f>'5 жастағы балалар Ә'!P86</f>
        <v>0</v>
      </c>
    </row>
    <row r="204" spans="2:7">
      <c r="B204" s="33"/>
      <c r="C204" s="139">
        <f>'5 жастағы балалар Ф'!Q86</f>
        <v>0</v>
      </c>
      <c r="D204" s="139">
        <f>'5 жастағы балалар К'!Q86</f>
        <v>0</v>
      </c>
      <c r="E204" s="139">
        <f>'5 жастағы балалар Т'!Q86</f>
        <v>0</v>
      </c>
      <c r="F204" s="139">
        <f>'5 жастағы балалар Ш'!Q86</f>
        <v>0</v>
      </c>
      <c r="G204" s="139">
        <f>'5 жастағы балалар Ә'!Q86</f>
        <v>0</v>
      </c>
    </row>
    <row r="205" spans="2:7">
      <c r="B205" s="34"/>
      <c r="C205" s="139">
        <f>'5 жастағы балалар Ф'!R86</f>
        <v>0</v>
      </c>
      <c r="D205" s="139">
        <f>'5 жастағы балалар К'!R86</f>
        <v>0</v>
      </c>
      <c r="E205" s="139">
        <f>'5 жастағы балалар Т'!R86</f>
        <v>0</v>
      </c>
      <c r="F205" s="139">
        <f>'5 жастағы балалар Ш'!R86</f>
        <v>0</v>
      </c>
      <c r="G205" s="139">
        <f>'5 жастағы балалар Ә'!R86</f>
        <v>0</v>
      </c>
    </row>
    <row r="206" spans="2:7">
      <c r="B206" s="31">
        <v>6</v>
      </c>
      <c r="C206" s="139">
        <f>'5 жастағы балалар Ф'!S86</f>
        <v>0</v>
      </c>
      <c r="D206" s="139">
        <f>'5 жастағы балалар К'!S86</f>
        <v>0</v>
      </c>
      <c r="E206" s="139">
        <f>'5 жастағы балалар Т'!S86</f>
        <v>0</v>
      </c>
      <c r="F206" s="139">
        <f>'5 жастағы балалар Ш'!S86</f>
        <v>0</v>
      </c>
      <c r="G206" s="139">
        <f>'5 жастағы балалар Ә'!S86</f>
        <v>0</v>
      </c>
    </row>
    <row r="207" spans="2:7">
      <c r="B207" s="33"/>
      <c r="C207" s="139">
        <f>'5 жастағы балалар Ф'!T86</f>
        <v>0</v>
      </c>
      <c r="D207" s="139">
        <f>'5 жастағы балалар К'!T86</f>
        <v>0</v>
      </c>
      <c r="E207" s="139">
        <f>'5 жастағы балалар Т'!T86</f>
        <v>0</v>
      </c>
      <c r="F207" s="139">
        <f>'5 жастағы балалар Ш'!T86</f>
        <v>0</v>
      </c>
      <c r="G207" s="139">
        <f>'5 жастағы балалар Ә'!T86</f>
        <v>0</v>
      </c>
    </row>
    <row r="208" spans="2:7">
      <c r="B208" s="34"/>
      <c r="C208" s="139">
        <f>'5 жастағы балалар Ф'!U86</f>
        <v>0</v>
      </c>
      <c r="D208" s="139">
        <f>'5 жастағы балалар К'!U86</f>
        <v>0</v>
      </c>
      <c r="E208" s="139">
        <f>'5 жастағы балалар Т'!U86</f>
        <v>0</v>
      </c>
      <c r="F208" s="139">
        <f>'5 жастағы балалар Ш'!U86</f>
        <v>0</v>
      </c>
      <c r="G208" s="139">
        <f>'5 жастағы балалар Ә'!U86</f>
        <v>0</v>
      </c>
    </row>
    <row r="209" spans="2:7">
      <c r="B209" s="31">
        <v>7</v>
      </c>
      <c r="C209" s="139">
        <f>'5 жастағы балалар Ф'!V86</f>
        <v>0</v>
      </c>
      <c r="D209" s="139">
        <f>'5 жастағы балалар К'!V86</f>
        <v>0</v>
      </c>
      <c r="E209" s="139">
        <f>'5 жастағы балалар Т'!V86</f>
        <v>0</v>
      </c>
      <c r="F209" s="139">
        <f>'5 жастағы балалар Ш'!V86</f>
        <v>0</v>
      </c>
      <c r="G209" s="139">
        <f>'5 жастағы балалар Ә'!V86</f>
        <v>0</v>
      </c>
    </row>
    <row r="210" spans="2:7">
      <c r="B210" s="33"/>
      <c r="C210" s="139">
        <f>'5 жастағы балалар Ф'!W86</f>
        <v>0</v>
      </c>
      <c r="D210" s="139">
        <f>'5 жастағы балалар Ш'!W86</f>
        <v>0</v>
      </c>
      <c r="E210" s="139">
        <f>'5 жастағы балалар Т'!W86</f>
        <v>0</v>
      </c>
      <c r="F210" s="139">
        <f>'5 жастағы балалар Ш'!W86</f>
        <v>0</v>
      </c>
      <c r="G210" s="139">
        <f>'5 жастағы балалар Ә'!W86</f>
        <v>0</v>
      </c>
    </row>
    <row r="211" spans="2:7">
      <c r="B211" s="34"/>
      <c r="C211" s="139">
        <f>'5 жастағы балалар Ф'!X86</f>
        <v>0</v>
      </c>
      <c r="D211" s="139">
        <f>'5 жастағы балалар К'!X86</f>
        <v>0</v>
      </c>
      <c r="E211" s="139">
        <f>'5 жастағы балалар Т'!X86</f>
        <v>0</v>
      </c>
      <c r="F211" s="139">
        <f>'5 жастағы балалар Ш'!X86</f>
        <v>0</v>
      </c>
      <c r="G211" s="139">
        <f>'5 жастағы балалар Ә'!X86</f>
        <v>0</v>
      </c>
    </row>
    <row r="212" spans="2:7">
      <c r="B212" s="31">
        <v>8</v>
      </c>
      <c r="C212" s="41"/>
      <c r="D212" s="139">
        <f>'5 жастағы балалар К'!Y86</f>
        <v>0</v>
      </c>
      <c r="E212" s="42"/>
      <c r="F212" s="139">
        <f>'5 жастағы балалар Ш'!Y86</f>
        <v>0</v>
      </c>
      <c r="G212" s="42"/>
    </row>
    <row r="213" spans="2:7">
      <c r="B213" s="33"/>
      <c r="C213" s="43"/>
      <c r="D213" s="139">
        <f>'5 жастағы балалар К'!Z86</f>
        <v>0</v>
      </c>
      <c r="E213" s="44"/>
      <c r="F213" s="139">
        <f>'5 жастағы балалар Ш'!Z86</f>
        <v>0</v>
      </c>
      <c r="G213" s="44"/>
    </row>
    <row r="214" spans="2:7">
      <c r="B214" s="34"/>
      <c r="C214" s="43"/>
      <c r="D214" s="139">
        <f>'5 жастағы балалар К'!AA86</f>
        <v>0</v>
      </c>
      <c r="E214" s="44"/>
      <c r="F214" s="139">
        <f>'5 жастағы балалар Ш'!AA86</f>
        <v>0</v>
      </c>
      <c r="G214" s="44"/>
    </row>
    <row r="215" spans="2:7">
      <c r="B215" s="31">
        <v>9</v>
      </c>
      <c r="C215" s="43"/>
      <c r="D215" s="139">
        <f>'5 жастағы балалар К'!AB86</f>
        <v>0</v>
      </c>
      <c r="E215" s="44"/>
      <c r="F215" s="139">
        <f>'5 жастағы балалар Ш'!AB86</f>
        <v>0</v>
      </c>
      <c r="G215" s="44"/>
    </row>
    <row r="216" ht="15" customHeight="1" spans="2:7">
      <c r="B216" s="33"/>
      <c r="C216" s="43"/>
      <c r="D216" s="139">
        <f>'5 жастағы балалар К'!AC86</f>
        <v>0</v>
      </c>
      <c r="E216" s="44"/>
      <c r="F216" s="139">
        <f>'5 жастағы балалар Ш'!AC86</f>
        <v>0</v>
      </c>
      <c r="G216" s="44"/>
    </row>
    <row r="217" ht="15" customHeight="1" spans="2:7">
      <c r="B217" s="34"/>
      <c r="C217" s="43"/>
      <c r="D217" s="139">
        <f>'5 жастағы балалар К'!AD86</f>
        <v>0</v>
      </c>
      <c r="E217" s="44"/>
      <c r="F217" s="139">
        <f>'5 жастағы балалар Ш'!AD86</f>
        <v>0</v>
      </c>
      <c r="G217" s="44"/>
    </row>
    <row r="218" ht="15" customHeight="1" spans="2:7">
      <c r="B218" s="37">
        <v>10</v>
      </c>
      <c r="C218" s="43"/>
      <c r="D218" s="139">
        <f>'5 жастағы балалар К'!AE86</f>
        <v>0</v>
      </c>
      <c r="E218" s="44"/>
      <c r="F218" s="139">
        <f>'5 жастағы балалар Ш'!AE86</f>
        <v>0</v>
      </c>
      <c r="G218" s="44"/>
    </row>
    <row r="219" spans="2:7">
      <c r="B219" s="37"/>
      <c r="C219" s="43"/>
      <c r="D219" s="139">
        <f>'5 жастағы балалар К'!AF86</f>
        <v>0</v>
      </c>
      <c r="E219" s="44"/>
      <c r="F219" s="139">
        <f>'5 жастағы балалар Ш'!AF86</f>
        <v>0</v>
      </c>
      <c r="G219" s="44"/>
    </row>
    <row r="220" spans="2:7">
      <c r="B220" s="37"/>
      <c r="C220" s="43"/>
      <c r="D220" s="139">
        <f>'5 жастағы балалар К'!AG86</f>
        <v>0</v>
      </c>
      <c r="E220" s="44"/>
      <c r="F220" s="139">
        <f>'5 жастағы балалар Ш'!AG86</f>
        <v>0</v>
      </c>
      <c r="G220" s="44"/>
    </row>
    <row r="221" spans="2:7">
      <c r="B221" s="37">
        <v>11</v>
      </c>
      <c r="C221" s="43"/>
      <c r="D221" s="139">
        <f>'5 жастағы балалар К'!AH86</f>
        <v>0</v>
      </c>
      <c r="E221" s="44"/>
      <c r="F221" s="139">
        <f>'5 жастағы балалар Ш'!AH86</f>
        <v>0</v>
      </c>
      <c r="G221" s="44"/>
    </row>
    <row r="222" spans="2:7">
      <c r="B222" s="37"/>
      <c r="C222" s="43"/>
      <c r="D222" s="139">
        <f>'5 жастағы балалар К'!AI86</f>
        <v>0</v>
      </c>
      <c r="E222" s="44"/>
      <c r="F222" s="139">
        <f>'5 жастағы балалар Ш'!AI86</f>
        <v>0</v>
      </c>
      <c r="G222" s="44"/>
    </row>
    <row r="223" spans="2:7">
      <c r="B223" s="37"/>
      <c r="C223" s="43"/>
      <c r="D223" s="139">
        <f>'5 жастағы балалар К'!AJ86</f>
        <v>0</v>
      </c>
      <c r="E223" s="44"/>
      <c r="F223" s="139">
        <f>'5 жастағы балалар Ш'!AJ86</f>
        <v>0</v>
      </c>
      <c r="G223" s="44"/>
    </row>
    <row r="224" spans="2:7">
      <c r="B224" s="37">
        <v>12</v>
      </c>
      <c r="C224" s="43"/>
      <c r="D224" s="139">
        <f>'5 жастағы балалар К'!AK86</f>
        <v>0</v>
      </c>
      <c r="E224" s="44"/>
      <c r="F224" s="139">
        <f>'5 жастағы балалар Ш'!AK86</f>
        <v>0</v>
      </c>
      <c r="G224" s="44"/>
    </row>
    <row r="225" spans="2:7">
      <c r="B225" s="37"/>
      <c r="C225" s="43"/>
      <c r="D225" s="139">
        <f>'5 жастағы балалар К'!AL86</f>
        <v>0</v>
      </c>
      <c r="E225" s="44"/>
      <c r="F225" s="139">
        <f>'5 жастағы балалар Ш'!AL86</f>
        <v>0</v>
      </c>
      <c r="G225" s="44"/>
    </row>
    <row r="226" spans="2:7">
      <c r="B226" s="37"/>
      <c r="C226" s="43"/>
      <c r="D226" s="139">
        <f>'5 жастағы балалар К'!AM86</f>
        <v>0</v>
      </c>
      <c r="E226" s="44"/>
      <c r="F226" s="139">
        <f>'5 жастағы балалар Ш'!AM86</f>
        <v>0</v>
      </c>
      <c r="G226" s="44"/>
    </row>
    <row r="227" spans="2:7">
      <c r="B227" s="37">
        <v>13</v>
      </c>
      <c r="C227" s="43"/>
      <c r="D227" s="139">
        <f>'5 жастағы балалар К'!AN86</f>
        <v>0</v>
      </c>
      <c r="E227" s="44"/>
      <c r="F227" s="139">
        <f>'5 жастағы балалар Ш'!AN86</f>
        <v>0</v>
      </c>
      <c r="G227" s="44"/>
    </row>
    <row r="228" spans="2:7">
      <c r="B228" s="37"/>
      <c r="C228" s="43"/>
      <c r="D228" s="139">
        <f>'5 жастағы балалар К'!AO86</f>
        <v>0</v>
      </c>
      <c r="E228" s="44"/>
      <c r="F228" s="139">
        <f>'5 жастағы балалар Ш'!AO86</f>
        <v>0</v>
      </c>
      <c r="G228" s="44"/>
    </row>
    <row r="229" spans="2:7">
      <c r="B229" s="37"/>
      <c r="C229" s="43"/>
      <c r="D229" s="139">
        <f>'5 жастағы балалар К'!AP86</f>
        <v>0</v>
      </c>
      <c r="E229" s="44"/>
      <c r="F229" s="139">
        <f>'5 жастағы балалар Ш'!AP86</f>
        <v>0</v>
      </c>
      <c r="G229" s="44"/>
    </row>
    <row r="230" spans="2:7">
      <c r="B230" s="37">
        <v>14</v>
      </c>
      <c r="C230" s="43"/>
      <c r="D230" s="139">
        <f>'5 жастағы балалар К'!AQ86</f>
        <v>0</v>
      </c>
      <c r="E230" s="44"/>
      <c r="F230" s="139">
        <f>'5 жастағы балалар Ш'!AQ86</f>
        <v>0</v>
      </c>
      <c r="G230" s="44"/>
    </row>
    <row r="231" spans="2:7">
      <c r="B231" s="37"/>
      <c r="C231" s="43"/>
      <c r="D231" s="139">
        <f>'5 жастағы балалар К'!AR86</f>
        <v>0</v>
      </c>
      <c r="E231" s="44"/>
      <c r="F231" s="139">
        <f>'5 жастағы балалар Ш'!AR86</f>
        <v>0</v>
      </c>
      <c r="G231" s="44"/>
    </row>
    <row r="232" spans="2:7">
      <c r="B232" s="37"/>
      <c r="C232" s="43"/>
      <c r="D232" s="139">
        <f>'5 жастағы балалар К'!AS86</f>
        <v>0</v>
      </c>
      <c r="E232" s="44"/>
      <c r="F232" s="139">
        <f>'5 жастағы балалар Ш'!AS86</f>
        <v>0</v>
      </c>
      <c r="G232" s="44"/>
    </row>
    <row r="233" spans="2:7">
      <c r="B233" s="37">
        <v>15</v>
      </c>
      <c r="C233" s="43"/>
      <c r="D233" s="139">
        <f>'5 жастағы балалар К'!AT86</f>
        <v>0</v>
      </c>
      <c r="E233" s="44"/>
      <c r="F233" s="139">
        <f>'5 жастағы балалар Ш'!AT86</f>
        <v>0</v>
      </c>
      <c r="G233" s="44"/>
    </row>
    <row r="234" spans="2:7">
      <c r="B234" s="37"/>
      <c r="C234" s="43"/>
      <c r="D234" s="139">
        <f>'5 жастағы балалар К'!AU86</f>
        <v>0</v>
      </c>
      <c r="E234" s="44"/>
      <c r="F234" s="139">
        <f>'5 жастағы балалар Ш'!AU86</f>
        <v>0</v>
      </c>
      <c r="G234" s="44"/>
    </row>
    <row r="235" spans="2:7">
      <c r="B235" s="37"/>
      <c r="C235" s="43"/>
      <c r="D235" s="139">
        <f>'5 жастағы балалар К'!AV86</f>
        <v>0</v>
      </c>
      <c r="E235" s="44"/>
      <c r="F235" s="139">
        <f>'5 жастағы балалар Ш'!AV86</f>
        <v>0</v>
      </c>
      <c r="G235" s="44"/>
    </row>
    <row r="236" spans="2:7">
      <c r="B236" s="31">
        <v>16</v>
      </c>
      <c r="C236" s="43"/>
      <c r="D236" s="139">
        <f>'5 жастағы балалар К'!AW86</f>
        <v>0</v>
      </c>
      <c r="E236" s="44"/>
      <c r="F236" s="139">
        <f>'5 жастағы балалар Ш'!AW86</f>
        <v>0</v>
      </c>
      <c r="G236" s="44"/>
    </row>
    <row r="237" spans="2:7">
      <c r="B237" s="33"/>
      <c r="C237" s="43"/>
      <c r="D237" s="139">
        <f>'5 жастағы балалар К'!AX86</f>
        <v>0</v>
      </c>
      <c r="E237" s="44"/>
      <c r="F237" s="139">
        <f>'5 жастағы балалар Ш'!AX86</f>
        <v>0</v>
      </c>
      <c r="G237" s="44"/>
    </row>
    <row r="238" spans="2:7">
      <c r="B238" s="34"/>
      <c r="C238" s="43"/>
      <c r="D238" s="139">
        <f>'5 жастағы балалар К'!AY86</f>
        <v>0</v>
      </c>
      <c r="E238" s="44"/>
      <c r="F238" s="139">
        <f>'5 жастағы балалар Ш'!AY86</f>
        <v>0</v>
      </c>
      <c r="G238" s="44"/>
    </row>
    <row r="239" spans="2:7">
      <c r="B239" s="31">
        <v>17</v>
      </c>
      <c r="C239" s="43"/>
      <c r="D239" s="139">
        <f>'5 жастағы балалар К'!AZ86</f>
        <v>0</v>
      </c>
      <c r="E239" s="44"/>
      <c r="F239" s="139">
        <f>'5 жастағы балалар Ш'!AZ86</f>
        <v>0</v>
      </c>
      <c r="G239" s="44"/>
    </row>
    <row r="240" spans="2:7">
      <c r="B240" s="33"/>
      <c r="C240" s="43"/>
      <c r="D240" s="139">
        <f>'5 жастағы балалар К'!BA86</f>
        <v>0</v>
      </c>
      <c r="E240" s="44"/>
      <c r="F240" s="139">
        <f>'5 жастағы балалар Ш'!BA86</f>
        <v>0</v>
      </c>
      <c r="G240" s="44"/>
    </row>
    <row r="241" spans="2:7">
      <c r="B241" s="34"/>
      <c r="C241" s="43"/>
      <c r="D241" s="139">
        <f>'5 жастағы балалар К'!BB86</f>
        <v>0</v>
      </c>
      <c r="E241" s="44"/>
      <c r="F241" s="139">
        <f>'5 жастағы балалар Ш'!BB86</f>
        <v>0</v>
      </c>
      <c r="G241" s="44"/>
    </row>
    <row r="242" spans="2:7">
      <c r="B242" s="31">
        <v>18</v>
      </c>
      <c r="C242" s="43"/>
      <c r="D242" s="139">
        <f>'5 жастағы балалар К'!BC86</f>
        <v>0</v>
      </c>
      <c r="E242" s="44"/>
      <c r="F242" s="139">
        <f>'5 жастағы балалар Ш'!BC86</f>
        <v>0</v>
      </c>
      <c r="G242" s="44"/>
    </row>
    <row r="243" spans="2:7">
      <c r="B243" s="33"/>
      <c r="C243" s="43"/>
      <c r="D243" s="139">
        <f>'5 жастағы балалар К'!BD86</f>
        <v>0</v>
      </c>
      <c r="E243" s="44"/>
      <c r="F243" s="139">
        <f>'5 жастағы балалар Ш'!BD86</f>
        <v>0</v>
      </c>
      <c r="G243" s="44"/>
    </row>
    <row r="244" spans="2:7">
      <c r="B244" s="34"/>
      <c r="C244" s="43"/>
      <c r="D244" s="139">
        <f>'5 жастағы балалар К'!BE86</f>
        <v>0</v>
      </c>
      <c r="E244" s="44"/>
      <c r="F244" s="139">
        <f>'5 жастағы балалар Ш'!BE86</f>
        <v>0</v>
      </c>
      <c r="G244" s="44"/>
    </row>
    <row r="245" spans="2:7">
      <c r="B245" s="31">
        <v>19</v>
      </c>
      <c r="C245" s="43"/>
      <c r="D245" s="139">
        <f>'5 жастағы балалар К'!BF86</f>
        <v>0</v>
      </c>
      <c r="E245" s="44"/>
      <c r="F245" s="139">
        <f>'5 жастағы балалар Ш'!BF86</f>
        <v>0</v>
      </c>
      <c r="G245" s="44"/>
    </row>
    <row r="246" spans="2:7">
      <c r="B246" s="33"/>
      <c r="C246" s="43"/>
      <c r="D246" s="139">
        <f>'5 жастағы балалар К'!BG86</f>
        <v>0</v>
      </c>
      <c r="E246" s="44"/>
      <c r="F246" s="139">
        <f>'5 жастағы балалар Ш'!BG86</f>
        <v>0</v>
      </c>
      <c r="G246" s="44"/>
    </row>
    <row r="247" spans="2:7">
      <c r="B247" s="34"/>
      <c r="C247" s="43"/>
      <c r="D247" s="139">
        <f>'5 жастағы балалар К'!BH86</f>
        <v>0</v>
      </c>
      <c r="E247" s="44"/>
      <c r="F247" s="139">
        <f>'5 жастағы балалар Ш'!BH86</f>
        <v>0</v>
      </c>
      <c r="G247" s="44"/>
    </row>
    <row r="248" spans="2:7">
      <c r="B248" s="31">
        <v>20</v>
      </c>
      <c r="C248" s="43"/>
      <c r="D248" s="139">
        <f>'5 жастағы балалар К'!BI86</f>
        <v>0</v>
      </c>
      <c r="E248" s="44"/>
      <c r="F248" s="139">
        <f>'5 жастағы балалар Ш'!BI86</f>
        <v>0</v>
      </c>
      <c r="G248" s="44"/>
    </row>
    <row r="249" spans="2:7">
      <c r="B249" s="33"/>
      <c r="C249" s="43"/>
      <c r="D249" s="139">
        <f>'5 жастағы балалар К'!BJ86</f>
        <v>0</v>
      </c>
      <c r="E249" s="44"/>
      <c r="F249" s="139">
        <f>'5 жастағы балалар Ш'!BJ86</f>
        <v>0</v>
      </c>
      <c r="G249" s="44"/>
    </row>
    <row r="250" spans="2:7">
      <c r="B250" s="34"/>
      <c r="C250" s="43"/>
      <c r="D250" s="139">
        <f>'5 жастағы балалар К'!BK86</f>
        <v>0</v>
      </c>
      <c r="E250" s="44"/>
      <c r="F250" s="139">
        <f>'5 жастағы балалар Ш'!BK86</f>
        <v>0</v>
      </c>
      <c r="G250" s="44"/>
    </row>
    <row r="251" spans="2:7">
      <c r="B251" s="31">
        <v>21</v>
      </c>
      <c r="C251" s="43"/>
      <c r="D251" s="139">
        <f>'5 жастағы балалар К'!BL86</f>
        <v>0</v>
      </c>
      <c r="E251" s="44"/>
      <c r="F251" s="139">
        <f>'5 жастағы балалар Ш'!BL86</f>
        <v>0</v>
      </c>
      <c r="G251" s="44"/>
    </row>
    <row r="252" spans="2:7">
      <c r="B252" s="33"/>
      <c r="C252" s="43"/>
      <c r="D252" s="139">
        <f>'5 жастағы балалар К'!BM86</f>
        <v>0</v>
      </c>
      <c r="E252" s="44"/>
      <c r="F252" s="139">
        <f>'5 жастағы балалар Ш'!BM86</f>
        <v>0</v>
      </c>
      <c r="G252" s="44"/>
    </row>
    <row r="253" spans="2:7">
      <c r="B253" s="34"/>
      <c r="C253" s="43"/>
      <c r="D253" s="139">
        <f>'5 жастағы балалар К'!BN86</f>
        <v>0</v>
      </c>
      <c r="E253" s="44"/>
      <c r="F253" s="139">
        <f>'5 жастағы балалар Ш'!BN86</f>
        <v>0</v>
      </c>
      <c r="G253" s="44"/>
    </row>
    <row r="254" spans="2:7">
      <c r="B254" s="31">
        <v>22</v>
      </c>
      <c r="C254" s="43"/>
      <c r="D254" s="139">
        <f>'5 жастағы балалар К'!BO86</f>
        <v>0</v>
      </c>
      <c r="E254" s="44"/>
      <c r="F254" s="139">
        <f>'5 жастағы балалар Ш'!BO86</f>
        <v>0</v>
      </c>
      <c r="G254" s="44"/>
    </row>
    <row r="255" spans="2:7">
      <c r="B255" s="33"/>
      <c r="C255" s="43"/>
      <c r="D255" s="139">
        <f>'5 жастағы балалар К'!BP86</f>
        <v>0</v>
      </c>
      <c r="E255" s="44"/>
      <c r="F255" s="139">
        <f>'5 жастағы балалар Ш'!BP86</f>
        <v>0</v>
      </c>
      <c r="G255" s="44"/>
    </row>
    <row r="256" spans="2:7">
      <c r="B256" s="34"/>
      <c r="C256" s="43"/>
      <c r="D256" s="139">
        <f>'5 жастағы балалар К'!BQ86</f>
        <v>0</v>
      </c>
      <c r="E256" s="44"/>
      <c r="F256" s="139">
        <f>'5 жастағы балалар Ш'!BQ86</f>
        <v>0</v>
      </c>
      <c r="G256" s="44"/>
    </row>
    <row r="257" spans="2:7">
      <c r="B257" s="31">
        <v>23</v>
      </c>
      <c r="C257" s="43"/>
      <c r="D257" s="139">
        <f>'5 жастағы балалар К'!BR86</f>
        <v>0</v>
      </c>
      <c r="E257" s="44"/>
      <c r="F257" s="139">
        <f>'5 жастағы балалар Ш'!BR86</f>
        <v>0</v>
      </c>
      <c r="G257" s="44"/>
    </row>
    <row r="258" spans="2:7">
      <c r="B258" s="33"/>
      <c r="C258" s="43"/>
      <c r="D258" s="139">
        <f>'5 жастағы балалар К'!BS86</f>
        <v>0</v>
      </c>
      <c r="E258" s="44"/>
      <c r="F258" s="139">
        <f>'5 жастағы балалар Ш'!BS86</f>
        <v>0</v>
      </c>
      <c r="G258" s="44"/>
    </row>
    <row r="259" spans="2:7">
      <c r="B259" s="34"/>
      <c r="C259" s="43"/>
      <c r="D259" s="139">
        <f>'5 жастағы балалар К'!BT86</f>
        <v>0</v>
      </c>
      <c r="E259" s="44"/>
      <c r="F259" s="139">
        <f>'5 жастағы балалар Ш'!BT86</f>
        <v>0</v>
      </c>
      <c r="G259" s="44"/>
    </row>
    <row r="260" spans="2:7">
      <c r="B260" s="31">
        <v>24</v>
      </c>
      <c r="C260" s="43"/>
      <c r="D260" s="139">
        <f>'5 жастағы балалар К'!BU86</f>
        <v>0</v>
      </c>
      <c r="E260" s="44"/>
      <c r="F260" s="139">
        <f>'5 жастағы балалар Ш'!BU86</f>
        <v>0</v>
      </c>
      <c r="G260" s="44"/>
    </row>
    <row r="261" spans="2:7">
      <c r="B261" s="33"/>
      <c r="C261" s="43"/>
      <c r="D261" s="139">
        <f>'5 жастағы балалар К'!BV86</f>
        <v>0</v>
      </c>
      <c r="E261" s="44"/>
      <c r="F261" s="139">
        <f>'5 жастағы балалар Ш'!BV86</f>
        <v>0</v>
      </c>
      <c r="G261" s="44"/>
    </row>
    <row r="262" spans="2:7">
      <c r="B262" s="34"/>
      <c r="C262" s="43"/>
      <c r="D262" s="139">
        <f>'5 жастағы балалар К'!BW86</f>
        <v>0</v>
      </c>
      <c r="E262" s="44"/>
      <c r="F262" s="139">
        <f>'5 жастағы балалар Ш'!BW86</f>
        <v>0</v>
      </c>
      <c r="G262" s="44"/>
    </row>
    <row r="263" spans="2:7">
      <c r="B263" s="31">
        <v>25</v>
      </c>
      <c r="C263" s="43"/>
      <c r="D263" s="139">
        <f>'5 жастағы балалар К'!BX86</f>
        <v>0</v>
      </c>
      <c r="E263" s="44"/>
      <c r="F263" s="139">
        <f>'5 жастағы балалар Ш'!BX86</f>
        <v>0</v>
      </c>
      <c r="G263" s="44"/>
    </row>
    <row r="264" spans="2:7">
      <c r="B264" s="33"/>
      <c r="C264" s="43"/>
      <c r="D264" s="139">
        <f>'5 жастағы балалар К'!BY86</f>
        <v>0</v>
      </c>
      <c r="E264" s="44"/>
      <c r="F264" s="139">
        <f>'5 жастағы балалар Ш'!BY86</f>
        <v>0</v>
      </c>
      <c r="G264" s="44"/>
    </row>
    <row r="265" spans="2:7">
      <c r="B265" s="34"/>
      <c r="C265" s="43"/>
      <c r="D265" s="139">
        <f>'5 жастағы балалар К'!BZ86</f>
        <v>0</v>
      </c>
      <c r="E265" s="44"/>
      <c r="F265" s="139">
        <f>'5 жастағы балалар Ш'!BZ86</f>
        <v>0</v>
      </c>
      <c r="G265" s="44"/>
    </row>
    <row r="266" spans="2:7">
      <c r="B266" s="37">
        <v>26</v>
      </c>
      <c r="C266" s="43"/>
      <c r="D266" s="139">
        <f>'5 жастағы балалар К'!CA86</f>
        <v>0</v>
      </c>
      <c r="E266" s="44"/>
      <c r="F266" s="139">
        <f>'5 жастағы балалар Ш'!CA86</f>
        <v>0</v>
      </c>
      <c r="G266" s="44"/>
    </row>
    <row r="267" spans="2:7">
      <c r="B267" s="37"/>
      <c r="C267" s="43"/>
      <c r="D267" s="139">
        <f>'5 жастағы балалар К'!CB86</f>
        <v>0</v>
      </c>
      <c r="E267" s="44"/>
      <c r="F267" s="139">
        <f>'5 жастағы балалар Ш'!CB86</f>
        <v>0</v>
      </c>
      <c r="G267" s="44"/>
    </row>
    <row r="268" spans="2:7">
      <c r="B268" s="37"/>
      <c r="C268" s="43"/>
      <c r="D268" s="139">
        <f>'5 жастағы балалар К'!CC86</f>
        <v>0</v>
      </c>
      <c r="E268" s="44"/>
      <c r="F268" s="139">
        <f>'5 жастағы балалар Ш'!CC86</f>
        <v>0</v>
      </c>
      <c r="G268" s="44"/>
    </row>
    <row r="269" spans="2:7">
      <c r="B269" s="37">
        <v>27</v>
      </c>
      <c r="C269" s="43"/>
      <c r="D269" s="139">
        <f>'5 жастағы балалар К'!CD86</f>
        <v>0</v>
      </c>
      <c r="E269" s="44"/>
      <c r="F269" s="139">
        <f>'5 жастағы балалар Ш'!CD86</f>
        <v>0</v>
      </c>
      <c r="G269" s="44"/>
    </row>
    <row r="270" spans="2:7">
      <c r="B270" s="37"/>
      <c r="C270" s="43"/>
      <c r="D270" s="139">
        <f>'5 жастағы балалар К'!CE86</f>
        <v>0</v>
      </c>
      <c r="E270" s="44"/>
      <c r="F270" s="139">
        <f>'5 жастағы балалар Ш'!CE86</f>
        <v>0</v>
      </c>
      <c r="G270" s="44"/>
    </row>
    <row r="271" spans="2:7">
      <c r="B271" s="37"/>
      <c r="C271" s="43"/>
      <c r="D271" s="139">
        <f>'5 жастағы балалар К'!CF86</f>
        <v>0</v>
      </c>
      <c r="E271" s="44"/>
      <c r="F271" s="139">
        <f>'5 жастағы балалар Ш'!CF86</f>
        <v>0</v>
      </c>
      <c r="G271" s="44"/>
    </row>
    <row r="272" spans="2:7">
      <c r="B272" s="37">
        <v>28</v>
      </c>
      <c r="C272" s="43"/>
      <c r="D272" s="139">
        <f>'5 жастағы балалар К'!CG86</f>
        <v>0</v>
      </c>
      <c r="E272" s="44"/>
      <c r="F272" s="139">
        <f>'5 жастағы балалар Ш'!CG86</f>
        <v>0</v>
      </c>
      <c r="G272" s="44"/>
    </row>
    <row r="273" spans="2:7">
      <c r="B273" s="37"/>
      <c r="C273" s="43"/>
      <c r="D273" s="139">
        <f>'5 жастағы балалар К'!CH86</f>
        <v>0</v>
      </c>
      <c r="E273" s="44"/>
      <c r="F273" s="139">
        <f>'5 жастағы балалар Ш'!CH86</f>
        <v>0</v>
      </c>
      <c r="G273" s="44"/>
    </row>
    <row r="274" spans="2:7">
      <c r="B274" s="37"/>
      <c r="C274" s="43"/>
      <c r="D274" s="139">
        <f>'5 жастағы балалар К'!CI86</f>
        <v>0</v>
      </c>
      <c r="E274" s="44"/>
      <c r="F274" s="139">
        <f>'5 жастағы балалар Ш'!CI86</f>
        <v>0</v>
      </c>
      <c r="G274" s="44"/>
    </row>
    <row r="275" spans="2:7">
      <c r="B275" s="37">
        <v>29</v>
      </c>
      <c r="C275" s="43"/>
      <c r="D275" s="42"/>
      <c r="E275" s="44"/>
      <c r="F275" s="139">
        <f>'5 жастағы балалар Ш'!CJ86</f>
        <v>0</v>
      </c>
      <c r="G275" s="44"/>
    </row>
    <row r="276" spans="2:7">
      <c r="B276" s="37"/>
      <c r="C276" s="43"/>
      <c r="D276" s="44"/>
      <c r="E276" s="44"/>
      <c r="F276" s="139">
        <f>'5 жастағы балалар Ш'!CK86</f>
        <v>0</v>
      </c>
      <c r="G276" s="44"/>
    </row>
    <row r="277" spans="2:7">
      <c r="B277" s="37"/>
      <c r="C277" s="43"/>
      <c r="D277" s="44"/>
      <c r="E277" s="44"/>
      <c r="F277" s="139">
        <f>'5 жастағы балалар Ш'!CL86</f>
        <v>0</v>
      </c>
      <c r="G277" s="44"/>
    </row>
    <row r="278" spans="2:7">
      <c r="B278" s="37">
        <v>30</v>
      </c>
      <c r="C278" s="43"/>
      <c r="D278" s="44"/>
      <c r="E278" s="44"/>
      <c r="F278" s="139">
        <f>'5 жастағы балалар Ш'!CM86</f>
        <v>0</v>
      </c>
      <c r="G278" s="44"/>
    </row>
    <row r="279" spans="2:7">
      <c r="B279" s="37"/>
      <c r="C279" s="43"/>
      <c r="D279" s="44"/>
      <c r="E279" s="44"/>
      <c r="F279" s="139">
        <f>'5 жастағы балалар Ш'!CN86</f>
        <v>0</v>
      </c>
      <c r="G279" s="44"/>
    </row>
    <row r="280" spans="2:7">
      <c r="B280" s="37"/>
      <c r="C280" s="43"/>
      <c r="D280" s="44"/>
      <c r="E280" s="44"/>
      <c r="F280" s="139">
        <f>'5 жастағы балалар Ш'!CO86</f>
        <v>0</v>
      </c>
      <c r="G280" s="44"/>
    </row>
    <row r="281" spans="2:7">
      <c r="B281" s="37">
        <v>31</v>
      </c>
      <c r="C281" s="43"/>
      <c r="D281" s="44"/>
      <c r="E281" s="44"/>
      <c r="F281" s="139">
        <f>'5 жастағы балалар Ш'!CP86</f>
        <v>0</v>
      </c>
      <c r="G281" s="44"/>
    </row>
    <row r="282" spans="2:7">
      <c r="B282" s="37"/>
      <c r="C282" s="43"/>
      <c r="D282" s="44"/>
      <c r="E282" s="44"/>
      <c r="F282" s="139">
        <f>'5 жастағы балалар Ш'!CQ86</f>
        <v>0</v>
      </c>
      <c r="G282" s="44"/>
    </row>
    <row r="283" spans="2:7">
      <c r="B283" s="37"/>
      <c r="C283" s="43"/>
      <c r="D283" s="44"/>
      <c r="E283" s="44"/>
      <c r="F283" s="139">
        <f>'5 жастағы балалар Ш'!CR86</f>
        <v>0</v>
      </c>
      <c r="G283" s="44"/>
    </row>
    <row r="284" spans="2:7">
      <c r="B284" s="37">
        <v>32</v>
      </c>
      <c r="C284" s="43"/>
      <c r="D284" s="44"/>
      <c r="E284" s="44"/>
      <c r="F284" s="139">
        <f>'5 жастағы балалар Ш'!CS86</f>
        <v>0</v>
      </c>
      <c r="G284" s="44"/>
    </row>
    <row r="285" spans="2:7">
      <c r="B285" s="37"/>
      <c r="C285" s="43"/>
      <c r="D285" s="44"/>
      <c r="E285" s="44"/>
      <c r="F285" s="139">
        <f>'5 жастағы балалар Ш'!CT86</f>
        <v>0</v>
      </c>
      <c r="G285" s="44"/>
    </row>
    <row r="286" spans="2:7">
      <c r="B286" s="37"/>
      <c r="C286" s="43"/>
      <c r="D286" s="44"/>
      <c r="E286" s="44"/>
      <c r="F286" s="139">
        <f>'5 жастағы балалар Ш'!CU86</f>
        <v>0</v>
      </c>
      <c r="G286" s="44"/>
    </row>
    <row r="287" spans="2:7">
      <c r="B287" s="37">
        <v>33</v>
      </c>
      <c r="C287" s="43"/>
      <c r="D287" s="44"/>
      <c r="E287" s="44"/>
      <c r="F287" s="139">
        <f>'5 жастағы балалар Ш'!CV86</f>
        <v>0</v>
      </c>
      <c r="G287" s="44"/>
    </row>
    <row r="288" spans="2:7">
      <c r="B288" s="37"/>
      <c r="C288" s="43"/>
      <c r="D288" s="44"/>
      <c r="E288" s="44"/>
      <c r="F288" s="139">
        <f>'5 жастағы балалар Ш'!CW86</f>
        <v>0</v>
      </c>
      <c r="G288" s="44"/>
    </row>
    <row r="289" spans="2:7">
      <c r="B289" s="37"/>
      <c r="C289" s="43"/>
      <c r="D289" s="44"/>
      <c r="E289" s="44"/>
      <c r="F289" s="139">
        <f>'5 жастағы балалар Ш'!CX86</f>
        <v>0</v>
      </c>
      <c r="G289" s="44"/>
    </row>
    <row r="290" spans="2:7">
      <c r="B290" s="37">
        <v>34</v>
      </c>
      <c r="C290" s="43"/>
      <c r="D290" s="44"/>
      <c r="E290" s="44"/>
      <c r="F290" s="139">
        <f>'5 жастағы балалар Ш'!CY86</f>
        <v>0</v>
      </c>
      <c r="G290" s="44"/>
    </row>
    <row r="291" spans="2:7">
      <c r="B291" s="37"/>
      <c r="C291" s="43"/>
      <c r="D291" s="44"/>
      <c r="E291" s="44"/>
      <c r="F291" s="139">
        <f>'5 жастағы балалар Ш'!CZ86</f>
        <v>0</v>
      </c>
      <c r="G291" s="44"/>
    </row>
    <row r="292" spans="2:7">
      <c r="B292" s="37"/>
      <c r="C292" s="43"/>
      <c r="D292" s="44"/>
      <c r="E292" s="44"/>
      <c r="F292" s="139">
        <f>'5 жастағы балалар Ш'!DA86</f>
        <v>0</v>
      </c>
      <c r="G292" s="44"/>
    </row>
    <row r="293" spans="2:7">
      <c r="B293" s="37">
        <v>35</v>
      </c>
      <c r="C293" s="43"/>
      <c r="D293" s="44"/>
      <c r="E293" s="44"/>
      <c r="F293" s="139">
        <f>'5 жастағы балалар Ш'!DB86</f>
        <v>0</v>
      </c>
      <c r="G293" s="44"/>
    </row>
    <row r="294" spans="2:7">
      <c r="B294" s="37"/>
      <c r="C294" s="43"/>
      <c r="D294" s="44"/>
      <c r="E294" s="44"/>
      <c r="F294" s="139">
        <f>'5 жастағы балалар Ш'!DC86</f>
        <v>0</v>
      </c>
      <c r="G294" s="44"/>
    </row>
    <row r="295" spans="2:7">
      <c r="B295" s="37"/>
      <c r="C295" s="45"/>
      <c r="D295" s="46"/>
      <c r="E295" s="46"/>
      <c r="F295" s="139">
        <f>'5 жастағы балалар Ш'!DD86</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Ф'!D145</f>
        <v>0</v>
      </c>
      <c r="D300" s="137">
        <f>'5 жастағы балалар К'!D145</f>
        <v>0</v>
      </c>
      <c r="E300" s="137">
        <f>'5 жастағы балалар Т'!D145</f>
        <v>0</v>
      </c>
      <c r="F300" s="137">
        <f>'5 жастағы балалар Ш'!D145</f>
        <v>0</v>
      </c>
      <c r="G300" s="137">
        <f>'5 жастағы балалар Ә'!D145</f>
        <v>0</v>
      </c>
    </row>
    <row r="301" spans="2:7">
      <c r="B301" s="33"/>
      <c r="C301" s="137">
        <f>'5 жастағы балалар Ф'!E145</f>
        <v>0</v>
      </c>
      <c r="D301" s="137">
        <f>'5 жастағы балалар К'!E145</f>
        <v>0</v>
      </c>
      <c r="E301" s="137">
        <f>'5 жастағы балалар Т'!E145</f>
        <v>0</v>
      </c>
      <c r="F301" s="137">
        <f>'5 жастағы балалар Ш'!E145</f>
        <v>0</v>
      </c>
      <c r="G301" s="137">
        <f>'5 жастағы балалар Ә'!E145</f>
        <v>0</v>
      </c>
    </row>
    <row r="302" spans="2:7">
      <c r="B302" s="34"/>
      <c r="C302" s="137">
        <f>'5 жастағы балалар Ф'!F145</f>
        <v>0</v>
      </c>
      <c r="D302" s="137">
        <f>'5 жастағы балалар К'!F145</f>
        <v>0</v>
      </c>
      <c r="E302" s="137">
        <f>'5 жастағы балалар Т'!F145</f>
        <v>0</v>
      </c>
      <c r="F302" s="137">
        <f>'5 жастағы балалар Ш'!F145</f>
        <v>0</v>
      </c>
      <c r="G302" s="137">
        <f>'5 жастағы балалар Ә'!F145</f>
        <v>0</v>
      </c>
    </row>
    <row r="303" spans="2:7">
      <c r="B303" s="31">
        <v>2</v>
      </c>
      <c r="C303" s="137">
        <f>'5 жастағы балалар Ф'!G145</f>
        <v>0</v>
      </c>
      <c r="D303" s="137">
        <f>'5 жастағы балалар К'!G145</f>
        <v>0</v>
      </c>
      <c r="E303" s="137">
        <f>'5 жастағы балалар Т'!G145</f>
        <v>0</v>
      </c>
      <c r="F303" s="137">
        <f>'5 жастағы балалар Ш'!G145</f>
        <v>0</v>
      </c>
      <c r="G303" s="137">
        <f>'5 жастағы балалар Ә'!G145</f>
        <v>0</v>
      </c>
    </row>
    <row r="304" spans="2:7">
      <c r="B304" s="33"/>
      <c r="C304" s="137">
        <f>'5 жастағы балалар Ф'!H145</f>
        <v>0</v>
      </c>
      <c r="D304" s="137">
        <f>'5 жастағы балалар К'!H145</f>
        <v>0</v>
      </c>
      <c r="E304" s="137">
        <f>'5 жастағы балалар Т'!H145</f>
        <v>0</v>
      </c>
      <c r="F304" s="137">
        <f>'5 жастағы балалар Ш'!H145</f>
        <v>0</v>
      </c>
      <c r="G304" s="137">
        <f>'5 жастағы балалар Ә'!H145</f>
        <v>0</v>
      </c>
    </row>
    <row r="305" spans="2:7">
      <c r="B305" s="34"/>
      <c r="C305" s="137">
        <f>'5 жастағы балалар Ф'!I145</f>
        <v>0</v>
      </c>
      <c r="D305" s="137">
        <f>'5 жастағы балалар К'!I145</f>
        <v>0</v>
      </c>
      <c r="E305" s="137">
        <f>'5 жастағы балалар Т'!I145</f>
        <v>0</v>
      </c>
      <c r="F305" s="137">
        <f>'5 жастағы балалар Ш'!I145</f>
        <v>0</v>
      </c>
      <c r="G305" s="137">
        <f>'5 жастағы балалар Ә'!I145</f>
        <v>0</v>
      </c>
    </row>
    <row r="306" spans="2:7">
      <c r="B306" s="31">
        <v>3</v>
      </c>
      <c r="C306" s="137">
        <f>'5 жастағы балалар Ф'!J145</f>
        <v>0</v>
      </c>
      <c r="D306" s="137">
        <f>'5 жастағы балалар К'!J145</f>
        <v>0</v>
      </c>
      <c r="E306" s="137">
        <f>'5 жастағы балалар Т'!J145</f>
        <v>0</v>
      </c>
      <c r="F306" s="137">
        <f>'5 жастағы балалар Ш'!J145</f>
        <v>0</v>
      </c>
      <c r="G306" s="137">
        <f>'5 жастағы балалар Ә'!J145</f>
        <v>0</v>
      </c>
    </row>
    <row r="307" spans="2:7">
      <c r="B307" s="33"/>
      <c r="C307" s="137">
        <f>'5 жастағы балалар Ф'!K145</f>
        <v>0</v>
      </c>
      <c r="D307" s="137">
        <f>'5 жастағы балалар К'!K145</f>
        <v>0</v>
      </c>
      <c r="E307" s="137">
        <f>'5 жастағы балалар Т'!K145</f>
        <v>0</v>
      </c>
      <c r="F307" s="137">
        <f>'5 жастағы балалар Ш'!K145</f>
        <v>0</v>
      </c>
      <c r="G307" s="137">
        <f>'5 жастағы балалар Ә'!K145</f>
        <v>0</v>
      </c>
    </row>
    <row r="308" spans="2:7">
      <c r="B308" s="34"/>
      <c r="C308" s="137">
        <f>'5 жастағы балалар Ф'!L145</f>
        <v>0</v>
      </c>
      <c r="D308" s="137">
        <f>'5 жастағы балалар К'!L145</f>
        <v>0</v>
      </c>
      <c r="E308" s="137">
        <f>'5 жастағы балалар Т'!L145</f>
        <v>0</v>
      </c>
      <c r="F308" s="137">
        <f>'5 жастағы балалар Ш'!L145</f>
        <v>0</v>
      </c>
      <c r="G308" s="137">
        <f>'5 жастағы балалар Ә'!L145</f>
        <v>0</v>
      </c>
    </row>
    <row r="309" spans="2:7">
      <c r="B309" s="31">
        <v>4</v>
      </c>
      <c r="C309" s="137">
        <f>'5 жастағы балалар Ф'!M145</f>
        <v>0</v>
      </c>
      <c r="D309" s="137">
        <f>'5 жастағы балалар К'!M145</f>
        <v>0</v>
      </c>
      <c r="E309" s="137">
        <f>'5 жастағы балалар Т'!M145</f>
        <v>0</v>
      </c>
      <c r="F309" s="137">
        <f>'5 жастағы балалар Ш'!M145</f>
        <v>0</v>
      </c>
      <c r="G309" s="137">
        <f>'5 жастағы балалар Ә'!M145</f>
        <v>0</v>
      </c>
    </row>
    <row r="310" spans="2:7">
      <c r="B310" s="33"/>
      <c r="C310" s="137">
        <f>'5 жастағы балалар Ф'!N145</f>
        <v>0</v>
      </c>
      <c r="D310" s="137">
        <f>'5 жастағы балалар К'!N145</f>
        <v>0</v>
      </c>
      <c r="E310" s="137">
        <f>'5 жастағы балалар Т'!N145</f>
        <v>0</v>
      </c>
      <c r="F310" s="137">
        <f>'5 жастағы балалар Ш'!N145</f>
        <v>0</v>
      </c>
      <c r="G310" s="137">
        <f>'5 жастағы балалар Ә'!N145</f>
        <v>0</v>
      </c>
    </row>
    <row r="311" spans="2:7">
      <c r="B311" s="34"/>
      <c r="C311" s="137">
        <f>'5 жастағы балалар Ф'!O145</f>
        <v>0</v>
      </c>
      <c r="D311" s="137">
        <f>'5 жастағы балалар К'!O145</f>
        <v>0</v>
      </c>
      <c r="E311" s="137">
        <f>'5 жастағы балалар Т'!O145</f>
        <v>0</v>
      </c>
      <c r="F311" s="137">
        <f>'5 жастағы балалар Ш'!O145</f>
        <v>0</v>
      </c>
      <c r="G311" s="137">
        <f>'5 жастағы балалар Ә'!O145</f>
        <v>0</v>
      </c>
    </row>
    <row r="312" spans="2:7">
      <c r="B312" s="31">
        <v>5</v>
      </c>
      <c r="C312" s="137">
        <f>'5 жастағы балалар Ф'!P145</f>
        <v>0</v>
      </c>
      <c r="D312" s="137">
        <f>'5 жастағы балалар К'!P145</f>
        <v>0</v>
      </c>
      <c r="E312" s="137">
        <f>'5 жастағы балалар Т'!P145</f>
        <v>0</v>
      </c>
      <c r="F312" s="137">
        <f>'5 жастағы балалар Ш'!P145</f>
        <v>0</v>
      </c>
      <c r="G312" s="137">
        <f>'5 жастағы балалар Ә'!P145</f>
        <v>0</v>
      </c>
    </row>
    <row r="313" spans="2:7">
      <c r="B313" s="33"/>
      <c r="C313" s="137">
        <f>'5 жастағы балалар Ф'!Q145</f>
        <v>0</v>
      </c>
      <c r="D313" s="137">
        <f>'5 жастағы балалар К'!Q145</f>
        <v>0</v>
      </c>
      <c r="E313" s="137">
        <f>'5 жастағы балалар Т'!Q145</f>
        <v>0</v>
      </c>
      <c r="F313" s="137">
        <f>'5 жастағы балалар Ш'!Q145</f>
        <v>0</v>
      </c>
      <c r="G313" s="137">
        <f>'5 жастағы балалар Ә'!Q145</f>
        <v>0</v>
      </c>
    </row>
    <row r="314" spans="2:7">
      <c r="B314" s="34"/>
      <c r="C314" s="137">
        <f>'5 жастағы балалар Ф'!R145</f>
        <v>0</v>
      </c>
      <c r="D314" s="137">
        <f>'5 жастағы балалар К'!R145</f>
        <v>0</v>
      </c>
      <c r="E314" s="137">
        <f>'5 жастағы балалар Т'!R145</f>
        <v>0</v>
      </c>
      <c r="F314" s="137">
        <f>'5 жастағы балалар Ш'!R145</f>
        <v>0</v>
      </c>
      <c r="G314" s="137">
        <f>'5 жастағы балалар Ә'!R145</f>
        <v>0</v>
      </c>
    </row>
    <row r="315" spans="2:7">
      <c r="B315" s="31">
        <v>6</v>
      </c>
      <c r="C315" s="137">
        <f>'5 жастағы балалар Ф'!S145</f>
        <v>0</v>
      </c>
      <c r="D315" s="137">
        <f>'5 жастағы балалар К'!S145</f>
        <v>0</v>
      </c>
      <c r="E315" s="137">
        <f>'5 жастағы балалар Т'!S145</f>
        <v>0</v>
      </c>
      <c r="F315" s="137">
        <f>'5 жастағы балалар Ш'!S145</f>
        <v>0</v>
      </c>
      <c r="G315" s="137">
        <f>'5 жастағы балалар Ә'!S145</f>
        <v>0</v>
      </c>
    </row>
    <row r="316" spans="2:7">
      <c r="B316" s="33"/>
      <c r="C316" s="137">
        <f>'5 жастағы балалар Ф'!T145</f>
        <v>0</v>
      </c>
      <c r="D316" s="137">
        <f>'5 жастағы балалар К'!T145</f>
        <v>0</v>
      </c>
      <c r="E316" s="137">
        <f>'5 жастағы балалар Т'!T145</f>
        <v>0</v>
      </c>
      <c r="F316" s="137">
        <f>'5 жастағы балалар Ш'!T145</f>
        <v>0</v>
      </c>
      <c r="G316" s="137">
        <f>'5 жастағы балалар Ә'!T145</f>
        <v>0</v>
      </c>
    </row>
    <row r="317" spans="2:7">
      <c r="B317" s="34"/>
      <c r="C317" s="137">
        <f>'5 жастағы балалар Ф'!U145</f>
        <v>0</v>
      </c>
      <c r="D317" s="137">
        <f>'5 жастағы балалар К'!U145</f>
        <v>0</v>
      </c>
      <c r="E317" s="137">
        <f>'5 жастағы балалар Т'!U145</f>
        <v>0</v>
      </c>
      <c r="F317" s="137">
        <f>'5 жастағы балалар Ш'!U145</f>
        <v>0</v>
      </c>
      <c r="G317" s="137">
        <f>'5 жастағы балалар Ә'!U145</f>
        <v>0</v>
      </c>
    </row>
    <row r="318" spans="2:7">
      <c r="B318" s="31">
        <v>7</v>
      </c>
      <c r="C318" s="137">
        <f>'5 жастағы балалар Ф'!V145</f>
        <v>0</v>
      </c>
      <c r="D318" s="137">
        <f>'5 жастағы балалар К'!V145</f>
        <v>0</v>
      </c>
      <c r="E318" s="137">
        <f>'5 жастағы балалар Т'!V145</f>
        <v>0</v>
      </c>
      <c r="F318" s="137">
        <f>'5 жастағы балалар Ш'!V145</f>
        <v>0</v>
      </c>
      <c r="G318" s="137">
        <f>'5 жастағы балалар Ә'!V145</f>
        <v>0</v>
      </c>
    </row>
    <row r="319" spans="2:7">
      <c r="B319" s="33"/>
      <c r="C319" s="137">
        <f>'5 жастағы балалар Ф'!W145</f>
        <v>0</v>
      </c>
      <c r="D319" s="137">
        <f>'5 жастағы балалар Ш'!W145</f>
        <v>0</v>
      </c>
      <c r="E319" s="137">
        <f>'5 жастағы балалар Т'!W145</f>
        <v>0</v>
      </c>
      <c r="F319" s="137">
        <f>'5 жастағы балалар Ш'!W145</f>
        <v>0</v>
      </c>
      <c r="G319" s="137">
        <f>'5 жастағы балалар Ә'!W145</f>
        <v>0</v>
      </c>
    </row>
    <row r="320" spans="2:7">
      <c r="B320" s="34"/>
      <c r="C320" s="137">
        <f>'5 жастағы балалар Ф'!X145</f>
        <v>0</v>
      </c>
      <c r="D320" s="137">
        <f>'5 жастағы балалар К'!X145</f>
        <v>0</v>
      </c>
      <c r="E320" s="137">
        <f>'5 жастағы балалар Т'!X145</f>
        <v>0</v>
      </c>
      <c r="F320" s="137">
        <f>'5 жастағы балалар Ш'!X145</f>
        <v>0</v>
      </c>
      <c r="G320" s="137">
        <f>'5 жастағы балалар Ә'!X145</f>
        <v>0</v>
      </c>
    </row>
    <row r="321" spans="2:7">
      <c r="B321" s="31">
        <v>8</v>
      </c>
      <c r="C321" s="41"/>
      <c r="D321" s="137">
        <f>'5 жастағы балалар К'!Y145</f>
        <v>0</v>
      </c>
      <c r="E321" s="42"/>
      <c r="F321" s="137">
        <f>'5 жастағы балалар Ш'!Y145</f>
        <v>0</v>
      </c>
      <c r="G321" s="42"/>
    </row>
    <row r="322" spans="2:7">
      <c r="B322" s="33"/>
      <c r="C322" s="43"/>
      <c r="D322" s="137">
        <f>'5 жастағы балалар К'!Z145</f>
        <v>0</v>
      </c>
      <c r="E322" s="44"/>
      <c r="F322" s="137">
        <f>'5 жастағы балалар Ш'!Z145</f>
        <v>0</v>
      </c>
      <c r="G322" s="44"/>
    </row>
    <row r="323" spans="2:7">
      <c r="B323" s="34"/>
      <c r="C323" s="43"/>
      <c r="D323" s="137">
        <f>'5 жастағы балалар К'!AA145</f>
        <v>0</v>
      </c>
      <c r="E323" s="44"/>
      <c r="F323" s="137">
        <f>'5 жастағы балалар Ш'!AA145</f>
        <v>0</v>
      </c>
      <c r="G323" s="44"/>
    </row>
    <row r="324" spans="2:7">
      <c r="B324" s="31">
        <v>9</v>
      </c>
      <c r="C324" s="43"/>
      <c r="D324" s="137">
        <f>'5 жастағы балалар К'!AB145</f>
        <v>0</v>
      </c>
      <c r="E324" s="44"/>
      <c r="F324" s="137">
        <f>'5 жастағы балалар Ш'!AB145</f>
        <v>0</v>
      </c>
      <c r="G324" s="44"/>
    </row>
    <row r="325" spans="2:7">
      <c r="B325" s="33"/>
      <c r="C325" s="43"/>
      <c r="D325" s="137">
        <f>'5 жастағы балалар К'!AC145</f>
        <v>0</v>
      </c>
      <c r="E325" s="44"/>
      <c r="F325" s="137">
        <f>'5 жастағы балалар Ш'!AC145</f>
        <v>0</v>
      </c>
      <c r="G325" s="44"/>
    </row>
    <row r="326" spans="2:7">
      <c r="B326" s="34"/>
      <c r="C326" s="43"/>
      <c r="D326" s="137">
        <f>'5 жастағы балалар К'!AD145</f>
        <v>0</v>
      </c>
      <c r="E326" s="44"/>
      <c r="F326" s="137">
        <f>'5 жастағы балалар Ш'!AD145</f>
        <v>0</v>
      </c>
      <c r="G326" s="44"/>
    </row>
    <row r="327" spans="2:7">
      <c r="B327" s="37">
        <v>10</v>
      </c>
      <c r="C327" s="43"/>
      <c r="D327" s="137">
        <f>'5 жастағы балалар К'!AE145</f>
        <v>0</v>
      </c>
      <c r="E327" s="44"/>
      <c r="F327" s="137">
        <f>'5 жастағы балалар Ш'!AE145</f>
        <v>0</v>
      </c>
      <c r="G327" s="44"/>
    </row>
    <row r="328" spans="2:7">
      <c r="B328" s="37"/>
      <c r="C328" s="43"/>
      <c r="D328" s="137">
        <f>'5 жастағы балалар К'!AF145</f>
        <v>0</v>
      </c>
      <c r="E328" s="44"/>
      <c r="F328" s="137">
        <f>'5 жастағы балалар Ш'!AF145</f>
        <v>0</v>
      </c>
      <c r="G328" s="44"/>
    </row>
    <row r="329" spans="2:7">
      <c r="B329" s="37"/>
      <c r="C329" s="43"/>
      <c r="D329" s="137">
        <f>'5 жастағы балалар К'!AG145</f>
        <v>0</v>
      </c>
      <c r="E329" s="44"/>
      <c r="F329" s="137">
        <f>'5 жастағы балалар Ш'!AG145</f>
        <v>0</v>
      </c>
      <c r="G329" s="44"/>
    </row>
    <row r="330" spans="2:7">
      <c r="B330" s="37">
        <v>11</v>
      </c>
      <c r="C330" s="43"/>
      <c r="D330" s="137">
        <f>'5 жастағы балалар К'!AH145</f>
        <v>0</v>
      </c>
      <c r="E330" s="44"/>
      <c r="F330" s="137">
        <f>'5 жастағы балалар Ш'!AH145</f>
        <v>0</v>
      </c>
      <c r="G330" s="44"/>
    </row>
    <row r="331" spans="2:7">
      <c r="B331" s="37"/>
      <c r="C331" s="43"/>
      <c r="D331" s="137">
        <f>'5 жастағы балалар К'!AI145</f>
        <v>0</v>
      </c>
      <c r="E331" s="44"/>
      <c r="F331" s="137">
        <f>'5 жастағы балалар Ш'!AI145</f>
        <v>0</v>
      </c>
      <c r="G331" s="44"/>
    </row>
    <row r="332" spans="2:7">
      <c r="B332" s="37"/>
      <c r="C332" s="43"/>
      <c r="D332" s="137">
        <f>'5 жастағы балалар К'!AJ145</f>
        <v>0</v>
      </c>
      <c r="E332" s="44"/>
      <c r="F332" s="137">
        <f>'5 жастағы балалар Ш'!AJ145</f>
        <v>0</v>
      </c>
      <c r="G332" s="44"/>
    </row>
    <row r="333" spans="2:7">
      <c r="B333" s="37">
        <v>12</v>
      </c>
      <c r="C333" s="43"/>
      <c r="D333" s="137">
        <f>'5 жастағы балалар К'!AK145</f>
        <v>0</v>
      </c>
      <c r="E333" s="44"/>
      <c r="F333" s="137">
        <f>'5 жастағы балалар Ш'!AK145</f>
        <v>0</v>
      </c>
      <c r="G333" s="44"/>
    </row>
    <row r="334" spans="2:7">
      <c r="B334" s="37"/>
      <c r="C334" s="43"/>
      <c r="D334" s="137">
        <f>'5 жастағы балалар К'!AL145</f>
        <v>0</v>
      </c>
      <c r="E334" s="44"/>
      <c r="F334" s="137">
        <f>'5 жастағы балалар Ш'!AL145</f>
        <v>0</v>
      </c>
      <c r="G334" s="44"/>
    </row>
    <row r="335" spans="2:7">
      <c r="B335" s="37"/>
      <c r="C335" s="43"/>
      <c r="D335" s="137">
        <f>'5 жастағы балалар К'!AM145</f>
        <v>0</v>
      </c>
      <c r="E335" s="44"/>
      <c r="F335" s="137">
        <f>'5 жастағы балалар Ш'!AM145</f>
        <v>0</v>
      </c>
      <c r="G335" s="44"/>
    </row>
    <row r="336" spans="2:7">
      <c r="B336" s="37">
        <v>13</v>
      </c>
      <c r="C336" s="43"/>
      <c r="D336" s="137">
        <f>'5 жастағы балалар К'!AN145</f>
        <v>0</v>
      </c>
      <c r="E336" s="44"/>
      <c r="F336" s="137">
        <f>'5 жастағы балалар Ш'!AN145</f>
        <v>0</v>
      </c>
      <c r="G336" s="44"/>
    </row>
    <row r="337" spans="2:7">
      <c r="B337" s="37"/>
      <c r="C337" s="43"/>
      <c r="D337" s="137">
        <f>'5 жастағы балалар К'!AO145</f>
        <v>0</v>
      </c>
      <c r="E337" s="44"/>
      <c r="F337" s="137">
        <f>'5 жастағы балалар Ш'!AO145</f>
        <v>0</v>
      </c>
      <c r="G337" s="44"/>
    </row>
    <row r="338" spans="2:7">
      <c r="B338" s="37"/>
      <c r="C338" s="43"/>
      <c r="D338" s="137">
        <f>'5 жастағы балалар К'!AP145</f>
        <v>0</v>
      </c>
      <c r="E338" s="44"/>
      <c r="F338" s="137">
        <f>'5 жастағы балалар Ш'!AP145</f>
        <v>0</v>
      </c>
      <c r="G338" s="44"/>
    </row>
    <row r="339" spans="2:7">
      <c r="B339" s="37">
        <v>14</v>
      </c>
      <c r="C339" s="43"/>
      <c r="D339" s="137">
        <f>'5 жастағы балалар К'!AQ145</f>
        <v>0</v>
      </c>
      <c r="E339" s="44"/>
      <c r="F339" s="137">
        <f>'5 жастағы балалар Ш'!AQ145</f>
        <v>0</v>
      </c>
      <c r="G339" s="44"/>
    </row>
    <row r="340" spans="2:7">
      <c r="B340" s="37"/>
      <c r="C340" s="43"/>
      <c r="D340" s="137">
        <f>'5 жастағы балалар К'!AR145</f>
        <v>0</v>
      </c>
      <c r="E340" s="44"/>
      <c r="F340" s="137">
        <f>'5 жастағы балалар Ш'!AR145</f>
        <v>0</v>
      </c>
      <c r="G340" s="44"/>
    </row>
    <row r="341" spans="2:7">
      <c r="B341" s="37"/>
      <c r="C341" s="43"/>
      <c r="D341" s="137">
        <f>'5 жастағы балалар К'!AS145</f>
        <v>0</v>
      </c>
      <c r="E341" s="44"/>
      <c r="F341" s="137">
        <f>'5 жастағы балалар Ш'!AS145</f>
        <v>0</v>
      </c>
      <c r="G341" s="44"/>
    </row>
    <row r="342" spans="2:7">
      <c r="B342" s="37">
        <v>15</v>
      </c>
      <c r="C342" s="43"/>
      <c r="D342" s="137">
        <f>'5 жастағы балалар К'!AT145</f>
        <v>0</v>
      </c>
      <c r="E342" s="44"/>
      <c r="F342" s="137">
        <f>'5 жастағы балалар Ш'!AT145</f>
        <v>0</v>
      </c>
      <c r="G342" s="44"/>
    </row>
    <row r="343" spans="2:7">
      <c r="B343" s="37"/>
      <c r="C343" s="43"/>
      <c r="D343" s="137">
        <f>'5 жастағы балалар К'!AU145</f>
        <v>0</v>
      </c>
      <c r="E343" s="44"/>
      <c r="F343" s="137">
        <f>'5 жастағы балалар Ш'!AU145</f>
        <v>0</v>
      </c>
      <c r="G343" s="44"/>
    </row>
    <row r="344" spans="2:7">
      <c r="B344" s="37"/>
      <c r="C344" s="43"/>
      <c r="D344" s="137">
        <f>'5 жастағы балалар К'!AV145</f>
        <v>0</v>
      </c>
      <c r="E344" s="44"/>
      <c r="F344" s="137">
        <f>'5 жастағы балалар Ш'!AV145</f>
        <v>0</v>
      </c>
      <c r="G344" s="44"/>
    </row>
    <row r="345" spans="2:7">
      <c r="B345" s="31">
        <v>16</v>
      </c>
      <c r="C345" s="43"/>
      <c r="D345" s="137">
        <f>'5 жастағы балалар К'!AW145</f>
        <v>0</v>
      </c>
      <c r="E345" s="44"/>
      <c r="F345" s="137">
        <f>'5 жастағы балалар Ш'!AW145</f>
        <v>0</v>
      </c>
      <c r="G345" s="44"/>
    </row>
    <row r="346" spans="2:7">
      <c r="B346" s="33"/>
      <c r="C346" s="43"/>
      <c r="D346" s="137">
        <f>'5 жастағы балалар К'!AX145</f>
        <v>0</v>
      </c>
      <c r="E346" s="44"/>
      <c r="F346" s="137">
        <f>'5 жастағы балалар Ш'!AX145</f>
        <v>0</v>
      </c>
      <c r="G346" s="44"/>
    </row>
    <row r="347" spans="2:7">
      <c r="B347" s="34"/>
      <c r="C347" s="43"/>
      <c r="D347" s="137">
        <f>'5 жастағы балалар К'!AY145</f>
        <v>0</v>
      </c>
      <c r="E347" s="44"/>
      <c r="F347" s="137">
        <f>'5 жастағы балалар Ш'!AY145</f>
        <v>0</v>
      </c>
      <c r="G347" s="44"/>
    </row>
    <row r="348" spans="2:7">
      <c r="B348" s="31">
        <v>17</v>
      </c>
      <c r="C348" s="43"/>
      <c r="D348" s="137">
        <f>'5 жастағы балалар К'!AZ145</f>
        <v>0</v>
      </c>
      <c r="E348" s="44"/>
      <c r="F348" s="137">
        <f>'5 жастағы балалар Ш'!AZ145</f>
        <v>0</v>
      </c>
      <c r="G348" s="44"/>
    </row>
    <row r="349" spans="2:7">
      <c r="B349" s="33"/>
      <c r="C349" s="43"/>
      <c r="D349" s="137">
        <f>'5 жастағы балалар К'!BA145</f>
        <v>0</v>
      </c>
      <c r="E349" s="44"/>
      <c r="F349" s="137">
        <f>'5 жастағы балалар Ш'!BA145</f>
        <v>0</v>
      </c>
      <c r="G349" s="44"/>
    </row>
    <row r="350" spans="2:7">
      <c r="B350" s="34"/>
      <c r="C350" s="43"/>
      <c r="D350" s="137">
        <f>'5 жастағы балалар К'!BB145</f>
        <v>0</v>
      </c>
      <c r="E350" s="44"/>
      <c r="F350" s="137">
        <f>'5 жастағы балалар Ш'!BB145</f>
        <v>0</v>
      </c>
      <c r="G350" s="44"/>
    </row>
    <row r="351" spans="2:7">
      <c r="B351" s="31">
        <v>18</v>
      </c>
      <c r="C351" s="43"/>
      <c r="D351" s="137">
        <f>'5 жастағы балалар К'!BC145</f>
        <v>0</v>
      </c>
      <c r="E351" s="44"/>
      <c r="F351" s="137">
        <f>'5 жастағы балалар Ш'!BC145</f>
        <v>0</v>
      </c>
      <c r="G351" s="44"/>
    </row>
    <row r="352" spans="2:7">
      <c r="B352" s="33"/>
      <c r="C352" s="43"/>
      <c r="D352" s="137">
        <f>'5 жастағы балалар К'!BD145</f>
        <v>0</v>
      </c>
      <c r="E352" s="44"/>
      <c r="F352" s="137">
        <f>'5 жастағы балалар Ш'!BD145</f>
        <v>0</v>
      </c>
      <c r="G352" s="44"/>
    </row>
    <row r="353" spans="2:7">
      <c r="B353" s="34"/>
      <c r="C353" s="43"/>
      <c r="D353" s="137">
        <f>'5 жастағы балалар К'!BE145</f>
        <v>0</v>
      </c>
      <c r="E353" s="44"/>
      <c r="F353" s="137">
        <f>'5 жастағы балалар Ш'!BE145</f>
        <v>0</v>
      </c>
      <c r="G353" s="44"/>
    </row>
    <row r="354" spans="2:7">
      <c r="B354" s="31">
        <v>19</v>
      </c>
      <c r="C354" s="43"/>
      <c r="D354" s="137">
        <f>'5 жастағы балалар К'!BF145</f>
        <v>0</v>
      </c>
      <c r="E354" s="44"/>
      <c r="F354" s="137">
        <f>'5 жастағы балалар Ш'!BF145</f>
        <v>0</v>
      </c>
      <c r="G354" s="44"/>
    </row>
    <row r="355" spans="2:7">
      <c r="B355" s="33"/>
      <c r="C355" s="43"/>
      <c r="D355" s="137">
        <f>'5 жастағы балалар К'!BG145</f>
        <v>0</v>
      </c>
      <c r="E355" s="44"/>
      <c r="F355" s="137">
        <f>'5 жастағы балалар Ш'!BG145</f>
        <v>0</v>
      </c>
      <c r="G355" s="44"/>
    </row>
    <row r="356" spans="2:7">
      <c r="B356" s="34"/>
      <c r="C356" s="43"/>
      <c r="D356" s="137">
        <f>'5 жастағы балалар К'!BH145</f>
        <v>0</v>
      </c>
      <c r="E356" s="44"/>
      <c r="F356" s="137">
        <f>'5 жастағы балалар Ш'!BH145</f>
        <v>0</v>
      </c>
      <c r="G356" s="44"/>
    </row>
    <row r="357" spans="2:7">
      <c r="B357" s="31">
        <v>20</v>
      </c>
      <c r="C357" s="43"/>
      <c r="D357" s="137">
        <f>'5 жастағы балалар К'!BI145</f>
        <v>0</v>
      </c>
      <c r="E357" s="44"/>
      <c r="F357" s="137">
        <f>'5 жастағы балалар Ш'!BI145</f>
        <v>0</v>
      </c>
      <c r="G357" s="44"/>
    </row>
    <row r="358" spans="2:7">
      <c r="B358" s="33"/>
      <c r="C358" s="43"/>
      <c r="D358" s="137">
        <f>'5 жастағы балалар К'!BJ145</f>
        <v>0</v>
      </c>
      <c r="E358" s="44"/>
      <c r="F358" s="137">
        <f>'5 жастағы балалар Ш'!BJ145</f>
        <v>0</v>
      </c>
      <c r="G358" s="44"/>
    </row>
    <row r="359" spans="2:7">
      <c r="B359" s="34"/>
      <c r="C359" s="43"/>
      <c r="D359" s="137">
        <f>'5 жастағы балалар К'!BK145</f>
        <v>0</v>
      </c>
      <c r="E359" s="44"/>
      <c r="F359" s="137">
        <f>'5 жастағы балалар Ш'!BK145</f>
        <v>0</v>
      </c>
      <c r="G359" s="44"/>
    </row>
    <row r="360" spans="2:7">
      <c r="B360" s="31">
        <v>21</v>
      </c>
      <c r="C360" s="43"/>
      <c r="D360" s="137">
        <f>'5 жастағы балалар К'!BL145</f>
        <v>0</v>
      </c>
      <c r="E360" s="44"/>
      <c r="F360" s="137">
        <f>'5 жастағы балалар Ш'!BL145</f>
        <v>0</v>
      </c>
      <c r="G360" s="44"/>
    </row>
    <row r="361" spans="2:7">
      <c r="B361" s="33"/>
      <c r="C361" s="43"/>
      <c r="D361" s="137">
        <f>'5 жастағы балалар К'!BM145</f>
        <v>0</v>
      </c>
      <c r="E361" s="44"/>
      <c r="F361" s="137">
        <f>'5 жастағы балалар Ш'!BM145</f>
        <v>0</v>
      </c>
      <c r="G361" s="44"/>
    </row>
    <row r="362" spans="2:7">
      <c r="B362" s="34"/>
      <c r="C362" s="43"/>
      <c r="D362" s="137">
        <f>'5 жастағы балалар К'!BN145</f>
        <v>0</v>
      </c>
      <c r="E362" s="44"/>
      <c r="F362" s="137">
        <f>'5 жастағы балалар Ш'!BN145</f>
        <v>0</v>
      </c>
      <c r="G362" s="44"/>
    </row>
    <row r="363" spans="2:7">
      <c r="B363" s="31">
        <v>22</v>
      </c>
      <c r="C363" s="43"/>
      <c r="D363" s="137">
        <f>'5 жастағы балалар К'!BO145</f>
        <v>0</v>
      </c>
      <c r="E363" s="44"/>
      <c r="F363" s="137">
        <f>'5 жастағы балалар Ш'!BO145</f>
        <v>0</v>
      </c>
      <c r="G363" s="44"/>
    </row>
    <row r="364" spans="2:7">
      <c r="B364" s="33"/>
      <c r="C364" s="43"/>
      <c r="D364" s="137">
        <f>'5 жастағы балалар К'!BP145</f>
        <v>0</v>
      </c>
      <c r="E364" s="44"/>
      <c r="F364" s="137">
        <f>'5 жастағы балалар Ш'!BP145</f>
        <v>0</v>
      </c>
      <c r="G364" s="44"/>
    </row>
    <row r="365" spans="2:7">
      <c r="B365" s="34"/>
      <c r="C365" s="43"/>
      <c r="D365" s="137">
        <f>'5 жастағы балалар К'!BQ145</f>
        <v>0</v>
      </c>
      <c r="E365" s="44"/>
      <c r="F365" s="137">
        <f>'5 жастағы балалар Ш'!BQ145</f>
        <v>0</v>
      </c>
      <c r="G365" s="44"/>
    </row>
    <row r="366" spans="2:7">
      <c r="B366" s="31">
        <v>23</v>
      </c>
      <c r="C366" s="43"/>
      <c r="D366" s="137">
        <f>'5 жастағы балалар К'!BR145</f>
        <v>0</v>
      </c>
      <c r="E366" s="44"/>
      <c r="F366" s="137">
        <f>'5 жастағы балалар Ш'!BR145</f>
        <v>0</v>
      </c>
      <c r="G366" s="44"/>
    </row>
    <row r="367" spans="2:7">
      <c r="B367" s="33"/>
      <c r="C367" s="43"/>
      <c r="D367" s="137">
        <f>'5 жастағы балалар К'!BS145</f>
        <v>0</v>
      </c>
      <c r="E367" s="44"/>
      <c r="F367" s="137">
        <f>'5 жастағы балалар Ш'!BS145</f>
        <v>0</v>
      </c>
      <c r="G367" s="44"/>
    </row>
    <row r="368" spans="2:7">
      <c r="B368" s="34"/>
      <c r="C368" s="43"/>
      <c r="D368" s="137">
        <f>'5 жастағы балалар К'!BT145</f>
        <v>0</v>
      </c>
      <c r="E368" s="44"/>
      <c r="F368" s="137">
        <f>'5 жастағы балалар Ш'!BT145</f>
        <v>0</v>
      </c>
      <c r="G368" s="44"/>
    </row>
    <row r="369" spans="2:7">
      <c r="B369" s="31">
        <v>24</v>
      </c>
      <c r="C369" s="43"/>
      <c r="D369" s="137">
        <f>'5 жастағы балалар К'!BU145</f>
        <v>0</v>
      </c>
      <c r="E369" s="44"/>
      <c r="F369" s="137">
        <f>'5 жастағы балалар Ш'!BU145</f>
        <v>0</v>
      </c>
      <c r="G369" s="44"/>
    </row>
    <row r="370" spans="2:7">
      <c r="B370" s="33"/>
      <c r="C370" s="43"/>
      <c r="D370" s="137">
        <f>'5 жастағы балалар К'!BV145</f>
        <v>0</v>
      </c>
      <c r="E370" s="44"/>
      <c r="F370" s="137">
        <f>'5 жастағы балалар Ш'!BV145</f>
        <v>0</v>
      </c>
      <c r="G370" s="44"/>
    </row>
    <row r="371" spans="2:7">
      <c r="B371" s="34"/>
      <c r="C371" s="43"/>
      <c r="D371" s="137">
        <f>'5 жастағы балалар К'!BW145</f>
        <v>0</v>
      </c>
      <c r="E371" s="44"/>
      <c r="F371" s="137">
        <f>'5 жастағы балалар Ш'!BW145</f>
        <v>0</v>
      </c>
      <c r="G371" s="44"/>
    </row>
    <row r="372" spans="2:7">
      <c r="B372" s="31">
        <v>25</v>
      </c>
      <c r="C372" s="43"/>
      <c r="D372" s="137">
        <f>'5 жастағы балалар К'!BX145</f>
        <v>0</v>
      </c>
      <c r="E372" s="44"/>
      <c r="F372" s="137">
        <f>'5 жастағы балалар Ш'!BX145</f>
        <v>0</v>
      </c>
      <c r="G372" s="44"/>
    </row>
    <row r="373" spans="2:7">
      <c r="B373" s="33"/>
      <c r="C373" s="43"/>
      <c r="D373" s="137">
        <f>'5 жастағы балалар К'!BY145</f>
        <v>0</v>
      </c>
      <c r="E373" s="44"/>
      <c r="F373" s="137">
        <f>'5 жастағы балалар Ш'!BY145</f>
        <v>0</v>
      </c>
      <c r="G373" s="44"/>
    </row>
    <row r="374" spans="2:7">
      <c r="B374" s="34"/>
      <c r="C374" s="43"/>
      <c r="D374" s="137">
        <f>'5 жастағы балалар К'!BZ145</f>
        <v>0</v>
      </c>
      <c r="E374" s="44"/>
      <c r="F374" s="137">
        <f>'5 жастағы балалар Ш'!BZ145</f>
        <v>0</v>
      </c>
      <c r="G374" s="44"/>
    </row>
    <row r="375" spans="2:7">
      <c r="B375" s="37">
        <v>26</v>
      </c>
      <c r="C375" s="43"/>
      <c r="D375" s="137">
        <f>'5 жастағы балалар К'!CA145</f>
        <v>0</v>
      </c>
      <c r="E375" s="44"/>
      <c r="F375" s="137">
        <f>'5 жастағы балалар Ш'!CA145</f>
        <v>0</v>
      </c>
      <c r="G375" s="44"/>
    </row>
    <row r="376" spans="2:7">
      <c r="B376" s="37"/>
      <c r="C376" s="43"/>
      <c r="D376" s="137">
        <f>'5 жастағы балалар К'!CB145</f>
        <v>0</v>
      </c>
      <c r="E376" s="44"/>
      <c r="F376" s="137">
        <f>'5 жастағы балалар Ш'!CB145</f>
        <v>0</v>
      </c>
      <c r="G376" s="44"/>
    </row>
    <row r="377" spans="2:7">
      <c r="B377" s="37"/>
      <c r="C377" s="43"/>
      <c r="D377" s="137">
        <f>'5 жастағы балалар К'!CC145</f>
        <v>0</v>
      </c>
      <c r="E377" s="44"/>
      <c r="F377" s="137">
        <f>'5 жастағы балалар Ш'!CC145</f>
        <v>0</v>
      </c>
      <c r="G377" s="44"/>
    </row>
    <row r="378" spans="2:7">
      <c r="B378" s="37">
        <v>27</v>
      </c>
      <c r="C378" s="43"/>
      <c r="D378" s="137">
        <f>'5 жастағы балалар К'!CD145</f>
        <v>0</v>
      </c>
      <c r="E378" s="44"/>
      <c r="F378" s="137">
        <f>'5 жастағы балалар Ш'!CD145</f>
        <v>0</v>
      </c>
      <c r="G378" s="44"/>
    </row>
    <row r="379" spans="2:7">
      <c r="B379" s="37"/>
      <c r="C379" s="43"/>
      <c r="D379" s="137">
        <f>'5 жастағы балалар К'!CE145</f>
        <v>0</v>
      </c>
      <c r="E379" s="44"/>
      <c r="F379" s="137">
        <f>'5 жастағы балалар Ш'!CE145</f>
        <v>0</v>
      </c>
      <c r="G379" s="44"/>
    </row>
    <row r="380" spans="2:7">
      <c r="B380" s="37"/>
      <c r="C380" s="43"/>
      <c r="D380" s="137">
        <f>'5 жастағы балалар К'!CF145</f>
        <v>0</v>
      </c>
      <c r="E380" s="44"/>
      <c r="F380" s="137">
        <f>'5 жастағы балалар Ш'!CF145</f>
        <v>0</v>
      </c>
      <c r="G380" s="44"/>
    </row>
    <row r="381" spans="2:7">
      <c r="B381" s="37">
        <v>28</v>
      </c>
      <c r="C381" s="43"/>
      <c r="D381" s="137">
        <f>'5 жастағы балалар К'!CG145</f>
        <v>0</v>
      </c>
      <c r="E381" s="44"/>
      <c r="F381" s="137">
        <f>'5 жастағы балалар Ш'!CG145</f>
        <v>0</v>
      </c>
      <c r="G381" s="44"/>
    </row>
    <row r="382" spans="2:7">
      <c r="B382" s="37"/>
      <c r="C382" s="43"/>
      <c r="D382" s="137">
        <f>'5 жастағы балалар К'!CH145</f>
        <v>0</v>
      </c>
      <c r="E382" s="44"/>
      <c r="F382" s="137">
        <f>'5 жастағы балалар Ш'!CH145</f>
        <v>0</v>
      </c>
      <c r="G382" s="44"/>
    </row>
    <row r="383" spans="2:7">
      <c r="B383" s="37"/>
      <c r="C383" s="43"/>
      <c r="D383" s="137">
        <f>'5 жастағы балалар К'!CI145</f>
        <v>0</v>
      </c>
      <c r="E383" s="44"/>
      <c r="F383" s="137">
        <f>'5 жастағы балалар Ш'!CI145</f>
        <v>0</v>
      </c>
      <c r="G383" s="44"/>
    </row>
    <row r="384" spans="2:7">
      <c r="B384" s="37">
        <v>29</v>
      </c>
      <c r="C384" s="43"/>
      <c r="D384" s="42"/>
      <c r="E384" s="44"/>
      <c r="F384" s="137">
        <f>'5 жастағы балалар Ш'!CJ145</f>
        <v>0</v>
      </c>
      <c r="G384" s="44"/>
    </row>
    <row r="385" spans="2:7">
      <c r="B385" s="37"/>
      <c r="C385" s="43"/>
      <c r="D385" s="44"/>
      <c r="E385" s="44"/>
      <c r="F385" s="137">
        <f>'5 жастағы балалар Ш'!CK145</f>
        <v>0</v>
      </c>
      <c r="G385" s="44"/>
    </row>
    <row r="386" spans="2:7">
      <c r="B386" s="37"/>
      <c r="C386" s="43"/>
      <c r="D386" s="44"/>
      <c r="E386" s="44"/>
      <c r="F386" s="137">
        <f>'5 жастағы балалар Ш'!CL145</f>
        <v>0</v>
      </c>
      <c r="G386" s="44"/>
    </row>
    <row r="387" spans="2:7">
      <c r="B387" s="37">
        <v>30</v>
      </c>
      <c r="C387" s="43"/>
      <c r="D387" s="44"/>
      <c r="E387" s="44"/>
      <c r="F387" s="137">
        <f>'5 жастағы балалар Ш'!CM145</f>
        <v>0</v>
      </c>
      <c r="G387" s="44"/>
    </row>
    <row r="388" spans="2:7">
      <c r="B388" s="37"/>
      <c r="C388" s="43"/>
      <c r="D388" s="44"/>
      <c r="E388" s="44"/>
      <c r="F388" s="137">
        <f>'5 жастағы балалар Ш'!CN145</f>
        <v>0</v>
      </c>
      <c r="G388" s="44"/>
    </row>
    <row r="389" spans="2:7">
      <c r="B389" s="37"/>
      <c r="C389" s="43"/>
      <c r="D389" s="44"/>
      <c r="E389" s="44"/>
      <c r="F389" s="137">
        <f>'5 жастағы балалар Ш'!CO145</f>
        <v>0</v>
      </c>
      <c r="G389" s="44"/>
    </row>
    <row r="390" spans="2:7">
      <c r="B390" s="37">
        <v>31</v>
      </c>
      <c r="C390" s="43"/>
      <c r="D390" s="44"/>
      <c r="E390" s="44"/>
      <c r="F390" s="137">
        <f>'5 жастағы балалар Ш'!CP145</f>
        <v>0</v>
      </c>
      <c r="G390" s="44"/>
    </row>
    <row r="391" spans="2:7">
      <c r="B391" s="37"/>
      <c r="C391" s="43"/>
      <c r="D391" s="44"/>
      <c r="E391" s="44"/>
      <c r="F391" s="137">
        <f>'5 жастағы балалар Ш'!CQ145</f>
        <v>0</v>
      </c>
      <c r="G391" s="44"/>
    </row>
    <row r="392" spans="2:7">
      <c r="B392" s="37"/>
      <c r="C392" s="43"/>
      <c r="D392" s="44"/>
      <c r="E392" s="44"/>
      <c r="F392" s="137">
        <f>'5 жастағы балалар Ш'!CR145</f>
        <v>0</v>
      </c>
      <c r="G392" s="44"/>
    </row>
    <row r="393" spans="2:7">
      <c r="B393" s="37">
        <v>32</v>
      </c>
      <c r="C393" s="43"/>
      <c r="D393" s="44"/>
      <c r="E393" s="44"/>
      <c r="F393" s="137">
        <f>'5 жастағы балалар Ш'!CS145</f>
        <v>0</v>
      </c>
      <c r="G393" s="44"/>
    </row>
    <row r="394" spans="2:7">
      <c r="B394" s="37"/>
      <c r="C394" s="43"/>
      <c r="D394" s="44"/>
      <c r="E394" s="44"/>
      <c r="F394" s="137">
        <f>'5 жастағы балалар Ш'!CT145</f>
        <v>0</v>
      </c>
      <c r="G394" s="44"/>
    </row>
    <row r="395" spans="2:7">
      <c r="B395" s="37"/>
      <c r="C395" s="43"/>
      <c r="D395" s="44"/>
      <c r="E395" s="44"/>
      <c r="F395" s="137">
        <f>'5 жастағы балалар Ш'!CU145</f>
        <v>0</v>
      </c>
      <c r="G395" s="44"/>
    </row>
    <row r="396" spans="2:7">
      <c r="B396" s="37">
        <v>33</v>
      </c>
      <c r="C396" s="43"/>
      <c r="D396" s="44"/>
      <c r="E396" s="44"/>
      <c r="F396" s="137">
        <f>'5 жастағы балалар Ш'!CV145</f>
        <v>0</v>
      </c>
      <c r="G396" s="44"/>
    </row>
    <row r="397" spans="2:7">
      <c r="B397" s="37"/>
      <c r="C397" s="43"/>
      <c r="D397" s="44"/>
      <c r="E397" s="44"/>
      <c r="F397" s="137">
        <f>'5 жастағы балалар Ш'!CW145</f>
        <v>0</v>
      </c>
      <c r="G397" s="44"/>
    </row>
    <row r="398" spans="2:7">
      <c r="B398" s="37"/>
      <c r="C398" s="43"/>
      <c r="D398" s="44"/>
      <c r="E398" s="44"/>
      <c r="F398" s="137">
        <f>'5 жастағы балалар Ш'!CX145</f>
        <v>0</v>
      </c>
      <c r="G398" s="44"/>
    </row>
    <row r="399" spans="2:7">
      <c r="B399" s="37">
        <v>34</v>
      </c>
      <c r="C399" s="43"/>
      <c r="D399" s="44"/>
      <c r="E399" s="44"/>
      <c r="F399" s="137">
        <f>'5 жастағы балалар Ш'!CY145</f>
        <v>0</v>
      </c>
      <c r="G399" s="44"/>
    </row>
    <row r="400" spans="2:7">
      <c r="B400" s="37"/>
      <c r="C400" s="43"/>
      <c r="D400" s="44"/>
      <c r="E400" s="44"/>
      <c r="F400" s="137">
        <f>'5 жастағы балалар Ш'!CZ145</f>
        <v>0</v>
      </c>
      <c r="G400" s="44"/>
    </row>
    <row r="401" spans="2:7">
      <c r="B401" s="37"/>
      <c r="C401" s="43"/>
      <c r="D401" s="44"/>
      <c r="E401" s="44"/>
      <c r="F401" s="137">
        <f>'5 жастағы балалар Ш'!DA145</f>
        <v>0</v>
      </c>
      <c r="G401" s="44"/>
    </row>
    <row r="402" spans="2:7">
      <c r="B402" s="37">
        <v>35</v>
      </c>
      <c r="C402" s="43"/>
      <c r="D402" s="44"/>
      <c r="E402" s="44"/>
      <c r="F402" s="137">
        <f>'5 жастағы балалар Ш'!DB145</f>
        <v>0</v>
      </c>
      <c r="G402" s="44"/>
    </row>
    <row r="403" spans="2:7">
      <c r="B403" s="37"/>
      <c r="C403" s="43"/>
      <c r="D403" s="44"/>
      <c r="E403" s="44"/>
      <c r="F403" s="137">
        <f>'5 жастағы балалар Ш'!DC145</f>
        <v>0</v>
      </c>
      <c r="G403" s="44"/>
    </row>
    <row r="404" spans="2:7">
      <c r="B404" s="37"/>
      <c r="C404" s="45"/>
      <c r="D404" s="46"/>
      <c r="E404" s="46"/>
      <c r="F404" s="137">
        <f>'5 жастағы балалар Ш'!DD145</f>
        <v>0</v>
      </c>
      <c r="G404" s="46"/>
    </row>
    <row r="405" spans="2:2">
      <c r="B405" s="47">
        <f>СВОД3!V40</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2:DG353"/>
  <sheetViews>
    <sheetView zoomScale="60" zoomScaleNormal="60" topLeftCell="A106" workbookViewId="0">
      <pane xSplit="3" topLeftCell="D1" activePane="topRight" state="frozen"/>
      <selection/>
      <selection pane="topRight" activeCell="Q130" sqref="Q130"/>
    </sheetView>
  </sheetViews>
  <sheetFormatPr defaultColWidth="9" defaultRowHeight="14.4"/>
  <cols>
    <col min="2" max="2" width="4.71296296296296" customWidth="1"/>
    <col min="3" max="3" width="50.712962962963" customWidth="1"/>
    <col min="4" max="4" width="17.5740740740741" customWidth="1"/>
    <col min="5" max="5" width="17" customWidth="1"/>
    <col min="6" max="6" width="21" customWidth="1"/>
    <col min="7" max="8" width="12.712962962963" customWidth="1"/>
    <col min="9" max="9" width="15.1388888888889" customWidth="1"/>
    <col min="10" max="10" width="15.287037037037" customWidth="1"/>
    <col min="11" max="11" width="18.4259259259259" customWidth="1"/>
    <col min="12" max="12" width="19.287037037037" customWidth="1"/>
    <col min="13" max="14" width="12.712962962963" customWidth="1"/>
    <col min="15" max="15" width="16" customWidth="1"/>
    <col min="16" max="16" width="18.712962962963" customWidth="1"/>
    <col min="17" max="17" width="19.8518518518519" customWidth="1"/>
    <col min="18" max="18" width="18" customWidth="1"/>
    <col min="19" max="19" width="12.712962962963" customWidth="1"/>
    <col min="20" max="20" width="18.1388888888889" customWidth="1"/>
    <col min="21" max="21" width="15.287037037037" customWidth="1"/>
    <col min="22" max="22" width="12.712962962963" customWidth="1"/>
    <col min="23" max="23" width="18.4259259259259" customWidth="1"/>
    <col min="24" max="24" width="19.1388888888889" customWidth="1"/>
    <col min="25" max="25" width="13.5740740740741" customWidth="1"/>
    <col min="26" max="26" width="15.8518518518519" customWidth="1"/>
    <col min="27" max="27" width="17.4259259259259" customWidth="1"/>
    <col min="28" max="29" width="15.5740740740741" customWidth="1"/>
    <col min="30" max="30" width="16" customWidth="1"/>
    <col min="31" max="33" width="12.712962962963" customWidth="1"/>
    <col min="34" max="34" width="14.5740740740741" customWidth="1"/>
    <col min="35" max="35" width="21.287037037037" customWidth="1"/>
    <col min="36" max="36" width="15.1388888888889" customWidth="1"/>
    <col min="37" max="37" width="12.712962962963" customWidth="1"/>
    <col min="38" max="38" width="15.287037037037" customWidth="1"/>
    <col min="39" max="39" width="15.5740740740741" customWidth="1"/>
    <col min="40" max="40" width="12.712962962963" customWidth="1"/>
    <col min="41" max="41" width="14.8518518518519" customWidth="1"/>
    <col min="42" max="42" width="15.5740740740741" customWidth="1"/>
    <col min="43" max="43" width="13.8518518518519" customWidth="1"/>
    <col min="44" max="44" width="12.712962962963" customWidth="1"/>
    <col min="45" max="45" width="15.8518518518519" customWidth="1"/>
    <col min="46" max="51" width="12.712962962963" customWidth="1"/>
    <col min="52" max="52" width="18.8518518518519" customWidth="1"/>
    <col min="53" max="53" width="19.8518518518519" customWidth="1"/>
    <col min="54" max="54" width="16.5740740740741" customWidth="1"/>
    <col min="55" max="55" width="20.5740740740741" customWidth="1"/>
    <col min="56" max="56" width="20" customWidth="1"/>
    <col min="57" max="57" width="21.1388888888889" customWidth="1"/>
    <col min="58" max="58" width="18.1388888888889" customWidth="1"/>
    <col min="59" max="59" width="19.4259259259259" customWidth="1"/>
    <col min="60" max="60" width="17" customWidth="1"/>
    <col min="61" max="61" width="17.1388888888889" customWidth="1"/>
    <col min="62" max="62" width="22" customWidth="1"/>
    <col min="63" max="63" width="17.712962962963" customWidth="1"/>
    <col min="64" max="64" width="12.712962962963" customWidth="1"/>
    <col min="65" max="65" width="15.287037037037" customWidth="1"/>
    <col min="66" max="66" width="18" customWidth="1"/>
    <col min="67" max="67" width="16.287037037037" customWidth="1"/>
    <col min="68" max="68" width="17.287037037037" customWidth="1"/>
    <col min="69" max="69" width="17.4259259259259" customWidth="1"/>
    <col min="70" max="70" width="18.5740740740741" customWidth="1"/>
    <col min="71" max="71" width="19.5740740740741" customWidth="1"/>
    <col min="72" max="72" width="19.1388888888889" customWidth="1"/>
    <col min="73" max="75" width="12.712962962963" customWidth="1"/>
    <col min="76" max="76" width="21.712962962963" customWidth="1"/>
    <col min="77" max="77" width="26.712962962963" customWidth="1"/>
    <col min="78" max="78" width="19.4259259259259" customWidth="1"/>
    <col min="79" max="79" width="22.712962962963" customWidth="1"/>
    <col min="80" max="80" width="23.1388888888889" customWidth="1"/>
    <col min="81" max="81" width="27.287037037037" customWidth="1"/>
    <col min="82" max="82" width="17.287037037037" customWidth="1"/>
    <col min="83" max="83" width="18.8518518518519" customWidth="1"/>
    <col min="84" max="84" width="21.287037037037" customWidth="1"/>
    <col min="85" max="85" width="15" customWidth="1"/>
    <col min="86" max="86" width="16.712962962963" customWidth="1"/>
    <col min="87" max="87" width="20.5740740740741" customWidth="1"/>
    <col min="88" max="88" width="16.287037037037" customWidth="1"/>
    <col min="89" max="89" width="19.4259259259259" customWidth="1"/>
    <col min="90" max="90" width="17.5740740740741" customWidth="1"/>
    <col min="91" max="91" width="13.1388888888889" customWidth="1"/>
    <col min="92" max="95" width="14.4259259259259" customWidth="1"/>
    <col min="96" max="96" width="17.5740740740741" customWidth="1"/>
    <col min="97" max="97" width="14.4259259259259" customWidth="1"/>
    <col min="98" max="98" width="16.1388888888889" customWidth="1"/>
    <col min="99" max="99" width="17.5740740740741" customWidth="1"/>
    <col min="100" max="102" width="14.4259259259259" customWidth="1"/>
    <col min="103" max="103" width="19.8518518518519" customWidth="1"/>
    <col min="104" max="104" width="20.4259259259259" customWidth="1"/>
    <col min="105" max="105" width="21.1388888888889" customWidth="1"/>
    <col min="106" max="106" width="12.4259259259259" customWidth="1"/>
    <col min="107" max="107" width="11.1388888888889" customWidth="1"/>
    <col min="108" max="108" width="11" customWidth="1"/>
    <col min="111" max="111" width="14.1388888888889" customWidth="1"/>
  </cols>
  <sheetData>
    <row r="2" ht="15.75" customHeight="1" spans="2:95">
      <c r="B2" s="353"/>
      <c r="C2" s="354" t="s">
        <v>0</v>
      </c>
      <c r="D2" s="354"/>
      <c r="E2" s="354"/>
      <c r="F2" s="354"/>
      <c r="G2" s="354"/>
      <c r="H2" s="354"/>
      <c r="I2" s="354"/>
      <c r="J2" s="354"/>
      <c r="K2" s="354"/>
      <c r="L2" s="354"/>
      <c r="M2" s="354"/>
      <c r="N2" s="354"/>
      <c r="O2" s="354"/>
      <c r="P2" s="354"/>
      <c r="Q2" s="354"/>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3"/>
      <c r="BU2" s="353"/>
      <c r="BV2" s="353"/>
      <c r="BW2" s="353"/>
      <c r="BX2" s="353"/>
      <c r="BY2" s="353"/>
      <c r="BZ2" s="353"/>
      <c r="CA2" s="353"/>
      <c r="CB2" s="353"/>
      <c r="CC2" s="353"/>
      <c r="CD2" s="353"/>
      <c r="CE2" s="353"/>
      <c r="CF2" s="353"/>
      <c r="CG2" s="353"/>
      <c r="CH2" s="353"/>
      <c r="CI2" s="353"/>
      <c r="CJ2" s="353"/>
      <c r="CK2" s="353"/>
      <c r="CL2" s="353"/>
      <c r="CM2" s="353"/>
      <c r="CN2" s="353"/>
      <c r="CO2" s="353"/>
      <c r="CP2" s="353"/>
      <c r="CQ2" s="353"/>
    </row>
    <row r="3" ht="15.75" customHeight="1" spans="1:95">
      <c r="A3" s="353"/>
      <c r="B3" s="353"/>
      <c r="C3" s="354" t="str">
        <f>'5 жастағы балалар Ф'!C3:W3</f>
        <v>Оқу жылы: 2023-2024                           Топ: "Мектепалды сыныбы"               Өткізу кезеңі: бастапқа       Өткізу мерзімі: қыркүйек 2023 жыл</v>
      </c>
      <c r="D3" s="354"/>
      <c r="E3" s="354"/>
      <c r="F3" s="354"/>
      <c r="G3" s="354"/>
      <c r="H3" s="354"/>
      <c r="I3" s="354"/>
      <c r="J3" s="354"/>
      <c r="K3" s="354"/>
      <c r="L3" s="354"/>
      <c r="M3" s="354"/>
      <c r="N3" s="354"/>
      <c r="O3" s="354"/>
      <c r="P3" s="354"/>
      <c r="Q3" s="354"/>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3"/>
      <c r="BD3" s="353"/>
      <c r="BE3" s="353"/>
      <c r="BF3" s="353"/>
      <c r="BG3" s="353"/>
      <c r="BH3" s="353"/>
      <c r="BI3" s="353"/>
      <c r="BJ3" s="353"/>
      <c r="BK3" s="353"/>
      <c r="BL3" s="353"/>
      <c r="BM3" s="353"/>
      <c r="BN3" s="353"/>
      <c r="BO3" s="353"/>
      <c r="BP3" s="353"/>
      <c r="BQ3" s="353"/>
      <c r="BR3" s="353"/>
      <c r="BS3" s="353"/>
      <c r="BT3" s="353"/>
      <c r="BU3" s="353"/>
      <c r="BV3" s="353"/>
      <c r="BW3" s="353"/>
      <c r="BX3" s="353"/>
      <c r="BY3" s="353"/>
      <c r="BZ3" s="353"/>
      <c r="CA3" s="353"/>
      <c r="CB3" s="353"/>
      <c r="CC3" s="353"/>
      <c r="CD3" s="353"/>
      <c r="CE3" s="353"/>
      <c r="CF3" s="353"/>
      <c r="CG3" s="353"/>
      <c r="CH3" s="353"/>
      <c r="CI3" s="353"/>
      <c r="CJ3" s="353"/>
      <c r="CK3" s="353"/>
      <c r="CL3" s="353"/>
      <c r="CM3" s="353"/>
      <c r="CN3" s="353"/>
      <c r="CO3" s="353"/>
      <c r="CP3" s="353"/>
      <c r="CQ3" s="353"/>
    </row>
    <row r="5" ht="15.75" customHeight="1" spans="2:96">
      <c r="B5" s="421"/>
      <c r="C5" s="422"/>
      <c r="D5" s="202" t="s">
        <v>405</v>
      </c>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c r="CK5" s="202"/>
      <c r="CL5" s="202"/>
      <c r="CM5" s="202"/>
      <c r="CN5" s="202"/>
      <c r="CO5" s="278"/>
      <c r="CP5" s="379" t="s">
        <v>6</v>
      </c>
      <c r="CQ5" s="380" t="s">
        <v>7</v>
      </c>
      <c r="CR5" s="381" t="s">
        <v>8</v>
      </c>
    </row>
    <row r="6" ht="15" customHeight="1" spans="2:96">
      <c r="B6" s="31" t="s">
        <v>3</v>
      </c>
      <c r="C6" s="31" t="s">
        <v>111</v>
      </c>
      <c r="D6" s="423" t="s">
        <v>406</v>
      </c>
      <c r="E6" s="423"/>
      <c r="F6" s="423"/>
      <c r="G6" s="423"/>
      <c r="H6" s="423"/>
      <c r="I6" s="423"/>
      <c r="J6" s="423"/>
      <c r="K6" s="423"/>
      <c r="L6" s="423"/>
      <c r="M6" s="423"/>
      <c r="N6" s="423"/>
      <c r="O6" s="423"/>
      <c r="P6" s="423"/>
      <c r="Q6" s="423"/>
      <c r="R6" s="423"/>
      <c r="S6" s="423"/>
      <c r="T6" s="423"/>
      <c r="U6" s="423"/>
      <c r="V6" s="428" t="s">
        <v>407</v>
      </c>
      <c r="W6" s="428"/>
      <c r="X6" s="428"/>
      <c r="Y6" s="428"/>
      <c r="Z6" s="428"/>
      <c r="AA6" s="428"/>
      <c r="AB6" s="428"/>
      <c r="AC6" s="428"/>
      <c r="AD6" s="428"/>
      <c r="AE6" s="428"/>
      <c r="AF6" s="428"/>
      <c r="AG6" s="428"/>
      <c r="AH6" s="428"/>
      <c r="AI6" s="428"/>
      <c r="AJ6" s="428"/>
      <c r="AK6" s="428"/>
      <c r="AL6" s="428"/>
      <c r="AM6" s="428"/>
      <c r="AN6" s="428" t="s">
        <v>408</v>
      </c>
      <c r="AO6" s="428"/>
      <c r="AP6" s="428"/>
      <c r="AQ6" s="428"/>
      <c r="AR6" s="428"/>
      <c r="AS6" s="428"/>
      <c r="AT6" s="428"/>
      <c r="AU6" s="428"/>
      <c r="AV6" s="428"/>
      <c r="AW6" s="428"/>
      <c r="AX6" s="428"/>
      <c r="AY6" s="428"/>
      <c r="AZ6" s="428"/>
      <c r="BA6" s="428"/>
      <c r="BB6" s="428"/>
      <c r="BC6" s="428"/>
      <c r="BD6" s="428"/>
      <c r="BE6" s="428"/>
      <c r="BF6" s="428" t="s">
        <v>409</v>
      </c>
      <c r="BG6" s="428"/>
      <c r="BH6" s="428"/>
      <c r="BI6" s="428"/>
      <c r="BJ6" s="428"/>
      <c r="BK6" s="428"/>
      <c r="BL6" s="428"/>
      <c r="BM6" s="428"/>
      <c r="BN6" s="428"/>
      <c r="BO6" s="428"/>
      <c r="BP6" s="428"/>
      <c r="BQ6" s="428"/>
      <c r="BR6" s="428"/>
      <c r="BS6" s="428"/>
      <c r="BT6" s="428"/>
      <c r="BU6" s="428"/>
      <c r="BV6" s="428"/>
      <c r="BW6" s="428"/>
      <c r="BX6" s="428" t="s">
        <v>410</v>
      </c>
      <c r="BY6" s="428"/>
      <c r="BZ6" s="428"/>
      <c r="CA6" s="428"/>
      <c r="CB6" s="428"/>
      <c r="CC6" s="428"/>
      <c r="CD6" s="428"/>
      <c r="CE6" s="428"/>
      <c r="CF6" s="428"/>
      <c r="CG6" s="428"/>
      <c r="CH6" s="428"/>
      <c r="CI6" s="428"/>
      <c r="CJ6" s="428"/>
      <c r="CK6" s="428"/>
      <c r="CL6" s="428"/>
      <c r="CM6" s="428"/>
      <c r="CN6" s="428"/>
      <c r="CO6" s="428"/>
      <c r="CP6" s="382"/>
      <c r="CQ6" s="383"/>
      <c r="CR6" s="384"/>
    </row>
    <row r="7" ht="15.6" spans="2:96">
      <c r="B7" s="33"/>
      <c r="C7" s="424"/>
      <c r="D7" s="358" t="s">
        <v>411</v>
      </c>
      <c r="E7" s="358"/>
      <c r="F7" s="358"/>
      <c r="G7" s="358" t="s">
        <v>412</v>
      </c>
      <c r="H7" s="358"/>
      <c r="I7" s="358"/>
      <c r="J7" s="358" t="s">
        <v>413</v>
      </c>
      <c r="K7" s="358"/>
      <c r="L7" s="358"/>
      <c r="M7" s="358" t="s">
        <v>414</v>
      </c>
      <c r="N7" s="358"/>
      <c r="O7" s="358"/>
      <c r="P7" s="358" t="s">
        <v>415</v>
      </c>
      <c r="Q7" s="358"/>
      <c r="R7" s="358"/>
      <c r="S7" s="358" t="s">
        <v>416</v>
      </c>
      <c r="T7" s="358"/>
      <c r="U7" s="358"/>
      <c r="V7" s="358" t="s">
        <v>417</v>
      </c>
      <c r="W7" s="358"/>
      <c r="X7" s="358"/>
      <c r="Y7" s="358" t="s">
        <v>418</v>
      </c>
      <c r="Z7" s="358"/>
      <c r="AA7" s="358"/>
      <c r="AB7" s="358" t="s">
        <v>419</v>
      </c>
      <c r="AC7" s="358"/>
      <c r="AD7" s="358"/>
      <c r="AE7" s="358" t="s">
        <v>420</v>
      </c>
      <c r="AF7" s="358"/>
      <c r="AG7" s="358"/>
      <c r="AH7" s="358" t="s">
        <v>421</v>
      </c>
      <c r="AI7" s="358"/>
      <c r="AJ7" s="358"/>
      <c r="AK7" s="358" t="s">
        <v>422</v>
      </c>
      <c r="AL7" s="358"/>
      <c r="AM7" s="358"/>
      <c r="AN7" s="358" t="s">
        <v>423</v>
      </c>
      <c r="AO7" s="358"/>
      <c r="AP7" s="358"/>
      <c r="AQ7" s="358" t="s">
        <v>424</v>
      </c>
      <c r="AR7" s="358"/>
      <c r="AS7" s="358"/>
      <c r="AT7" s="358" t="s">
        <v>425</v>
      </c>
      <c r="AU7" s="358"/>
      <c r="AV7" s="358"/>
      <c r="AW7" s="358" t="s">
        <v>426</v>
      </c>
      <c r="AX7" s="358"/>
      <c r="AY7" s="358"/>
      <c r="AZ7" s="358" t="s">
        <v>427</v>
      </c>
      <c r="BA7" s="358"/>
      <c r="BB7" s="358"/>
      <c r="BC7" s="358" t="s">
        <v>428</v>
      </c>
      <c r="BD7" s="358"/>
      <c r="BE7" s="358"/>
      <c r="BF7" s="358" t="s">
        <v>429</v>
      </c>
      <c r="BG7" s="358"/>
      <c r="BH7" s="358"/>
      <c r="BI7" s="358" t="s">
        <v>430</v>
      </c>
      <c r="BJ7" s="358"/>
      <c r="BK7" s="358"/>
      <c r="BL7" s="358" t="s">
        <v>431</v>
      </c>
      <c r="BM7" s="358"/>
      <c r="BN7" s="358"/>
      <c r="BO7" s="358" t="s">
        <v>432</v>
      </c>
      <c r="BP7" s="358"/>
      <c r="BQ7" s="358"/>
      <c r="BR7" s="358" t="s">
        <v>433</v>
      </c>
      <c r="BS7" s="358"/>
      <c r="BT7" s="358"/>
      <c r="BU7" s="358" t="s">
        <v>434</v>
      </c>
      <c r="BV7" s="358"/>
      <c r="BW7" s="358"/>
      <c r="BX7" s="358" t="s">
        <v>435</v>
      </c>
      <c r="BY7" s="358"/>
      <c r="BZ7" s="358"/>
      <c r="CA7" s="358" t="s">
        <v>436</v>
      </c>
      <c r="CB7" s="358"/>
      <c r="CC7" s="358"/>
      <c r="CD7" s="358" t="s">
        <v>437</v>
      </c>
      <c r="CE7" s="358"/>
      <c r="CF7" s="358"/>
      <c r="CG7" s="358" t="s">
        <v>438</v>
      </c>
      <c r="CH7" s="358"/>
      <c r="CI7" s="358"/>
      <c r="CJ7" s="358" t="s">
        <v>439</v>
      </c>
      <c r="CK7" s="358"/>
      <c r="CL7" s="358"/>
      <c r="CM7" s="358" t="s">
        <v>440</v>
      </c>
      <c r="CN7" s="358"/>
      <c r="CO7" s="358"/>
      <c r="CP7" s="382"/>
      <c r="CQ7" s="383"/>
      <c r="CR7" s="384"/>
    </row>
    <row r="8" ht="95.25" customHeight="1" spans="2:96">
      <c r="B8" s="33"/>
      <c r="C8" s="424"/>
      <c r="D8" s="293" t="s">
        <v>441</v>
      </c>
      <c r="E8" s="293"/>
      <c r="F8" s="293"/>
      <c r="G8" s="293" t="s">
        <v>442</v>
      </c>
      <c r="H8" s="293"/>
      <c r="I8" s="293"/>
      <c r="J8" s="293" t="s">
        <v>443</v>
      </c>
      <c r="K8" s="293"/>
      <c r="L8" s="293"/>
      <c r="M8" s="293" t="s">
        <v>444</v>
      </c>
      <c r="N8" s="293"/>
      <c r="O8" s="293"/>
      <c r="P8" s="293" t="s">
        <v>445</v>
      </c>
      <c r="Q8" s="293"/>
      <c r="R8" s="293"/>
      <c r="S8" s="293" t="s">
        <v>446</v>
      </c>
      <c r="T8" s="293"/>
      <c r="U8" s="293"/>
      <c r="V8" s="293" t="s">
        <v>447</v>
      </c>
      <c r="W8" s="293"/>
      <c r="X8" s="293"/>
      <c r="Y8" s="293" t="s">
        <v>448</v>
      </c>
      <c r="Z8" s="293"/>
      <c r="AA8" s="293"/>
      <c r="AB8" s="293" t="s">
        <v>449</v>
      </c>
      <c r="AC8" s="293"/>
      <c r="AD8" s="293"/>
      <c r="AE8" s="293" t="s">
        <v>450</v>
      </c>
      <c r="AF8" s="293"/>
      <c r="AG8" s="293"/>
      <c r="AH8" s="293" t="s">
        <v>451</v>
      </c>
      <c r="AI8" s="293"/>
      <c r="AJ8" s="293"/>
      <c r="AK8" s="293" t="s">
        <v>452</v>
      </c>
      <c r="AL8" s="293"/>
      <c r="AM8" s="293"/>
      <c r="AN8" s="293" t="s">
        <v>453</v>
      </c>
      <c r="AO8" s="293"/>
      <c r="AP8" s="293"/>
      <c r="AQ8" s="293" t="s">
        <v>454</v>
      </c>
      <c r="AR8" s="293"/>
      <c r="AS8" s="293"/>
      <c r="AT8" s="293" t="s">
        <v>455</v>
      </c>
      <c r="AU8" s="293"/>
      <c r="AV8" s="293"/>
      <c r="AW8" s="293" t="s">
        <v>456</v>
      </c>
      <c r="AX8" s="293"/>
      <c r="AY8" s="293"/>
      <c r="AZ8" s="314" t="s">
        <v>457</v>
      </c>
      <c r="BA8" s="314"/>
      <c r="BB8" s="314"/>
      <c r="BC8" s="293" t="s">
        <v>458</v>
      </c>
      <c r="BD8" s="293"/>
      <c r="BE8" s="293"/>
      <c r="BF8" s="293" t="s">
        <v>459</v>
      </c>
      <c r="BG8" s="293"/>
      <c r="BH8" s="293"/>
      <c r="BI8" s="293" t="s">
        <v>460</v>
      </c>
      <c r="BJ8" s="293"/>
      <c r="BK8" s="293"/>
      <c r="BL8" s="293" t="s">
        <v>461</v>
      </c>
      <c r="BM8" s="293"/>
      <c r="BN8" s="293"/>
      <c r="BO8" s="293" t="s">
        <v>462</v>
      </c>
      <c r="BP8" s="293"/>
      <c r="BQ8" s="293"/>
      <c r="BR8" s="293" t="s">
        <v>463</v>
      </c>
      <c r="BS8" s="293"/>
      <c r="BT8" s="293"/>
      <c r="BU8" s="293" t="s">
        <v>464</v>
      </c>
      <c r="BV8" s="293"/>
      <c r="BW8" s="293"/>
      <c r="BX8" s="293" t="s">
        <v>465</v>
      </c>
      <c r="BY8" s="293"/>
      <c r="BZ8" s="293"/>
      <c r="CA8" s="293" t="s">
        <v>466</v>
      </c>
      <c r="CB8" s="293"/>
      <c r="CC8" s="293"/>
      <c r="CD8" s="293" t="s">
        <v>467</v>
      </c>
      <c r="CE8" s="293"/>
      <c r="CF8" s="293"/>
      <c r="CG8" s="293" t="s">
        <v>468</v>
      </c>
      <c r="CH8" s="293"/>
      <c r="CI8" s="293"/>
      <c r="CJ8" s="314" t="s">
        <v>469</v>
      </c>
      <c r="CK8" s="314"/>
      <c r="CL8" s="314"/>
      <c r="CM8" s="293" t="s">
        <v>470</v>
      </c>
      <c r="CN8" s="293"/>
      <c r="CO8" s="293"/>
      <c r="CP8" s="382"/>
      <c r="CQ8" s="383"/>
      <c r="CR8" s="384"/>
    </row>
    <row r="9" ht="113.25" customHeight="1" spans="2:96">
      <c r="B9" s="34"/>
      <c r="C9" s="425"/>
      <c r="D9" s="359" t="s">
        <v>471</v>
      </c>
      <c r="E9" s="359" t="s">
        <v>472</v>
      </c>
      <c r="F9" s="359" t="s">
        <v>473</v>
      </c>
      <c r="G9" s="359" t="s">
        <v>474</v>
      </c>
      <c r="H9" s="359" t="s">
        <v>475</v>
      </c>
      <c r="I9" s="359" t="s">
        <v>476</v>
      </c>
      <c r="J9" s="359" t="s">
        <v>477</v>
      </c>
      <c r="K9" s="359" t="s">
        <v>478</v>
      </c>
      <c r="L9" s="359" t="s">
        <v>479</v>
      </c>
      <c r="M9" s="359" t="s">
        <v>480</v>
      </c>
      <c r="N9" s="359" t="s">
        <v>481</v>
      </c>
      <c r="O9" s="359" t="s">
        <v>482</v>
      </c>
      <c r="P9" s="359" t="s">
        <v>483</v>
      </c>
      <c r="Q9" s="359" t="s">
        <v>484</v>
      </c>
      <c r="R9" s="359" t="s">
        <v>485</v>
      </c>
      <c r="S9" s="359" t="s">
        <v>486</v>
      </c>
      <c r="T9" s="359" t="s">
        <v>487</v>
      </c>
      <c r="U9" s="359" t="s">
        <v>488</v>
      </c>
      <c r="V9" s="359" t="s">
        <v>489</v>
      </c>
      <c r="W9" s="359" t="s">
        <v>490</v>
      </c>
      <c r="X9" s="359" t="s">
        <v>491</v>
      </c>
      <c r="Y9" s="359" t="s">
        <v>492</v>
      </c>
      <c r="Z9" s="359" t="s">
        <v>493</v>
      </c>
      <c r="AA9" s="359" t="s">
        <v>494</v>
      </c>
      <c r="AB9" s="359" t="s">
        <v>495</v>
      </c>
      <c r="AC9" s="359" t="s">
        <v>496</v>
      </c>
      <c r="AD9" s="359" t="s">
        <v>497</v>
      </c>
      <c r="AE9" s="359" t="s">
        <v>498</v>
      </c>
      <c r="AF9" s="359" t="s">
        <v>499</v>
      </c>
      <c r="AG9" s="359" t="s">
        <v>500</v>
      </c>
      <c r="AH9" s="359" t="s">
        <v>501</v>
      </c>
      <c r="AI9" s="359" t="s">
        <v>502</v>
      </c>
      <c r="AJ9" s="359" t="s">
        <v>503</v>
      </c>
      <c r="AK9" s="359" t="s">
        <v>504</v>
      </c>
      <c r="AL9" s="359" t="s">
        <v>505</v>
      </c>
      <c r="AM9" s="359" t="s">
        <v>506</v>
      </c>
      <c r="AN9" s="359" t="s">
        <v>507</v>
      </c>
      <c r="AO9" s="359" t="s">
        <v>508</v>
      </c>
      <c r="AP9" s="359" t="s">
        <v>509</v>
      </c>
      <c r="AQ9" s="359" t="s">
        <v>510</v>
      </c>
      <c r="AR9" s="359" t="s">
        <v>511</v>
      </c>
      <c r="AS9" s="359" t="s">
        <v>512</v>
      </c>
      <c r="AT9" s="359" t="s">
        <v>513</v>
      </c>
      <c r="AU9" s="359" t="s">
        <v>514</v>
      </c>
      <c r="AV9" s="359" t="s">
        <v>515</v>
      </c>
      <c r="AW9" s="359" t="s">
        <v>516</v>
      </c>
      <c r="AX9" s="359" t="s">
        <v>517</v>
      </c>
      <c r="AY9" s="359" t="s">
        <v>518</v>
      </c>
      <c r="AZ9" s="359" t="s">
        <v>519</v>
      </c>
      <c r="BA9" s="359" t="s">
        <v>520</v>
      </c>
      <c r="BB9" s="359" t="s">
        <v>521</v>
      </c>
      <c r="BC9" s="359" t="s">
        <v>522</v>
      </c>
      <c r="BD9" s="359" t="s">
        <v>523</v>
      </c>
      <c r="BE9" s="359" t="s">
        <v>524</v>
      </c>
      <c r="BF9" s="359" t="s">
        <v>525</v>
      </c>
      <c r="BG9" s="359" t="s">
        <v>526</v>
      </c>
      <c r="BH9" s="359" t="s">
        <v>527</v>
      </c>
      <c r="BI9" s="359" t="s">
        <v>528</v>
      </c>
      <c r="BJ9" s="359" t="s">
        <v>529</v>
      </c>
      <c r="BK9" s="359" t="s">
        <v>530</v>
      </c>
      <c r="BL9" s="359" t="s">
        <v>531</v>
      </c>
      <c r="BM9" s="359" t="s">
        <v>532</v>
      </c>
      <c r="BN9" s="359" t="s">
        <v>533</v>
      </c>
      <c r="BO9" s="359" t="s">
        <v>173</v>
      </c>
      <c r="BP9" s="359" t="s">
        <v>534</v>
      </c>
      <c r="BQ9" s="359" t="s">
        <v>175</v>
      </c>
      <c r="BR9" s="359" t="s">
        <v>535</v>
      </c>
      <c r="BS9" s="359" t="s">
        <v>536</v>
      </c>
      <c r="BT9" s="359" t="s">
        <v>537</v>
      </c>
      <c r="BU9" s="359" t="s">
        <v>538</v>
      </c>
      <c r="BV9" s="359" t="s">
        <v>539</v>
      </c>
      <c r="BW9" s="359" t="s">
        <v>540</v>
      </c>
      <c r="BX9" s="359" t="s">
        <v>541</v>
      </c>
      <c r="BY9" s="359" t="s">
        <v>542</v>
      </c>
      <c r="BZ9" s="359" t="s">
        <v>543</v>
      </c>
      <c r="CA9" s="359" t="s">
        <v>544</v>
      </c>
      <c r="CB9" s="359" t="s">
        <v>545</v>
      </c>
      <c r="CC9" s="359" t="s">
        <v>546</v>
      </c>
      <c r="CD9" s="359" t="s">
        <v>547</v>
      </c>
      <c r="CE9" s="359" t="s">
        <v>548</v>
      </c>
      <c r="CF9" s="359" t="s">
        <v>549</v>
      </c>
      <c r="CG9" s="359" t="s">
        <v>550</v>
      </c>
      <c r="CH9" s="359" t="s">
        <v>551</v>
      </c>
      <c r="CI9" s="359" t="s">
        <v>552</v>
      </c>
      <c r="CJ9" s="359" t="s">
        <v>553</v>
      </c>
      <c r="CK9" s="359" t="s">
        <v>554</v>
      </c>
      <c r="CL9" s="359" t="s">
        <v>555</v>
      </c>
      <c r="CM9" s="359" t="s">
        <v>556</v>
      </c>
      <c r="CN9" s="359" t="s">
        <v>557</v>
      </c>
      <c r="CO9" s="359" t="s">
        <v>558</v>
      </c>
      <c r="CP9" s="385"/>
      <c r="CQ9" s="386"/>
      <c r="CR9" s="387"/>
    </row>
    <row r="10" ht="15.6" spans="2:96">
      <c r="B10" s="189">
        <v>1</v>
      </c>
      <c r="C10" s="188" t="str">
        <f>'5 жастағы балалар Ф'!C10</f>
        <v>Айдар Айхан Мадиярұлы</v>
      </c>
      <c r="D10" s="360"/>
      <c r="E10" s="360">
        <v>1</v>
      </c>
      <c r="F10" s="361"/>
      <c r="G10" s="360"/>
      <c r="H10" s="360">
        <v>1</v>
      </c>
      <c r="I10" s="361"/>
      <c r="J10" s="360"/>
      <c r="K10" s="360">
        <v>1</v>
      </c>
      <c r="L10" s="361"/>
      <c r="M10" s="360"/>
      <c r="N10" s="360">
        <v>1</v>
      </c>
      <c r="O10" s="361"/>
      <c r="P10" s="360"/>
      <c r="Q10" s="360">
        <v>1</v>
      </c>
      <c r="R10" s="361"/>
      <c r="S10" s="360"/>
      <c r="T10" s="360">
        <v>1</v>
      </c>
      <c r="U10" s="361"/>
      <c r="V10" s="360"/>
      <c r="W10" s="360">
        <v>1</v>
      </c>
      <c r="X10" s="361"/>
      <c r="Y10" s="360"/>
      <c r="Z10" s="360">
        <v>1</v>
      </c>
      <c r="AA10" s="361"/>
      <c r="AB10" s="360"/>
      <c r="AC10" s="360">
        <v>1</v>
      </c>
      <c r="AD10" s="361"/>
      <c r="AE10" s="360"/>
      <c r="AF10" s="360">
        <v>1</v>
      </c>
      <c r="AG10" s="361"/>
      <c r="AH10" s="360"/>
      <c r="AI10" s="360">
        <v>1</v>
      </c>
      <c r="AJ10" s="361"/>
      <c r="AK10" s="360"/>
      <c r="AL10" s="360">
        <v>1</v>
      </c>
      <c r="AM10" s="361"/>
      <c r="AN10" s="360"/>
      <c r="AO10" s="360">
        <v>1</v>
      </c>
      <c r="AP10" s="361"/>
      <c r="AQ10" s="360"/>
      <c r="AR10" s="360">
        <v>1</v>
      </c>
      <c r="AS10" s="361"/>
      <c r="AT10" s="360"/>
      <c r="AU10" s="360">
        <v>1</v>
      </c>
      <c r="AV10" s="361"/>
      <c r="AW10" s="360"/>
      <c r="AX10" s="360">
        <v>1</v>
      </c>
      <c r="AY10" s="361"/>
      <c r="AZ10" s="360"/>
      <c r="BA10" s="360">
        <v>1</v>
      </c>
      <c r="BB10" s="361"/>
      <c r="BC10" s="360"/>
      <c r="BD10" s="360">
        <v>1</v>
      </c>
      <c r="BE10" s="361"/>
      <c r="BF10" s="360"/>
      <c r="BG10" s="360">
        <v>1</v>
      </c>
      <c r="BH10" s="361"/>
      <c r="BI10" s="360"/>
      <c r="BJ10" s="360">
        <v>1</v>
      </c>
      <c r="BK10" s="361"/>
      <c r="BL10" s="360"/>
      <c r="BM10" s="360">
        <v>1</v>
      </c>
      <c r="BN10" s="361"/>
      <c r="BO10" s="360"/>
      <c r="BP10" s="360">
        <v>1</v>
      </c>
      <c r="BQ10" s="361"/>
      <c r="BR10" s="360"/>
      <c r="BS10" s="360">
        <v>1</v>
      </c>
      <c r="BT10" s="361"/>
      <c r="BU10" s="360"/>
      <c r="BV10" s="360">
        <v>1</v>
      </c>
      <c r="BW10" s="361"/>
      <c r="BX10" s="360"/>
      <c r="BY10" s="360">
        <v>1</v>
      </c>
      <c r="BZ10" s="361"/>
      <c r="CA10" s="360"/>
      <c r="CB10" s="360"/>
      <c r="CC10" s="361">
        <v>1</v>
      </c>
      <c r="CD10" s="360"/>
      <c r="CE10" s="360"/>
      <c r="CF10" s="361">
        <v>1</v>
      </c>
      <c r="CG10" s="360"/>
      <c r="CH10" s="360"/>
      <c r="CI10" s="361">
        <v>1</v>
      </c>
      <c r="CJ10" s="360"/>
      <c r="CK10" s="360"/>
      <c r="CL10" s="361">
        <v>1</v>
      </c>
      <c r="CM10" s="360"/>
      <c r="CN10" s="360"/>
      <c r="CO10" s="361">
        <v>1</v>
      </c>
      <c r="CP10" s="388">
        <f>COUNTA(BI10,BF10,BC10,AZ10,AW10,AT10,AQ10,AN10,AK10,AH10,P10,S10,V10,Y10,AB10,AE10,BL10,BO10,BR10,BU10,BX10,CA10,CD10,CG10,CJ10,CM10,D10,G10,J10,M10)</f>
        <v>0</v>
      </c>
      <c r="CQ10" s="389">
        <f>COUNTA(BJ10,BG10,BD10,BA10,AX10,AU10,AR10,AO10,AL10,AI10,Q10,T10,W10,Z10,AC10,AF10,BM10,BP10,BS10,BV10,BY10,CB10,CE10,CH10,CK10,CN10,E10,H10,K10:K10,N10)</f>
        <v>25</v>
      </c>
      <c r="CR10" s="390">
        <f>COUNTA(BK10,BH10,BE10,BB10,AY10,AV10,AS10,AP10,AM10,AJ10,R10,U10,X10,AA10,AD10,AG10,BN10,BQ10,BT10,BW10,BZ10,CC10,CF10,CI10,CL10,CO10,F10,I10,L10,O10)</f>
        <v>5</v>
      </c>
    </row>
    <row r="11" ht="15.6" spans="2:96">
      <c r="B11" s="189">
        <v>2</v>
      </c>
      <c r="C11" s="188" t="str">
        <f>'5 жастағы балалар Ф'!C11</f>
        <v>Асхатқызы Әйніл</v>
      </c>
      <c r="D11" s="360"/>
      <c r="E11" s="360">
        <v>1</v>
      </c>
      <c r="F11" s="362"/>
      <c r="G11" s="360"/>
      <c r="H11" s="360">
        <v>1</v>
      </c>
      <c r="I11" s="362"/>
      <c r="J11" s="360"/>
      <c r="K11" s="360">
        <v>1</v>
      </c>
      <c r="L11" s="362"/>
      <c r="M11" s="360"/>
      <c r="N11" s="360">
        <v>1</v>
      </c>
      <c r="O11" s="362"/>
      <c r="P11" s="360"/>
      <c r="Q11" s="360">
        <v>1</v>
      </c>
      <c r="R11" s="362"/>
      <c r="S11" s="360"/>
      <c r="T11" s="360">
        <v>1</v>
      </c>
      <c r="U11" s="362"/>
      <c r="V11" s="360"/>
      <c r="W11" s="360">
        <v>1</v>
      </c>
      <c r="X11" s="362"/>
      <c r="Y11" s="360"/>
      <c r="Z11" s="360">
        <v>1</v>
      </c>
      <c r="AA11" s="362"/>
      <c r="AB11" s="360"/>
      <c r="AC11" s="360">
        <v>1</v>
      </c>
      <c r="AD11" s="362"/>
      <c r="AE11" s="360"/>
      <c r="AF11" s="360">
        <v>1</v>
      </c>
      <c r="AG11" s="362"/>
      <c r="AH11" s="360"/>
      <c r="AI11" s="360">
        <v>1</v>
      </c>
      <c r="AJ11" s="362"/>
      <c r="AK11" s="360"/>
      <c r="AL11" s="360">
        <v>1</v>
      </c>
      <c r="AM11" s="362"/>
      <c r="AN11" s="360">
        <v>1</v>
      </c>
      <c r="AO11" s="360"/>
      <c r="AP11" s="362"/>
      <c r="AQ11" s="360"/>
      <c r="AR11" s="360">
        <v>1</v>
      </c>
      <c r="AS11" s="362"/>
      <c r="AT11" s="360"/>
      <c r="AU11" s="360">
        <v>1</v>
      </c>
      <c r="AV11" s="362"/>
      <c r="AW11" s="360">
        <v>1</v>
      </c>
      <c r="AX11" s="360"/>
      <c r="AY11" s="362"/>
      <c r="AZ11" s="360"/>
      <c r="BA11" s="360">
        <v>1</v>
      </c>
      <c r="BB11" s="362"/>
      <c r="BC11" s="360"/>
      <c r="BD11" s="360">
        <v>1</v>
      </c>
      <c r="BE11" s="362"/>
      <c r="BF11" s="360"/>
      <c r="BG11" s="360">
        <v>1</v>
      </c>
      <c r="BH11" s="362"/>
      <c r="BI11" s="360"/>
      <c r="BJ11" s="360">
        <v>1</v>
      </c>
      <c r="BK11" s="362"/>
      <c r="BL11" s="360"/>
      <c r="BM11" s="360">
        <v>1</v>
      </c>
      <c r="BN11" s="362"/>
      <c r="BO11" s="360"/>
      <c r="BP11" s="360">
        <v>1</v>
      </c>
      <c r="BQ11" s="362"/>
      <c r="BR11" s="360"/>
      <c r="BS11" s="360">
        <v>1</v>
      </c>
      <c r="BT11" s="362"/>
      <c r="BU11" s="360"/>
      <c r="BV11" s="360">
        <v>1</v>
      </c>
      <c r="BW11" s="362"/>
      <c r="BX11" s="360"/>
      <c r="BY11" s="360">
        <v>1</v>
      </c>
      <c r="BZ11" s="362"/>
      <c r="CA11" s="360"/>
      <c r="CB11" s="360">
        <v>1</v>
      </c>
      <c r="CC11" s="362"/>
      <c r="CD11" s="360"/>
      <c r="CE11" s="360">
        <v>1</v>
      </c>
      <c r="CF11" s="362"/>
      <c r="CG11" s="360"/>
      <c r="CH11" s="360">
        <v>1</v>
      </c>
      <c r="CI11" s="362"/>
      <c r="CJ11" s="360"/>
      <c r="CK11" s="360"/>
      <c r="CL11" s="362">
        <v>1</v>
      </c>
      <c r="CM11" s="360">
        <v>1</v>
      </c>
      <c r="CN11" s="360"/>
      <c r="CO11" s="362"/>
      <c r="CP11" s="388">
        <f t="shared" ref="CP11:CP36" si="0">COUNTA(BI11,BF11,BC11,AZ11,AW11,AT11,AQ11,AN11,AK11,AH11,P11,S11,V11,Y11,AB11,AE11,BL11,BO11,BR11,BU11,BX11,CA11,CD11,CG11,CJ11,CM11,D11,G11,J11,M11)</f>
        <v>3</v>
      </c>
      <c r="CQ11" s="389">
        <f t="shared" ref="CQ11:CQ36" si="1">COUNTA(BJ11,BG11,BD11,BA11,AX11,AU11,AR11,AO11,AL11,AI11,Q11,T11,W11,Z11,AC11,AF11,BM11,BP11,BS11,BV11,BY11,CB11,CE11,CH11,CK11,CN11,E11,H11,K11:K11,N11)</f>
        <v>26</v>
      </c>
      <c r="CR11" s="390">
        <f t="shared" ref="CR11:CR36" si="2">COUNTA(BK11,BH11,BE11,BB11,AY11,AV11,AS11,AP11,AM11,AJ11,R11,U11,X11,AA11,AD11,AG11,BN11,BQ11,BT11,BW11,BZ11,CC11,CF11,CI11,CL11,CO11,F11,I11,L11,O11)</f>
        <v>1</v>
      </c>
    </row>
    <row r="12" ht="15.6" spans="2:96">
      <c r="B12" s="189">
        <v>3</v>
      </c>
      <c r="C12" s="188" t="str">
        <f>'5 жастағы балалар Ф'!C12</f>
        <v>Аханов Жантөре Мадатұлы</v>
      </c>
      <c r="D12" s="360"/>
      <c r="E12" s="360"/>
      <c r="F12" s="362">
        <v>1</v>
      </c>
      <c r="G12" s="360"/>
      <c r="H12" s="360"/>
      <c r="I12" s="362">
        <v>1</v>
      </c>
      <c r="J12" s="360"/>
      <c r="K12" s="360"/>
      <c r="L12" s="362">
        <v>1</v>
      </c>
      <c r="M12" s="360"/>
      <c r="N12" s="360"/>
      <c r="O12" s="362">
        <v>1</v>
      </c>
      <c r="P12" s="360"/>
      <c r="Q12" s="360"/>
      <c r="R12" s="362">
        <v>1</v>
      </c>
      <c r="S12" s="360"/>
      <c r="T12" s="360"/>
      <c r="U12" s="362">
        <v>1</v>
      </c>
      <c r="V12" s="360"/>
      <c r="W12" s="360"/>
      <c r="X12" s="362">
        <v>1</v>
      </c>
      <c r="Y12" s="360"/>
      <c r="Z12" s="360"/>
      <c r="AA12" s="362">
        <v>1</v>
      </c>
      <c r="AB12" s="360"/>
      <c r="AC12" s="360"/>
      <c r="AD12" s="362">
        <v>1</v>
      </c>
      <c r="AE12" s="360"/>
      <c r="AF12" s="360"/>
      <c r="AG12" s="362">
        <v>1</v>
      </c>
      <c r="AH12" s="360"/>
      <c r="AI12" s="360"/>
      <c r="AJ12" s="362">
        <v>1</v>
      </c>
      <c r="AK12" s="360"/>
      <c r="AL12" s="360"/>
      <c r="AM12" s="362">
        <v>1</v>
      </c>
      <c r="AN12" s="360"/>
      <c r="AO12" s="360"/>
      <c r="AP12" s="362">
        <v>1</v>
      </c>
      <c r="AQ12" s="360"/>
      <c r="AR12" s="360"/>
      <c r="AS12" s="362">
        <v>1</v>
      </c>
      <c r="AT12" s="360"/>
      <c r="AU12" s="360"/>
      <c r="AV12" s="362">
        <v>1</v>
      </c>
      <c r="AW12" s="360"/>
      <c r="AX12" s="360"/>
      <c r="AY12" s="362">
        <v>1</v>
      </c>
      <c r="AZ12" s="360"/>
      <c r="BA12" s="360"/>
      <c r="BB12" s="362">
        <v>1</v>
      </c>
      <c r="BC12" s="360"/>
      <c r="BD12" s="360"/>
      <c r="BE12" s="362">
        <v>1</v>
      </c>
      <c r="BF12" s="360"/>
      <c r="BG12" s="360"/>
      <c r="BH12" s="362">
        <v>1</v>
      </c>
      <c r="BI12" s="360"/>
      <c r="BJ12" s="360"/>
      <c r="BK12" s="362">
        <v>1</v>
      </c>
      <c r="BL12" s="360"/>
      <c r="BM12" s="360"/>
      <c r="BN12" s="362">
        <v>1</v>
      </c>
      <c r="BO12" s="360"/>
      <c r="BP12" s="360"/>
      <c r="BQ12" s="362">
        <v>1</v>
      </c>
      <c r="BR12" s="360"/>
      <c r="BS12" s="360"/>
      <c r="BT12" s="362">
        <v>1</v>
      </c>
      <c r="BU12" s="360"/>
      <c r="BV12" s="360"/>
      <c r="BW12" s="362">
        <v>1</v>
      </c>
      <c r="BX12" s="360"/>
      <c r="BY12" s="360"/>
      <c r="BZ12" s="362">
        <v>1</v>
      </c>
      <c r="CA12" s="360"/>
      <c r="CB12" s="360"/>
      <c r="CC12" s="362">
        <v>1</v>
      </c>
      <c r="CD12" s="360"/>
      <c r="CE12" s="360"/>
      <c r="CF12" s="362">
        <v>1</v>
      </c>
      <c r="CG12" s="360"/>
      <c r="CH12" s="360"/>
      <c r="CI12" s="362">
        <v>1</v>
      </c>
      <c r="CJ12" s="360"/>
      <c r="CK12" s="360"/>
      <c r="CL12" s="362">
        <v>1</v>
      </c>
      <c r="CM12" s="360"/>
      <c r="CN12" s="360"/>
      <c r="CO12" s="362">
        <v>1</v>
      </c>
      <c r="CP12" s="388">
        <f t="shared" si="0"/>
        <v>0</v>
      </c>
      <c r="CQ12" s="389">
        <f t="shared" si="1"/>
        <v>0</v>
      </c>
      <c r="CR12" s="390">
        <f t="shared" si="2"/>
        <v>30</v>
      </c>
    </row>
    <row r="13" ht="15" customHeight="1" spans="2:96">
      <c r="B13" s="189">
        <v>4</v>
      </c>
      <c r="C13" s="188" t="str">
        <f>'5 жастағы балалар Ф'!C13</f>
        <v>Болатов Али Дарханұлы</v>
      </c>
      <c r="D13" s="360"/>
      <c r="E13" s="360">
        <v>1</v>
      </c>
      <c r="F13" s="362"/>
      <c r="G13" s="360"/>
      <c r="H13" s="360">
        <v>1</v>
      </c>
      <c r="I13" s="362"/>
      <c r="J13" s="360"/>
      <c r="K13" s="360">
        <v>1</v>
      </c>
      <c r="L13" s="362"/>
      <c r="M13" s="360"/>
      <c r="N13" s="360">
        <v>1</v>
      </c>
      <c r="O13" s="362"/>
      <c r="P13" s="360"/>
      <c r="Q13" s="360">
        <v>1</v>
      </c>
      <c r="R13" s="362"/>
      <c r="S13" s="360"/>
      <c r="T13" s="360">
        <v>1</v>
      </c>
      <c r="U13" s="362"/>
      <c r="V13" s="360"/>
      <c r="W13" s="360">
        <v>1</v>
      </c>
      <c r="X13" s="362"/>
      <c r="Y13" s="360"/>
      <c r="Z13" s="360">
        <v>1</v>
      </c>
      <c r="AA13" s="362"/>
      <c r="AB13" s="360"/>
      <c r="AC13" s="360">
        <v>1</v>
      </c>
      <c r="AD13" s="362"/>
      <c r="AE13" s="360"/>
      <c r="AF13" s="360">
        <v>1</v>
      </c>
      <c r="AG13" s="362"/>
      <c r="AH13" s="360"/>
      <c r="AI13" s="360">
        <v>1</v>
      </c>
      <c r="AJ13" s="362"/>
      <c r="AK13" s="360"/>
      <c r="AL13" s="360">
        <v>1</v>
      </c>
      <c r="AM13" s="362"/>
      <c r="AN13" s="360"/>
      <c r="AO13" s="360">
        <v>1</v>
      </c>
      <c r="AP13" s="362"/>
      <c r="AQ13" s="360"/>
      <c r="AR13" s="360">
        <v>1</v>
      </c>
      <c r="AS13" s="362"/>
      <c r="AT13" s="360"/>
      <c r="AU13" s="360">
        <v>1</v>
      </c>
      <c r="AV13" s="362"/>
      <c r="AW13" s="360"/>
      <c r="AX13" s="360">
        <v>1</v>
      </c>
      <c r="AY13" s="362"/>
      <c r="AZ13" s="360"/>
      <c r="BA13" s="360">
        <v>1</v>
      </c>
      <c r="BB13" s="362"/>
      <c r="BC13" s="360"/>
      <c r="BD13" s="360">
        <v>1</v>
      </c>
      <c r="BE13" s="362"/>
      <c r="BF13" s="360"/>
      <c r="BG13" s="360">
        <v>1</v>
      </c>
      <c r="BH13" s="362"/>
      <c r="BI13" s="360"/>
      <c r="BJ13" s="360">
        <v>1</v>
      </c>
      <c r="BK13" s="362"/>
      <c r="BL13" s="360"/>
      <c r="BM13" s="360">
        <v>1</v>
      </c>
      <c r="BN13" s="362"/>
      <c r="BO13" s="360"/>
      <c r="BP13" s="360">
        <v>1</v>
      </c>
      <c r="BQ13" s="362"/>
      <c r="BR13" s="360"/>
      <c r="BS13" s="360">
        <v>1</v>
      </c>
      <c r="BT13" s="362"/>
      <c r="BU13" s="360"/>
      <c r="BV13" s="360">
        <v>1</v>
      </c>
      <c r="BW13" s="362"/>
      <c r="BX13" s="360"/>
      <c r="BY13" s="360">
        <v>1</v>
      </c>
      <c r="BZ13" s="362"/>
      <c r="CA13" s="360"/>
      <c r="CB13" s="360">
        <v>1</v>
      </c>
      <c r="CC13" s="362"/>
      <c r="CD13" s="360"/>
      <c r="CE13" s="360"/>
      <c r="CF13" s="362">
        <v>1</v>
      </c>
      <c r="CG13" s="360"/>
      <c r="CH13" s="360"/>
      <c r="CI13" s="362">
        <v>1</v>
      </c>
      <c r="CJ13" s="360"/>
      <c r="CK13" s="360">
        <v>1</v>
      </c>
      <c r="CL13" s="362"/>
      <c r="CM13" s="360"/>
      <c r="CN13" s="360"/>
      <c r="CO13" s="362">
        <v>1</v>
      </c>
      <c r="CP13" s="388">
        <f t="shared" si="0"/>
        <v>0</v>
      </c>
      <c r="CQ13" s="389">
        <f t="shared" si="1"/>
        <v>27</v>
      </c>
      <c r="CR13" s="390">
        <f t="shared" si="2"/>
        <v>3</v>
      </c>
    </row>
    <row r="14" ht="15.6" spans="2:96">
      <c r="B14" s="189">
        <v>5</v>
      </c>
      <c r="C14" s="188" t="str">
        <f>'5 жастағы балалар Ф'!C14</f>
        <v>Бақытжан Айбар Даулетұлы</v>
      </c>
      <c r="D14" s="360">
        <v>1</v>
      </c>
      <c r="E14" s="360"/>
      <c r="F14" s="362"/>
      <c r="G14" s="360">
        <v>1</v>
      </c>
      <c r="H14" s="360"/>
      <c r="I14" s="362"/>
      <c r="J14" s="360"/>
      <c r="K14" s="360">
        <v>1</v>
      </c>
      <c r="L14" s="362"/>
      <c r="M14" s="360">
        <v>1</v>
      </c>
      <c r="N14" s="360"/>
      <c r="O14" s="362"/>
      <c r="P14" s="360"/>
      <c r="Q14" s="360">
        <v>1</v>
      </c>
      <c r="R14" s="362"/>
      <c r="S14" s="360"/>
      <c r="T14" s="360">
        <v>1</v>
      </c>
      <c r="U14" s="362"/>
      <c r="V14" s="360"/>
      <c r="W14" s="360">
        <v>1</v>
      </c>
      <c r="X14" s="362"/>
      <c r="Y14" s="360"/>
      <c r="Z14" s="360">
        <v>1</v>
      </c>
      <c r="AA14" s="362"/>
      <c r="AB14" s="360">
        <v>1</v>
      </c>
      <c r="AC14" s="360"/>
      <c r="AD14" s="362"/>
      <c r="AE14" s="360"/>
      <c r="AF14" s="360">
        <v>1</v>
      </c>
      <c r="AG14" s="362"/>
      <c r="AH14" s="360">
        <v>1</v>
      </c>
      <c r="AI14" s="360"/>
      <c r="AJ14" s="362"/>
      <c r="AK14" s="360">
        <v>1</v>
      </c>
      <c r="AL14" s="360"/>
      <c r="AM14" s="362"/>
      <c r="AN14" s="360">
        <v>1</v>
      </c>
      <c r="AO14" s="360"/>
      <c r="AP14" s="362"/>
      <c r="AQ14" s="360">
        <v>1</v>
      </c>
      <c r="AR14" s="360"/>
      <c r="AS14" s="362"/>
      <c r="AT14" s="360">
        <v>1</v>
      </c>
      <c r="AU14" s="360"/>
      <c r="AV14" s="362"/>
      <c r="AW14" s="360">
        <v>1</v>
      </c>
      <c r="AX14" s="360"/>
      <c r="AY14" s="362"/>
      <c r="AZ14" s="360">
        <v>1</v>
      </c>
      <c r="BA14" s="360"/>
      <c r="BB14" s="362"/>
      <c r="BC14" s="360">
        <v>1</v>
      </c>
      <c r="BD14" s="360"/>
      <c r="BE14" s="362"/>
      <c r="BF14" s="360">
        <v>1</v>
      </c>
      <c r="BG14" s="360"/>
      <c r="BH14" s="362"/>
      <c r="BI14" s="360">
        <v>1</v>
      </c>
      <c r="BJ14" s="360"/>
      <c r="BK14" s="362"/>
      <c r="BL14" s="360"/>
      <c r="BM14" s="360">
        <v>1</v>
      </c>
      <c r="BN14" s="362"/>
      <c r="BO14" s="360">
        <v>1</v>
      </c>
      <c r="BP14" s="360"/>
      <c r="BQ14" s="362"/>
      <c r="BR14" s="360">
        <v>1</v>
      </c>
      <c r="BS14" s="360"/>
      <c r="BT14" s="362"/>
      <c r="BU14" s="360">
        <v>1</v>
      </c>
      <c r="BV14" s="360"/>
      <c r="BW14" s="362"/>
      <c r="BX14" s="360"/>
      <c r="BY14" s="360">
        <v>1</v>
      </c>
      <c r="BZ14" s="362"/>
      <c r="CA14" s="360"/>
      <c r="CB14" s="360">
        <v>1</v>
      </c>
      <c r="CC14" s="362"/>
      <c r="CD14" s="360"/>
      <c r="CE14" s="360">
        <v>1</v>
      </c>
      <c r="CF14" s="362"/>
      <c r="CG14" s="360"/>
      <c r="CH14" s="360">
        <v>1</v>
      </c>
      <c r="CI14" s="362"/>
      <c r="CJ14" s="360"/>
      <c r="CK14" s="360">
        <v>1</v>
      </c>
      <c r="CL14" s="362"/>
      <c r="CM14" s="360">
        <v>1</v>
      </c>
      <c r="CN14" s="360"/>
      <c r="CO14" s="362"/>
      <c r="CP14" s="388">
        <f t="shared" si="0"/>
        <v>18</v>
      </c>
      <c r="CQ14" s="389">
        <f t="shared" si="1"/>
        <v>12</v>
      </c>
      <c r="CR14" s="390">
        <f t="shared" si="2"/>
        <v>0</v>
      </c>
    </row>
    <row r="15" ht="15.6" spans="2:96">
      <c r="B15" s="189">
        <v>6</v>
      </c>
      <c r="C15" s="188" t="str">
        <f>'5 жастағы балалар Ф'!C15</f>
        <v>Бақытжан Айым Мадиярқызы</v>
      </c>
      <c r="D15" s="360"/>
      <c r="E15" s="360"/>
      <c r="F15" s="362">
        <v>1</v>
      </c>
      <c r="G15" s="360"/>
      <c r="H15" s="360"/>
      <c r="I15" s="362">
        <v>1</v>
      </c>
      <c r="J15" s="360"/>
      <c r="K15" s="360"/>
      <c r="L15" s="362">
        <v>1</v>
      </c>
      <c r="M15" s="360"/>
      <c r="N15" s="360"/>
      <c r="O15" s="362">
        <v>1</v>
      </c>
      <c r="P15" s="360"/>
      <c r="Q15" s="360"/>
      <c r="R15" s="362">
        <v>1</v>
      </c>
      <c r="S15" s="360"/>
      <c r="T15" s="360"/>
      <c r="U15" s="362">
        <v>1</v>
      </c>
      <c r="V15" s="360"/>
      <c r="W15" s="360"/>
      <c r="X15" s="362">
        <v>1</v>
      </c>
      <c r="Y15" s="360"/>
      <c r="Z15" s="360"/>
      <c r="AA15" s="362">
        <v>1</v>
      </c>
      <c r="AB15" s="360"/>
      <c r="AC15" s="360"/>
      <c r="AD15" s="362">
        <v>1</v>
      </c>
      <c r="AE15" s="360"/>
      <c r="AF15" s="360"/>
      <c r="AG15" s="362">
        <v>1</v>
      </c>
      <c r="AH15" s="360"/>
      <c r="AI15" s="360"/>
      <c r="AJ15" s="362">
        <v>1</v>
      </c>
      <c r="AK15" s="360"/>
      <c r="AL15" s="360"/>
      <c r="AM15" s="362">
        <v>1</v>
      </c>
      <c r="AN15" s="360"/>
      <c r="AO15" s="360"/>
      <c r="AP15" s="362">
        <v>1</v>
      </c>
      <c r="AQ15" s="360"/>
      <c r="AR15" s="360"/>
      <c r="AS15" s="362">
        <v>1</v>
      </c>
      <c r="AT15" s="360"/>
      <c r="AU15" s="360"/>
      <c r="AV15" s="362">
        <v>1</v>
      </c>
      <c r="AW15" s="360"/>
      <c r="AX15" s="360"/>
      <c r="AY15" s="362">
        <v>1</v>
      </c>
      <c r="AZ15" s="360"/>
      <c r="BA15" s="360"/>
      <c r="BB15" s="362">
        <v>1</v>
      </c>
      <c r="BC15" s="360"/>
      <c r="BD15" s="360"/>
      <c r="BE15" s="362">
        <v>1</v>
      </c>
      <c r="BF15" s="360"/>
      <c r="BG15" s="360"/>
      <c r="BH15" s="362">
        <v>1</v>
      </c>
      <c r="BI15" s="360"/>
      <c r="BJ15" s="360"/>
      <c r="BK15" s="362">
        <v>1</v>
      </c>
      <c r="BL15" s="360"/>
      <c r="BM15" s="360"/>
      <c r="BN15" s="362">
        <v>1</v>
      </c>
      <c r="BO15" s="360"/>
      <c r="BP15" s="360"/>
      <c r="BQ15" s="362">
        <v>1</v>
      </c>
      <c r="BR15" s="360"/>
      <c r="BS15" s="360"/>
      <c r="BT15" s="362">
        <v>1</v>
      </c>
      <c r="BU15" s="360"/>
      <c r="BV15" s="360"/>
      <c r="BW15" s="362">
        <v>1</v>
      </c>
      <c r="BX15" s="360"/>
      <c r="BY15" s="360"/>
      <c r="BZ15" s="362">
        <v>1</v>
      </c>
      <c r="CA15" s="360"/>
      <c r="CB15" s="360"/>
      <c r="CC15" s="362">
        <v>1</v>
      </c>
      <c r="CD15" s="360"/>
      <c r="CE15" s="360"/>
      <c r="CF15" s="362">
        <v>1</v>
      </c>
      <c r="CG15" s="360"/>
      <c r="CH15" s="360"/>
      <c r="CI15" s="362">
        <v>1</v>
      </c>
      <c r="CJ15" s="360"/>
      <c r="CK15" s="360"/>
      <c r="CL15" s="362">
        <v>1</v>
      </c>
      <c r="CM15" s="360"/>
      <c r="CN15" s="360"/>
      <c r="CO15" s="362">
        <v>1</v>
      </c>
      <c r="CP15" s="388">
        <f t="shared" si="0"/>
        <v>0</v>
      </c>
      <c r="CQ15" s="389">
        <f t="shared" si="1"/>
        <v>0</v>
      </c>
      <c r="CR15" s="390">
        <f t="shared" si="2"/>
        <v>30</v>
      </c>
    </row>
    <row r="16" ht="15.6" spans="2:96">
      <c r="B16" s="189">
        <v>7</v>
      </c>
      <c r="C16" s="188" t="str">
        <f>'5 жастағы балалар Ф'!C16</f>
        <v>Нуритдин Райяна Мұсақызы</v>
      </c>
      <c r="D16" s="360">
        <v>1</v>
      </c>
      <c r="E16" s="360"/>
      <c r="F16" s="362"/>
      <c r="G16" s="360">
        <v>1</v>
      </c>
      <c r="H16" s="360"/>
      <c r="I16" s="362"/>
      <c r="J16" s="360">
        <v>1</v>
      </c>
      <c r="K16" s="360"/>
      <c r="L16" s="362"/>
      <c r="M16" s="360">
        <v>1</v>
      </c>
      <c r="N16" s="360"/>
      <c r="O16" s="362"/>
      <c r="P16" s="360">
        <v>1</v>
      </c>
      <c r="Q16" s="360"/>
      <c r="R16" s="362"/>
      <c r="S16" s="360">
        <v>1</v>
      </c>
      <c r="T16" s="360"/>
      <c r="U16" s="362"/>
      <c r="V16" s="360">
        <v>1</v>
      </c>
      <c r="W16" s="360"/>
      <c r="X16" s="362"/>
      <c r="Y16" s="360">
        <v>1</v>
      </c>
      <c r="Z16" s="360"/>
      <c r="AA16" s="362"/>
      <c r="AB16" s="360">
        <v>1</v>
      </c>
      <c r="AC16" s="360"/>
      <c r="AD16" s="362"/>
      <c r="AE16" s="360"/>
      <c r="AF16" s="360">
        <v>1</v>
      </c>
      <c r="AG16" s="362"/>
      <c r="AH16" s="360">
        <v>1</v>
      </c>
      <c r="AI16" s="360"/>
      <c r="AJ16" s="362"/>
      <c r="AK16" s="360">
        <v>1</v>
      </c>
      <c r="AL16" s="360"/>
      <c r="AM16" s="362"/>
      <c r="AN16" s="360">
        <v>1</v>
      </c>
      <c r="AO16" s="360"/>
      <c r="AP16" s="362"/>
      <c r="AQ16" s="360">
        <v>1</v>
      </c>
      <c r="AR16" s="360"/>
      <c r="AS16" s="362"/>
      <c r="AT16" s="360">
        <v>1</v>
      </c>
      <c r="AU16" s="360"/>
      <c r="AV16" s="362"/>
      <c r="AW16" s="360">
        <v>1</v>
      </c>
      <c r="AX16" s="360"/>
      <c r="AY16" s="362"/>
      <c r="AZ16" s="360">
        <v>1</v>
      </c>
      <c r="BA16" s="360"/>
      <c r="BB16" s="362"/>
      <c r="BC16" s="360">
        <v>1</v>
      </c>
      <c r="BD16" s="360"/>
      <c r="BE16" s="362"/>
      <c r="BF16" s="360">
        <v>1</v>
      </c>
      <c r="BG16" s="360"/>
      <c r="BH16" s="362"/>
      <c r="BI16" s="360">
        <v>1</v>
      </c>
      <c r="BJ16" s="360"/>
      <c r="BK16" s="362"/>
      <c r="BL16" s="360">
        <v>1</v>
      </c>
      <c r="BM16" s="360"/>
      <c r="BN16" s="362"/>
      <c r="BO16" s="360">
        <v>1</v>
      </c>
      <c r="BP16" s="360"/>
      <c r="BQ16" s="362"/>
      <c r="BR16" s="360">
        <v>1</v>
      </c>
      <c r="BS16" s="360"/>
      <c r="BT16" s="362"/>
      <c r="BU16" s="360">
        <v>1</v>
      </c>
      <c r="BV16" s="360"/>
      <c r="BW16" s="362"/>
      <c r="BX16" s="360"/>
      <c r="BY16" s="360">
        <v>1</v>
      </c>
      <c r="BZ16" s="362"/>
      <c r="CA16" s="360"/>
      <c r="CB16" s="360">
        <v>1</v>
      </c>
      <c r="CC16" s="362"/>
      <c r="CD16" s="360"/>
      <c r="CE16" s="360">
        <v>1</v>
      </c>
      <c r="CF16" s="362"/>
      <c r="CG16" s="360"/>
      <c r="CH16" s="360">
        <v>1</v>
      </c>
      <c r="CI16" s="362"/>
      <c r="CJ16" s="360">
        <v>1</v>
      </c>
      <c r="CK16" s="360"/>
      <c r="CL16" s="362"/>
      <c r="CM16" s="360">
        <v>1</v>
      </c>
      <c r="CN16" s="360"/>
      <c r="CO16" s="362"/>
      <c r="CP16" s="388">
        <f t="shared" si="0"/>
        <v>25</v>
      </c>
      <c r="CQ16" s="389">
        <f t="shared" si="1"/>
        <v>5</v>
      </c>
      <c r="CR16" s="390">
        <f t="shared" si="2"/>
        <v>0</v>
      </c>
    </row>
    <row r="17" ht="15.6" spans="2:96">
      <c r="B17" s="189">
        <v>8</v>
      </c>
      <c r="C17" s="188" t="str">
        <f>'5 жастағы балалар Ф'!C17</f>
        <v>Серікбай Төрехан Дарханұлы</v>
      </c>
      <c r="D17" s="360"/>
      <c r="E17" s="360">
        <v>1</v>
      </c>
      <c r="F17" s="362"/>
      <c r="G17" s="360"/>
      <c r="H17" s="360">
        <v>1</v>
      </c>
      <c r="I17" s="362"/>
      <c r="J17" s="360"/>
      <c r="K17" s="360">
        <v>1</v>
      </c>
      <c r="L17" s="362"/>
      <c r="M17" s="360"/>
      <c r="N17" s="360">
        <v>1</v>
      </c>
      <c r="O17" s="362"/>
      <c r="P17" s="360"/>
      <c r="Q17" s="360"/>
      <c r="R17" s="362">
        <v>1</v>
      </c>
      <c r="S17" s="360"/>
      <c r="T17" s="360">
        <v>1</v>
      </c>
      <c r="U17" s="362"/>
      <c r="V17" s="360"/>
      <c r="W17" s="360">
        <v>1</v>
      </c>
      <c r="X17" s="362"/>
      <c r="Y17" s="360"/>
      <c r="Z17" s="360">
        <v>1</v>
      </c>
      <c r="AA17" s="362"/>
      <c r="AB17" s="360"/>
      <c r="AC17" s="360">
        <v>1</v>
      </c>
      <c r="AD17" s="362"/>
      <c r="AE17" s="360"/>
      <c r="AF17" s="360">
        <v>1</v>
      </c>
      <c r="AG17" s="362"/>
      <c r="AH17" s="360"/>
      <c r="AI17" s="360">
        <v>1</v>
      </c>
      <c r="AJ17" s="362"/>
      <c r="AK17" s="360"/>
      <c r="AL17" s="360">
        <v>1</v>
      </c>
      <c r="AM17" s="362"/>
      <c r="AN17" s="360"/>
      <c r="AO17" s="360">
        <v>1</v>
      </c>
      <c r="AP17" s="362"/>
      <c r="AQ17" s="360"/>
      <c r="AR17" s="360">
        <v>1</v>
      </c>
      <c r="AS17" s="362"/>
      <c r="AT17" s="360"/>
      <c r="AU17" s="360"/>
      <c r="AV17" s="362">
        <v>1</v>
      </c>
      <c r="AW17" s="360"/>
      <c r="AX17" s="360"/>
      <c r="AY17" s="362">
        <v>1</v>
      </c>
      <c r="AZ17" s="360"/>
      <c r="BA17" s="360">
        <v>1</v>
      </c>
      <c r="BB17" s="362"/>
      <c r="BC17" s="360"/>
      <c r="BD17" s="360">
        <v>1</v>
      </c>
      <c r="BE17" s="362"/>
      <c r="BF17" s="360"/>
      <c r="BG17" s="360">
        <v>1</v>
      </c>
      <c r="BH17" s="362"/>
      <c r="BI17" s="360"/>
      <c r="BJ17" s="360">
        <v>1</v>
      </c>
      <c r="BK17" s="362"/>
      <c r="BL17" s="360"/>
      <c r="BM17" s="360">
        <v>1</v>
      </c>
      <c r="BN17" s="362"/>
      <c r="BO17" s="360"/>
      <c r="BP17" s="360">
        <v>1</v>
      </c>
      <c r="BQ17" s="362"/>
      <c r="BR17" s="360"/>
      <c r="BS17" s="360">
        <v>1</v>
      </c>
      <c r="BT17" s="362"/>
      <c r="BU17" s="360"/>
      <c r="BV17" s="360">
        <v>1</v>
      </c>
      <c r="BW17" s="362"/>
      <c r="BX17" s="360"/>
      <c r="BY17" s="360"/>
      <c r="BZ17" s="362">
        <v>1</v>
      </c>
      <c r="CA17" s="360"/>
      <c r="CB17" s="360"/>
      <c r="CC17" s="362">
        <v>1</v>
      </c>
      <c r="CD17" s="360"/>
      <c r="CE17" s="360">
        <v>1</v>
      </c>
      <c r="CF17" s="362"/>
      <c r="CG17" s="360"/>
      <c r="CH17" s="360">
        <v>1</v>
      </c>
      <c r="CI17" s="362"/>
      <c r="CJ17" s="360"/>
      <c r="CK17" s="360">
        <v>1</v>
      </c>
      <c r="CL17" s="362"/>
      <c r="CM17" s="360"/>
      <c r="CN17" s="360">
        <v>1</v>
      </c>
      <c r="CO17" s="362"/>
      <c r="CP17" s="388">
        <f t="shared" si="0"/>
        <v>0</v>
      </c>
      <c r="CQ17" s="389">
        <f t="shared" si="1"/>
        <v>25</v>
      </c>
      <c r="CR17" s="390">
        <f t="shared" si="2"/>
        <v>5</v>
      </c>
    </row>
    <row r="18" ht="15.6" spans="2:96">
      <c r="B18" s="189">
        <v>9</v>
      </c>
      <c r="C18" s="188" t="str">
        <f>'5 жастағы балалар Ф'!C18</f>
        <v>Төлеужан Малика Талантқызы</v>
      </c>
      <c r="D18" s="360">
        <v>1</v>
      </c>
      <c r="E18" s="360"/>
      <c r="F18" s="362"/>
      <c r="G18" s="360">
        <v>1</v>
      </c>
      <c r="H18" s="360"/>
      <c r="I18" s="362"/>
      <c r="J18" s="360">
        <v>1</v>
      </c>
      <c r="K18" s="360"/>
      <c r="L18" s="362"/>
      <c r="M18" s="360"/>
      <c r="N18" s="360">
        <v>1</v>
      </c>
      <c r="O18" s="362"/>
      <c r="P18" s="360">
        <v>1</v>
      </c>
      <c r="Q18" s="360"/>
      <c r="R18" s="362"/>
      <c r="S18" s="360">
        <v>1</v>
      </c>
      <c r="T18" s="360"/>
      <c r="U18" s="362"/>
      <c r="V18" s="360">
        <v>1</v>
      </c>
      <c r="W18" s="360"/>
      <c r="X18" s="362"/>
      <c r="Y18" s="360">
        <v>1</v>
      </c>
      <c r="Z18" s="360"/>
      <c r="AA18" s="362"/>
      <c r="AB18" s="360">
        <v>1</v>
      </c>
      <c r="AC18" s="360"/>
      <c r="AD18" s="362"/>
      <c r="AE18" s="360"/>
      <c r="AF18" s="360">
        <v>1</v>
      </c>
      <c r="AG18" s="362"/>
      <c r="AH18" s="360">
        <v>1</v>
      </c>
      <c r="AI18" s="360"/>
      <c r="AJ18" s="362"/>
      <c r="AK18" s="360">
        <v>1</v>
      </c>
      <c r="AL18" s="360"/>
      <c r="AM18" s="362"/>
      <c r="AN18" s="360">
        <v>1</v>
      </c>
      <c r="AO18" s="360"/>
      <c r="AP18" s="362"/>
      <c r="AQ18" s="360">
        <v>1</v>
      </c>
      <c r="AR18" s="360"/>
      <c r="AS18" s="362"/>
      <c r="AT18" s="360">
        <v>1</v>
      </c>
      <c r="AU18" s="360"/>
      <c r="AV18" s="362"/>
      <c r="AW18" s="360">
        <v>1</v>
      </c>
      <c r="AX18" s="360"/>
      <c r="AY18" s="362"/>
      <c r="AZ18" s="360">
        <v>1</v>
      </c>
      <c r="BA18" s="360"/>
      <c r="BB18" s="362"/>
      <c r="BC18" s="360">
        <v>1</v>
      </c>
      <c r="BD18" s="360"/>
      <c r="BE18" s="362"/>
      <c r="BF18" s="360"/>
      <c r="BG18" s="360">
        <v>1</v>
      </c>
      <c r="BH18" s="362"/>
      <c r="BI18" s="360"/>
      <c r="BJ18" s="360">
        <v>1</v>
      </c>
      <c r="BK18" s="362"/>
      <c r="BL18" s="360">
        <v>1</v>
      </c>
      <c r="BM18" s="360"/>
      <c r="BN18" s="362"/>
      <c r="BO18" s="360">
        <v>1</v>
      </c>
      <c r="BP18" s="360"/>
      <c r="BQ18" s="362"/>
      <c r="BR18" s="360">
        <v>1</v>
      </c>
      <c r="BS18" s="360"/>
      <c r="BT18" s="362"/>
      <c r="BU18" s="360">
        <v>1</v>
      </c>
      <c r="BV18" s="360"/>
      <c r="BW18" s="362"/>
      <c r="BX18" s="360"/>
      <c r="BY18" s="360">
        <v>1</v>
      </c>
      <c r="BZ18" s="362"/>
      <c r="CA18" s="360"/>
      <c r="CB18" s="360">
        <v>1</v>
      </c>
      <c r="CC18" s="362"/>
      <c r="CD18" s="360"/>
      <c r="CE18" s="360">
        <v>1</v>
      </c>
      <c r="CF18" s="362"/>
      <c r="CG18" s="360"/>
      <c r="CH18" s="360">
        <v>1</v>
      </c>
      <c r="CI18" s="362"/>
      <c r="CJ18" s="360"/>
      <c r="CK18" s="360">
        <v>1</v>
      </c>
      <c r="CL18" s="362"/>
      <c r="CM18" s="360">
        <v>1</v>
      </c>
      <c r="CN18" s="360"/>
      <c r="CO18" s="362"/>
      <c r="CP18" s="388">
        <f t="shared" si="0"/>
        <v>21</v>
      </c>
      <c r="CQ18" s="389">
        <f t="shared" si="1"/>
        <v>9</v>
      </c>
      <c r="CR18" s="390">
        <f t="shared" si="2"/>
        <v>0</v>
      </c>
    </row>
    <row r="19" ht="15.6" spans="2:96">
      <c r="B19" s="189">
        <v>10</v>
      </c>
      <c r="C19" s="188" t="str">
        <f>'5 жастағы балалар Ф'!C19</f>
        <v>Қабдысалы Нұрасыл Рақымұлы</v>
      </c>
      <c r="D19" s="360">
        <v>1</v>
      </c>
      <c r="E19" s="360"/>
      <c r="F19" s="362"/>
      <c r="G19" s="360">
        <v>1</v>
      </c>
      <c r="H19" s="360"/>
      <c r="I19" s="362"/>
      <c r="J19" s="360">
        <v>1</v>
      </c>
      <c r="K19" s="360"/>
      <c r="L19" s="362"/>
      <c r="M19" s="360">
        <v>1</v>
      </c>
      <c r="N19" s="360"/>
      <c r="O19" s="362"/>
      <c r="P19" s="360">
        <v>1</v>
      </c>
      <c r="Q19" s="360"/>
      <c r="R19" s="362"/>
      <c r="S19" s="360">
        <v>1</v>
      </c>
      <c r="T19" s="360"/>
      <c r="U19" s="362"/>
      <c r="V19" s="360">
        <v>1</v>
      </c>
      <c r="W19" s="360"/>
      <c r="X19" s="362"/>
      <c r="Y19" s="360">
        <v>1</v>
      </c>
      <c r="Z19" s="360"/>
      <c r="AA19" s="362"/>
      <c r="AB19" s="360">
        <v>1</v>
      </c>
      <c r="AC19" s="360"/>
      <c r="AD19" s="362"/>
      <c r="AE19" s="360"/>
      <c r="AF19" s="360">
        <v>1</v>
      </c>
      <c r="AG19" s="362"/>
      <c r="AH19" s="360">
        <v>1</v>
      </c>
      <c r="AI19" s="360"/>
      <c r="AJ19" s="362"/>
      <c r="AK19" s="360">
        <v>1</v>
      </c>
      <c r="AL19" s="360"/>
      <c r="AM19" s="362"/>
      <c r="AN19" s="360">
        <v>1</v>
      </c>
      <c r="AO19" s="360"/>
      <c r="AP19" s="362"/>
      <c r="AQ19" s="360">
        <v>1</v>
      </c>
      <c r="AR19" s="360"/>
      <c r="AS19" s="362"/>
      <c r="AT19" s="360">
        <v>1</v>
      </c>
      <c r="AU19" s="360"/>
      <c r="AV19" s="362"/>
      <c r="AW19" s="360">
        <v>1</v>
      </c>
      <c r="AX19" s="360"/>
      <c r="AY19" s="362"/>
      <c r="AZ19" s="360"/>
      <c r="BA19" s="360">
        <v>1</v>
      </c>
      <c r="BB19" s="362"/>
      <c r="BC19" s="360">
        <v>1</v>
      </c>
      <c r="BD19" s="360"/>
      <c r="BE19" s="362"/>
      <c r="BF19" s="360">
        <v>1</v>
      </c>
      <c r="BG19" s="360"/>
      <c r="BH19" s="362"/>
      <c r="BI19" s="360">
        <v>1</v>
      </c>
      <c r="BJ19" s="360"/>
      <c r="BK19" s="362"/>
      <c r="BL19" s="360">
        <v>1</v>
      </c>
      <c r="BM19" s="360"/>
      <c r="BN19" s="362"/>
      <c r="BO19" s="360">
        <v>1</v>
      </c>
      <c r="BP19" s="360"/>
      <c r="BQ19" s="362"/>
      <c r="BR19" s="360">
        <v>1</v>
      </c>
      <c r="BS19" s="360"/>
      <c r="BT19" s="362"/>
      <c r="BU19" s="360">
        <v>1</v>
      </c>
      <c r="BV19" s="360"/>
      <c r="BW19" s="362"/>
      <c r="BX19" s="360">
        <v>1</v>
      </c>
      <c r="BY19" s="360"/>
      <c r="BZ19" s="362"/>
      <c r="CA19" s="360"/>
      <c r="CB19" s="360">
        <v>1</v>
      </c>
      <c r="CC19" s="362"/>
      <c r="CD19" s="360"/>
      <c r="CE19" s="360">
        <v>1</v>
      </c>
      <c r="CF19" s="362"/>
      <c r="CG19" s="360"/>
      <c r="CH19" s="360"/>
      <c r="CI19" s="362">
        <v>1</v>
      </c>
      <c r="CJ19" s="360">
        <v>1</v>
      </c>
      <c r="CK19" s="360"/>
      <c r="CL19" s="362"/>
      <c r="CM19" s="360"/>
      <c r="CN19" s="360">
        <v>1</v>
      </c>
      <c r="CO19" s="362"/>
      <c r="CP19" s="388">
        <f t="shared" si="0"/>
        <v>24</v>
      </c>
      <c r="CQ19" s="389">
        <f t="shared" si="1"/>
        <v>5</v>
      </c>
      <c r="CR19" s="390">
        <f t="shared" si="2"/>
        <v>1</v>
      </c>
    </row>
    <row r="20" ht="15.6" spans="2:96">
      <c r="B20" s="189">
        <v>11</v>
      </c>
      <c r="C20" s="188" t="str">
        <f>'5 жастағы балалар Ф'!C20</f>
        <v>Қойшыбаева Фарида</v>
      </c>
      <c r="D20" s="360"/>
      <c r="E20" s="360">
        <v>1</v>
      </c>
      <c r="F20" s="362"/>
      <c r="G20" s="360"/>
      <c r="H20" s="360">
        <v>1</v>
      </c>
      <c r="I20" s="362"/>
      <c r="J20" s="360"/>
      <c r="K20" s="360">
        <v>1</v>
      </c>
      <c r="L20" s="362"/>
      <c r="M20" s="360"/>
      <c r="N20" s="360">
        <v>1</v>
      </c>
      <c r="O20" s="362"/>
      <c r="P20" s="360"/>
      <c r="Q20" s="360">
        <v>1</v>
      </c>
      <c r="R20" s="362"/>
      <c r="S20" s="360"/>
      <c r="T20" s="360">
        <v>1</v>
      </c>
      <c r="U20" s="362"/>
      <c r="V20" s="360"/>
      <c r="W20" s="360">
        <v>1</v>
      </c>
      <c r="X20" s="362"/>
      <c r="Y20" s="360"/>
      <c r="Z20" s="360">
        <v>1</v>
      </c>
      <c r="AA20" s="362"/>
      <c r="AB20" s="360"/>
      <c r="AC20" s="360">
        <v>1</v>
      </c>
      <c r="AD20" s="362"/>
      <c r="AE20" s="360"/>
      <c r="AF20" s="360">
        <v>1</v>
      </c>
      <c r="AG20" s="362"/>
      <c r="AH20" s="360"/>
      <c r="AI20" s="360">
        <v>1</v>
      </c>
      <c r="AJ20" s="362"/>
      <c r="AK20" s="360"/>
      <c r="AL20" s="360">
        <v>1</v>
      </c>
      <c r="AM20" s="362"/>
      <c r="AN20" s="360"/>
      <c r="AO20" s="360">
        <v>1</v>
      </c>
      <c r="AP20" s="362"/>
      <c r="AQ20" s="360"/>
      <c r="AR20" s="360">
        <v>1</v>
      </c>
      <c r="AS20" s="362"/>
      <c r="AT20" s="360"/>
      <c r="AU20" s="360">
        <v>1</v>
      </c>
      <c r="AV20" s="362"/>
      <c r="AW20" s="360"/>
      <c r="AX20" s="360">
        <v>1</v>
      </c>
      <c r="AY20" s="362"/>
      <c r="AZ20" s="360"/>
      <c r="BA20" s="360">
        <v>1</v>
      </c>
      <c r="BB20" s="362"/>
      <c r="BC20" s="360"/>
      <c r="BD20" s="360">
        <v>1</v>
      </c>
      <c r="BE20" s="362"/>
      <c r="BF20" s="360"/>
      <c r="BG20" s="360">
        <v>1</v>
      </c>
      <c r="BH20" s="362"/>
      <c r="BI20" s="360"/>
      <c r="BJ20" s="360">
        <v>1</v>
      </c>
      <c r="BK20" s="362"/>
      <c r="BL20" s="360"/>
      <c r="BM20" s="360">
        <v>1</v>
      </c>
      <c r="BN20" s="362"/>
      <c r="BO20" s="360"/>
      <c r="BP20" s="360">
        <v>1</v>
      </c>
      <c r="BQ20" s="362"/>
      <c r="BR20" s="360"/>
      <c r="BS20" s="360">
        <v>1</v>
      </c>
      <c r="BT20" s="362"/>
      <c r="BU20" s="360"/>
      <c r="BV20" s="360">
        <v>1</v>
      </c>
      <c r="BW20" s="362"/>
      <c r="BX20" s="360"/>
      <c r="BY20" s="360">
        <v>1</v>
      </c>
      <c r="BZ20" s="362"/>
      <c r="CA20" s="360"/>
      <c r="CB20" s="360"/>
      <c r="CC20" s="362">
        <v>1</v>
      </c>
      <c r="CD20" s="360"/>
      <c r="CE20" s="360">
        <v>1</v>
      </c>
      <c r="CF20" s="362"/>
      <c r="CG20" s="360"/>
      <c r="CH20" s="360"/>
      <c r="CI20" s="362">
        <v>1</v>
      </c>
      <c r="CJ20" s="360"/>
      <c r="CK20" s="360"/>
      <c r="CL20" s="362">
        <v>1</v>
      </c>
      <c r="CM20" s="360"/>
      <c r="CN20" s="360"/>
      <c r="CO20" s="362">
        <v>1</v>
      </c>
      <c r="CP20" s="388">
        <f t="shared" si="0"/>
        <v>0</v>
      </c>
      <c r="CQ20" s="389">
        <f t="shared" si="1"/>
        <v>26</v>
      </c>
      <c r="CR20" s="390">
        <f t="shared" si="2"/>
        <v>4</v>
      </c>
    </row>
    <row r="21" ht="15.6" spans="2:96">
      <c r="B21" s="189">
        <v>12</v>
      </c>
      <c r="C21" s="188">
        <f>'5 жастағы балалар Ф'!C21</f>
        <v>0</v>
      </c>
      <c r="D21" s="360"/>
      <c r="E21" s="360"/>
      <c r="F21" s="362"/>
      <c r="G21" s="360"/>
      <c r="H21" s="360"/>
      <c r="I21" s="362"/>
      <c r="J21" s="360"/>
      <c r="K21" s="360"/>
      <c r="L21" s="362"/>
      <c r="M21" s="360"/>
      <c r="N21" s="360"/>
      <c r="O21" s="362"/>
      <c r="P21" s="360"/>
      <c r="Q21" s="360"/>
      <c r="R21" s="362"/>
      <c r="S21" s="360"/>
      <c r="T21" s="360"/>
      <c r="U21" s="362"/>
      <c r="V21" s="360"/>
      <c r="W21" s="360"/>
      <c r="X21" s="362"/>
      <c r="Y21" s="360"/>
      <c r="Z21" s="360"/>
      <c r="AA21" s="362"/>
      <c r="AB21" s="360"/>
      <c r="AC21" s="360"/>
      <c r="AD21" s="362"/>
      <c r="AE21" s="360"/>
      <c r="AF21" s="360"/>
      <c r="AG21" s="362"/>
      <c r="AH21" s="360"/>
      <c r="AI21" s="360"/>
      <c r="AJ21" s="362"/>
      <c r="AK21" s="360"/>
      <c r="AL21" s="360"/>
      <c r="AM21" s="362"/>
      <c r="AN21" s="360"/>
      <c r="AO21" s="360"/>
      <c r="AP21" s="362"/>
      <c r="AQ21" s="360"/>
      <c r="AR21" s="360"/>
      <c r="AS21" s="362"/>
      <c r="AT21" s="360"/>
      <c r="AU21" s="360"/>
      <c r="AV21" s="362"/>
      <c r="AW21" s="360"/>
      <c r="AX21" s="360"/>
      <c r="AY21" s="362"/>
      <c r="AZ21" s="360"/>
      <c r="BA21" s="360"/>
      <c r="BB21" s="362"/>
      <c r="BC21" s="360"/>
      <c r="BD21" s="360"/>
      <c r="BE21" s="362"/>
      <c r="BF21" s="360"/>
      <c r="BG21" s="360"/>
      <c r="BH21" s="362"/>
      <c r="BI21" s="360"/>
      <c r="BJ21" s="360"/>
      <c r="BK21" s="362"/>
      <c r="BL21" s="360"/>
      <c r="BM21" s="360"/>
      <c r="BN21" s="362"/>
      <c r="BO21" s="360"/>
      <c r="BP21" s="360"/>
      <c r="BQ21" s="362"/>
      <c r="BR21" s="360"/>
      <c r="BS21" s="360"/>
      <c r="BT21" s="362"/>
      <c r="BU21" s="360"/>
      <c r="BV21" s="360"/>
      <c r="BW21" s="362"/>
      <c r="BX21" s="360"/>
      <c r="BY21" s="360"/>
      <c r="BZ21" s="362"/>
      <c r="CA21" s="360"/>
      <c r="CB21" s="360"/>
      <c r="CC21" s="362"/>
      <c r="CD21" s="360"/>
      <c r="CE21" s="360"/>
      <c r="CF21" s="362"/>
      <c r="CG21" s="360"/>
      <c r="CH21" s="360"/>
      <c r="CI21" s="362"/>
      <c r="CJ21" s="360"/>
      <c r="CK21" s="360"/>
      <c r="CL21" s="362"/>
      <c r="CM21" s="360"/>
      <c r="CN21" s="360"/>
      <c r="CO21" s="362"/>
      <c r="CP21" s="388">
        <f t="shared" si="0"/>
        <v>0</v>
      </c>
      <c r="CQ21" s="389">
        <f t="shared" si="1"/>
        <v>0</v>
      </c>
      <c r="CR21" s="390">
        <f t="shared" si="2"/>
        <v>0</v>
      </c>
    </row>
    <row r="22" ht="15.6" spans="2:96">
      <c r="B22" s="189">
        <v>13</v>
      </c>
      <c r="C22" s="188">
        <f>'5 жастағы балалар Ф'!C22</f>
        <v>0</v>
      </c>
      <c r="D22" s="360"/>
      <c r="E22" s="360"/>
      <c r="F22" s="362"/>
      <c r="G22" s="360"/>
      <c r="H22" s="360"/>
      <c r="I22" s="362"/>
      <c r="J22" s="360"/>
      <c r="K22" s="360"/>
      <c r="L22" s="362"/>
      <c r="M22" s="360"/>
      <c r="N22" s="360"/>
      <c r="O22" s="362"/>
      <c r="P22" s="360"/>
      <c r="Q22" s="360"/>
      <c r="R22" s="362"/>
      <c r="S22" s="360"/>
      <c r="T22" s="360"/>
      <c r="U22" s="362"/>
      <c r="V22" s="360"/>
      <c r="W22" s="360"/>
      <c r="X22" s="362"/>
      <c r="Y22" s="360"/>
      <c r="Z22" s="360"/>
      <c r="AA22" s="362"/>
      <c r="AB22" s="360"/>
      <c r="AC22" s="360"/>
      <c r="AD22" s="362"/>
      <c r="AE22" s="360"/>
      <c r="AF22" s="360"/>
      <c r="AG22" s="362"/>
      <c r="AH22" s="360"/>
      <c r="AI22" s="360"/>
      <c r="AJ22" s="362"/>
      <c r="AK22" s="360"/>
      <c r="AL22" s="360"/>
      <c r="AM22" s="362"/>
      <c r="AN22" s="360"/>
      <c r="AO22" s="360"/>
      <c r="AP22" s="362"/>
      <c r="AQ22" s="360"/>
      <c r="AR22" s="360"/>
      <c r="AS22" s="362"/>
      <c r="AT22" s="360"/>
      <c r="AU22" s="360"/>
      <c r="AV22" s="362"/>
      <c r="AW22" s="360"/>
      <c r="AX22" s="360"/>
      <c r="AY22" s="362"/>
      <c r="AZ22" s="360"/>
      <c r="BA22" s="360"/>
      <c r="BB22" s="362"/>
      <c r="BC22" s="360"/>
      <c r="BD22" s="360"/>
      <c r="BE22" s="362"/>
      <c r="BF22" s="360"/>
      <c r="BG22" s="360"/>
      <c r="BH22" s="362"/>
      <c r="BI22" s="360"/>
      <c r="BJ22" s="360"/>
      <c r="BK22" s="362"/>
      <c r="BL22" s="360"/>
      <c r="BM22" s="360"/>
      <c r="BN22" s="362"/>
      <c r="BO22" s="360"/>
      <c r="BP22" s="360"/>
      <c r="BQ22" s="362"/>
      <c r="BR22" s="360"/>
      <c r="BS22" s="360"/>
      <c r="BT22" s="362"/>
      <c r="BU22" s="360"/>
      <c r="BV22" s="360"/>
      <c r="BW22" s="362"/>
      <c r="BX22" s="360"/>
      <c r="BY22" s="360"/>
      <c r="BZ22" s="362"/>
      <c r="CA22" s="360"/>
      <c r="CB22" s="360"/>
      <c r="CC22" s="362"/>
      <c r="CD22" s="360"/>
      <c r="CE22" s="360"/>
      <c r="CF22" s="362"/>
      <c r="CG22" s="360"/>
      <c r="CH22" s="360"/>
      <c r="CI22" s="362"/>
      <c r="CJ22" s="360"/>
      <c r="CK22" s="360"/>
      <c r="CL22" s="362"/>
      <c r="CM22" s="360"/>
      <c r="CN22" s="360"/>
      <c r="CO22" s="362"/>
      <c r="CP22" s="388">
        <f t="shared" si="0"/>
        <v>0</v>
      </c>
      <c r="CQ22" s="389">
        <f t="shared" si="1"/>
        <v>0</v>
      </c>
      <c r="CR22" s="390">
        <f t="shared" si="2"/>
        <v>0</v>
      </c>
    </row>
    <row r="23" ht="15.6" spans="2:96">
      <c r="B23" s="189">
        <v>14</v>
      </c>
      <c r="C23" s="188">
        <f>'5 жастағы балалар Ф'!C23</f>
        <v>0</v>
      </c>
      <c r="D23" s="360"/>
      <c r="E23" s="360"/>
      <c r="F23" s="362"/>
      <c r="G23" s="360"/>
      <c r="H23" s="360"/>
      <c r="I23" s="362"/>
      <c r="J23" s="360"/>
      <c r="K23" s="360"/>
      <c r="L23" s="362"/>
      <c r="M23" s="360"/>
      <c r="N23" s="360"/>
      <c r="O23" s="362"/>
      <c r="P23" s="360"/>
      <c r="Q23" s="360"/>
      <c r="R23" s="362"/>
      <c r="S23" s="360"/>
      <c r="T23" s="360"/>
      <c r="U23" s="362"/>
      <c r="V23" s="360"/>
      <c r="W23" s="360"/>
      <c r="X23" s="362"/>
      <c r="Y23" s="360"/>
      <c r="Z23" s="360"/>
      <c r="AA23" s="362"/>
      <c r="AB23" s="360"/>
      <c r="AC23" s="360"/>
      <c r="AD23" s="362"/>
      <c r="AE23" s="360"/>
      <c r="AF23" s="360"/>
      <c r="AG23" s="362"/>
      <c r="AH23" s="360"/>
      <c r="AI23" s="360"/>
      <c r="AJ23" s="362"/>
      <c r="AK23" s="360"/>
      <c r="AL23" s="360"/>
      <c r="AM23" s="362"/>
      <c r="AN23" s="360"/>
      <c r="AO23" s="360"/>
      <c r="AP23" s="362"/>
      <c r="AQ23" s="360"/>
      <c r="AR23" s="360"/>
      <c r="AS23" s="362"/>
      <c r="AT23" s="360"/>
      <c r="AU23" s="360"/>
      <c r="AV23" s="362"/>
      <c r="AW23" s="360"/>
      <c r="AX23" s="360"/>
      <c r="AY23" s="362"/>
      <c r="AZ23" s="360"/>
      <c r="BA23" s="360"/>
      <c r="BB23" s="362"/>
      <c r="BC23" s="360"/>
      <c r="BD23" s="360"/>
      <c r="BE23" s="362"/>
      <c r="BF23" s="360"/>
      <c r="BG23" s="360"/>
      <c r="BH23" s="362"/>
      <c r="BI23" s="360"/>
      <c r="BJ23" s="360"/>
      <c r="BK23" s="362"/>
      <c r="BL23" s="360"/>
      <c r="BM23" s="360"/>
      <c r="BN23" s="362"/>
      <c r="BO23" s="360"/>
      <c r="BP23" s="360"/>
      <c r="BQ23" s="362"/>
      <c r="BR23" s="360"/>
      <c r="BS23" s="360"/>
      <c r="BT23" s="362"/>
      <c r="BU23" s="360"/>
      <c r="BV23" s="360"/>
      <c r="BW23" s="362"/>
      <c r="BX23" s="360"/>
      <c r="BY23" s="360"/>
      <c r="BZ23" s="362"/>
      <c r="CA23" s="360"/>
      <c r="CB23" s="360"/>
      <c r="CC23" s="362"/>
      <c r="CD23" s="360"/>
      <c r="CE23" s="360"/>
      <c r="CF23" s="362"/>
      <c r="CG23" s="360"/>
      <c r="CH23" s="360"/>
      <c r="CI23" s="362"/>
      <c r="CJ23" s="360"/>
      <c r="CK23" s="360"/>
      <c r="CL23" s="362"/>
      <c r="CM23" s="360"/>
      <c r="CN23" s="360"/>
      <c r="CO23" s="362"/>
      <c r="CP23" s="388">
        <f t="shared" si="0"/>
        <v>0</v>
      </c>
      <c r="CQ23" s="389">
        <f t="shared" si="1"/>
        <v>0</v>
      </c>
      <c r="CR23" s="390">
        <f t="shared" si="2"/>
        <v>0</v>
      </c>
    </row>
    <row r="24" ht="15.6" spans="2:96">
      <c r="B24" s="189">
        <v>15</v>
      </c>
      <c r="C24" s="188">
        <f>'5 жастағы балалар Ф'!C24</f>
        <v>0</v>
      </c>
      <c r="D24" s="360"/>
      <c r="E24" s="360"/>
      <c r="F24" s="362"/>
      <c r="G24" s="360"/>
      <c r="H24" s="360"/>
      <c r="I24" s="362"/>
      <c r="J24" s="360"/>
      <c r="K24" s="360"/>
      <c r="L24" s="362"/>
      <c r="M24" s="360"/>
      <c r="N24" s="360"/>
      <c r="O24" s="362"/>
      <c r="P24" s="360"/>
      <c r="Q24" s="360"/>
      <c r="R24" s="362"/>
      <c r="S24" s="360"/>
      <c r="T24" s="360"/>
      <c r="U24" s="362"/>
      <c r="V24" s="360"/>
      <c r="W24" s="360"/>
      <c r="X24" s="362"/>
      <c r="Y24" s="360"/>
      <c r="Z24" s="360"/>
      <c r="AA24" s="362"/>
      <c r="AB24" s="360"/>
      <c r="AC24" s="360"/>
      <c r="AD24" s="362"/>
      <c r="AE24" s="360"/>
      <c r="AF24" s="360"/>
      <c r="AG24" s="362"/>
      <c r="AH24" s="360"/>
      <c r="AI24" s="360"/>
      <c r="AJ24" s="362"/>
      <c r="AK24" s="360"/>
      <c r="AL24" s="360"/>
      <c r="AM24" s="362"/>
      <c r="AN24" s="360"/>
      <c r="AO24" s="360"/>
      <c r="AP24" s="362"/>
      <c r="AQ24" s="360"/>
      <c r="AR24" s="360"/>
      <c r="AS24" s="362"/>
      <c r="AT24" s="360"/>
      <c r="AU24" s="360"/>
      <c r="AV24" s="362"/>
      <c r="AW24" s="360"/>
      <c r="AX24" s="360"/>
      <c r="AY24" s="362"/>
      <c r="AZ24" s="360"/>
      <c r="BA24" s="360"/>
      <c r="BB24" s="362"/>
      <c r="BC24" s="360"/>
      <c r="BD24" s="360"/>
      <c r="BE24" s="362"/>
      <c r="BF24" s="360"/>
      <c r="BG24" s="360"/>
      <c r="BH24" s="362"/>
      <c r="BI24" s="360"/>
      <c r="BJ24" s="360"/>
      <c r="BK24" s="362"/>
      <c r="BL24" s="360"/>
      <c r="BM24" s="360"/>
      <c r="BN24" s="362"/>
      <c r="BO24" s="360"/>
      <c r="BP24" s="360"/>
      <c r="BQ24" s="362"/>
      <c r="BR24" s="360"/>
      <c r="BS24" s="360"/>
      <c r="BT24" s="362"/>
      <c r="BU24" s="360"/>
      <c r="BV24" s="360"/>
      <c r="BW24" s="362"/>
      <c r="BX24" s="360"/>
      <c r="BY24" s="360"/>
      <c r="BZ24" s="362"/>
      <c r="CA24" s="360"/>
      <c r="CB24" s="360"/>
      <c r="CC24" s="362"/>
      <c r="CD24" s="360"/>
      <c r="CE24" s="360"/>
      <c r="CF24" s="362"/>
      <c r="CG24" s="360"/>
      <c r="CH24" s="360"/>
      <c r="CI24" s="362"/>
      <c r="CJ24" s="360"/>
      <c r="CK24" s="360"/>
      <c r="CL24" s="362"/>
      <c r="CM24" s="360"/>
      <c r="CN24" s="360"/>
      <c r="CO24" s="362"/>
      <c r="CP24" s="388">
        <f t="shared" si="0"/>
        <v>0</v>
      </c>
      <c r="CQ24" s="389">
        <f t="shared" si="1"/>
        <v>0</v>
      </c>
      <c r="CR24" s="390">
        <f t="shared" si="2"/>
        <v>0</v>
      </c>
    </row>
    <row r="25" ht="15.6" spans="2:96">
      <c r="B25" s="189">
        <v>16</v>
      </c>
      <c r="C25" s="188">
        <f>'5 жастағы балалар Ф'!C25</f>
        <v>0</v>
      </c>
      <c r="D25" s="360"/>
      <c r="E25" s="360"/>
      <c r="F25" s="362"/>
      <c r="G25" s="360"/>
      <c r="H25" s="360"/>
      <c r="I25" s="362"/>
      <c r="J25" s="360"/>
      <c r="K25" s="360"/>
      <c r="L25" s="362"/>
      <c r="M25" s="360"/>
      <c r="N25" s="360"/>
      <c r="O25" s="362"/>
      <c r="P25" s="360"/>
      <c r="Q25" s="360"/>
      <c r="R25" s="362"/>
      <c r="S25" s="360"/>
      <c r="T25" s="360"/>
      <c r="U25" s="362"/>
      <c r="V25" s="360"/>
      <c r="W25" s="360"/>
      <c r="X25" s="362"/>
      <c r="Y25" s="360"/>
      <c r="Z25" s="360"/>
      <c r="AA25" s="362"/>
      <c r="AB25" s="360"/>
      <c r="AC25" s="360"/>
      <c r="AD25" s="362"/>
      <c r="AE25" s="360"/>
      <c r="AF25" s="360"/>
      <c r="AG25" s="362"/>
      <c r="AH25" s="360"/>
      <c r="AI25" s="360"/>
      <c r="AJ25" s="362"/>
      <c r="AK25" s="360"/>
      <c r="AL25" s="360"/>
      <c r="AM25" s="362"/>
      <c r="AN25" s="360"/>
      <c r="AO25" s="360"/>
      <c r="AP25" s="362"/>
      <c r="AQ25" s="360"/>
      <c r="AR25" s="360"/>
      <c r="AS25" s="362"/>
      <c r="AT25" s="360"/>
      <c r="AU25" s="360"/>
      <c r="AV25" s="362"/>
      <c r="AW25" s="360"/>
      <c r="AX25" s="360"/>
      <c r="AY25" s="362"/>
      <c r="AZ25" s="360"/>
      <c r="BA25" s="360"/>
      <c r="BB25" s="362"/>
      <c r="BC25" s="360"/>
      <c r="BD25" s="360"/>
      <c r="BE25" s="362"/>
      <c r="BF25" s="360"/>
      <c r="BG25" s="360"/>
      <c r="BH25" s="362"/>
      <c r="BI25" s="360"/>
      <c r="BJ25" s="360"/>
      <c r="BK25" s="362"/>
      <c r="BL25" s="360"/>
      <c r="BM25" s="360"/>
      <c r="BN25" s="362"/>
      <c r="BO25" s="360"/>
      <c r="BP25" s="360"/>
      <c r="BQ25" s="362"/>
      <c r="BR25" s="360"/>
      <c r="BS25" s="360"/>
      <c r="BT25" s="362"/>
      <c r="BU25" s="360"/>
      <c r="BV25" s="360"/>
      <c r="BW25" s="362"/>
      <c r="BX25" s="360"/>
      <c r="BY25" s="360"/>
      <c r="BZ25" s="362"/>
      <c r="CA25" s="360"/>
      <c r="CB25" s="360"/>
      <c r="CC25" s="362"/>
      <c r="CD25" s="360"/>
      <c r="CE25" s="360"/>
      <c r="CF25" s="362"/>
      <c r="CG25" s="360"/>
      <c r="CH25" s="360"/>
      <c r="CI25" s="362"/>
      <c r="CJ25" s="360"/>
      <c r="CK25" s="360"/>
      <c r="CL25" s="362"/>
      <c r="CM25" s="360"/>
      <c r="CN25" s="360"/>
      <c r="CO25" s="362"/>
      <c r="CP25" s="388">
        <f t="shared" si="0"/>
        <v>0</v>
      </c>
      <c r="CQ25" s="389">
        <f t="shared" si="1"/>
        <v>0</v>
      </c>
      <c r="CR25" s="390">
        <f t="shared" si="2"/>
        <v>0</v>
      </c>
    </row>
    <row r="26" ht="15.6" spans="2:96">
      <c r="B26" s="189">
        <v>17</v>
      </c>
      <c r="C26" s="188">
        <f>'5 жастағы балалар Ф'!C26</f>
        <v>0</v>
      </c>
      <c r="D26" s="360"/>
      <c r="E26" s="360"/>
      <c r="F26" s="362"/>
      <c r="G26" s="360"/>
      <c r="H26" s="360"/>
      <c r="I26" s="362"/>
      <c r="J26" s="360"/>
      <c r="K26" s="360"/>
      <c r="L26" s="362"/>
      <c r="M26" s="360"/>
      <c r="N26" s="360"/>
      <c r="O26" s="362"/>
      <c r="P26" s="360"/>
      <c r="Q26" s="360"/>
      <c r="R26" s="362"/>
      <c r="S26" s="360"/>
      <c r="T26" s="360"/>
      <c r="U26" s="362"/>
      <c r="V26" s="360"/>
      <c r="W26" s="360"/>
      <c r="X26" s="362"/>
      <c r="Y26" s="360"/>
      <c r="Z26" s="360"/>
      <c r="AA26" s="362"/>
      <c r="AB26" s="360"/>
      <c r="AC26" s="360"/>
      <c r="AD26" s="362"/>
      <c r="AE26" s="360"/>
      <c r="AF26" s="360"/>
      <c r="AG26" s="362"/>
      <c r="AH26" s="360"/>
      <c r="AI26" s="360"/>
      <c r="AJ26" s="362"/>
      <c r="AK26" s="360"/>
      <c r="AL26" s="360"/>
      <c r="AM26" s="362"/>
      <c r="AN26" s="360"/>
      <c r="AO26" s="360"/>
      <c r="AP26" s="362"/>
      <c r="AQ26" s="360"/>
      <c r="AR26" s="360"/>
      <c r="AS26" s="362"/>
      <c r="AT26" s="360"/>
      <c r="AU26" s="360"/>
      <c r="AV26" s="362"/>
      <c r="AW26" s="360"/>
      <c r="AX26" s="360"/>
      <c r="AY26" s="362"/>
      <c r="AZ26" s="360"/>
      <c r="BA26" s="360"/>
      <c r="BB26" s="362"/>
      <c r="BC26" s="360"/>
      <c r="BD26" s="360"/>
      <c r="BE26" s="362"/>
      <c r="BF26" s="360"/>
      <c r="BG26" s="360"/>
      <c r="BH26" s="362"/>
      <c r="BI26" s="360"/>
      <c r="BJ26" s="360"/>
      <c r="BK26" s="362"/>
      <c r="BL26" s="360"/>
      <c r="BM26" s="360"/>
      <c r="BN26" s="362"/>
      <c r="BO26" s="360"/>
      <c r="BP26" s="360"/>
      <c r="BQ26" s="362"/>
      <c r="BR26" s="360"/>
      <c r="BS26" s="360"/>
      <c r="BT26" s="362"/>
      <c r="BU26" s="360"/>
      <c r="BV26" s="360"/>
      <c r="BW26" s="362"/>
      <c r="BX26" s="360"/>
      <c r="BY26" s="360"/>
      <c r="BZ26" s="362"/>
      <c r="CA26" s="360"/>
      <c r="CB26" s="360"/>
      <c r="CC26" s="362"/>
      <c r="CD26" s="360"/>
      <c r="CE26" s="360"/>
      <c r="CF26" s="362"/>
      <c r="CG26" s="360"/>
      <c r="CH26" s="360"/>
      <c r="CI26" s="362"/>
      <c r="CJ26" s="360"/>
      <c r="CK26" s="360"/>
      <c r="CL26" s="362"/>
      <c r="CM26" s="360"/>
      <c r="CN26" s="360"/>
      <c r="CO26" s="362"/>
      <c r="CP26" s="388">
        <f t="shared" si="0"/>
        <v>0</v>
      </c>
      <c r="CQ26" s="389">
        <f t="shared" si="1"/>
        <v>0</v>
      </c>
      <c r="CR26" s="390">
        <f t="shared" si="2"/>
        <v>0</v>
      </c>
    </row>
    <row r="27" ht="15.6" spans="2:96">
      <c r="B27" s="189">
        <v>18</v>
      </c>
      <c r="C27" s="188">
        <f>'5 жастағы балалар Ф'!C27</f>
        <v>0</v>
      </c>
      <c r="D27" s="360"/>
      <c r="E27" s="360"/>
      <c r="F27" s="362"/>
      <c r="G27" s="360"/>
      <c r="H27" s="360"/>
      <c r="I27" s="362"/>
      <c r="J27" s="360"/>
      <c r="K27" s="360"/>
      <c r="L27" s="362"/>
      <c r="M27" s="360"/>
      <c r="N27" s="360"/>
      <c r="O27" s="362"/>
      <c r="P27" s="360"/>
      <c r="Q27" s="360"/>
      <c r="R27" s="362"/>
      <c r="S27" s="360"/>
      <c r="T27" s="360"/>
      <c r="U27" s="362"/>
      <c r="V27" s="360"/>
      <c r="W27" s="360"/>
      <c r="X27" s="362"/>
      <c r="Y27" s="360"/>
      <c r="Z27" s="360"/>
      <c r="AA27" s="362"/>
      <c r="AB27" s="360"/>
      <c r="AC27" s="360"/>
      <c r="AD27" s="362"/>
      <c r="AE27" s="360"/>
      <c r="AF27" s="360"/>
      <c r="AG27" s="362"/>
      <c r="AH27" s="360"/>
      <c r="AI27" s="360"/>
      <c r="AJ27" s="362"/>
      <c r="AK27" s="360"/>
      <c r="AL27" s="360"/>
      <c r="AM27" s="362"/>
      <c r="AN27" s="360"/>
      <c r="AO27" s="360"/>
      <c r="AP27" s="362"/>
      <c r="AQ27" s="360"/>
      <c r="AR27" s="360"/>
      <c r="AS27" s="362"/>
      <c r="AT27" s="360"/>
      <c r="AU27" s="360"/>
      <c r="AV27" s="362"/>
      <c r="AW27" s="360"/>
      <c r="AX27" s="360"/>
      <c r="AY27" s="362"/>
      <c r="AZ27" s="360"/>
      <c r="BA27" s="360"/>
      <c r="BB27" s="362"/>
      <c r="BC27" s="360"/>
      <c r="BD27" s="360"/>
      <c r="BE27" s="362"/>
      <c r="BF27" s="360"/>
      <c r="BG27" s="360"/>
      <c r="BH27" s="362"/>
      <c r="BI27" s="360"/>
      <c r="BJ27" s="360"/>
      <c r="BK27" s="362"/>
      <c r="BL27" s="360"/>
      <c r="BM27" s="360"/>
      <c r="BN27" s="362"/>
      <c r="BO27" s="360"/>
      <c r="BP27" s="360"/>
      <c r="BQ27" s="362"/>
      <c r="BR27" s="360"/>
      <c r="BS27" s="360"/>
      <c r="BT27" s="362"/>
      <c r="BU27" s="360"/>
      <c r="BV27" s="360"/>
      <c r="BW27" s="362"/>
      <c r="BX27" s="360"/>
      <c r="BY27" s="360"/>
      <c r="BZ27" s="362"/>
      <c r="CA27" s="360"/>
      <c r="CB27" s="360"/>
      <c r="CC27" s="362"/>
      <c r="CD27" s="360"/>
      <c r="CE27" s="360"/>
      <c r="CF27" s="362"/>
      <c r="CG27" s="360"/>
      <c r="CH27" s="360"/>
      <c r="CI27" s="362"/>
      <c r="CJ27" s="360"/>
      <c r="CK27" s="360"/>
      <c r="CL27" s="362"/>
      <c r="CM27" s="360"/>
      <c r="CN27" s="360"/>
      <c r="CO27" s="362"/>
      <c r="CP27" s="388">
        <f t="shared" si="0"/>
        <v>0</v>
      </c>
      <c r="CQ27" s="389">
        <f t="shared" si="1"/>
        <v>0</v>
      </c>
      <c r="CR27" s="390">
        <f t="shared" si="2"/>
        <v>0</v>
      </c>
    </row>
    <row r="28" ht="15.6" spans="2:96">
      <c r="B28" s="189">
        <v>19</v>
      </c>
      <c r="C28" s="188">
        <f>'5 жастағы балалар Ф'!C28</f>
        <v>0</v>
      </c>
      <c r="D28" s="360"/>
      <c r="E28" s="360"/>
      <c r="F28" s="362"/>
      <c r="G28" s="360"/>
      <c r="H28" s="360"/>
      <c r="I28" s="362"/>
      <c r="J28" s="360"/>
      <c r="K28" s="360"/>
      <c r="L28" s="362"/>
      <c r="M28" s="360"/>
      <c r="N28" s="360"/>
      <c r="O28" s="362"/>
      <c r="P28" s="360"/>
      <c r="Q28" s="360"/>
      <c r="R28" s="362"/>
      <c r="S28" s="360"/>
      <c r="T28" s="360"/>
      <c r="U28" s="362"/>
      <c r="V28" s="360"/>
      <c r="W28" s="360"/>
      <c r="X28" s="362"/>
      <c r="Y28" s="360"/>
      <c r="Z28" s="360"/>
      <c r="AA28" s="362"/>
      <c r="AB28" s="360"/>
      <c r="AC28" s="360"/>
      <c r="AD28" s="362"/>
      <c r="AE28" s="360"/>
      <c r="AF28" s="360"/>
      <c r="AG28" s="362"/>
      <c r="AH28" s="360"/>
      <c r="AI28" s="360"/>
      <c r="AJ28" s="362"/>
      <c r="AK28" s="360"/>
      <c r="AL28" s="360"/>
      <c r="AM28" s="362"/>
      <c r="AN28" s="360"/>
      <c r="AO28" s="360"/>
      <c r="AP28" s="362"/>
      <c r="AQ28" s="360"/>
      <c r="AR28" s="360"/>
      <c r="AS28" s="362"/>
      <c r="AT28" s="360"/>
      <c r="AU28" s="360"/>
      <c r="AV28" s="362"/>
      <c r="AW28" s="360"/>
      <c r="AX28" s="360"/>
      <c r="AY28" s="362"/>
      <c r="AZ28" s="360"/>
      <c r="BA28" s="360"/>
      <c r="BB28" s="362"/>
      <c r="BC28" s="360"/>
      <c r="BD28" s="360"/>
      <c r="BE28" s="362"/>
      <c r="BF28" s="360"/>
      <c r="BG28" s="360"/>
      <c r="BH28" s="362"/>
      <c r="BI28" s="360"/>
      <c r="BJ28" s="360"/>
      <c r="BK28" s="362"/>
      <c r="BL28" s="360"/>
      <c r="BM28" s="360"/>
      <c r="BN28" s="362"/>
      <c r="BO28" s="360"/>
      <c r="BP28" s="360"/>
      <c r="BQ28" s="362"/>
      <c r="BR28" s="360"/>
      <c r="BS28" s="360"/>
      <c r="BT28" s="362"/>
      <c r="BU28" s="360"/>
      <c r="BV28" s="360"/>
      <c r="BW28" s="362"/>
      <c r="BX28" s="360"/>
      <c r="BY28" s="360"/>
      <c r="BZ28" s="362"/>
      <c r="CA28" s="360"/>
      <c r="CB28" s="360"/>
      <c r="CC28" s="362"/>
      <c r="CD28" s="360"/>
      <c r="CE28" s="360"/>
      <c r="CF28" s="362"/>
      <c r="CG28" s="360"/>
      <c r="CH28" s="360"/>
      <c r="CI28" s="362"/>
      <c r="CJ28" s="360"/>
      <c r="CK28" s="360"/>
      <c r="CL28" s="362"/>
      <c r="CM28" s="360"/>
      <c r="CN28" s="360"/>
      <c r="CO28" s="362"/>
      <c r="CP28" s="388">
        <f t="shared" si="0"/>
        <v>0</v>
      </c>
      <c r="CQ28" s="389">
        <f t="shared" si="1"/>
        <v>0</v>
      </c>
      <c r="CR28" s="390">
        <f t="shared" si="2"/>
        <v>0</v>
      </c>
    </row>
    <row r="29" ht="15.6" spans="2:96">
      <c r="B29" s="189">
        <v>20</v>
      </c>
      <c r="C29" s="188">
        <f>'5 жастағы балалар Ф'!C29</f>
        <v>0</v>
      </c>
      <c r="D29" s="360"/>
      <c r="E29" s="360"/>
      <c r="F29" s="362"/>
      <c r="G29" s="360"/>
      <c r="H29" s="360"/>
      <c r="I29" s="362"/>
      <c r="J29" s="360"/>
      <c r="K29" s="360"/>
      <c r="L29" s="362"/>
      <c r="M29" s="360"/>
      <c r="N29" s="360"/>
      <c r="O29" s="362"/>
      <c r="P29" s="360"/>
      <c r="Q29" s="360"/>
      <c r="R29" s="362"/>
      <c r="S29" s="360"/>
      <c r="T29" s="360"/>
      <c r="U29" s="362"/>
      <c r="V29" s="360"/>
      <c r="W29" s="360"/>
      <c r="X29" s="362"/>
      <c r="Y29" s="360"/>
      <c r="Z29" s="360"/>
      <c r="AA29" s="362"/>
      <c r="AB29" s="360"/>
      <c r="AC29" s="360"/>
      <c r="AD29" s="362"/>
      <c r="AE29" s="360"/>
      <c r="AF29" s="360"/>
      <c r="AG29" s="362"/>
      <c r="AH29" s="360"/>
      <c r="AI29" s="360"/>
      <c r="AJ29" s="362"/>
      <c r="AK29" s="360"/>
      <c r="AL29" s="360"/>
      <c r="AM29" s="362"/>
      <c r="AN29" s="360"/>
      <c r="AO29" s="360"/>
      <c r="AP29" s="362"/>
      <c r="AQ29" s="360"/>
      <c r="AR29" s="360"/>
      <c r="AS29" s="362"/>
      <c r="AT29" s="360"/>
      <c r="AU29" s="360"/>
      <c r="AV29" s="362"/>
      <c r="AW29" s="360"/>
      <c r="AX29" s="360"/>
      <c r="AY29" s="362"/>
      <c r="AZ29" s="360"/>
      <c r="BA29" s="360"/>
      <c r="BB29" s="362"/>
      <c r="BC29" s="360"/>
      <c r="BD29" s="360"/>
      <c r="BE29" s="362"/>
      <c r="BF29" s="360"/>
      <c r="BG29" s="360"/>
      <c r="BH29" s="362"/>
      <c r="BI29" s="360"/>
      <c r="BJ29" s="360"/>
      <c r="BK29" s="362"/>
      <c r="BL29" s="360"/>
      <c r="BM29" s="360"/>
      <c r="BN29" s="362"/>
      <c r="BO29" s="360"/>
      <c r="BP29" s="360"/>
      <c r="BQ29" s="362"/>
      <c r="BR29" s="360"/>
      <c r="BS29" s="360"/>
      <c r="BT29" s="362"/>
      <c r="BU29" s="360"/>
      <c r="BV29" s="360"/>
      <c r="BW29" s="362"/>
      <c r="BX29" s="360"/>
      <c r="BY29" s="360"/>
      <c r="BZ29" s="362"/>
      <c r="CA29" s="360"/>
      <c r="CB29" s="360"/>
      <c r="CC29" s="362"/>
      <c r="CD29" s="360"/>
      <c r="CE29" s="360"/>
      <c r="CF29" s="362"/>
      <c r="CG29" s="360"/>
      <c r="CH29" s="360"/>
      <c r="CI29" s="362"/>
      <c r="CJ29" s="360"/>
      <c r="CK29" s="360"/>
      <c r="CL29" s="362"/>
      <c r="CM29" s="360"/>
      <c r="CN29" s="360"/>
      <c r="CO29" s="362"/>
      <c r="CP29" s="388">
        <f t="shared" si="0"/>
        <v>0</v>
      </c>
      <c r="CQ29" s="389">
        <f t="shared" si="1"/>
        <v>0</v>
      </c>
      <c r="CR29" s="390">
        <f t="shared" si="2"/>
        <v>0</v>
      </c>
    </row>
    <row r="30" ht="15.6" spans="2:96">
      <c r="B30" s="189">
        <v>21</v>
      </c>
      <c r="C30" s="188">
        <f>'5 жастағы балалар Ф'!C30</f>
        <v>0</v>
      </c>
      <c r="D30" s="360"/>
      <c r="E30" s="360"/>
      <c r="F30" s="362"/>
      <c r="G30" s="360"/>
      <c r="H30" s="360"/>
      <c r="I30" s="362"/>
      <c r="J30" s="360"/>
      <c r="K30" s="360"/>
      <c r="L30" s="362"/>
      <c r="M30" s="360"/>
      <c r="N30" s="360"/>
      <c r="O30" s="362"/>
      <c r="P30" s="360"/>
      <c r="Q30" s="360"/>
      <c r="R30" s="362"/>
      <c r="S30" s="360"/>
      <c r="T30" s="360"/>
      <c r="U30" s="362"/>
      <c r="V30" s="360"/>
      <c r="W30" s="360"/>
      <c r="X30" s="362"/>
      <c r="Y30" s="360"/>
      <c r="Z30" s="360"/>
      <c r="AA30" s="362"/>
      <c r="AB30" s="360"/>
      <c r="AC30" s="360"/>
      <c r="AD30" s="362"/>
      <c r="AE30" s="360"/>
      <c r="AF30" s="360"/>
      <c r="AG30" s="362"/>
      <c r="AH30" s="360"/>
      <c r="AI30" s="360"/>
      <c r="AJ30" s="362"/>
      <c r="AK30" s="360"/>
      <c r="AL30" s="360"/>
      <c r="AM30" s="362"/>
      <c r="AN30" s="360"/>
      <c r="AO30" s="360"/>
      <c r="AP30" s="362"/>
      <c r="AQ30" s="360"/>
      <c r="AR30" s="360"/>
      <c r="AS30" s="362"/>
      <c r="AT30" s="360"/>
      <c r="AU30" s="360"/>
      <c r="AV30" s="362"/>
      <c r="AW30" s="360"/>
      <c r="AX30" s="360"/>
      <c r="AY30" s="362"/>
      <c r="AZ30" s="360"/>
      <c r="BA30" s="360"/>
      <c r="BB30" s="362"/>
      <c r="BC30" s="360"/>
      <c r="BD30" s="360"/>
      <c r="BE30" s="362"/>
      <c r="BF30" s="360"/>
      <c r="BG30" s="360"/>
      <c r="BH30" s="362"/>
      <c r="BI30" s="360"/>
      <c r="BJ30" s="360"/>
      <c r="BK30" s="362"/>
      <c r="BL30" s="360"/>
      <c r="BM30" s="360"/>
      <c r="BN30" s="362"/>
      <c r="BO30" s="360"/>
      <c r="BP30" s="360"/>
      <c r="BQ30" s="362"/>
      <c r="BR30" s="360"/>
      <c r="BS30" s="360"/>
      <c r="BT30" s="362"/>
      <c r="BU30" s="360"/>
      <c r="BV30" s="360"/>
      <c r="BW30" s="362"/>
      <c r="BX30" s="360"/>
      <c r="BY30" s="360"/>
      <c r="BZ30" s="362"/>
      <c r="CA30" s="360"/>
      <c r="CB30" s="360"/>
      <c r="CC30" s="362"/>
      <c r="CD30" s="360"/>
      <c r="CE30" s="360"/>
      <c r="CF30" s="362"/>
      <c r="CG30" s="360"/>
      <c r="CH30" s="360"/>
      <c r="CI30" s="362"/>
      <c r="CJ30" s="360"/>
      <c r="CK30" s="360"/>
      <c r="CL30" s="362"/>
      <c r="CM30" s="360"/>
      <c r="CN30" s="360"/>
      <c r="CO30" s="362"/>
      <c r="CP30" s="388">
        <f t="shared" si="0"/>
        <v>0</v>
      </c>
      <c r="CQ30" s="389">
        <f t="shared" si="1"/>
        <v>0</v>
      </c>
      <c r="CR30" s="390">
        <f t="shared" si="2"/>
        <v>0</v>
      </c>
    </row>
    <row r="31" ht="15.6" spans="2:96">
      <c r="B31" s="189">
        <v>22</v>
      </c>
      <c r="C31" s="188">
        <f>'5 жастағы балалар Ф'!C31</f>
        <v>0</v>
      </c>
      <c r="D31" s="360"/>
      <c r="E31" s="360"/>
      <c r="F31" s="362"/>
      <c r="G31" s="360"/>
      <c r="H31" s="360"/>
      <c r="I31" s="362"/>
      <c r="J31" s="360"/>
      <c r="K31" s="360"/>
      <c r="L31" s="362"/>
      <c r="M31" s="360"/>
      <c r="N31" s="360"/>
      <c r="O31" s="362"/>
      <c r="P31" s="360"/>
      <c r="Q31" s="360"/>
      <c r="R31" s="362"/>
      <c r="S31" s="360"/>
      <c r="T31" s="360"/>
      <c r="U31" s="362"/>
      <c r="V31" s="360"/>
      <c r="W31" s="360"/>
      <c r="X31" s="362"/>
      <c r="Y31" s="360"/>
      <c r="Z31" s="360"/>
      <c r="AA31" s="362"/>
      <c r="AB31" s="360"/>
      <c r="AC31" s="360"/>
      <c r="AD31" s="362"/>
      <c r="AE31" s="360"/>
      <c r="AF31" s="360"/>
      <c r="AG31" s="362"/>
      <c r="AH31" s="360"/>
      <c r="AI31" s="360"/>
      <c r="AJ31" s="362"/>
      <c r="AK31" s="360"/>
      <c r="AL31" s="360"/>
      <c r="AM31" s="362"/>
      <c r="AN31" s="360"/>
      <c r="AO31" s="360"/>
      <c r="AP31" s="362"/>
      <c r="AQ31" s="360"/>
      <c r="AR31" s="360"/>
      <c r="AS31" s="362"/>
      <c r="AT31" s="360"/>
      <c r="AU31" s="360"/>
      <c r="AV31" s="362"/>
      <c r="AW31" s="360"/>
      <c r="AX31" s="360"/>
      <c r="AY31" s="362"/>
      <c r="AZ31" s="360"/>
      <c r="BA31" s="360"/>
      <c r="BB31" s="362"/>
      <c r="BC31" s="360"/>
      <c r="BD31" s="360"/>
      <c r="BE31" s="362"/>
      <c r="BF31" s="360"/>
      <c r="BG31" s="360"/>
      <c r="BH31" s="362"/>
      <c r="BI31" s="360"/>
      <c r="BJ31" s="360"/>
      <c r="BK31" s="362"/>
      <c r="BL31" s="360"/>
      <c r="BM31" s="360"/>
      <c r="BN31" s="362"/>
      <c r="BO31" s="360"/>
      <c r="BP31" s="360"/>
      <c r="BQ31" s="362"/>
      <c r="BR31" s="360"/>
      <c r="BS31" s="360"/>
      <c r="BT31" s="362"/>
      <c r="BU31" s="360"/>
      <c r="BV31" s="360"/>
      <c r="BW31" s="362"/>
      <c r="BX31" s="360"/>
      <c r="BY31" s="360"/>
      <c r="BZ31" s="362"/>
      <c r="CA31" s="360"/>
      <c r="CB31" s="360"/>
      <c r="CC31" s="362"/>
      <c r="CD31" s="360"/>
      <c r="CE31" s="360"/>
      <c r="CF31" s="362"/>
      <c r="CG31" s="360"/>
      <c r="CH31" s="360"/>
      <c r="CI31" s="362"/>
      <c r="CJ31" s="360"/>
      <c r="CK31" s="360"/>
      <c r="CL31" s="362"/>
      <c r="CM31" s="360"/>
      <c r="CN31" s="360"/>
      <c r="CO31" s="362"/>
      <c r="CP31" s="388">
        <f t="shared" si="0"/>
        <v>0</v>
      </c>
      <c r="CQ31" s="389">
        <f t="shared" si="1"/>
        <v>0</v>
      </c>
      <c r="CR31" s="390">
        <f t="shared" si="2"/>
        <v>0</v>
      </c>
    </row>
    <row r="32" ht="15.6" spans="2:96">
      <c r="B32" s="189">
        <v>23</v>
      </c>
      <c r="C32" s="188">
        <f>'5 жастағы балалар Ф'!C32</f>
        <v>0</v>
      </c>
      <c r="D32" s="360"/>
      <c r="E32" s="360"/>
      <c r="F32" s="362"/>
      <c r="G32" s="360"/>
      <c r="H32" s="360"/>
      <c r="I32" s="362"/>
      <c r="J32" s="360"/>
      <c r="K32" s="360"/>
      <c r="L32" s="362"/>
      <c r="M32" s="360"/>
      <c r="N32" s="360"/>
      <c r="O32" s="362"/>
      <c r="P32" s="360"/>
      <c r="Q32" s="360"/>
      <c r="R32" s="362"/>
      <c r="S32" s="360"/>
      <c r="T32" s="360"/>
      <c r="U32" s="362"/>
      <c r="V32" s="360"/>
      <c r="W32" s="360"/>
      <c r="X32" s="362"/>
      <c r="Y32" s="360"/>
      <c r="Z32" s="360"/>
      <c r="AA32" s="362"/>
      <c r="AB32" s="360"/>
      <c r="AC32" s="360"/>
      <c r="AD32" s="362"/>
      <c r="AE32" s="360"/>
      <c r="AF32" s="360"/>
      <c r="AG32" s="362"/>
      <c r="AH32" s="360"/>
      <c r="AI32" s="360"/>
      <c r="AJ32" s="362"/>
      <c r="AK32" s="360"/>
      <c r="AL32" s="360"/>
      <c r="AM32" s="362"/>
      <c r="AN32" s="360"/>
      <c r="AO32" s="360"/>
      <c r="AP32" s="362"/>
      <c r="AQ32" s="360"/>
      <c r="AR32" s="360"/>
      <c r="AS32" s="362"/>
      <c r="AT32" s="360"/>
      <c r="AU32" s="360"/>
      <c r="AV32" s="362"/>
      <c r="AW32" s="360"/>
      <c r="AX32" s="360"/>
      <c r="AY32" s="362"/>
      <c r="AZ32" s="360"/>
      <c r="BA32" s="360"/>
      <c r="BB32" s="362"/>
      <c r="BC32" s="360"/>
      <c r="BD32" s="360"/>
      <c r="BE32" s="362"/>
      <c r="BF32" s="360"/>
      <c r="BG32" s="360"/>
      <c r="BH32" s="362"/>
      <c r="BI32" s="360"/>
      <c r="BJ32" s="360"/>
      <c r="BK32" s="362"/>
      <c r="BL32" s="360"/>
      <c r="BM32" s="360"/>
      <c r="BN32" s="362"/>
      <c r="BO32" s="360"/>
      <c r="BP32" s="360"/>
      <c r="BQ32" s="362"/>
      <c r="BR32" s="360"/>
      <c r="BS32" s="360"/>
      <c r="BT32" s="362"/>
      <c r="BU32" s="360"/>
      <c r="BV32" s="360"/>
      <c r="BW32" s="362"/>
      <c r="BX32" s="360"/>
      <c r="BY32" s="360"/>
      <c r="BZ32" s="362"/>
      <c r="CA32" s="360"/>
      <c r="CB32" s="360"/>
      <c r="CC32" s="362"/>
      <c r="CD32" s="360"/>
      <c r="CE32" s="360"/>
      <c r="CF32" s="362"/>
      <c r="CG32" s="360"/>
      <c r="CH32" s="360"/>
      <c r="CI32" s="362"/>
      <c r="CJ32" s="360"/>
      <c r="CK32" s="360"/>
      <c r="CL32" s="362"/>
      <c r="CM32" s="360"/>
      <c r="CN32" s="360"/>
      <c r="CO32" s="362"/>
      <c r="CP32" s="388">
        <f t="shared" si="0"/>
        <v>0</v>
      </c>
      <c r="CQ32" s="389">
        <f t="shared" si="1"/>
        <v>0</v>
      </c>
      <c r="CR32" s="390">
        <f t="shared" si="2"/>
        <v>0</v>
      </c>
    </row>
    <row r="33" ht="15.6" spans="2:96">
      <c r="B33" s="189">
        <v>24</v>
      </c>
      <c r="C33" s="188">
        <f>'5 жастағы балалар Ф'!C33</f>
        <v>0</v>
      </c>
      <c r="D33" s="360"/>
      <c r="E33" s="360"/>
      <c r="F33" s="362"/>
      <c r="G33" s="360"/>
      <c r="H33" s="360"/>
      <c r="I33" s="362"/>
      <c r="J33" s="360"/>
      <c r="K33" s="360"/>
      <c r="L33" s="362"/>
      <c r="M33" s="360"/>
      <c r="N33" s="360"/>
      <c r="O33" s="362"/>
      <c r="P33" s="360"/>
      <c r="Q33" s="360"/>
      <c r="R33" s="362"/>
      <c r="S33" s="360"/>
      <c r="T33" s="360"/>
      <c r="U33" s="362"/>
      <c r="V33" s="360"/>
      <c r="W33" s="360"/>
      <c r="X33" s="362"/>
      <c r="Y33" s="360"/>
      <c r="Z33" s="360"/>
      <c r="AA33" s="362"/>
      <c r="AB33" s="360"/>
      <c r="AC33" s="360"/>
      <c r="AD33" s="362"/>
      <c r="AE33" s="360"/>
      <c r="AF33" s="360"/>
      <c r="AG33" s="362"/>
      <c r="AH33" s="360"/>
      <c r="AI33" s="360"/>
      <c r="AJ33" s="362"/>
      <c r="AK33" s="360"/>
      <c r="AL33" s="360"/>
      <c r="AM33" s="362"/>
      <c r="AN33" s="360"/>
      <c r="AO33" s="360"/>
      <c r="AP33" s="362"/>
      <c r="AQ33" s="360"/>
      <c r="AR33" s="360"/>
      <c r="AS33" s="362"/>
      <c r="AT33" s="360"/>
      <c r="AU33" s="360"/>
      <c r="AV33" s="362"/>
      <c r="AW33" s="360"/>
      <c r="AX33" s="360"/>
      <c r="AY33" s="362"/>
      <c r="AZ33" s="360"/>
      <c r="BA33" s="360"/>
      <c r="BB33" s="362"/>
      <c r="BC33" s="360"/>
      <c r="BD33" s="360"/>
      <c r="BE33" s="362"/>
      <c r="BF33" s="360"/>
      <c r="BG33" s="360"/>
      <c r="BH33" s="362"/>
      <c r="BI33" s="360"/>
      <c r="BJ33" s="360"/>
      <c r="BK33" s="362"/>
      <c r="BL33" s="360"/>
      <c r="BM33" s="360"/>
      <c r="BN33" s="362"/>
      <c r="BO33" s="360"/>
      <c r="BP33" s="360"/>
      <c r="BQ33" s="362"/>
      <c r="BR33" s="360"/>
      <c r="BS33" s="360"/>
      <c r="BT33" s="362"/>
      <c r="BU33" s="360"/>
      <c r="BV33" s="360"/>
      <c r="BW33" s="362"/>
      <c r="BX33" s="360"/>
      <c r="BY33" s="360"/>
      <c r="BZ33" s="362"/>
      <c r="CA33" s="360"/>
      <c r="CB33" s="360"/>
      <c r="CC33" s="362"/>
      <c r="CD33" s="360"/>
      <c r="CE33" s="360"/>
      <c r="CF33" s="362"/>
      <c r="CG33" s="360"/>
      <c r="CH33" s="360"/>
      <c r="CI33" s="362"/>
      <c r="CJ33" s="360"/>
      <c r="CK33" s="360"/>
      <c r="CL33" s="362"/>
      <c r="CM33" s="360"/>
      <c r="CN33" s="360"/>
      <c r="CO33" s="362"/>
      <c r="CP33" s="388">
        <f t="shared" si="0"/>
        <v>0</v>
      </c>
      <c r="CQ33" s="389">
        <f t="shared" si="1"/>
        <v>0</v>
      </c>
      <c r="CR33" s="390">
        <f t="shared" si="2"/>
        <v>0</v>
      </c>
    </row>
    <row r="34" ht="15.6" spans="2:96">
      <c r="B34" s="189">
        <v>25</v>
      </c>
      <c r="C34" s="188">
        <f>'5 жастағы балалар Ф'!C34</f>
        <v>0</v>
      </c>
      <c r="D34" s="360"/>
      <c r="E34" s="360"/>
      <c r="F34" s="362"/>
      <c r="G34" s="360"/>
      <c r="H34" s="360"/>
      <c r="I34" s="362"/>
      <c r="J34" s="360"/>
      <c r="K34" s="360"/>
      <c r="L34" s="362"/>
      <c r="M34" s="360"/>
      <c r="N34" s="360"/>
      <c r="O34" s="362"/>
      <c r="P34" s="360"/>
      <c r="Q34" s="360"/>
      <c r="R34" s="362"/>
      <c r="S34" s="360"/>
      <c r="T34" s="360"/>
      <c r="U34" s="362"/>
      <c r="V34" s="360"/>
      <c r="W34" s="360"/>
      <c r="X34" s="362"/>
      <c r="Y34" s="360"/>
      <c r="Z34" s="360"/>
      <c r="AA34" s="362"/>
      <c r="AB34" s="360"/>
      <c r="AC34" s="360"/>
      <c r="AD34" s="362"/>
      <c r="AE34" s="360"/>
      <c r="AF34" s="360"/>
      <c r="AG34" s="362"/>
      <c r="AH34" s="360"/>
      <c r="AI34" s="360"/>
      <c r="AJ34" s="362"/>
      <c r="AK34" s="360"/>
      <c r="AL34" s="360"/>
      <c r="AM34" s="362"/>
      <c r="AN34" s="360"/>
      <c r="AO34" s="360"/>
      <c r="AP34" s="362"/>
      <c r="AQ34" s="360"/>
      <c r="AR34" s="360"/>
      <c r="AS34" s="362"/>
      <c r="AT34" s="360"/>
      <c r="AU34" s="360"/>
      <c r="AV34" s="362"/>
      <c r="AW34" s="360"/>
      <c r="AX34" s="360"/>
      <c r="AY34" s="362"/>
      <c r="AZ34" s="360"/>
      <c r="BA34" s="360"/>
      <c r="BB34" s="362"/>
      <c r="BC34" s="360"/>
      <c r="BD34" s="360"/>
      <c r="BE34" s="362"/>
      <c r="BF34" s="360"/>
      <c r="BG34" s="360"/>
      <c r="BH34" s="362"/>
      <c r="BI34" s="360"/>
      <c r="BJ34" s="360"/>
      <c r="BK34" s="362"/>
      <c r="BL34" s="360"/>
      <c r="BM34" s="360"/>
      <c r="BN34" s="362"/>
      <c r="BO34" s="360"/>
      <c r="BP34" s="360"/>
      <c r="BQ34" s="362"/>
      <c r="BR34" s="360"/>
      <c r="BS34" s="360"/>
      <c r="BT34" s="362"/>
      <c r="BU34" s="360"/>
      <c r="BV34" s="360"/>
      <c r="BW34" s="362"/>
      <c r="BX34" s="360"/>
      <c r="BY34" s="360"/>
      <c r="BZ34" s="362"/>
      <c r="CA34" s="360"/>
      <c r="CB34" s="360"/>
      <c r="CC34" s="362"/>
      <c r="CD34" s="360"/>
      <c r="CE34" s="360"/>
      <c r="CF34" s="362"/>
      <c r="CG34" s="360"/>
      <c r="CH34" s="360"/>
      <c r="CI34" s="362"/>
      <c r="CJ34" s="360"/>
      <c r="CK34" s="360"/>
      <c r="CL34" s="362"/>
      <c r="CM34" s="360"/>
      <c r="CN34" s="360"/>
      <c r="CO34" s="362"/>
      <c r="CP34" s="388">
        <f t="shared" si="0"/>
        <v>0</v>
      </c>
      <c r="CQ34" s="389">
        <f t="shared" si="1"/>
        <v>0</v>
      </c>
      <c r="CR34" s="390">
        <f t="shared" si="2"/>
        <v>0</v>
      </c>
    </row>
    <row r="35" ht="15.6" spans="2:96">
      <c r="B35" s="189">
        <v>26</v>
      </c>
      <c r="C35" s="188">
        <f>'5 жастағы балалар Ф'!C35</f>
        <v>0</v>
      </c>
      <c r="D35" s="360"/>
      <c r="E35" s="360"/>
      <c r="F35" s="362"/>
      <c r="G35" s="360"/>
      <c r="H35" s="360"/>
      <c r="I35" s="362"/>
      <c r="J35" s="360"/>
      <c r="K35" s="360"/>
      <c r="L35" s="362"/>
      <c r="M35" s="360"/>
      <c r="N35" s="360"/>
      <c r="O35" s="362"/>
      <c r="P35" s="360"/>
      <c r="Q35" s="360"/>
      <c r="R35" s="362"/>
      <c r="S35" s="360"/>
      <c r="T35" s="360"/>
      <c r="U35" s="362"/>
      <c r="V35" s="360"/>
      <c r="W35" s="360"/>
      <c r="X35" s="362"/>
      <c r="Y35" s="360"/>
      <c r="Z35" s="360"/>
      <c r="AA35" s="362"/>
      <c r="AB35" s="360"/>
      <c r="AC35" s="360"/>
      <c r="AD35" s="362"/>
      <c r="AE35" s="360"/>
      <c r="AF35" s="360"/>
      <c r="AG35" s="362"/>
      <c r="AH35" s="360"/>
      <c r="AI35" s="360"/>
      <c r="AJ35" s="362"/>
      <c r="AK35" s="360"/>
      <c r="AL35" s="360"/>
      <c r="AM35" s="362"/>
      <c r="AN35" s="360"/>
      <c r="AO35" s="360"/>
      <c r="AP35" s="362"/>
      <c r="AQ35" s="360"/>
      <c r="AR35" s="360"/>
      <c r="AS35" s="362"/>
      <c r="AT35" s="360"/>
      <c r="AU35" s="360"/>
      <c r="AV35" s="362"/>
      <c r="AW35" s="360"/>
      <c r="AX35" s="360"/>
      <c r="AY35" s="362"/>
      <c r="AZ35" s="360"/>
      <c r="BA35" s="360"/>
      <c r="BB35" s="362"/>
      <c r="BC35" s="360"/>
      <c r="BD35" s="360"/>
      <c r="BE35" s="362"/>
      <c r="BF35" s="360"/>
      <c r="BG35" s="360"/>
      <c r="BH35" s="362"/>
      <c r="BI35" s="360"/>
      <c r="BJ35" s="360"/>
      <c r="BK35" s="362"/>
      <c r="BL35" s="360"/>
      <c r="BM35" s="360"/>
      <c r="BN35" s="362"/>
      <c r="BO35" s="360"/>
      <c r="BP35" s="360"/>
      <c r="BQ35" s="362"/>
      <c r="BR35" s="360"/>
      <c r="BS35" s="360"/>
      <c r="BT35" s="362"/>
      <c r="BU35" s="360"/>
      <c r="BV35" s="360"/>
      <c r="BW35" s="362"/>
      <c r="BX35" s="360"/>
      <c r="BY35" s="360"/>
      <c r="BZ35" s="362"/>
      <c r="CA35" s="360"/>
      <c r="CB35" s="360"/>
      <c r="CC35" s="362"/>
      <c r="CD35" s="360"/>
      <c r="CE35" s="360"/>
      <c r="CF35" s="362"/>
      <c r="CG35" s="360"/>
      <c r="CH35" s="360"/>
      <c r="CI35" s="362"/>
      <c r="CJ35" s="360"/>
      <c r="CK35" s="360"/>
      <c r="CL35" s="362"/>
      <c r="CM35" s="360"/>
      <c r="CN35" s="360"/>
      <c r="CO35" s="362"/>
      <c r="CP35" s="388">
        <f t="shared" si="0"/>
        <v>0</v>
      </c>
      <c r="CQ35" s="389">
        <f t="shared" si="1"/>
        <v>0</v>
      </c>
      <c r="CR35" s="390">
        <f t="shared" si="2"/>
        <v>0</v>
      </c>
    </row>
    <row r="36" ht="15.6" spans="2:96">
      <c r="B36" s="189">
        <v>27</v>
      </c>
      <c r="C36" s="188">
        <f>'5 жастағы балалар Ф'!C36</f>
        <v>0</v>
      </c>
      <c r="D36" s="360"/>
      <c r="E36" s="360"/>
      <c r="F36" s="362"/>
      <c r="G36" s="360"/>
      <c r="H36" s="360"/>
      <c r="I36" s="362"/>
      <c r="J36" s="360"/>
      <c r="K36" s="360"/>
      <c r="L36" s="362"/>
      <c r="M36" s="360"/>
      <c r="N36" s="360"/>
      <c r="O36" s="362"/>
      <c r="P36" s="360"/>
      <c r="Q36" s="360"/>
      <c r="R36" s="362"/>
      <c r="S36" s="360"/>
      <c r="T36" s="360"/>
      <c r="U36" s="362"/>
      <c r="V36" s="360"/>
      <c r="W36" s="360"/>
      <c r="X36" s="362"/>
      <c r="Y36" s="360"/>
      <c r="Z36" s="360"/>
      <c r="AA36" s="362"/>
      <c r="AB36" s="360"/>
      <c r="AC36" s="360"/>
      <c r="AD36" s="362"/>
      <c r="AE36" s="360"/>
      <c r="AF36" s="360"/>
      <c r="AG36" s="362"/>
      <c r="AH36" s="360"/>
      <c r="AI36" s="360"/>
      <c r="AJ36" s="362"/>
      <c r="AK36" s="360"/>
      <c r="AL36" s="360"/>
      <c r="AM36" s="362"/>
      <c r="AN36" s="360"/>
      <c r="AO36" s="360"/>
      <c r="AP36" s="362"/>
      <c r="AQ36" s="360"/>
      <c r="AR36" s="360"/>
      <c r="AS36" s="362"/>
      <c r="AT36" s="360"/>
      <c r="AU36" s="360"/>
      <c r="AV36" s="362"/>
      <c r="AW36" s="360"/>
      <c r="AX36" s="360"/>
      <c r="AY36" s="362"/>
      <c r="AZ36" s="360"/>
      <c r="BA36" s="360"/>
      <c r="BB36" s="362"/>
      <c r="BC36" s="360"/>
      <c r="BD36" s="360"/>
      <c r="BE36" s="362"/>
      <c r="BF36" s="360"/>
      <c r="BG36" s="360"/>
      <c r="BH36" s="362"/>
      <c r="BI36" s="360"/>
      <c r="BJ36" s="360"/>
      <c r="BK36" s="362"/>
      <c r="BL36" s="360"/>
      <c r="BM36" s="360"/>
      <c r="BN36" s="362"/>
      <c r="BO36" s="360"/>
      <c r="BP36" s="360"/>
      <c r="BQ36" s="362"/>
      <c r="BR36" s="360"/>
      <c r="BS36" s="360"/>
      <c r="BT36" s="362"/>
      <c r="BU36" s="360"/>
      <c r="BV36" s="360"/>
      <c r="BW36" s="362"/>
      <c r="BX36" s="360"/>
      <c r="BY36" s="360"/>
      <c r="BZ36" s="362"/>
      <c r="CA36" s="360"/>
      <c r="CB36" s="360"/>
      <c r="CC36" s="362"/>
      <c r="CD36" s="360"/>
      <c r="CE36" s="360"/>
      <c r="CF36" s="362"/>
      <c r="CG36" s="360"/>
      <c r="CH36" s="360"/>
      <c r="CI36" s="362"/>
      <c r="CJ36" s="360"/>
      <c r="CK36" s="360"/>
      <c r="CL36" s="362"/>
      <c r="CM36" s="360"/>
      <c r="CN36" s="360"/>
      <c r="CO36" s="362"/>
      <c r="CP36" s="388">
        <f t="shared" si="0"/>
        <v>0</v>
      </c>
      <c r="CQ36" s="389">
        <f t="shared" si="1"/>
        <v>0</v>
      </c>
      <c r="CR36" s="390">
        <f t="shared" si="2"/>
        <v>0</v>
      </c>
    </row>
    <row r="37" ht="15" customHeight="1" spans="2:96">
      <c r="B37" s="363" t="s">
        <v>70</v>
      </c>
      <c r="C37" s="364"/>
      <c r="D37" s="426">
        <f t="shared" ref="D37:BM37" si="3">SUM(D5:D36)</f>
        <v>4</v>
      </c>
      <c r="E37" s="426">
        <f t="shared" si="3"/>
        <v>5</v>
      </c>
      <c r="F37" s="427">
        <f t="shared" si="3"/>
        <v>2</v>
      </c>
      <c r="G37" s="368">
        <f t="shared" si="3"/>
        <v>4</v>
      </c>
      <c r="H37" s="426">
        <f t="shared" si="3"/>
        <v>5</v>
      </c>
      <c r="I37" s="427">
        <f t="shared" si="3"/>
        <v>2</v>
      </c>
      <c r="J37" s="368">
        <f t="shared" si="3"/>
        <v>3</v>
      </c>
      <c r="K37" s="426">
        <f t="shared" si="3"/>
        <v>6</v>
      </c>
      <c r="L37" s="427">
        <f t="shared" si="3"/>
        <v>2</v>
      </c>
      <c r="M37" s="368">
        <f t="shared" si="3"/>
        <v>3</v>
      </c>
      <c r="N37" s="426">
        <f t="shared" si="3"/>
        <v>6</v>
      </c>
      <c r="O37" s="427">
        <f t="shared" si="3"/>
        <v>2</v>
      </c>
      <c r="P37" s="368">
        <f t="shared" si="3"/>
        <v>3</v>
      </c>
      <c r="Q37" s="426">
        <f t="shared" si="3"/>
        <v>5</v>
      </c>
      <c r="R37" s="427">
        <f t="shared" si="3"/>
        <v>3</v>
      </c>
      <c r="S37" s="368">
        <f t="shared" si="3"/>
        <v>3</v>
      </c>
      <c r="T37" s="426">
        <f t="shared" si="3"/>
        <v>6</v>
      </c>
      <c r="U37" s="427">
        <f t="shared" si="3"/>
        <v>2</v>
      </c>
      <c r="V37" s="368">
        <f t="shared" si="3"/>
        <v>3</v>
      </c>
      <c r="W37" s="426">
        <f t="shared" si="3"/>
        <v>6</v>
      </c>
      <c r="X37" s="427">
        <f t="shared" si="3"/>
        <v>2</v>
      </c>
      <c r="Y37" s="368">
        <f t="shared" si="3"/>
        <v>3</v>
      </c>
      <c r="Z37" s="426">
        <f t="shared" si="3"/>
        <v>6</v>
      </c>
      <c r="AA37" s="427">
        <f t="shared" si="3"/>
        <v>2</v>
      </c>
      <c r="AB37" s="368">
        <f t="shared" si="3"/>
        <v>4</v>
      </c>
      <c r="AC37" s="426">
        <f t="shared" si="3"/>
        <v>5</v>
      </c>
      <c r="AD37" s="427">
        <f t="shared" si="3"/>
        <v>2</v>
      </c>
      <c r="AE37" s="368">
        <f t="shared" si="3"/>
        <v>0</v>
      </c>
      <c r="AF37" s="426">
        <f t="shared" si="3"/>
        <v>9</v>
      </c>
      <c r="AG37" s="427">
        <f t="shared" si="3"/>
        <v>2</v>
      </c>
      <c r="AH37" s="368">
        <f t="shared" ref="AH37:BK37" si="4">SUM(AH5:AH36)</f>
        <v>4</v>
      </c>
      <c r="AI37" s="426">
        <f t="shared" si="4"/>
        <v>5</v>
      </c>
      <c r="AJ37" s="427">
        <f t="shared" si="4"/>
        <v>2</v>
      </c>
      <c r="AK37" s="368">
        <f t="shared" si="4"/>
        <v>4</v>
      </c>
      <c r="AL37" s="426">
        <f t="shared" si="4"/>
        <v>5</v>
      </c>
      <c r="AM37" s="427">
        <f t="shared" si="4"/>
        <v>2</v>
      </c>
      <c r="AN37" s="368">
        <f t="shared" si="4"/>
        <v>5</v>
      </c>
      <c r="AO37" s="426">
        <f t="shared" si="4"/>
        <v>4</v>
      </c>
      <c r="AP37" s="427">
        <f t="shared" si="4"/>
        <v>2</v>
      </c>
      <c r="AQ37" s="368">
        <f t="shared" si="4"/>
        <v>4</v>
      </c>
      <c r="AR37" s="426">
        <f t="shared" si="4"/>
        <v>5</v>
      </c>
      <c r="AS37" s="427">
        <f t="shared" si="4"/>
        <v>2</v>
      </c>
      <c r="AT37" s="368">
        <f t="shared" si="4"/>
        <v>4</v>
      </c>
      <c r="AU37" s="426">
        <f t="shared" si="4"/>
        <v>4</v>
      </c>
      <c r="AV37" s="427">
        <f t="shared" si="4"/>
        <v>3</v>
      </c>
      <c r="AW37" s="368">
        <f t="shared" si="4"/>
        <v>5</v>
      </c>
      <c r="AX37" s="426">
        <f t="shared" si="4"/>
        <v>3</v>
      </c>
      <c r="AY37" s="427">
        <f t="shared" si="4"/>
        <v>3</v>
      </c>
      <c r="AZ37" s="368">
        <f t="shared" si="4"/>
        <v>3</v>
      </c>
      <c r="BA37" s="426">
        <f t="shared" si="4"/>
        <v>6</v>
      </c>
      <c r="BB37" s="427">
        <f t="shared" si="4"/>
        <v>2</v>
      </c>
      <c r="BC37" s="368">
        <f t="shared" si="4"/>
        <v>4</v>
      </c>
      <c r="BD37" s="426">
        <f t="shared" si="4"/>
        <v>5</v>
      </c>
      <c r="BE37" s="427">
        <f t="shared" si="4"/>
        <v>2</v>
      </c>
      <c r="BF37" s="368">
        <f t="shared" si="4"/>
        <v>3</v>
      </c>
      <c r="BG37" s="426">
        <f t="shared" si="4"/>
        <v>6</v>
      </c>
      <c r="BH37" s="427">
        <f t="shared" si="4"/>
        <v>2</v>
      </c>
      <c r="BI37" s="368">
        <f t="shared" si="4"/>
        <v>3</v>
      </c>
      <c r="BJ37" s="426">
        <f t="shared" si="4"/>
        <v>6</v>
      </c>
      <c r="BK37" s="427">
        <f t="shared" si="4"/>
        <v>2</v>
      </c>
      <c r="BL37" s="368">
        <f t="shared" si="3"/>
        <v>3</v>
      </c>
      <c r="BM37" s="426">
        <f t="shared" si="3"/>
        <v>6</v>
      </c>
      <c r="BN37" s="427">
        <f t="shared" ref="BN37:CO37" si="5">SUM(BN5:BN36)</f>
        <v>2</v>
      </c>
      <c r="BO37" s="368">
        <f t="shared" si="5"/>
        <v>4</v>
      </c>
      <c r="BP37" s="426">
        <f t="shared" si="5"/>
        <v>5</v>
      </c>
      <c r="BQ37" s="427">
        <f t="shared" si="5"/>
        <v>2</v>
      </c>
      <c r="BR37" s="368">
        <f t="shared" si="5"/>
        <v>4</v>
      </c>
      <c r="BS37" s="426">
        <f t="shared" si="5"/>
        <v>5</v>
      </c>
      <c r="BT37" s="427">
        <f t="shared" si="5"/>
        <v>2</v>
      </c>
      <c r="BU37" s="368">
        <f t="shared" si="5"/>
        <v>4</v>
      </c>
      <c r="BV37" s="426">
        <f t="shared" si="5"/>
        <v>5</v>
      </c>
      <c r="BW37" s="427">
        <f t="shared" si="5"/>
        <v>2</v>
      </c>
      <c r="BX37" s="368">
        <f t="shared" si="5"/>
        <v>1</v>
      </c>
      <c r="BY37" s="426">
        <f t="shared" si="5"/>
        <v>7</v>
      </c>
      <c r="BZ37" s="427">
        <f t="shared" si="5"/>
        <v>3</v>
      </c>
      <c r="CA37" s="368">
        <f t="shared" si="5"/>
        <v>0</v>
      </c>
      <c r="CB37" s="426">
        <f t="shared" si="5"/>
        <v>6</v>
      </c>
      <c r="CC37" s="427">
        <f t="shared" si="5"/>
        <v>5</v>
      </c>
      <c r="CD37" s="368">
        <f t="shared" si="5"/>
        <v>0</v>
      </c>
      <c r="CE37" s="426">
        <f t="shared" si="5"/>
        <v>7</v>
      </c>
      <c r="CF37" s="427">
        <f t="shared" si="5"/>
        <v>4</v>
      </c>
      <c r="CG37" s="368">
        <f t="shared" si="5"/>
        <v>0</v>
      </c>
      <c r="CH37" s="426">
        <f t="shared" si="5"/>
        <v>5</v>
      </c>
      <c r="CI37" s="427">
        <f t="shared" si="5"/>
        <v>6</v>
      </c>
      <c r="CJ37" s="368">
        <f t="shared" si="5"/>
        <v>2</v>
      </c>
      <c r="CK37" s="426">
        <f t="shared" si="5"/>
        <v>4</v>
      </c>
      <c r="CL37" s="427">
        <f t="shared" si="5"/>
        <v>5</v>
      </c>
      <c r="CM37" s="368">
        <f t="shared" si="5"/>
        <v>4</v>
      </c>
      <c r="CN37" s="426">
        <f t="shared" si="5"/>
        <v>2</v>
      </c>
      <c r="CO37" s="427">
        <f t="shared" si="5"/>
        <v>5</v>
      </c>
      <c r="CP37" s="444"/>
      <c r="CQ37" s="400"/>
      <c r="CR37" s="39"/>
    </row>
    <row r="38" ht="51" customHeight="1" spans="2:96">
      <c r="B38" s="367" t="s">
        <v>71</v>
      </c>
      <c r="C38" s="368"/>
      <c r="D38" s="426">
        <f>D37*100/CQ40</f>
        <v>36.3636363636364</v>
      </c>
      <c r="E38" s="426">
        <f>E37*100/CQ40</f>
        <v>45.4545454545455</v>
      </c>
      <c r="F38" s="427">
        <f>F37*100/CQ40</f>
        <v>18.1818181818182</v>
      </c>
      <c r="G38" s="368">
        <f>G37*100/CQ40</f>
        <v>36.3636363636364</v>
      </c>
      <c r="H38" s="426">
        <f>H37*100/CQ40</f>
        <v>45.4545454545455</v>
      </c>
      <c r="I38" s="427">
        <f>I37*100/CQ40</f>
        <v>18.1818181818182</v>
      </c>
      <c r="J38" s="368">
        <f>J37*100/CQ40</f>
        <v>27.2727272727273</v>
      </c>
      <c r="K38" s="426">
        <f>K37*100/CQ40</f>
        <v>54.5454545454545</v>
      </c>
      <c r="L38" s="427">
        <f>L37*100/CQ40</f>
        <v>18.1818181818182</v>
      </c>
      <c r="M38" s="368">
        <f>M37*100/CQ40</f>
        <v>27.2727272727273</v>
      </c>
      <c r="N38" s="426">
        <f>N37*100/CQ40</f>
        <v>54.5454545454545</v>
      </c>
      <c r="O38" s="427">
        <f>O37*100/CQ40</f>
        <v>18.1818181818182</v>
      </c>
      <c r="P38" s="368">
        <f>P37*100/CQ40</f>
        <v>27.2727272727273</v>
      </c>
      <c r="Q38" s="429">
        <f>Q37*100/CQ40</f>
        <v>45.4545454545455</v>
      </c>
      <c r="R38" s="430">
        <f>R37*100/CQ40</f>
        <v>27.2727272727273</v>
      </c>
      <c r="S38" s="431">
        <f>S37*100/CQ40</f>
        <v>27.2727272727273</v>
      </c>
      <c r="T38" s="429">
        <f>T37*100/CQ40</f>
        <v>54.5454545454545</v>
      </c>
      <c r="U38" s="430">
        <f>U37*100/CQ40</f>
        <v>18.1818181818182</v>
      </c>
      <c r="V38" s="431">
        <f>V37*100/CQ40</f>
        <v>27.2727272727273</v>
      </c>
      <c r="W38" s="429">
        <f>W37*100/CQ40</f>
        <v>54.5454545454545</v>
      </c>
      <c r="X38" s="430">
        <f>X37*100/CQ40</f>
        <v>18.1818181818182</v>
      </c>
      <c r="Y38" s="431">
        <f>Y37*100/CQ40</f>
        <v>27.2727272727273</v>
      </c>
      <c r="Z38" s="429">
        <f>Z37*100/CQ40</f>
        <v>54.5454545454545</v>
      </c>
      <c r="AA38" s="430">
        <f>AA37*100/CQ40</f>
        <v>18.1818181818182</v>
      </c>
      <c r="AB38" s="431">
        <f>AB37*100/CQ40</f>
        <v>36.3636363636364</v>
      </c>
      <c r="AC38" s="429">
        <f>AC37*100/CQ40</f>
        <v>45.4545454545455</v>
      </c>
      <c r="AD38" s="430">
        <f>AD37*100/CQ40</f>
        <v>18.1818181818182</v>
      </c>
      <c r="AE38" s="431">
        <f>AE37*100/CQ40</f>
        <v>0</v>
      </c>
      <c r="AF38" s="429">
        <f>AF37*100/CQ40</f>
        <v>81.8181818181818</v>
      </c>
      <c r="AG38" s="430">
        <f>AG37*100/CQ40</f>
        <v>18.1818181818182</v>
      </c>
      <c r="AH38" s="368">
        <f>AH37*100/CQ40</f>
        <v>36.3636363636364</v>
      </c>
      <c r="AI38" s="426">
        <f>AI37*100/CQ40</f>
        <v>45.4545454545455</v>
      </c>
      <c r="AJ38" s="427">
        <f>AJ37*100/CQ40</f>
        <v>18.1818181818182</v>
      </c>
      <c r="AK38" s="368">
        <f>AK37*100/CQ40</f>
        <v>36.3636363636364</v>
      </c>
      <c r="AL38" s="426">
        <f>AL37*100/CQ40</f>
        <v>45.4545454545455</v>
      </c>
      <c r="AM38" s="427">
        <f>AM37*100/CQ40</f>
        <v>18.1818181818182</v>
      </c>
      <c r="AN38" s="368">
        <f>AN37*100/CQ40</f>
        <v>45.4545454545455</v>
      </c>
      <c r="AO38" s="426">
        <f>AO37*100/CQ40</f>
        <v>36.3636363636364</v>
      </c>
      <c r="AP38" s="427">
        <f>AP37*100/CQ40</f>
        <v>18.1818181818182</v>
      </c>
      <c r="AQ38" s="368">
        <f>AQ37*100/CQ40</f>
        <v>36.3636363636364</v>
      </c>
      <c r="AR38" s="426">
        <f>AR37*100/CQ40</f>
        <v>45.4545454545455</v>
      </c>
      <c r="AS38" s="427">
        <f>AS37*100/CQ40</f>
        <v>18.1818181818182</v>
      </c>
      <c r="AT38" s="368">
        <f>AT37*100/CQ40</f>
        <v>36.3636363636364</v>
      </c>
      <c r="AU38" s="429">
        <f>AU37*100/CQ40</f>
        <v>36.3636363636364</v>
      </c>
      <c r="AV38" s="430">
        <f>AV37*100/CQ40</f>
        <v>27.2727272727273</v>
      </c>
      <c r="AW38" s="431">
        <f>AW37*100/CQ40</f>
        <v>45.4545454545455</v>
      </c>
      <c r="AX38" s="429">
        <f>AX37*100/CQ40</f>
        <v>27.2727272727273</v>
      </c>
      <c r="AY38" s="430">
        <f>AY37*100/CQ40</f>
        <v>27.2727272727273</v>
      </c>
      <c r="AZ38" s="431">
        <f>AZ37*100/CQ40</f>
        <v>27.2727272727273</v>
      </c>
      <c r="BA38" s="429">
        <f>BA37*100/CQ40</f>
        <v>54.5454545454545</v>
      </c>
      <c r="BB38" s="430">
        <f>BB37*100/CQ40</f>
        <v>18.1818181818182</v>
      </c>
      <c r="BC38" s="431">
        <f>BC37*100/CQ40</f>
        <v>36.3636363636364</v>
      </c>
      <c r="BD38" s="429">
        <f>BD37*100/CQ40</f>
        <v>45.4545454545455</v>
      </c>
      <c r="BE38" s="430">
        <f>BE37*100/CQ40</f>
        <v>18.1818181818182</v>
      </c>
      <c r="BF38" s="431">
        <f>BF37*100/CQ40</f>
        <v>27.2727272727273</v>
      </c>
      <c r="BG38" s="429">
        <f>BG37*100/CQ40</f>
        <v>54.5454545454545</v>
      </c>
      <c r="BH38" s="430">
        <f>BH37*100/CQ40</f>
        <v>18.1818181818182</v>
      </c>
      <c r="BI38" s="431">
        <f>BI37*100/CQ40</f>
        <v>27.2727272727273</v>
      </c>
      <c r="BJ38" s="429">
        <f>BJ37*100/CQ40</f>
        <v>54.5454545454545</v>
      </c>
      <c r="BK38" s="430">
        <f>BK37*100/CQ40</f>
        <v>18.1818181818182</v>
      </c>
      <c r="BL38" s="431">
        <f>BL37*100/CQ40</f>
        <v>27.2727272727273</v>
      </c>
      <c r="BM38" s="429">
        <f>BM37*100/CQ40</f>
        <v>54.5454545454545</v>
      </c>
      <c r="BN38" s="430">
        <f>BN37*100/CQ40</f>
        <v>18.1818181818182</v>
      </c>
      <c r="BO38" s="431">
        <f>BO37*100/CQ40</f>
        <v>36.3636363636364</v>
      </c>
      <c r="BP38" s="429">
        <f>BP37*100/CQ40</f>
        <v>45.4545454545455</v>
      </c>
      <c r="BQ38" s="430">
        <f>BQ37*100/CQ40</f>
        <v>18.1818181818182</v>
      </c>
      <c r="BR38" s="431">
        <f>BR37*100/CQ40</f>
        <v>36.3636363636364</v>
      </c>
      <c r="BS38" s="429">
        <f>BS37*100/CQ40</f>
        <v>45.4545454545455</v>
      </c>
      <c r="BT38" s="430">
        <f>BT37*100/CQ40</f>
        <v>18.1818181818182</v>
      </c>
      <c r="BU38" s="431">
        <f>BU37*100/CQ40</f>
        <v>36.3636363636364</v>
      </c>
      <c r="BV38" s="429">
        <f>BV37*100/CQ40</f>
        <v>45.4545454545455</v>
      </c>
      <c r="BW38" s="430">
        <f>BW37*100/CQ40</f>
        <v>18.1818181818182</v>
      </c>
      <c r="BX38" s="431">
        <f>BX37*100/CQ40</f>
        <v>9.09090909090909</v>
      </c>
      <c r="BY38" s="429">
        <f>BY37*100/CQ40</f>
        <v>63.6363636363636</v>
      </c>
      <c r="BZ38" s="366">
        <f>BZ37*100/CQ40</f>
        <v>27.2727272727273</v>
      </c>
      <c r="CA38" s="364">
        <f>CA37*100/CQ40</f>
        <v>0</v>
      </c>
      <c r="CB38" s="365">
        <f>CB37*100/CQ40</f>
        <v>54.5454545454545</v>
      </c>
      <c r="CC38" s="366">
        <f>CC37*100/CQ40</f>
        <v>45.4545454545455</v>
      </c>
      <c r="CD38" s="364">
        <f>CD37*100/CQ40</f>
        <v>0</v>
      </c>
      <c r="CE38" s="365">
        <f>CE37*100/CQ40</f>
        <v>63.6363636363636</v>
      </c>
      <c r="CF38" s="366">
        <f>CF37*100/CQ40</f>
        <v>36.3636363636364</v>
      </c>
      <c r="CG38" s="364">
        <f>CG37*100/CQ40</f>
        <v>0</v>
      </c>
      <c r="CH38" s="365">
        <f>CH37*100/CQ40</f>
        <v>45.4545454545455</v>
      </c>
      <c r="CI38" s="366">
        <f>CI37*100/CQ40</f>
        <v>54.5454545454545</v>
      </c>
      <c r="CJ38" s="364">
        <f>CJ37*100/CQ40</f>
        <v>18.1818181818182</v>
      </c>
      <c r="CK38" s="365">
        <f>CK37*100/CQ40</f>
        <v>36.3636363636364</v>
      </c>
      <c r="CL38" s="366">
        <f>CL37*100/CQ40</f>
        <v>45.4545454545455</v>
      </c>
      <c r="CM38" s="364">
        <f>CM37*100/CQ40</f>
        <v>36.3636363636364</v>
      </c>
      <c r="CN38" s="365">
        <f>CN37*100/CQ40</f>
        <v>18.1818181818182</v>
      </c>
      <c r="CO38" s="366">
        <f>CO37*100/CQ40</f>
        <v>45.4545454545455</v>
      </c>
      <c r="CP38" s="444"/>
      <c r="CQ38" s="400"/>
      <c r="CR38" s="39"/>
    </row>
    <row r="39" spans="2:96">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438"/>
      <c r="CH39" s="392"/>
      <c r="CI39" s="392"/>
      <c r="CJ39" s="392"/>
      <c r="CK39" s="392"/>
      <c r="CL39" s="392"/>
      <c r="CM39" s="392"/>
      <c r="CN39" s="392"/>
      <c r="CO39" s="392"/>
      <c r="CP39" s="393"/>
      <c r="CQ39" s="32" t="s">
        <v>72</v>
      </c>
      <c r="CR39" s="32" t="s">
        <v>73</v>
      </c>
    </row>
    <row r="40" spans="2:96">
      <c r="B40" s="291"/>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394" t="s">
        <v>70</v>
      </c>
      <c r="CH40" s="439"/>
      <c r="CI40" s="439"/>
      <c r="CJ40" s="439"/>
      <c r="CK40" s="439"/>
      <c r="CL40" s="439"/>
      <c r="CM40" s="439"/>
      <c r="CN40" s="439"/>
      <c r="CO40" s="439"/>
      <c r="CP40" s="445"/>
      <c r="CQ40" s="32">
        <f>'5 жастағы балалар Ф'!W40</f>
        <v>11</v>
      </c>
      <c r="CR40" s="32">
        <v>100</v>
      </c>
    </row>
    <row r="41" spans="2:96">
      <c r="B41" s="291"/>
      <c r="C41" s="291"/>
      <c r="D41" s="291"/>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397" t="s">
        <v>6</v>
      </c>
      <c r="CH41" s="440"/>
      <c r="CI41" s="440"/>
      <c r="CJ41" s="440"/>
      <c r="CK41" s="440"/>
      <c r="CL41" s="440"/>
      <c r="CM41" s="440"/>
      <c r="CN41" s="440"/>
      <c r="CO41" s="440"/>
      <c r="CP41" s="446"/>
      <c r="CQ41" s="400">
        <f>COUNTIF(CP10:CP36,"&gt;0")</f>
        <v>5</v>
      </c>
      <c r="CR41" s="401">
        <f>(BI38+BF38+BC38+AZ38+AW38+AT38+AQ38+AN38+AK38+AH38+BX38+CA38+CD38+CG38+CJ38+CM38+G38+D38+J38+M38+P38+S38+V38+Y38+AB38+AE38+BL38+BO38+BR38+BU38)/30</f>
        <v>27.5757575757576</v>
      </c>
    </row>
    <row r="42" spans="2:96">
      <c r="B42" s="291"/>
      <c r="C42" s="291"/>
      <c r="D42" s="291"/>
      <c r="E42" s="291"/>
      <c r="F42" s="291"/>
      <c r="G42" s="291"/>
      <c r="H42" s="291"/>
      <c r="I42" s="291"/>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402" t="s">
        <v>7</v>
      </c>
      <c r="CH42" s="441"/>
      <c r="CI42" s="441"/>
      <c r="CJ42" s="441"/>
      <c r="CK42" s="441"/>
      <c r="CL42" s="441"/>
      <c r="CM42" s="441"/>
      <c r="CN42" s="441"/>
      <c r="CO42" s="441"/>
      <c r="CP42" s="447"/>
      <c r="CQ42" s="400">
        <f>COUNTIF(CQ10:CQ36,"&gt;0")</f>
        <v>9</v>
      </c>
      <c r="CR42" s="401">
        <f>(BJ38+BG38+BD38+BA38+AX38+AU38+AR38+AO38+AL38+AI38+BY38+CB38+CE38+CH38+CK38+CN38+H38+E38+K38+N38+Q38+T38+W38+Z38+AC38+AF38+BM38+BP38+BS38+BV38)/30</f>
        <v>48.4848484848485</v>
      </c>
    </row>
    <row r="43" spans="2:96">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405" t="s">
        <v>8</v>
      </c>
      <c r="CH43" s="442"/>
      <c r="CI43" s="442"/>
      <c r="CJ43" s="442"/>
      <c r="CK43" s="442"/>
      <c r="CL43" s="442"/>
      <c r="CM43" s="442"/>
      <c r="CN43" s="442"/>
      <c r="CO43" s="442"/>
      <c r="CP43" s="448"/>
      <c r="CQ43" s="400">
        <f>COUNTIF(CR10:CR36,"&gt;0")</f>
        <v>8</v>
      </c>
      <c r="CR43" s="401">
        <f>(BK38+BH38+BE38+BB38+AY38+AV38+AS38+AP38+AM38+AJ38+BZ38+CC38+CF38+CI38+CL38+CO38+I38+F38+L38+O38+R38+U38+X38+AA38+AD38+AG38+BN38+BQ38+BT38+BW38)/30</f>
        <v>23.9393939393939</v>
      </c>
    </row>
    <row r="48" ht="15.75" customHeight="1" spans="2:110">
      <c r="B48" s="353"/>
      <c r="C48" s="354" t="s">
        <v>0</v>
      </c>
      <c r="D48" s="354"/>
      <c r="E48" s="354"/>
      <c r="F48" s="354"/>
      <c r="G48" s="354"/>
      <c r="H48" s="354"/>
      <c r="I48" s="354"/>
      <c r="J48" s="354"/>
      <c r="K48" s="354"/>
      <c r="L48" s="354"/>
      <c r="M48" s="354"/>
      <c r="N48" s="354"/>
      <c r="O48" s="354"/>
      <c r="P48" s="354"/>
      <c r="Q48" s="354"/>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c r="BV48" s="353"/>
      <c r="BW48" s="353"/>
      <c r="BX48" s="353"/>
      <c r="BY48" s="353"/>
      <c r="BZ48" s="353"/>
      <c r="CA48" s="353"/>
      <c r="CB48" s="353"/>
      <c r="CC48" s="353"/>
      <c r="CD48" s="353"/>
      <c r="CE48" s="353"/>
      <c r="CF48" s="353"/>
      <c r="CG48" s="353"/>
      <c r="CH48" s="353"/>
      <c r="CI48" s="353"/>
      <c r="CJ48" s="353"/>
      <c r="CK48" s="353"/>
      <c r="CL48" s="353"/>
      <c r="CM48" s="353"/>
      <c r="CN48" s="353"/>
      <c r="CO48" s="353"/>
      <c r="CP48" s="353"/>
      <c r="CQ48" s="353"/>
      <c r="CR48" s="353"/>
      <c r="CS48" s="353"/>
      <c r="CT48" s="353"/>
      <c r="CU48" s="353"/>
      <c r="CV48" s="353"/>
      <c r="CW48" s="353"/>
      <c r="CX48" s="353"/>
      <c r="CY48" s="353"/>
      <c r="CZ48" s="353"/>
      <c r="DA48" s="353"/>
      <c r="DB48" s="353"/>
      <c r="DC48" s="353"/>
      <c r="DD48" s="353"/>
      <c r="DE48" s="353"/>
      <c r="DF48" s="353"/>
    </row>
    <row r="49" ht="15.75" customHeight="1" spans="1:110">
      <c r="A49" s="353"/>
      <c r="B49" s="353"/>
      <c r="C49" s="354" t="str">
        <f>'5 жастағы балалар Ф'!C49:Z49</f>
        <v>Оқу жылы: 2023-2024                             Топ: "Мектепалды сыныбы"               Өткізу кезеңі: қорытынды       Өткізу мерзімі: қаңтар 2024 жыл</v>
      </c>
      <c r="D49" s="354"/>
      <c r="E49" s="354"/>
      <c r="F49" s="354"/>
      <c r="G49" s="354"/>
      <c r="H49" s="354"/>
      <c r="I49" s="354"/>
      <c r="J49" s="354"/>
      <c r="K49" s="354"/>
      <c r="L49" s="354"/>
      <c r="M49" s="354"/>
      <c r="N49" s="354"/>
      <c r="O49" s="354"/>
      <c r="P49" s="354"/>
      <c r="Q49" s="354"/>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row>
    <row r="51" ht="15" customHeight="1" spans="2:111">
      <c r="B51" s="421"/>
      <c r="C51" s="422"/>
      <c r="D51" s="201" t="s">
        <v>405</v>
      </c>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c r="CW51" s="202"/>
      <c r="CX51" s="202"/>
      <c r="CY51" s="202"/>
      <c r="CZ51" s="202"/>
      <c r="DA51" s="202"/>
      <c r="DB51" s="202"/>
      <c r="DC51" s="202"/>
      <c r="DD51" s="278"/>
      <c r="DE51" s="379" t="s">
        <v>6</v>
      </c>
      <c r="DF51" s="380" t="s">
        <v>7</v>
      </c>
      <c r="DG51" s="381" t="s">
        <v>8</v>
      </c>
    </row>
    <row r="52" ht="15" customHeight="1" spans="2:111">
      <c r="B52" s="31" t="s">
        <v>3</v>
      </c>
      <c r="C52" s="31" t="s">
        <v>111</v>
      </c>
      <c r="D52" s="423" t="s">
        <v>406</v>
      </c>
      <c r="E52" s="423"/>
      <c r="F52" s="423"/>
      <c r="G52" s="423"/>
      <c r="H52" s="423"/>
      <c r="I52" s="423"/>
      <c r="J52" s="423"/>
      <c r="K52" s="423"/>
      <c r="L52" s="423"/>
      <c r="M52" s="423"/>
      <c r="N52" s="423"/>
      <c r="O52" s="423"/>
      <c r="P52" s="423"/>
      <c r="Q52" s="423"/>
      <c r="R52" s="423"/>
      <c r="S52" s="423"/>
      <c r="T52" s="423"/>
      <c r="U52" s="423"/>
      <c r="V52" s="423"/>
      <c r="W52" s="423"/>
      <c r="X52" s="423"/>
      <c r="Y52" s="423" t="s">
        <v>407</v>
      </c>
      <c r="Z52" s="423"/>
      <c r="AA52" s="423"/>
      <c r="AB52" s="423"/>
      <c r="AC52" s="423"/>
      <c r="AD52" s="423"/>
      <c r="AE52" s="423"/>
      <c r="AF52" s="423"/>
      <c r="AG52" s="423"/>
      <c r="AH52" s="423"/>
      <c r="AI52" s="423"/>
      <c r="AJ52" s="423"/>
      <c r="AK52" s="423"/>
      <c r="AL52" s="423"/>
      <c r="AM52" s="423"/>
      <c r="AN52" s="423"/>
      <c r="AO52" s="423"/>
      <c r="AP52" s="423"/>
      <c r="AQ52" s="423"/>
      <c r="AR52" s="423"/>
      <c r="AS52" s="423"/>
      <c r="AT52" s="432" t="s">
        <v>408</v>
      </c>
      <c r="AU52" s="433"/>
      <c r="AV52" s="433"/>
      <c r="AW52" s="433"/>
      <c r="AX52" s="433"/>
      <c r="AY52" s="433"/>
      <c r="AZ52" s="433"/>
      <c r="BA52" s="433"/>
      <c r="BB52" s="433"/>
      <c r="BC52" s="433"/>
      <c r="BD52" s="433"/>
      <c r="BE52" s="433"/>
      <c r="BF52" s="433"/>
      <c r="BG52" s="433"/>
      <c r="BH52" s="433"/>
      <c r="BI52" s="433"/>
      <c r="BJ52" s="433"/>
      <c r="BK52" s="433"/>
      <c r="BL52" s="433"/>
      <c r="BM52" s="433"/>
      <c r="BN52" s="435"/>
      <c r="BO52" s="436" t="s">
        <v>409</v>
      </c>
      <c r="BP52" s="437"/>
      <c r="BQ52" s="437"/>
      <c r="BR52" s="437"/>
      <c r="BS52" s="437"/>
      <c r="BT52" s="437"/>
      <c r="BU52" s="437"/>
      <c r="BV52" s="437"/>
      <c r="BW52" s="437"/>
      <c r="BX52" s="437"/>
      <c r="BY52" s="437"/>
      <c r="BZ52" s="437"/>
      <c r="CA52" s="437"/>
      <c r="CB52" s="437"/>
      <c r="CC52" s="437"/>
      <c r="CD52" s="437"/>
      <c r="CE52" s="437"/>
      <c r="CF52" s="437"/>
      <c r="CG52" s="437"/>
      <c r="CH52" s="437"/>
      <c r="CI52" s="443"/>
      <c r="CJ52" s="433" t="s">
        <v>410</v>
      </c>
      <c r="CK52" s="433"/>
      <c r="CL52" s="433"/>
      <c r="CM52" s="433"/>
      <c r="CN52" s="433"/>
      <c r="CO52" s="433"/>
      <c r="CP52" s="433"/>
      <c r="CQ52" s="433"/>
      <c r="CR52" s="433"/>
      <c r="CS52" s="433"/>
      <c r="CT52" s="433"/>
      <c r="CU52" s="433"/>
      <c r="CV52" s="433"/>
      <c r="CW52" s="433"/>
      <c r="CX52" s="433"/>
      <c r="CY52" s="433"/>
      <c r="CZ52" s="433"/>
      <c r="DA52" s="433"/>
      <c r="DB52" s="433"/>
      <c r="DC52" s="433"/>
      <c r="DD52" s="433"/>
      <c r="DE52" s="382"/>
      <c r="DF52" s="383"/>
      <c r="DG52" s="384"/>
    </row>
    <row r="53" ht="16.5" customHeight="1" spans="2:111">
      <c r="B53" s="33"/>
      <c r="C53" s="424"/>
      <c r="D53" s="358" t="s">
        <v>559</v>
      </c>
      <c r="E53" s="358"/>
      <c r="F53" s="358"/>
      <c r="G53" s="358" t="s">
        <v>560</v>
      </c>
      <c r="H53" s="358"/>
      <c r="I53" s="358"/>
      <c r="J53" s="358" t="s">
        <v>561</v>
      </c>
      <c r="K53" s="358"/>
      <c r="L53" s="358"/>
      <c r="M53" s="358" t="s">
        <v>562</v>
      </c>
      <c r="N53" s="358"/>
      <c r="O53" s="358"/>
      <c r="P53" s="358" t="s">
        <v>563</v>
      </c>
      <c r="Q53" s="358"/>
      <c r="R53" s="358"/>
      <c r="S53" s="358" t="s">
        <v>564</v>
      </c>
      <c r="T53" s="358"/>
      <c r="U53" s="358"/>
      <c r="V53" s="358" t="s">
        <v>565</v>
      </c>
      <c r="W53" s="358"/>
      <c r="X53" s="358"/>
      <c r="Y53" s="358" t="s">
        <v>566</v>
      </c>
      <c r="Z53" s="358"/>
      <c r="AA53" s="358"/>
      <c r="AB53" s="358" t="s">
        <v>567</v>
      </c>
      <c r="AC53" s="358"/>
      <c r="AD53" s="358"/>
      <c r="AE53" s="358" t="s">
        <v>568</v>
      </c>
      <c r="AF53" s="358"/>
      <c r="AG53" s="358"/>
      <c r="AH53" s="358" t="s">
        <v>569</v>
      </c>
      <c r="AI53" s="358"/>
      <c r="AJ53" s="358"/>
      <c r="AK53" s="358" t="s">
        <v>570</v>
      </c>
      <c r="AL53" s="358"/>
      <c r="AM53" s="358"/>
      <c r="AN53" s="358" t="s">
        <v>571</v>
      </c>
      <c r="AO53" s="358"/>
      <c r="AP53" s="358"/>
      <c r="AQ53" s="358" t="s">
        <v>572</v>
      </c>
      <c r="AR53" s="358"/>
      <c r="AS53" s="358"/>
      <c r="AT53" s="358" t="s">
        <v>573</v>
      </c>
      <c r="AU53" s="358"/>
      <c r="AV53" s="358"/>
      <c r="AW53" s="358" t="s">
        <v>574</v>
      </c>
      <c r="AX53" s="358"/>
      <c r="AY53" s="358"/>
      <c r="AZ53" s="358" t="s">
        <v>575</v>
      </c>
      <c r="BA53" s="358"/>
      <c r="BB53" s="358"/>
      <c r="BC53" s="358" t="s">
        <v>576</v>
      </c>
      <c r="BD53" s="358"/>
      <c r="BE53" s="358"/>
      <c r="BF53" s="358" t="s">
        <v>577</v>
      </c>
      <c r="BG53" s="358"/>
      <c r="BH53" s="358"/>
      <c r="BI53" s="358" t="s">
        <v>578</v>
      </c>
      <c r="BJ53" s="358"/>
      <c r="BK53" s="358"/>
      <c r="BL53" s="358" t="s">
        <v>579</v>
      </c>
      <c r="BM53" s="358"/>
      <c r="BN53" s="358"/>
      <c r="BO53" s="358" t="s">
        <v>580</v>
      </c>
      <c r="BP53" s="358"/>
      <c r="BQ53" s="358"/>
      <c r="BR53" s="358" t="s">
        <v>581</v>
      </c>
      <c r="BS53" s="358"/>
      <c r="BT53" s="358"/>
      <c r="BU53" s="358" t="s">
        <v>582</v>
      </c>
      <c r="BV53" s="358"/>
      <c r="BW53" s="358"/>
      <c r="BX53" s="358" t="s">
        <v>583</v>
      </c>
      <c r="BY53" s="358"/>
      <c r="BZ53" s="358"/>
      <c r="CA53" s="358" t="s">
        <v>584</v>
      </c>
      <c r="CB53" s="358"/>
      <c r="CC53" s="358"/>
      <c r="CD53" s="358" t="s">
        <v>585</v>
      </c>
      <c r="CE53" s="358"/>
      <c r="CF53" s="358"/>
      <c r="CG53" s="358" t="s">
        <v>586</v>
      </c>
      <c r="CH53" s="358"/>
      <c r="CI53" s="358"/>
      <c r="CJ53" s="358" t="s">
        <v>587</v>
      </c>
      <c r="CK53" s="358"/>
      <c r="CL53" s="358"/>
      <c r="CM53" s="358" t="s">
        <v>588</v>
      </c>
      <c r="CN53" s="358"/>
      <c r="CO53" s="358"/>
      <c r="CP53" s="358" t="s">
        <v>589</v>
      </c>
      <c r="CQ53" s="358"/>
      <c r="CR53" s="358"/>
      <c r="CS53" s="358" t="s">
        <v>590</v>
      </c>
      <c r="CT53" s="358"/>
      <c r="CU53" s="358"/>
      <c r="CV53" s="358" t="s">
        <v>591</v>
      </c>
      <c r="CW53" s="358"/>
      <c r="CX53" s="358"/>
      <c r="CY53" s="358" t="s">
        <v>592</v>
      </c>
      <c r="CZ53" s="358"/>
      <c r="DA53" s="358"/>
      <c r="DB53" s="358" t="s">
        <v>593</v>
      </c>
      <c r="DC53" s="358"/>
      <c r="DD53" s="358"/>
      <c r="DE53" s="382"/>
      <c r="DF53" s="383"/>
      <c r="DG53" s="384"/>
    </row>
    <row r="54" ht="111.75" customHeight="1" spans="2:111">
      <c r="B54" s="33"/>
      <c r="C54" s="424"/>
      <c r="D54" s="293" t="s">
        <v>594</v>
      </c>
      <c r="E54" s="293"/>
      <c r="F54" s="293"/>
      <c r="G54" s="293" t="s">
        <v>595</v>
      </c>
      <c r="H54" s="293"/>
      <c r="I54" s="293"/>
      <c r="J54" s="293" t="s">
        <v>596</v>
      </c>
      <c r="K54" s="293"/>
      <c r="L54" s="293"/>
      <c r="M54" s="293" t="s">
        <v>597</v>
      </c>
      <c r="N54" s="293"/>
      <c r="O54" s="293"/>
      <c r="P54" s="293" t="s">
        <v>598</v>
      </c>
      <c r="Q54" s="293"/>
      <c r="R54" s="293"/>
      <c r="S54" s="293" t="s">
        <v>599</v>
      </c>
      <c r="T54" s="293"/>
      <c r="U54" s="293"/>
      <c r="V54" s="293" t="s">
        <v>600</v>
      </c>
      <c r="W54" s="293"/>
      <c r="X54" s="293"/>
      <c r="Y54" s="293" t="s">
        <v>601</v>
      </c>
      <c r="Z54" s="293"/>
      <c r="AA54" s="293"/>
      <c r="AB54" s="293" t="s">
        <v>602</v>
      </c>
      <c r="AC54" s="293"/>
      <c r="AD54" s="293"/>
      <c r="AE54" s="293" t="s">
        <v>603</v>
      </c>
      <c r="AF54" s="293"/>
      <c r="AG54" s="293"/>
      <c r="AH54" s="293" t="s">
        <v>604</v>
      </c>
      <c r="AI54" s="293"/>
      <c r="AJ54" s="293"/>
      <c r="AK54" s="293" t="s">
        <v>605</v>
      </c>
      <c r="AL54" s="293"/>
      <c r="AM54" s="293"/>
      <c r="AN54" s="293" t="s">
        <v>606</v>
      </c>
      <c r="AO54" s="293"/>
      <c r="AP54" s="293"/>
      <c r="AQ54" s="293" t="s">
        <v>607</v>
      </c>
      <c r="AR54" s="293"/>
      <c r="AS54" s="293"/>
      <c r="AT54" s="293" t="s">
        <v>608</v>
      </c>
      <c r="AU54" s="293"/>
      <c r="AV54" s="293"/>
      <c r="AW54" s="293" t="s">
        <v>609</v>
      </c>
      <c r="AX54" s="293"/>
      <c r="AY54" s="293"/>
      <c r="AZ54" s="293" t="s">
        <v>610</v>
      </c>
      <c r="BA54" s="293"/>
      <c r="BB54" s="293"/>
      <c r="BC54" s="293" t="s">
        <v>611</v>
      </c>
      <c r="BD54" s="293"/>
      <c r="BE54" s="293"/>
      <c r="BF54" s="314" t="s">
        <v>612</v>
      </c>
      <c r="BG54" s="314"/>
      <c r="BH54" s="314"/>
      <c r="BI54" s="293" t="s">
        <v>613</v>
      </c>
      <c r="BJ54" s="293"/>
      <c r="BK54" s="293"/>
      <c r="BL54" s="314" t="s">
        <v>614</v>
      </c>
      <c r="BM54" s="314"/>
      <c r="BN54" s="314"/>
      <c r="BO54" s="314" t="s">
        <v>615</v>
      </c>
      <c r="BP54" s="314"/>
      <c r="BQ54" s="314"/>
      <c r="BR54" s="314" t="s">
        <v>616</v>
      </c>
      <c r="BS54" s="314"/>
      <c r="BT54" s="314"/>
      <c r="BU54" s="314" t="s">
        <v>617</v>
      </c>
      <c r="BV54" s="314"/>
      <c r="BW54" s="314"/>
      <c r="BX54" s="314" t="s">
        <v>618</v>
      </c>
      <c r="BY54" s="314"/>
      <c r="BZ54" s="314"/>
      <c r="CA54" s="314" t="s">
        <v>619</v>
      </c>
      <c r="CB54" s="314"/>
      <c r="CC54" s="314"/>
      <c r="CD54" s="314" t="s">
        <v>620</v>
      </c>
      <c r="CE54" s="314"/>
      <c r="CF54" s="314"/>
      <c r="CG54" s="293" t="s">
        <v>621</v>
      </c>
      <c r="CH54" s="293"/>
      <c r="CI54" s="293"/>
      <c r="CJ54" s="293" t="s">
        <v>622</v>
      </c>
      <c r="CK54" s="293"/>
      <c r="CL54" s="293"/>
      <c r="CM54" s="293" t="s">
        <v>623</v>
      </c>
      <c r="CN54" s="293"/>
      <c r="CO54" s="293"/>
      <c r="CP54" s="293" t="s">
        <v>624</v>
      </c>
      <c r="CQ54" s="293"/>
      <c r="CR54" s="293"/>
      <c r="CS54" s="293" t="s">
        <v>625</v>
      </c>
      <c r="CT54" s="293"/>
      <c r="CU54" s="293"/>
      <c r="CV54" s="293" t="s">
        <v>626</v>
      </c>
      <c r="CW54" s="293"/>
      <c r="CX54" s="293"/>
      <c r="CY54" s="293" t="s">
        <v>627</v>
      </c>
      <c r="CZ54" s="293"/>
      <c r="DA54" s="293"/>
      <c r="DB54" s="293" t="s">
        <v>628</v>
      </c>
      <c r="DC54" s="293"/>
      <c r="DD54" s="293"/>
      <c r="DE54" s="382"/>
      <c r="DF54" s="383"/>
      <c r="DG54" s="384"/>
    </row>
    <row r="55" ht="145.5" customHeight="1" spans="2:111">
      <c r="B55" s="34"/>
      <c r="C55" s="425"/>
      <c r="D55" s="359" t="s">
        <v>629</v>
      </c>
      <c r="E55" s="359" t="s">
        <v>630</v>
      </c>
      <c r="F55" s="359" t="s">
        <v>631</v>
      </c>
      <c r="G55" s="359" t="s">
        <v>632</v>
      </c>
      <c r="H55" s="359" t="s">
        <v>633</v>
      </c>
      <c r="I55" s="359" t="s">
        <v>634</v>
      </c>
      <c r="J55" s="359" t="s">
        <v>635</v>
      </c>
      <c r="K55" s="359" t="s">
        <v>636</v>
      </c>
      <c r="L55" s="359" t="s">
        <v>637</v>
      </c>
      <c r="M55" s="359" t="s">
        <v>638</v>
      </c>
      <c r="N55" s="359" t="s">
        <v>639</v>
      </c>
      <c r="O55" s="359" t="s">
        <v>640</v>
      </c>
      <c r="P55" s="359" t="s">
        <v>641</v>
      </c>
      <c r="Q55" s="359" t="s">
        <v>642</v>
      </c>
      <c r="R55" s="359" t="s">
        <v>643</v>
      </c>
      <c r="S55" s="359" t="s">
        <v>644</v>
      </c>
      <c r="T55" s="359" t="s">
        <v>645</v>
      </c>
      <c r="U55" s="359" t="s">
        <v>646</v>
      </c>
      <c r="V55" s="359" t="s">
        <v>647</v>
      </c>
      <c r="W55" s="359" t="s">
        <v>648</v>
      </c>
      <c r="X55" s="359" t="s">
        <v>649</v>
      </c>
      <c r="Y55" s="359" t="s">
        <v>650</v>
      </c>
      <c r="Z55" s="359" t="s">
        <v>651</v>
      </c>
      <c r="AA55" s="359" t="s">
        <v>652</v>
      </c>
      <c r="AB55" s="359" t="s">
        <v>650</v>
      </c>
      <c r="AC55" s="359" t="s">
        <v>651</v>
      </c>
      <c r="AD55" s="359" t="s">
        <v>653</v>
      </c>
      <c r="AE55" s="359" t="s">
        <v>155</v>
      </c>
      <c r="AF55" s="359" t="s">
        <v>654</v>
      </c>
      <c r="AG55" s="359" t="s">
        <v>655</v>
      </c>
      <c r="AH55" s="359" t="s">
        <v>656</v>
      </c>
      <c r="AI55" s="359" t="s">
        <v>657</v>
      </c>
      <c r="AJ55" s="359" t="s">
        <v>658</v>
      </c>
      <c r="AK55" s="359" t="s">
        <v>659</v>
      </c>
      <c r="AL55" s="359" t="s">
        <v>660</v>
      </c>
      <c r="AM55" s="359" t="s">
        <v>661</v>
      </c>
      <c r="AN55" s="359" t="s">
        <v>662</v>
      </c>
      <c r="AO55" s="359" t="s">
        <v>663</v>
      </c>
      <c r="AP55" s="359" t="s">
        <v>664</v>
      </c>
      <c r="AQ55" s="359" t="s">
        <v>665</v>
      </c>
      <c r="AR55" s="359" t="s">
        <v>666</v>
      </c>
      <c r="AS55" s="359" t="s">
        <v>667</v>
      </c>
      <c r="AT55" s="359" t="s">
        <v>668</v>
      </c>
      <c r="AU55" s="359" t="s">
        <v>669</v>
      </c>
      <c r="AV55" s="359" t="s">
        <v>670</v>
      </c>
      <c r="AW55" s="359" t="s">
        <v>671</v>
      </c>
      <c r="AX55" s="359" t="s">
        <v>672</v>
      </c>
      <c r="AY55" s="359" t="s">
        <v>673</v>
      </c>
      <c r="AZ55" s="359" t="s">
        <v>674</v>
      </c>
      <c r="BA55" s="359" t="s">
        <v>675</v>
      </c>
      <c r="BB55" s="359" t="s">
        <v>676</v>
      </c>
      <c r="BC55" s="359" t="s">
        <v>677</v>
      </c>
      <c r="BD55" s="359" t="s">
        <v>678</v>
      </c>
      <c r="BE55" s="359" t="s">
        <v>679</v>
      </c>
      <c r="BF55" s="434" t="s">
        <v>680</v>
      </c>
      <c r="BG55" s="359" t="s">
        <v>681</v>
      </c>
      <c r="BH55" s="434" t="s">
        <v>682</v>
      </c>
      <c r="BI55" s="359" t="s">
        <v>683</v>
      </c>
      <c r="BJ55" s="359" t="s">
        <v>684</v>
      </c>
      <c r="BK55" s="359" t="s">
        <v>685</v>
      </c>
      <c r="BL55" s="434" t="s">
        <v>686</v>
      </c>
      <c r="BM55" s="359" t="s">
        <v>687</v>
      </c>
      <c r="BN55" s="434" t="s">
        <v>688</v>
      </c>
      <c r="BO55" s="434" t="s">
        <v>689</v>
      </c>
      <c r="BP55" s="359" t="s">
        <v>690</v>
      </c>
      <c r="BQ55" s="434" t="s">
        <v>691</v>
      </c>
      <c r="BR55" s="434" t="s">
        <v>173</v>
      </c>
      <c r="BS55" s="359" t="s">
        <v>534</v>
      </c>
      <c r="BT55" s="434" t="s">
        <v>658</v>
      </c>
      <c r="BU55" s="434" t="s">
        <v>692</v>
      </c>
      <c r="BV55" s="359" t="s">
        <v>693</v>
      </c>
      <c r="BW55" s="434" t="s">
        <v>694</v>
      </c>
      <c r="BX55" s="434" t="s">
        <v>695</v>
      </c>
      <c r="BY55" s="359" t="s">
        <v>696</v>
      </c>
      <c r="BZ55" s="434" t="s">
        <v>697</v>
      </c>
      <c r="CA55" s="434" t="s">
        <v>698</v>
      </c>
      <c r="CB55" s="359" t="s">
        <v>699</v>
      </c>
      <c r="CC55" s="434" t="s">
        <v>700</v>
      </c>
      <c r="CD55" s="434" t="s">
        <v>701</v>
      </c>
      <c r="CE55" s="359" t="s">
        <v>702</v>
      </c>
      <c r="CF55" s="434" t="s">
        <v>703</v>
      </c>
      <c r="CG55" s="359" t="s">
        <v>704</v>
      </c>
      <c r="CH55" s="359" t="s">
        <v>705</v>
      </c>
      <c r="CI55" s="359" t="s">
        <v>706</v>
      </c>
      <c r="CJ55" s="359" t="s">
        <v>279</v>
      </c>
      <c r="CK55" s="359" t="s">
        <v>280</v>
      </c>
      <c r="CL55" s="359" t="s">
        <v>707</v>
      </c>
      <c r="CM55" s="359" t="s">
        <v>708</v>
      </c>
      <c r="CN55" s="359" t="s">
        <v>709</v>
      </c>
      <c r="CO55" s="359" t="s">
        <v>710</v>
      </c>
      <c r="CP55" s="359" t="s">
        <v>711</v>
      </c>
      <c r="CQ55" s="359" t="s">
        <v>712</v>
      </c>
      <c r="CR55" s="359" t="s">
        <v>713</v>
      </c>
      <c r="CS55" s="359" t="s">
        <v>714</v>
      </c>
      <c r="CT55" s="359" t="s">
        <v>715</v>
      </c>
      <c r="CU55" s="359" t="s">
        <v>716</v>
      </c>
      <c r="CV55" s="359" t="s">
        <v>717</v>
      </c>
      <c r="CW55" s="359" t="s">
        <v>718</v>
      </c>
      <c r="CX55" s="359" t="s">
        <v>719</v>
      </c>
      <c r="CY55" s="359" t="s">
        <v>720</v>
      </c>
      <c r="CZ55" s="359" t="s">
        <v>721</v>
      </c>
      <c r="DA55" s="359" t="s">
        <v>722</v>
      </c>
      <c r="DB55" s="359" t="s">
        <v>723</v>
      </c>
      <c r="DC55" s="359" t="s">
        <v>724</v>
      </c>
      <c r="DD55" s="359" t="s">
        <v>725</v>
      </c>
      <c r="DE55" s="385"/>
      <c r="DF55" s="386"/>
      <c r="DG55" s="387"/>
    </row>
    <row r="56" ht="15.6" spans="2:111">
      <c r="B56" s="189">
        <v>1</v>
      </c>
      <c r="C56" s="188" t="str">
        <f>'5 жастағы балалар Ф'!C56</f>
        <v>Айдар Айхан Мадиярұлы</v>
      </c>
      <c r="D56" s="360"/>
      <c r="E56" s="360"/>
      <c r="F56" s="361">
        <v>1</v>
      </c>
      <c r="G56" s="360"/>
      <c r="H56" s="360">
        <v>1</v>
      </c>
      <c r="I56" s="361"/>
      <c r="J56" s="360"/>
      <c r="K56" s="360"/>
      <c r="L56" s="361">
        <v>1</v>
      </c>
      <c r="M56" s="360"/>
      <c r="N56" s="360">
        <v>1</v>
      </c>
      <c r="O56" s="361"/>
      <c r="P56" s="360"/>
      <c r="Q56" s="360">
        <v>1</v>
      </c>
      <c r="R56" s="361"/>
      <c r="S56" s="360"/>
      <c r="T56" s="360"/>
      <c r="U56" s="361">
        <v>1</v>
      </c>
      <c r="V56" s="360"/>
      <c r="W56" s="360">
        <v>1</v>
      </c>
      <c r="X56" s="361"/>
      <c r="Y56" s="360"/>
      <c r="Z56" s="360">
        <v>1</v>
      </c>
      <c r="AA56" s="361"/>
      <c r="AB56" s="360"/>
      <c r="AC56" s="360">
        <v>1</v>
      </c>
      <c r="AD56" s="361"/>
      <c r="AE56" s="360"/>
      <c r="AF56" s="360">
        <v>1</v>
      </c>
      <c r="AG56" s="361"/>
      <c r="AH56" s="360"/>
      <c r="AI56" s="360">
        <v>1</v>
      </c>
      <c r="AJ56" s="361"/>
      <c r="AK56" s="360"/>
      <c r="AL56" s="360">
        <v>1</v>
      </c>
      <c r="AM56" s="361"/>
      <c r="AN56" s="360"/>
      <c r="AO56" s="360">
        <v>1</v>
      </c>
      <c r="AP56" s="361"/>
      <c r="AQ56" s="360"/>
      <c r="AR56" s="360">
        <v>1</v>
      </c>
      <c r="AS56" s="361"/>
      <c r="AT56" s="360"/>
      <c r="AU56" s="360">
        <v>1</v>
      </c>
      <c r="AV56" s="361"/>
      <c r="AW56" s="360"/>
      <c r="AX56" s="360">
        <v>1</v>
      </c>
      <c r="AY56" s="361"/>
      <c r="AZ56" s="360"/>
      <c r="BA56" s="360">
        <v>1</v>
      </c>
      <c r="BB56" s="361"/>
      <c r="BC56" s="360"/>
      <c r="BD56" s="360">
        <v>1</v>
      </c>
      <c r="BE56" s="361"/>
      <c r="BF56" s="360"/>
      <c r="BG56" s="360">
        <v>1</v>
      </c>
      <c r="BH56" s="361"/>
      <c r="BI56" s="360"/>
      <c r="BJ56" s="360">
        <v>1</v>
      </c>
      <c r="BK56" s="361"/>
      <c r="BL56" s="360"/>
      <c r="BM56" s="360"/>
      <c r="BN56" s="361">
        <v>1</v>
      </c>
      <c r="BO56" s="360"/>
      <c r="BP56" s="360"/>
      <c r="BQ56" s="361">
        <v>1</v>
      </c>
      <c r="BR56" s="360"/>
      <c r="BS56" s="360"/>
      <c r="BT56" s="361">
        <v>1</v>
      </c>
      <c r="BU56" s="360"/>
      <c r="BV56" s="360">
        <v>1</v>
      </c>
      <c r="BW56" s="361"/>
      <c r="BX56" s="360"/>
      <c r="BY56" s="360">
        <v>1</v>
      </c>
      <c r="BZ56" s="361"/>
      <c r="CA56" s="360"/>
      <c r="CB56" s="360">
        <v>1</v>
      </c>
      <c r="CC56" s="361"/>
      <c r="CD56" s="360"/>
      <c r="CE56" s="360"/>
      <c r="CF56" s="361">
        <v>1</v>
      </c>
      <c r="CG56" s="360"/>
      <c r="CH56" s="360"/>
      <c r="CI56" s="361">
        <v>1</v>
      </c>
      <c r="CJ56" s="360"/>
      <c r="CK56" s="360"/>
      <c r="CL56" s="361">
        <v>1</v>
      </c>
      <c r="CM56" s="360"/>
      <c r="CN56" s="360"/>
      <c r="CO56" s="361">
        <v>1</v>
      </c>
      <c r="CP56" s="360"/>
      <c r="CQ56" s="360"/>
      <c r="CR56" s="361">
        <v>1</v>
      </c>
      <c r="CS56" s="360"/>
      <c r="CT56" s="360"/>
      <c r="CU56" s="361">
        <v>1</v>
      </c>
      <c r="CV56" s="360"/>
      <c r="CW56" s="360"/>
      <c r="CX56" s="361">
        <v>1</v>
      </c>
      <c r="CY56" s="360"/>
      <c r="CZ56" s="360"/>
      <c r="DA56" s="361">
        <v>1</v>
      </c>
      <c r="DB56" s="360"/>
      <c r="DC56" s="360"/>
      <c r="DD56" s="361">
        <v>1</v>
      </c>
      <c r="DE56" s="388">
        <f t="shared" ref="DE56:DE97" si="6">D56+G56+J56+M56+P56+AE56+BL56+BO56+BR56+BU56+BX56+CA56+CD56+CG56+CJ56+CM56+CP56+CS56+CV56+CY56+DB56+S56+V56+Y56+AB56+BI56+BF56+BC56+AZ56+AW56+AT56+AQ56+AN56+AK56+AH56</f>
        <v>0</v>
      </c>
      <c r="DF56" s="389">
        <f t="shared" ref="DF56:DF97" si="7">DC56+CZ56+CW56+CT56+CQ56+CN56+CK56+CH56+CE56+CB56+BY56+BV56+BS56+BP56+BM56+BJ56+BG56+BD56+BA56+AX56+AU56+AR56+AO56+AL56+AI56+AF56+AC56+Z56+W56+T56+Q56+N56+K56+H56+E56</f>
        <v>20</v>
      </c>
      <c r="DG56" s="390">
        <f t="shared" ref="DG56:DG97" si="8">F56+I56+L56+O56+R56+AG56+BN56+BQ56+BT56+BW56+BZ56+CC56+CF56+CI56+CL56+CO56+CR56+CU56+CX56+DA56+DD56+U56+X56+AA56+AD56+BK56+BH56+BE56+BB56+AY56+AV56+AS56+AP56+AM56+AJ56</f>
        <v>15</v>
      </c>
    </row>
    <row r="57" ht="15.6" spans="2:111">
      <c r="B57" s="189">
        <v>2</v>
      </c>
      <c r="C57" s="188" t="str">
        <f>'5 жастағы балалар Ф'!C57</f>
        <v>Асхатқызы Әйніл</v>
      </c>
      <c r="D57" s="360"/>
      <c r="E57" s="360">
        <v>1</v>
      </c>
      <c r="F57" s="362"/>
      <c r="G57" s="360"/>
      <c r="H57" s="360">
        <v>1</v>
      </c>
      <c r="I57" s="362"/>
      <c r="J57" s="360"/>
      <c r="K57" s="360">
        <v>1</v>
      </c>
      <c r="L57" s="362"/>
      <c r="M57" s="360"/>
      <c r="N57" s="360">
        <v>1</v>
      </c>
      <c r="O57" s="362"/>
      <c r="P57" s="360"/>
      <c r="Q57" s="360">
        <v>1</v>
      </c>
      <c r="R57" s="362"/>
      <c r="S57" s="360"/>
      <c r="T57" s="360">
        <v>1</v>
      </c>
      <c r="U57" s="362"/>
      <c r="V57" s="360"/>
      <c r="W57" s="360">
        <v>1</v>
      </c>
      <c r="X57" s="362"/>
      <c r="Y57" s="360"/>
      <c r="Z57" s="360">
        <v>1</v>
      </c>
      <c r="AA57" s="362"/>
      <c r="AB57" s="360"/>
      <c r="AC57" s="360">
        <v>1</v>
      </c>
      <c r="AD57" s="362"/>
      <c r="AE57" s="360"/>
      <c r="AF57" s="360">
        <v>1</v>
      </c>
      <c r="AG57" s="362"/>
      <c r="AH57" s="360"/>
      <c r="AI57" s="360">
        <v>1</v>
      </c>
      <c r="AJ57" s="362"/>
      <c r="AK57" s="360"/>
      <c r="AL57" s="360">
        <v>1</v>
      </c>
      <c r="AM57" s="362"/>
      <c r="AN57" s="360"/>
      <c r="AO57" s="360">
        <v>1</v>
      </c>
      <c r="AP57" s="362"/>
      <c r="AQ57" s="360"/>
      <c r="AR57" s="360">
        <v>1</v>
      </c>
      <c r="AS57" s="362"/>
      <c r="AT57" s="360">
        <v>1</v>
      </c>
      <c r="AU57" s="360"/>
      <c r="AV57" s="362"/>
      <c r="AW57" s="360"/>
      <c r="AX57" s="360">
        <v>1</v>
      </c>
      <c r="AY57" s="362"/>
      <c r="AZ57" s="360"/>
      <c r="BA57" s="360">
        <v>1</v>
      </c>
      <c r="BB57" s="362"/>
      <c r="BC57" s="360"/>
      <c r="BD57" s="360">
        <v>1</v>
      </c>
      <c r="BE57" s="362"/>
      <c r="BF57" s="360"/>
      <c r="BG57" s="360">
        <v>1</v>
      </c>
      <c r="BH57" s="362"/>
      <c r="BI57" s="360"/>
      <c r="BJ57" s="360">
        <v>1</v>
      </c>
      <c r="BK57" s="362"/>
      <c r="BL57" s="360"/>
      <c r="BM57" s="360">
        <v>1</v>
      </c>
      <c r="BN57" s="362"/>
      <c r="BO57" s="360"/>
      <c r="BP57" s="360">
        <v>1</v>
      </c>
      <c r="BQ57" s="362"/>
      <c r="BR57" s="360"/>
      <c r="BS57" s="360">
        <v>1</v>
      </c>
      <c r="BT57" s="362"/>
      <c r="BU57" s="360"/>
      <c r="BV57" s="360">
        <v>1</v>
      </c>
      <c r="BW57" s="362"/>
      <c r="BX57" s="360"/>
      <c r="BY57" s="360">
        <v>1</v>
      </c>
      <c r="BZ57" s="362"/>
      <c r="CA57" s="360"/>
      <c r="CB57" s="360">
        <v>1</v>
      </c>
      <c r="CC57" s="362"/>
      <c r="CD57" s="360"/>
      <c r="CE57" s="360">
        <v>1</v>
      </c>
      <c r="CF57" s="362"/>
      <c r="CG57" s="360"/>
      <c r="CH57" s="360">
        <v>1</v>
      </c>
      <c r="CI57" s="362"/>
      <c r="CJ57" s="360"/>
      <c r="CK57" s="360">
        <v>1</v>
      </c>
      <c r="CL57" s="362"/>
      <c r="CM57" s="360"/>
      <c r="CN57" s="360">
        <v>1</v>
      </c>
      <c r="CO57" s="362"/>
      <c r="CP57" s="360"/>
      <c r="CQ57" s="360">
        <v>1</v>
      </c>
      <c r="CR57" s="362"/>
      <c r="CS57" s="360"/>
      <c r="CT57" s="360"/>
      <c r="CU57" s="362">
        <v>1</v>
      </c>
      <c r="CV57" s="360"/>
      <c r="CW57" s="360"/>
      <c r="CX57" s="362">
        <v>1</v>
      </c>
      <c r="CY57" s="360"/>
      <c r="CZ57" s="360">
        <v>1</v>
      </c>
      <c r="DA57" s="362"/>
      <c r="DB57" s="360">
        <v>1</v>
      </c>
      <c r="DC57" s="360"/>
      <c r="DD57" s="362"/>
      <c r="DE57" s="388">
        <f t="shared" si="6"/>
        <v>2</v>
      </c>
      <c r="DF57" s="389">
        <f t="shared" si="7"/>
        <v>31</v>
      </c>
      <c r="DG57" s="390">
        <f t="shared" si="8"/>
        <v>2</v>
      </c>
    </row>
    <row r="58" ht="15.6" spans="2:111">
      <c r="B58" s="189">
        <v>3</v>
      </c>
      <c r="C58" s="188" t="str">
        <f>'5 жастағы балалар Ф'!C58</f>
        <v>Аханов Жантөре Мадатұлы</v>
      </c>
      <c r="D58" s="360"/>
      <c r="E58" s="360"/>
      <c r="F58" s="362">
        <v>1</v>
      </c>
      <c r="G58" s="360"/>
      <c r="H58" s="360"/>
      <c r="I58" s="362">
        <v>1</v>
      </c>
      <c r="J58" s="360"/>
      <c r="K58" s="360"/>
      <c r="L58" s="362">
        <v>1</v>
      </c>
      <c r="M58" s="360"/>
      <c r="N58" s="360"/>
      <c r="O58" s="362">
        <v>1</v>
      </c>
      <c r="P58" s="360"/>
      <c r="Q58" s="360"/>
      <c r="R58" s="362">
        <v>1</v>
      </c>
      <c r="S58" s="360"/>
      <c r="T58" s="360"/>
      <c r="U58" s="362">
        <v>1</v>
      </c>
      <c r="V58" s="360"/>
      <c r="W58" s="360"/>
      <c r="X58" s="362">
        <v>1</v>
      </c>
      <c r="Y58" s="360"/>
      <c r="Z58" s="360"/>
      <c r="AA58" s="362">
        <v>1</v>
      </c>
      <c r="AB58" s="360"/>
      <c r="AC58" s="360"/>
      <c r="AD58" s="362">
        <v>1</v>
      </c>
      <c r="AE58" s="360"/>
      <c r="AF58" s="360"/>
      <c r="AG58" s="362">
        <v>1</v>
      </c>
      <c r="AH58" s="360"/>
      <c r="AI58" s="360"/>
      <c r="AJ58" s="362">
        <v>1</v>
      </c>
      <c r="AK58" s="360"/>
      <c r="AL58" s="360"/>
      <c r="AM58" s="362">
        <v>1</v>
      </c>
      <c r="AN58" s="360"/>
      <c r="AO58" s="360"/>
      <c r="AP58" s="362">
        <v>1</v>
      </c>
      <c r="AQ58" s="360"/>
      <c r="AR58" s="360"/>
      <c r="AS58" s="362">
        <v>1</v>
      </c>
      <c r="AT58" s="360"/>
      <c r="AU58" s="360"/>
      <c r="AV58" s="362">
        <v>1</v>
      </c>
      <c r="AW58" s="360"/>
      <c r="AX58" s="360"/>
      <c r="AY58" s="362">
        <v>1</v>
      </c>
      <c r="AZ58" s="360"/>
      <c r="BA58" s="360"/>
      <c r="BB58" s="362">
        <v>1</v>
      </c>
      <c r="BC58" s="360"/>
      <c r="BD58" s="360"/>
      <c r="BE58" s="362">
        <v>1</v>
      </c>
      <c r="BF58" s="360"/>
      <c r="BG58" s="360"/>
      <c r="BH58" s="362">
        <v>1</v>
      </c>
      <c r="BI58" s="360"/>
      <c r="BJ58" s="360"/>
      <c r="BK58" s="362">
        <v>1</v>
      </c>
      <c r="BL58" s="360"/>
      <c r="BM58" s="360"/>
      <c r="BN58" s="362">
        <v>1</v>
      </c>
      <c r="BO58" s="360"/>
      <c r="BP58" s="360"/>
      <c r="BQ58" s="362">
        <v>1</v>
      </c>
      <c r="BR58" s="360"/>
      <c r="BS58" s="360"/>
      <c r="BT58" s="362">
        <v>1</v>
      </c>
      <c r="BU58" s="360"/>
      <c r="BV58" s="360">
        <v>1</v>
      </c>
      <c r="BW58" s="362"/>
      <c r="BX58" s="360"/>
      <c r="BY58" s="360"/>
      <c r="BZ58" s="362">
        <v>1</v>
      </c>
      <c r="CA58" s="360"/>
      <c r="CB58" s="360"/>
      <c r="CC58" s="362">
        <v>1</v>
      </c>
      <c r="CD58" s="360"/>
      <c r="CE58" s="360"/>
      <c r="CF58" s="362">
        <v>1</v>
      </c>
      <c r="CG58" s="360"/>
      <c r="CH58" s="360"/>
      <c r="CI58" s="362">
        <v>1</v>
      </c>
      <c r="CJ58" s="360"/>
      <c r="CK58" s="360"/>
      <c r="CL58" s="362">
        <v>1</v>
      </c>
      <c r="CM58" s="360"/>
      <c r="CN58" s="360"/>
      <c r="CO58" s="362">
        <v>1</v>
      </c>
      <c r="CP58" s="360"/>
      <c r="CQ58" s="360"/>
      <c r="CR58" s="362">
        <v>1</v>
      </c>
      <c r="CS58" s="360"/>
      <c r="CT58" s="360"/>
      <c r="CU58" s="362">
        <v>1</v>
      </c>
      <c r="CV58" s="360"/>
      <c r="CW58" s="360"/>
      <c r="CX58" s="362">
        <v>1</v>
      </c>
      <c r="CY58" s="360"/>
      <c r="CZ58" s="360"/>
      <c r="DA58" s="362">
        <v>1</v>
      </c>
      <c r="DB58" s="360"/>
      <c r="DC58" s="360">
        <v>1</v>
      </c>
      <c r="DD58" s="362"/>
      <c r="DE58" s="388">
        <f t="shared" si="6"/>
        <v>0</v>
      </c>
      <c r="DF58" s="389">
        <f t="shared" si="7"/>
        <v>2</v>
      </c>
      <c r="DG58" s="390">
        <f t="shared" si="8"/>
        <v>33</v>
      </c>
    </row>
    <row r="59" ht="15.6" spans="2:111">
      <c r="B59" s="189">
        <v>4</v>
      </c>
      <c r="C59" s="188" t="str">
        <f>'5 жастағы балалар Ф'!C59</f>
        <v>Болатов Али Дарханұлы</v>
      </c>
      <c r="D59" s="360"/>
      <c r="E59" s="360">
        <v>1</v>
      </c>
      <c r="F59" s="362"/>
      <c r="G59" s="360"/>
      <c r="H59" s="360">
        <v>1</v>
      </c>
      <c r="I59" s="362"/>
      <c r="J59" s="360"/>
      <c r="K59" s="360">
        <v>1</v>
      </c>
      <c r="L59" s="362"/>
      <c r="M59" s="360"/>
      <c r="N59" s="360">
        <v>1</v>
      </c>
      <c r="O59" s="362"/>
      <c r="P59" s="360"/>
      <c r="Q59" s="360">
        <v>1</v>
      </c>
      <c r="R59" s="362"/>
      <c r="S59" s="360"/>
      <c r="T59" s="360">
        <v>1</v>
      </c>
      <c r="U59" s="362"/>
      <c r="V59" s="360"/>
      <c r="W59" s="360">
        <v>1</v>
      </c>
      <c r="X59" s="362"/>
      <c r="Y59" s="360"/>
      <c r="Z59" s="360">
        <v>1</v>
      </c>
      <c r="AA59" s="362"/>
      <c r="AB59" s="360">
        <v>1</v>
      </c>
      <c r="AC59" s="360"/>
      <c r="AD59" s="362"/>
      <c r="AE59" s="360"/>
      <c r="AF59" s="360">
        <v>1</v>
      </c>
      <c r="AG59" s="362"/>
      <c r="AH59" s="360"/>
      <c r="AI59" s="360">
        <v>1</v>
      </c>
      <c r="AJ59" s="362"/>
      <c r="AK59" s="360"/>
      <c r="AL59" s="360">
        <v>1</v>
      </c>
      <c r="AM59" s="362"/>
      <c r="AN59" s="360"/>
      <c r="AO59" s="360">
        <v>1</v>
      </c>
      <c r="AP59" s="362"/>
      <c r="AQ59" s="360"/>
      <c r="AR59" s="360">
        <v>1</v>
      </c>
      <c r="AS59" s="362"/>
      <c r="AT59" s="360"/>
      <c r="AU59" s="360">
        <v>1</v>
      </c>
      <c r="AV59" s="362"/>
      <c r="AW59" s="360"/>
      <c r="AX59" s="360">
        <v>1</v>
      </c>
      <c r="AY59" s="362"/>
      <c r="AZ59" s="360"/>
      <c r="BA59" s="360">
        <v>1</v>
      </c>
      <c r="BB59" s="362"/>
      <c r="BC59" s="360"/>
      <c r="BD59" s="360">
        <v>1</v>
      </c>
      <c r="BE59" s="362"/>
      <c r="BF59" s="360"/>
      <c r="BG59" s="360">
        <v>1</v>
      </c>
      <c r="BH59" s="362"/>
      <c r="BI59" s="360"/>
      <c r="BJ59" s="360">
        <v>1</v>
      </c>
      <c r="BK59" s="362"/>
      <c r="BL59" s="360"/>
      <c r="BM59" s="360">
        <v>1</v>
      </c>
      <c r="BN59" s="362"/>
      <c r="BO59" s="360"/>
      <c r="BP59" s="360">
        <v>1</v>
      </c>
      <c r="BQ59" s="362"/>
      <c r="BR59" s="360"/>
      <c r="BS59" s="360">
        <v>1</v>
      </c>
      <c r="BT59" s="362"/>
      <c r="BU59" s="360">
        <v>1</v>
      </c>
      <c r="BV59" s="360"/>
      <c r="BW59" s="362"/>
      <c r="BX59" s="360">
        <v>1</v>
      </c>
      <c r="BY59" s="360"/>
      <c r="BZ59" s="362"/>
      <c r="CA59" s="360">
        <v>1</v>
      </c>
      <c r="CB59" s="360"/>
      <c r="CC59" s="362"/>
      <c r="CD59" s="360"/>
      <c r="CE59" s="360">
        <v>1</v>
      </c>
      <c r="CF59" s="362"/>
      <c r="CG59" s="360"/>
      <c r="CH59" s="360">
        <v>1</v>
      </c>
      <c r="CI59" s="362"/>
      <c r="CJ59" s="360"/>
      <c r="CK59" s="360">
        <v>1</v>
      </c>
      <c r="CL59" s="362"/>
      <c r="CM59" s="360"/>
      <c r="CN59" s="360">
        <v>1</v>
      </c>
      <c r="CO59" s="362"/>
      <c r="CP59" s="360"/>
      <c r="CQ59" s="360">
        <v>1</v>
      </c>
      <c r="CR59" s="362"/>
      <c r="CS59" s="360"/>
      <c r="CT59" s="360">
        <v>1</v>
      </c>
      <c r="CU59" s="362"/>
      <c r="CV59" s="360"/>
      <c r="CW59" s="360"/>
      <c r="CX59" s="362">
        <v>1</v>
      </c>
      <c r="CY59" s="360"/>
      <c r="CZ59" s="360">
        <v>1</v>
      </c>
      <c r="DA59" s="362"/>
      <c r="DB59" s="360"/>
      <c r="DC59" s="360">
        <v>1</v>
      </c>
      <c r="DD59" s="362"/>
      <c r="DE59" s="388">
        <f t="shared" si="6"/>
        <v>4</v>
      </c>
      <c r="DF59" s="389">
        <f t="shared" si="7"/>
        <v>30</v>
      </c>
      <c r="DG59" s="390">
        <f t="shared" si="8"/>
        <v>1</v>
      </c>
    </row>
    <row r="60" ht="15.6" spans="2:111">
      <c r="B60" s="189">
        <v>5</v>
      </c>
      <c r="C60" s="188" t="str">
        <f>'5 жастағы балалар Ф'!C60</f>
        <v>Бақытжан Айбар Даулетұлы</v>
      </c>
      <c r="D60" s="360">
        <v>1</v>
      </c>
      <c r="E60" s="360"/>
      <c r="F60" s="362"/>
      <c r="G60" s="360">
        <v>1</v>
      </c>
      <c r="H60" s="360"/>
      <c r="I60" s="362"/>
      <c r="J60" s="360"/>
      <c r="K60" s="360">
        <v>1</v>
      </c>
      <c r="L60" s="362"/>
      <c r="M60" s="360">
        <v>1</v>
      </c>
      <c r="N60" s="360"/>
      <c r="O60" s="362"/>
      <c r="P60" s="360"/>
      <c r="Q60" s="360">
        <v>1</v>
      </c>
      <c r="R60" s="362"/>
      <c r="S60" s="360"/>
      <c r="T60" s="360">
        <v>1</v>
      </c>
      <c r="U60" s="362"/>
      <c r="V60" s="360"/>
      <c r="W60" s="360">
        <v>1</v>
      </c>
      <c r="X60" s="362"/>
      <c r="Y60" s="360">
        <v>1</v>
      </c>
      <c r="Z60" s="360"/>
      <c r="AA60" s="362"/>
      <c r="AB60" s="360">
        <v>1</v>
      </c>
      <c r="AC60" s="360"/>
      <c r="AD60" s="362"/>
      <c r="AE60" s="360"/>
      <c r="AF60" s="360">
        <v>1</v>
      </c>
      <c r="AG60" s="362"/>
      <c r="AH60" s="360"/>
      <c r="AI60" s="360">
        <v>1</v>
      </c>
      <c r="AJ60" s="362"/>
      <c r="AK60" s="360">
        <v>1</v>
      </c>
      <c r="AL60" s="360"/>
      <c r="AM60" s="362"/>
      <c r="AN60" s="360">
        <v>1</v>
      </c>
      <c r="AO60" s="360"/>
      <c r="AP60" s="362"/>
      <c r="AQ60" s="360">
        <v>1</v>
      </c>
      <c r="AR60" s="360"/>
      <c r="AS60" s="362"/>
      <c r="AT60" s="360">
        <v>1</v>
      </c>
      <c r="AU60" s="360"/>
      <c r="AV60" s="362"/>
      <c r="AW60" s="360">
        <v>1</v>
      </c>
      <c r="AX60" s="360"/>
      <c r="AY60" s="362"/>
      <c r="AZ60" s="360">
        <v>1</v>
      </c>
      <c r="BA60" s="360"/>
      <c r="BB60" s="362"/>
      <c r="BC60" s="360">
        <v>1</v>
      </c>
      <c r="BD60" s="360"/>
      <c r="BE60" s="362"/>
      <c r="BF60" s="360">
        <v>1</v>
      </c>
      <c r="BG60" s="360"/>
      <c r="BH60" s="362"/>
      <c r="BI60" s="360">
        <v>1</v>
      </c>
      <c r="BJ60" s="360"/>
      <c r="BK60" s="362"/>
      <c r="BL60" s="360">
        <v>1</v>
      </c>
      <c r="BM60" s="360"/>
      <c r="BN60" s="362"/>
      <c r="BO60" s="360"/>
      <c r="BP60" s="360">
        <v>1</v>
      </c>
      <c r="BQ60" s="362"/>
      <c r="BR60" s="360"/>
      <c r="BS60" s="360">
        <v>1</v>
      </c>
      <c r="BT60" s="362"/>
      <c r="BU60" s="360">
        <v>1</v>
      </c>
      <c r="BV60" s="360"/>
      <c r="BW60" s="362"/>
      <c r="BX60" s="360">
        <v>1</v>
      </c>
      <c r="BY60" s="360"/>
      <c r="BZ60" s="362"/>
      <c r="CA60" s="360">
        <v>1</v>
      </c>
      <c r="CB60" s="360"/>
      <c r="CC60" s="362"/>
      <c r="CD60" s="360">
        <v>1</v>
      </c>
      <c r="CE60" s="360"/>
      <c r="CF60" s="362"/>
      <c r="CG60" s="360">
        <v>1</v>
      </c>
      <c r="CH60" s="360"/>
      <c r="CI60" s="362"/>
      <c r="CJ60" s="360"/>
      <c r="CK60" s="360">
        <v>1</v>
      </c>
      <c r="CL60" s="362"/>
      <c r="CM60" s="360">
        <v>1</v>
      </c>
      <c r="CN60" s="360"/>
      <c r="CO60" s="362"/>
      <c r="CP60" s="360"/>
      <c r="CQ60" s="360">
        <v>1</v>
      </c>
      <c r="CR60" s="362"/>
      <c r="CS60" s="360"/>
      <c r="CT60" s="360">
        <v>1</v>
      </c>
      <c r="CU60" s="362"/>
      <c r="CV60" s="360"/>
      <c r="CW60" s="360"/>
      <c r="CX60" s="362">
        <v>1</v>
      </c>
      <c r="CY60" s="360"/>
      <c r="CZ60" s="360">
        <v>1</v>
      </c>
      <c r="DA60" s="362"/>
      <c r="DB60" s="360">
        <v>1</v>
      </c>
      <c r="DC60" s="360"/>
      <c r="DD60" s="362"/>
      <c r="DE60" s="388">
        <f t="shared" si="6"/>
        <v>22</v>
      </c>
      <c r="DF60" s="389">
        <f t="shared" si="7"/>
        <v>12</v>
      </c>
      <c r="DG60" s="390">
        <f t="shared" si="8"/>
        <v>1</v>
      </c>
    </row>
    <row r="61" ht="15.6" spans="2:111">
      <c r="B61" s="189">
        <v>6</v>
      </c>
      <c r="C61" s="188" t="str">
        <f>'5 жастағы балалар Ф'!C61</f>
        <v>Бақытжан Айым Мадиярқызы</v>
      </c>
      <c r="D61" s="360"/>
      <c r="E61" s="360"/>
      <c r="F61" s="362">
        <v>1</v>
      </c>
      <c r="G61" s="360"/>
      <c r="H61" s="360"/>
      <c r="I61" s="362">
        <v>1</v>
      </c>
      <c r="J61" s="360"/>
      <c r="K61" s="360"/>
      <c r="L61" s="362">
        <v>1</v>
      </c>
      <c r="M61" s="360"/>
      <c r="N61" s="360"/>
      <c r="O61" s="362">
        <v>1</v>
      </c>
      <c r="P61" s="360"/>
      <c r="Q61" s="360"/>
      <c r="R61" s="362">
        <v>1</v>
      </c>
      <c r="S61" s="360"/>
      <c r="T61" s="360"/>
      <c r="U61" s="362">
        <v>1</v>
      </c>
      <c r="V61" s="360"/>
      <c r="W61" s="360"/>
      <c r="X61" s="362">
        <v>1</v>
      </c>
      <c r="Y61" s="360"/>
      <c r="Z61" s="360"/>
      <c r="AA61" s="362">
        <v>1</v>
      </c>
      <c r="AB61" s="360"/>
      <c r="AC61" s="360"/>
      <c r="AD61" s="362">
        <v>1</v>
      </c>
      <c r="AE61" s="360"/>
      <c r="AF61" s="360"/>
      <c r="AG61" s="362">
        <v>1</v>
      </c>
      <c r="AH61" s="360"/>
      <c r="AI61" s="360"/>
      <c r="AJ61" s="362">
        <v>1</v>
      </c>
      <c r="AK61" s="360"/>
      <c r="AL61" s="360"/>
      <c r="AM61" s="362">
        <v>1</v>
      </c>
      <c r="AN61" s="360"/>
      <c r="AO61" s="360"/>
      <c r="AP61" s="362">
        <v>1</v>
      </c>
      <c r="AQ61" s="360"/>
      <c r="AR61" s="360"/>
      <c r="AS61" s="362">
        <v>1</v>
      </c>
      <c r="AT61" s="360"/>
      <c r="AU61" s="360"/>
      <c r="AV61" s="362">
        <v>1</v>
      </c>
      <c r="AW61" s="360"/>
      <c r="AX61" s="360"/>
      <c r="AY61" s="362">
        <v>1</v>
      </c>
      <c r="AZ61" s="360"/>
      <c r="BA61" s="360"/>
      <c r="BB61" s="362">
        <v>1</v>
      </c>
      <c r="BC61" s="360"/>
      <c r="BD61" s="360"/>
      <c r="BE61" s="362">
        <v>1</v>
      </c>
      <c r="BF61" s="360"/>
      <c r="BG61" s="360"/>
      <c r="BH61" s="362">
        <v>1</v>
      </c>
      <c r="BI61" s="360"/>
      <c r="BJ61" s="360"/>
      <c r="BK61" s="362">
        <v>1</v>
      </c>
      <c r="BL61" s="360"/>
      <c r="BM61" s="360"/>
      <c r="BN61" s="362">
        <v>1</v>
      </c>
      <c r="BO61" s="360"/>
      <c r="BP61" s="360"/>
      <c r="BQ61" s="362">
        <v>1</v>
      </c>
      <c r="BR61" s="360"/>
      <c r="BS61" s="360"/>
      <c r="BT61" s="362">
        <v>1</v>
      </c>
      <c r="BU61" s="360"/>
      <c r="BV61" s="360">
        <v>1</v>
      </c>
      <c r="BW61" s="362"/>
      <c r="BX61" s="360"/>
      <c r="BY61" s="360">
        <v>1</v>
      </c>
      <c r="BZ61" s="362"/>
      <c r="CA61" s="360"/>
      <c r="CB61" s="360"/>
      <c r="CC61" s="362">
        <v>1</v>
      </c>
      <c r="CD61" s="360"/>
      <c r="CE61" s="360"/>
      <c r="CF61" s="362">
        <v>1</v>
      </c>
      <c r="CG61" s="360"/>
      <c r="CH61" s="360"/>
      <c r="CI61" s="362">
        <v>1</v>
      </c>
      <c r="CJ61" s="360"/>
      <c r="CK61" s="360"/>
      <c r="CL61" s="362">
        <v>1</v>
      </c>
      <c r="CM61" s="360"/>
      <c r="CN61" s="360"/>
      <c r="CO61" s="362">
        <v>1</v>
      </c>
      <c r="CP61" s="360"/>
      <c r="CQ61" s="360"/>
      <c r="CR61" s="362">
        <v>1</v>
      </c>
      <c r="CS61" s="360"/>
      <c r="CT61" s="360"/>
      <c r="CU61" s="362">
        <v>1</v>
      </c>
      <c r="CV61" s="360"/>
      <c r="CW61" s="360"/>
      <c r="CX61" s="362">
        <v>1</v>
      </c>
      <c r="CY61" s="360"/>
      <c r="CZ61" s="360"/>
      <c r="DA61" s="362">
        <v>1</v>
      </c>
      <c r="DB61" s="360"/>
      <c r="DC61" s="360"/>
      <c r="DD61" s="362">
        <v>1</v>
      </c>
      <c r="DE61" s="388">
        <f t="shared" si="6"/>
        <v>0</v>
      </c>
      <c r="DF61" s="389">
        <f t="shared" si="7"/>
        <v>2</v>
      </c>
      <c r="DG61" s="390">
        <f t="shared" si="8"/>
        <v>33</v>
      </c>
    </row>
    <row r="62" ht="15.6" spans="2:111">
      <c r="B62" s="189">
        <v>7</v>
      </c>
      <c r="C62" s="188" t="str">
        <f>'5 жастағы балалар Ф'!C62</f>
        <v>Нуритдин Райяна Мұсақызы</v>
      </c>
      <c r="D62" s="360">
        <v>1</v>
      </c>
      <c r="E62" s="360"/>
      <c r="F62" s="362"/>
      <c r="G62" s="360">
        <v>1</v>
      </c>
      <c r="H62" s="360"/>
      <c r="I62" s="362"/>
      <c r="J62" s="360">
        <v>1</v>
      </c>
      <c r="K62" s="360"/>
      <c r="L62" s="362"/>
      <c r="M62" s="360">
        <v>1</v>
      </c>
      <c r="N62" s="360"/>
      <c r="O62" s="362"/>
      <c r="P62" s="360">
        <v>1</v>
      </c>
      <c r="Q62" s="360"/>
      <c r="R62" s="362"/>
      <c r="S62" s="360">
        <v>1</v>
      </c>
      <c r="T62" s="360"/>
      <c r="U62" s="362"/>
      <c r="V62" s="360">
        <v>1</v>
      </c>
      <c r="W62" s="360"/>
      <c r="X62" s="362"/>
      <c r="Y62" s="360">
        <v>1</v>
      </c>
      <c r="Z62" s="360"/>
      <c r="AA62" s="362"/>
      <c r="AB62" s="360">
        <v>1</v>
      </c>
      <c r="AC62" s="360"/>
      <c r="AD62" s="362"/>
      <c r="AE62" s="360"/>
      <c r="AF62" s="360">
        <v>1</v>
      </c>
      <c r="AG62" s="362"/>
      <c r="AH62" s="360"/>
      <c r="AI62" s="360">
        <v>1</v>
      </c>
      <c r="AJ62" s="362"/>
      <c r="AK62" s="360">
        <v>1</v>
      </c>
      <c r="AL62" s="360"/>
      <c r="AM62" s="362"/>
      <c r="AN62" s="360">
        <v>1</v>
      </c>
      <c r="AO62" s="360"/>
      <c r="AP62" s="362"/>
      <c r="AQ62" s="360">
        <v>1</v>
      </c>
      <c r="AR62" s="360"/>
      <c r="AS62" s="362"/>
      <c r="AT62" s="360">
        <v>1</v>
      </c>
      <c r="AU62" s="360"/>
      <c r="AV62" s="362"/>
      <c r="AW62" s="360">
        <v>1</v>
      </c>
      <c r="AX62" s="360"/>
      <c r="AY62" s="362"/>
      <c r="AZ62" s="360">
        <v>1</v>
      </c>
      <c r="BA62" s="360"/>
      <c r="BB62" s="362"/>
      <c r="BC62" s="360">
        <v>1</v>
      </c>
      <c r="BD62" s="360"/>
      <c r="BE62" s="362"/>
      <c r="BF62" s="360">
        <v>1</v>
      </c>
      <c r="BG62" s="360"/>
      <c r="BH62" s="362"/>
      <c r="BI62" s="360">
        <v>1</v>
      </c>
      <c r="BJ62" s="360"/>
      <c r="BK62" s="362"/>
      <c r="BL62" s="360">
        <v>1</v>
      </c>
      <c r="BM62" s="360"/>
      <c r="BN62" s="362"/>
      <c r="BO62" s="360">
        <v>1</v>
      </c>
      <c r="BP62" s="360"/>
      <c r="BQ62" s="362"/>
      <c r="BR62" s="360"/>
      <c r="BS62" s="360">
        <v>1</v>
      </c>
      <c r="BT62" s="362"/>
      <c r="BU62" s="360">
        <v>1</v>
      </c>
      <c r="BV62" s="360"/>
      <c r="BW62" s="362"/>
      <c r="BX62" s="360">
        <v>1</v>
      </c>
      <c r="BY62" s="360"/>
      <c r="BZ62" s="362"/>
      <c r="CA62" s="360">
        <v>1</v>
      </c>
      <c r="CB62" s="360"/>
      <c r="CC62" s="362"/>
      <c r="CD62" s="360">
        <v>1</v>
      </c>
      <c r="CE62" s="360"/>
      <c r="CF62" s="362"/>
      <c r="CG62" s="360">
        <v>1</v>
      </c>
      <c r="CH62" s="360"/>
      <c r="CI62" s="362"/>
      <c r="CJ62" s="360">
        <v>1</v>
      </c>
      <c r="CK62" s="360"/>
      <c r="CL62" s="362"/>
      <c r="CM62" s="360">
        <v>1</v>
      </c>
      <c r="CN62" s="360"/>
      <c r="CO62" s="362"/>
      <c r="CP62" s="360"/>
      <c r="CQ62" s="360">
        <v>1</v>
      </c>
      <c r="CR62" s="362"/>
      <c r="CS62" s="360"/>
      <c r="CT62" s="360">
        <v>1</v>
      </c>
      <c r="CU62" s="362"/>
      <c r="CV62" s="360"/>
      <c r="CW62" s="360"/>
      <c r="CX62" s="362">
        <v>1</v>
      </c>
      <c r="CY62" s="360"/>
      <c r="CZ62" s="360">
        <v>1</v>
      </c>
      <c r="DA62" s="362"/>
      <c r="DB62" s="360">
        <v>1</v>
      </c>
      <c r="DC62" s="360"/>
      <c r="DD62" s="362"/>
      <c r="DE62" s="388">
        <f t="shared" si="6"/>
        <v>28</v>
      </c>
      <c r="DF62" s="389">
        <f t="shared" si="7"/>
        <v>6</v>
      </c>
      <c r="DG62" s="390">
        <f t="shared" si="8"/>
        <v>1</v>
      </c>
    </row>
    <row r="63" ht="15.6" spans="2:111">
      <c r="B63" s="189">
        <v>8</v>
      </c>
      <c r="C63" s="188">
        <f>'5 жастағы балалар Ф'!C63</f>
        <v>0</v>
      </c>
      <c r="D63" s="360"/>
      <c r="E63" s="360"/>
      <c r="F63" s="362"/>
      <c r="G63" s="360"/>
      <c r="H63" s="360"/>
      <c r="I63" s="362"/>
      <c r="J63" s="360"/>
      <c r="K63" s="360"/>
      <c r="L63" s="362"/>
      <c r="M63" s="360"/>
      <c r="N63" s="360"/>
      <c r="O63" s="362"/>
      <c r="P63" s="360"/>
      <c r="Q63" s="360"/>
      <c r="R63" s="362"/>
      <c r="S63" s="360"/>
      <c r="T63" s="360"/>
      <c r="U63" s="362"/>
      <c r="V63" s="360"/>
      <c r="W63" s="360"/>
      <c r="X63" s="362"/>
      <c r="Y63" s="360"/>
      <c r="Z63" s="360"/>
      <c r="AA63" s="362"/>
      <c r="AB63" s="360"/>
      <c r="AC63" s="360"/>
      <c r="AD63" s="362"/>
      <c r="AE63" s="360"/>
      <c r="AF63" s="360"/>
      <c r="AG63" s="362"/>
      <c r="AH63" s="360"/>
      <c r="AI63" s="360"/>
      <c r="AJ63" s="362"/>
      <c r="AK63" s="360"/>
      <c r="AL63" s="360"/>
      <c r="AM63" s="362"/>
      <c r="AN63" s="360"/>
      <c r="AO63" s="360"/>
      <c r="AP63" s="362"/>
      <c r="AQ63" s="360"/>
      <c r="AR63" s="360"/>
      <c r="AS63" s="362"/>
      <c r="AT63" s="360"/>
      <c r="AU63" s="360"/>
      <c r="AV63" s="362"/>
      <c r="AW63" s="360"/>
      <c r="AX63" s="360"/>
      <c r="AY63" s="362"/>
      <c r="AZ63" s="360"/>
      <c r="BA63" s="360"/>
      <c r="BB63" s="362"/>
      <c r="BC63" s="360"/>
      <c r="BD63" s="360"/>
      <c r="BE63" s="362"/>
      <c r="BF63" s="360"/>
      <c r="BG63" s="360"/>
      <c r="BH63" s="362"/>
      <c r="BI63" s="360"/>
      <c r="BJ63" s="360"/>
      <c r="BK63" s="362"/>
      <c r="BL63" s="360"/>
      <c r="BM63" s="360"/>
      <c r="BN63" s="362"/>
      <c r="BO63" s="360"/>
      <c r="BP63" s="360"/>
      <c r="BQ63" s="362"/>
      <c r="BR63" s="360"/>
      <c r="BS63" s="360"/>
      <c r="BT63" s="362"/>
      <c r="BU63" s="360"/>
      <c r="BV63" s="360"/>
      <c r="BW63" s="362"/>
      <c r="BX63" s="360"/>
      <c r="BY63" s="360"/>
      <c r="BZ63" s="362"/>
      <c r="CA63" s="360"/>
      <c r="CB63" s="360"/>
      <c r="CC63" s="362"/>
      <c r="CD63" s="360"/>
      <c r="CE63" s="360"/>
      <c r="CF63" s="362"/>
      <c r="CG63" s="360"/>
      <c r="CH63" s="360"/>
      <c r="CI63" s="362"/>
      <c r="CJ63" s="360"/>
      <c r="CK63" s="360"/>
      <c r="CL63" s="362"/>
      <c r="CM63" s="360"/>
      <c r="CN63" s="360"/>
      <c r="CO63" s="362"/>
      <c r="CP63" s="360"/>
      <c r="CQ63" s="360"/>
      <c r="CR63" s="362"/>
      <c r="CS63" s="360"/>
      <c r="CT63" s="360"/>
      <c r="CU63" s="362"/>
      <c r="CV63" s="360"/>
      <c r="CW63" s="360"/>
      <c r="CX63" s="362"/>
      <c r="CY63" s="360"/>
      <c r="CZ63" s="360"/>
      <c r="DA63" s="362"/>
      <c r="DB63" s="360"/>
      <c r="DC63" s="360"/>
      <c r="DD63" s="362"/>
      <c r="DE63" s="388">
        <f t="shared" si="6"/>
        <v>0</v>
      </c>
      <c r="DF63" s="389">
        <f t="shared" si="7"/>
        <v>0</v>
      </c>
      <c r="DG63" s="390">
        <f t="shared" si="8"/>
        <v>0</v>
      </c>
    </row>
    <row r="64" ht="15.6" spans="2:111">
      <c r="B64" s="189">
        <v>9</v>
      </c>
      <c r="C64" s="188" t="str">
        <f>'5 жастағы балалар Ф'!C64</f>
        <v>Төлеужан Малика Талантқызы</v>
      </c>
      <c r="D64" s="360"/>
      <c r="E64" s="360">
        <v>1</v>
      </c>
      <c r="F64" s="362"/>
      <c r="G64" s="360">
        <v>1</v>
      </c>
      <c r="H64" s="360"/>
      <c r="I64" s="362"/>
      <c r="J64" s="360">
        <v>1</v>
      </c>
      <c r="K64" s="360"/>
      <c r="L64" s="362"/>
      <c r="M64" s="360">
        <v>1</v>
      </c>
      <c r="N64" s="360"/>
      <c r="O64" s="362"/>
      <c r="P64" s="360"/>
      <c r="Q64" s="360">
        <v>1</v>
      </c>
      <c r="R64" s="362"/>
      <c r="S64" s="360"/>
      <c r="T64" s="360">
        <v>1</v>
      </c>
      <c r="U64" s="362"/>
      <c r="V64" s="360"/>
      <c r="W64" s="360">
        <v>1</v>
      </c>
      <c r="X64" s="362"/>
      <c r="Y64" s="360"/>
      <c r="Z64" s="360">
        <v>1</v>
      </c>
      <c r="AA64" s="362"/>
      <c r="AB64" s="360">
        <v>1</v>
      </c>
      <c r="AC64" s="360"/>
      <c r="AD64" s="362"/>
      <c r="AE64" s="360"/>
      <c r="AF64" s="360">
        <v>1</v>
      </c>
      <c r="AG64" s="362"/>
      <c r="AH64" s="360"/>
      <c r="AI64" s="360">
        <v>1</v>
      </c>
      <c r="AJ64" s="362"/>
      <c r="AK64" s="360">
        <v>1</v>
      </c>
      <c r="AL64" s="360"/>
      <c r="AM64" s="362"/>
      <c r="AN64" s="360">
        <v>1</v>
      </c>
      <c r="AO64" s="360"/>
      <c r="AP64" s="362"/>
      <c r="AQ64" s="360">
        <v>1</v>
      </c>
      <c r="AR64" s="360"/>
      <c r="AS64" s="362"/>
      <c r="AT64" s="360">
        <v>1</v>
      </c>
      <c r="AU64" s="360"/>
      <c r="AV64" s="362"/>
      <c r="AW64" s="360">
        <v>1</v>
      </c>
      <c r="AX64" s="360"/>
      <c r="AY64" s="362"/>
      <c r="AZ64" s="360">
        <v>1</v>
      </c>
      <c r="BA64" s="360"/>
      <c r="BB64" s="362"/>
      <c r="BC64" s="360">
        <v>1</v>
      </c>
      <c r="BD64" s="360"/>
      <c r="BE64" s="362"/>
      <c r="BF64" s="360">
        <v>1</v>
      </c>
      <c r="BG64" s="360"/>
      <c r="BH64" s="362"/>
      <c r="BI64" s="360">
        <v>1</v>
      </c>
      <c r="BJ64" s="360"/>
      <c r="BK64" s="362"/>
      <c r="BL64" s="360">
        <v>1</v>
      </c>
      <c r="BM64" s="360"/>
      <c r="BN64" s="362"/>
      <c r="BO64" s="360">
        <v>1</v>
      </c>
      <c r="BP64" s="360"/>
      <c r="BQ64" s="362"/>
      <c r="BR64" s="360"/>
      <c r="BS64" s="360">
        <v>1</v>
      </c>
      <c r="BT64" s="362"/>
      <c r="BU64" s="360">
        <v>1</v>
      </c>
      <c r="BV64" s="360"/>
      <c r="BW64" s="362"/>
      <c r="BX64" s="360">
        <v>1</v>
      </c>
      <c r="BY64" s="360"/>
      <c r="BZ64" s="362"/>
      <c r="CA64" s="360">
        <v>1</v>
      </c>
      <c r="CB64" s="360"/>
      <c r="CC64" s="362"/>
      <c r="CD64" s="360"/>
      <c r="CE64" s="360">
        <v>1</v>
      </c>
      <c r="CF64" s="362"/>
      <c r="CG64" s="360">
        <v>1</v>
      </c>
      <c r="CH64" s="360"/>
      <c r="CI64" s="362"/>
      <c r="CJ64" s="360">
        <v>1</v>
      </c>
      <c r="CK64" s="360">
        <v>1</v>
      </c>
      <c r="CL64" s="362"/>
      <c r="CM64" s="360"/>
      <c r="CN64" s="360">
        <v>1</v>
      </c>
      <c r="CO64" s="362"/>
      <c r="CP64" s="360"/>
      <c r="CQ64" s="360">
        <v>1</v>
      </c>
      <c r="CR64" s="362"/>
      <c r="CS64" s="360"/>
      <c r="CT64" s="360">
        <v>1</v>
      </c>
      <c r="CU64" s="362"/>
      <c r="CV64" s="360"/>
      <c r="CW64" s="360"/>
      <c r="CX64" s="362">
        <v>1</v>
      </c>
      <c r="CY64" s="360"/>
      <c r="CZ64" s="360">
        <v>1</v>
      </c>
      <c r="DA64" s="362"/>
      <c r="DB64" s="360">
        <v>1</v>
      </c>
      <c r="DC64" s="360"/>
      <c r="DD64" s="362"/>
      <c r="DE64" s="388">
        <f t="shared" si="6"/>
        <v>21</v>
      </c>
      <c r="DF64" s="389">
        <f t="shared" si="7"/>
        <v>14</v>
      </c>
      <c r="DG64" s="390">
        <f t="shared" si="8"/>
        <v>1</v>
      </c>
    </row>
    <row r="65" ht="15.6" spans="2:111">
      <c r="B65" s="189">
        <v>10</v>
      </c>
      <c r="C65" s="188" t="str">
        <f>'5 жастағы балалар Ф'!C65</f>
        <v>Қабдысалы Нұрасыл Рақымұлы</v>
      </c>
      <c r="D65" s="360">
        <v>1</v>
      </c>
      <c r="E65" s="360"/>
      <c r="F65" s="362"/>
      <c r="G65" s="360">
        <v>1</v>
      </c>
      <c r="H65" s="360"/>
      <c r="I65" s="362"/>
      <c r="J65" s="360"/>
      <c r="K65" s="360">
        <v>1</v>
      </c>
      <c r="L65" s="362"/>
      <c r="M65" s="360"/>
      <c r="N65" s="360">
        <v>1</v>
      </c>
      <c r="O65" s="362"/>
      <c r="P65" s="360">
        <v>1</v>
      </c>
      <c r="Q65" s="360"/>
      <c r="R65" s="362"/>
      <c r="S65" s="360">
        <v>1</v>
      </c>
      <c r="T65" s="360"/>
      <c r="U65" s="362"/>
      <c r="V65" s="360">
        <v>1</v>
      </c>
      <c r="W65" s="360"/>
      <c r="X65" s="362"/>
      <c r="Y65" s="360">
        <v>1</v>
      </c>
      <c r="Z65" s="360"/>
      <c r="AA65" s="362"/>
      <c r="AB65" s="360">
        <v>1</v>
      </c>
      <c r="AC65" s="360"/>
      <c r="AD65" s="362"/>
      <c r="AE65" s="360"/>
      <c r="AF65" s="360">
        <v>1</v>
      </c>
      <c r="AG65" s="362"/>
      <c r="AH65" s="360"/>
      <c r="AI65" s="360">
        <v>1</v>
      </c>
      <c r="AJ65" s="362"/>
      <c r="AK65" s="360">
        <v>1</v>
      </c>
      <c r="AL65" s="360"/>
      <c r="AM65" s="362"/>
      <c r="AN65" s="360">
        <v>1</v>
      </c>
      <c r="AO65" s="360"/>
      <c r="AP65" s="362"/>
      <c r="AQ65" s="360">
        <v>1</v>
      </c>
      <c r="AR65" s="360"/>
      <c r="AS65" s="362"/>
      <c r="AT65" s="360">
        <v>1</v>
      </c>
      <c r="AU65" s="360"/>
      <c r="AV65" s="362"/>
      <c r="AW65" s="360">
        <v>1</v>
      </c>
      <c r="AX65" s="360"/>
      <c r="AY65" s="362"/>
      <c r="AZ65" s="360">
        <v>1</v>
      </c>
      <c r="BA65" s="360"/>
      <c r="BB65" s="362"/>
      <c r="BC65" s="360">
        <v>1</v>
      </c>
      <c r="BD65" s="360"/>
      <c r="BE65" s="362"/>
      <c r="BF65" s="360">
        <v>1</v>
      </c>
      <c r="BG65" s="360"/>
      <c r="BH65" s="362"/>
      <c r="BI65" s="360">
        <v>1</v>
      </c>
      <c r="BJ65" s="360"/>
      <c r="BK65" s="362"/>
      <c r="BL65" s="360">
        <v>1</v>
      </c>
      <c r="BM65" s="360"/>
      <c r="BN65" s="362"/>
      <c r="BO65" s="360">
        <v>1</v>
      </c>
      <c r="BP65" s="360"/>
      <c r="BQ65" s="362"/>
      <c r="BR65" s="360"/>
      <c r="BS65" s="360">
        <v>1</v>
      </c>
      <c r="BT65" s="362"/>
      <c r="BU65" s="360">
        <v>1</v>
      </c>
      <c r="BV65" s="360"/>
      <c r="BW65" s="362"/>
      <c r="BX65" s="360">
        <v>1</v>
      </c>
      <c r="BY65" s="360"/>
      <c r="BZ65" s="362"/>
      <c r="CA65" s="360">
        <v>1</v>
      </c>
      <c r="CB65" s="360"/>
      <c r="CC65" s="362"/>
      <c r="CD65" s="360">
        <v>1</v>
      </c>
      <c r="CE65" s="360"/>
      <c r="CF65" s="362"/>
      <c r="CG65" s="360">
        <v>1</v>
      </c>
      <c r="CH65" s="360"/>
      <c r="CI65" s="362"/>
      <c r="CJ65" s="360">
        <v>1</v>
      </c>
      <c r="CK65" s="360">
        <v>1</v>
      </c>
      <c r="CL65" s="362"/>
      <c r="CM65" s="360">
        <v>1</v>
      </c>
      <c r="CN65" s="360"/>
      <c r="CO65" s="362"/>
      <c r="CP65" s="360"/>
      <c r="CQ65" s="360">
        <v>1</v>
      </c>
      <c r="CR65" s="362"/>
      <c r="CS65" s="360"/>
      <c r="CT65" s="360">
        <v>1</v>
      </c>
      <c r="CU65" s="362"/>
      <c r="CV65" s="360"/>
      <c r="CW65" s="360"/>
      <c r="CX65" s="362">
        <v>1</v>
      </c>
      <c r="CY65" s="360"/>
      <c r="CZ65" s="360">
        <v>1</v>
      </c>
      <c r="DA65" s="362"/>
      <c r="DB65" s="360"/>
      <c r="DC65" s="360">
        <v>1</v>
      </c>
      <c r="DD65" s="362"/>
      <c r="DE65" s="388">
        <f t="shared" si="6"/>
        <v>25</v>
      </c>
      <c r="DF65" s="389">
        <f t="shared" si="7"/>
        <v>10</v>
      </c>
      <c r="DG65" s="390">
        <f t="shared" si="8"/>
        <v>1</v>
      </c>
    </row>
    <row r="66" ht="15.6" spans="2:111">
      <c r="B66" s="189">
        <v>11</v>
      </c>
      <c r="C66" s="188">
        <f>'5 жастағы балалар Ф'!C66</f>
        <v>0</v>
      </c>
      <c r="D66" s="360"/>
      <c r="E66" s="360"/>
      <c r="F66" s="362"/>
      <c r="G66" s="360"/>
      <c r="H66" s="360"/>
      <c r="I66" s="362"/>
      <c r="J66" s="360"/>
      <c r="K66" s="360"/>
      <c r="L66" s="362"/>
      <c r="M66" s="360"/>
      <c r="N66" s="360"/>
      <c r="O66" s="362"/>
      <c r="P66" s="360"/>
      <c r="Q66" s="360"/>
      <c r="R66" s="362"/>
      <c r="S66" s="360"/>
      <c r="T66" s="360"/>
      <c r="U66" s="362"/>
      <c r="V66" s="360"/>
      <c r="W66" s="360"/>
      <c r="X66" s="362"/>
      <c r="Y66" s="360"/>
      <c r="Z66" s="360"/>
      <c r="AA66" s="362"/>
      <c r="AB66" s="360"/>
      <c r="AC66" s="360"/>
      <c r="AD66" s="362"/>
      <c r="AE66" s="360"/>
      <c r="AF66" s="360"/>
      <c r="AG66" s="362"/>
      <c r="AH66" s="360"/>
      <c r="AI66" s="360"/>
      <c r="AJ66" s="362"/>
      <c r="AK66" s="360"/>
      <c r="AL66" s="360"/>
      <c r="AM66" s="362"/>
      <c r="AN66" s="360"/>
      <c r="AO66" s="360"/>
      <c r="AP66" s="362"/>
      <c r="AQ66" s="360"/>
      <c r="AR66" s="360"/>
      <c r="AS66" s="362"/>
      <c r="AT66" s="360"/>
      <c r="AU66" s="360"/>
      <c r="AV66" s="362"/>
      <c r="AW66" s="360"/>
      <c r="AX66" s="360"/>
      <c r="AY66" s="362"/>
      <c r="AZ66" s="360"/>
      <c r="BA66" s="360"/>
      <c r="BB66" s="362"/>
      <c r="BC66" s="360"/>
      <c r="BD66" s="360"/>
      <c r="BE66" s="362"/>
      <c r="BF66" s="360"/>
      <c r="BG66" s="360"/>
      <c r="BH66" s="362"/>
      <c r="BI66" s="360"/>
      <c r="BJ66" s="360"/>
      <c r="BK66" s="362"/>
      <c r="BL66" s="360"/>
      <c r="BM66" s="360"/>
      <c r="BN66" s="362"/>
      <c r="BO66" s="360"/>
      <c r="BP66" s="360"/>
      <c r="BQ66" s="362"/>
      <c r="BR66" s="360"/>
      <c r="BS66" s="360"/>
      <c r="BT66" s="362"/>
      <c r="BU66" s="360"/>
      <c r="BV66" s="360"/>
      <c r="BW66" s="362"/>
      <c r="BX66" s="360"/>
      <c r="BY66" s="360"/>
      <c r="BZ66" s="362"/>
      <c r="CA66" s="360"/>
      <c r="CB66" s="360"/>
      <c r="CC66" s="362"/>
      <c r="CD66" s="360"/>
      <c r="CE66" s="360"/>
      <c r="CF66" s="362"/>
      <c r="CG66" s="360"/>
      <c r="CH66" s="360"/>
      <c r="CI66" s="362"/>
      <c r="CJ66" s="360"/>
      <c r="CK66" s="360"/>
      <c r="CL66" s="362"/>
      <c r="CM66" s="360"/>
      <c r="CN66" s="360"/>
      <c r="CO66" s="362"/>
      <c r="CP66" s="360"/>
      <c r="CQ66" s="360"/>
      <c r="CR66" s="362"/>
      <c r="CS66" s="360"/>
      <c r="CT66" s="360"/>
      <c r="CU66" s="362"/>
      <c r="CV66" s="360"/>
      <c r="CW66" s="360"/>
      <c r="CX66" s="362"/>
      <c r="CY66" s="360"/>
      <c r="CZ66" s="360"/>
      <c r="DA66" s="362"/>
      <c r="DB66" s="360"/>
      <c r="DC66" s="360"/>
      <c r="DD66" s="362"/>
      <c r="DE66" s="388">
        <f t="shared" si="6"/>
        <v>0</v>
      </c>
      <c r="DF66" s="389">
        <f t="shared" si="7"/>
        <v>0</v>
      </c>
      <c r="DG66" s="390">
        <f t="shared" si="8"/>
        <v>0</v>
      </c>
    </row>
    <row r="67" ht="15.6" spans="2:111">
      <c r="B67" s="189">
        <v>12</v>
      </c>
      <c r="C67" s="188">
        <f>'5 жастағы балалар Ф'!C67</f>
        <v>0</v>
      </c>
      <c r="D67" s="360"/>
      <c r="E67" s="360"/>
      <c r="F67" s="362"/>
      <c r="G67" s="360"/>
      <c r="H67" s="360"/>
      <c r="I67" s="362"/>
      <c r="J67" s="360"/>
      <c r="K67" s="360"/>
      <c r="L67" s="362"/>
      <c r="M67" s="360"/>
      <c r="N67" s="360"/>
      <c r="O67" s="362"/>
      <c r="P67" s="360"/>
      <c r="Q67" s="360"/>
      <c r="R67" s="362"/>
      <c r="S67" s="360"/>
      <c r="T67" s="360"/>
      <c r="U67" s="362"/>
      <c r="V67" s="360"/>
      <c r="W67" s="360"/>
      <c r="X67" s="362"/>
      <c r="Y67" s="360"/>
      <c r="Z67" s="360"/>
      <c r="AA67" s="362"/>
      <c r="AB67" s="360"/>
      <c r="AC67" s="360"/>
      <c r="AD67" s="362"/>
      <c r="AE67" s="360"/>
      <c r="AF67" s="360"/>
      <c r="AG67" s="362"/>
      <c r="AH67" s="360"/>
      <c r="AI67" s="360"/>
      <c r="AJ67" s="362"/>
      <c r="AK67" s="360"/>
      <c r="AL67" s="360"/>
      <c r="AM67" s="362"/>
      <c r="AN67" s="360"/>
      <c r="AO67" s="360"/>
      <c r="AP67" s="362"/>
      <c r="AQ67" s="360"/>
      <c r="AR67" s="360"/>
      <c r="AS67" s="362"/>
      <c r="AT67" s="360"/>
      <c r="AU67" s="360"/>
      <c r="AV67" s="362"/>
      <c r="AW67" s="360"/>
      <c r="AX67" s="360"/>
      <c r="AY67" s="362"/>
      <c r="AZ67" s="360"/>
      <c r="BA67" s="360"/>
      <c r="BB67" s="362"/>
      <c r="BC67" s="360"/>
      <c r="BD67" s="360"/>
      <c r="BE67" s="362"/>
      <c r="BF67" s="360"/>
      <c r="BG67" s="360"/>
      <c r="BH67" s="362"/>
      <c r="BI67" s="360"/>
      <c r="BJ67" s="360"/>
      <c r="BK67" s="362"/>
      <c r="BL67" s="360"/>
      <c r="BM67" s="360"/>
      <c r="BN67" s="362"/>
      <c r="BO67" s="360"/>
      <c r="BP67" s="360"/>
      <c r="BQ67" s="362"/>
      <c r="BR67" s="360"/>
      <c r="BS67" s="360"/>
      <c r="BT67" s="362"/>
      <c r="BU67" s="360"/>
      <c r="BV67" s="360"/>
      <c r="BW67" s="362"/>
      <c r="BX67" s="360"/>
      <c r="BY67" s="360"/>
      <c r="BZ67" s="362"/>
      <c r="CA67" s="360"/>
      <c r="CB67" s="360"/>
      <c r="CC67" s="362"/>
      <c r="CD67" s="360"/>
      <c r="CE67" s="360"/>
      <c r="CF67" s="362"/>
      <c r="CG67" s="360"/>
      <c r="CH67" s="360"/>
      <c r="CI67" s="362"/>
      <c r="CJ67" s="360"/>
      <c r="CK67" s="360"/>
      <c r="CL67" s="362"/>
      <c r="CM67" s="360"/>
      <c r="CN67" s="360"/>
      <c r="CO67" s="362"/>
      <c r="CP67" s="360"/>
      <c r="CQ67" s="360"/>
      <c r="CR67" s="362"/>
      <c r="CS67" s="360"/>
      <c r="CT67" s="360"/>
      <c r="CU67" s="362"/>
      <c r="CV67" s="360"/>
      <c r="CW67" s="360"/>
      <c r="CX67" s="362"/>
      <c r="CY67" s="360"/>
      <c r="CZ67" s="360"/>
      <c r="DA67" s="362"/>
      <c r="DB67" s="360"/>
      <c r="DC67" s="360"/>
      <c r="DD67" s="362"/>
      <c r="DE67" s="388">
        <f t="shared" si="6"/>
        <v>0</v>
      </c>
      <c r="DF67" s="389">
        <f t="shared" si="7"/>
        <v>0</v>
      </c>
      <c r="DG67" s="390">
        <f t="shared" si="8"/>
        <v>0</v>
      </c>
    </row>
    <row r="68" ht="15.6" spans="2:111">
      <c r="B68" s="189">
        <v>13</v>
      </c>
      <c r="C68" s="188">
        <f>'5 жастағы балалар Ф'!C68</f>
        <v>0</v>
      </c>
      <c r="D68" s="360"/>
      <c r="E68" s="360"/>
      <c r="F68" s="362"/>
      <c r="G68" s="360"/>
      <c r="H68" s="360"/>
      <c r="I68" s="362"/>
      <c r="J68" s="360"/>
      <c r="K68" s="360"/>
      <c r="L68" s="362"/>
      <c r="M68" s="360"/>
      <c r="N68" s="360"/>
      <c r="O68" s="362"/>
      <c r="P68" s="360"/>
      <c r="Q68" s="360"/>
      <c r="R68" s="362"/>
      <c r="S68" s="360"/>
      <c r="T68" s="360"/>
      <c r="U68" s="362"/>
      <c r="V68" s="360"/>
      <c r="W68" s="360"/>
      <c r="X68" s="362"/>
      <c r="Y68" s="360"/>
      <c r="Z68" s="360"/>
      <c r="AA68" s="362"/>
      <c r="AB68" s="360"/>
      <c r="AC68" s="360"/>
      <c r="AD68" s="362"/>
      <c r="AE68" s="360"/>
      <c r="AF68" s="360"/>
      <c r="AG68" s="362"/>
      <c r="AH68" s="360"/>
      <c r="AI68" s="360"/>
      <c r="AJ68" s="362"/>
      <c r="AK68" s="360"/>
      <c r="AL68" s="360"/>
      <c r="AM68" s="362"/>
      <c r="AN68" s="360"/>
      <c r="AO68" s="360"/>
      <c r="AP68" s="362"/>
      <c r="AQ68" s="360"/>
      <c r="AR68" s="360"/>
      <c r="AS68" s="362"/>
      <c r="AT68" s="360"/>
      <c r="AU68" s="360"/>
      <c r="AV68" s="362"/>
      <c r="AW68" s="360"/>
      <c r="AX68" s="360"/>
      <c r="AY68" s="362"/>
      <c r="AZ68" s="360"/>
      <c r="BA68" s="360"/>
      <c r="BB68" s="362"/>
      <c r="BC68" s="360"/>
      <c r="BD68" s="360"/>
      <c r="BE68" s="362"/>
      <c r="BF68" s="360"/>
      <c r="BG68" s="360"/>
      <c r="BH68" s="362"/>
      <c r="BI68" s="360"/>
      <c r="BJ68" s="360"/>
      <c r="BK68" s="362"/>
      <c r="BL68" s="360"/>
      <c r="BM68" s="360"/>
      <c r="BN68" s="362"/>
      <c r="BO68" s="360"/>
      <c r="BP68" s="360"/>
      <c r="BQ68" s="362"/>
      <c r="BR68" s="360"/>
      <c r="BS68" s="360"/>
      <c r="BT68" s="362"/>
      <c r="BU68" s="360"/>
      <c r="BV68" s="360"/>
      <c r="BW68" s="362"/>
      <c r="BX68" s="360"/>
      <c r="BY68" s="360"/>
      <c r="BZ68" s="362"/>
      <c r="CA68" s="360"/>
      <c r="CB68" s="360"/>
      <c r="CC68" s="362"/>
      <c r="CD68" s="360"/>
      <c r="CE68" s="360"/>
      <c r="CF68" s="362"/>
      <c r="CG68" s="360"/>
      <c r="CH68" s="360"/>
      <c r="CI68" s="362"/>
      <c r="CJ68" s="360"/>
      <c r="CK68" s="360"/>
      <c r="CL68" s="362"/>
      <c r="CM68" s="360"/>
      <c r="CN68" s="360"/>
      <c r="CO68" s="362"/>
      <c r="CP68" s="360"/>
      <c r="CQ68" s="360"/>
      <c r="CR68" s="362"/>
      <c r="CS68" s="360"/>
      <c r="CT68" s="360"/>
      <c r="CU68" s="362"/>
      <c r="CV68" s="360"/>
      <c r="CW68" s="360"/>
      <c r="CX68" s="362"/>
      <c r="CY68" s="360"/>
      <c r="CZ68" s="360"/>
      <c r="DA68" s="362"/>
      <c r="DB68" s="360"/>
      <c r="DC68" s="360"/>
      <c r="DD68" s="362"/>
      <c r="DE68" s="388">
        <f t="shared" si="6"/>
        <v>0</v>
      </c>
      <c r="DF68" s="389">
        <f t="shared" si="7"/>
        <v>0</v>
      </c>
      <c r="DG68" s="390">
        <f t="shared" si="8"/>
        <v>0</v>
      </c>
    </row>
    <row r="69" ht="15.6" spans="2:111">
      <c r="B69" s="189">
        <v>14</v>
      </c>
      <c r="C69" s="188">
        <f>'5 жастағы балалар Ф'!C69</f>
        <v>0</v>
      </c>
      <c r="D69" s="360"/>
      <c r="E69" s="360"/>
      <c r="F69" s="362"/>
      <c r="G69" s="360"/>
      <c r="H69" s="360"/>
      <c r="I69" s="362"/>
      <c r="J69" s="360"/>
      <c r="K69" s="360"/>
      <c r="L69" s="362"/>
      <c r="M69" s="360"/>
      <c r="N69" s="360"/>
      <c r="O69" s="362"/>
      <c r="P69" s="360"/>
      <c r="Q69" s="360"/>
      <c r="R69" s="362"/>
      <c r="S69" s="360"/>
      <c r="T69" s="360"/>
      <c r="U69" s="362"/>
      <c r="V69" s="360"/>
      <c r="W69" s="360"/>
      <c r="X69" s="362"/>
      <c r="Y69" s="360"/>
      <c r="Z69" s="360"/>
      <c r="AA69" s="362"/>
      <c r="AB69" s="360"/>
      <c r="AC69" s="360"/>
      <c r="AD69" s="362"/>
      <c r="AE69" s="360"/>
      <c r="AF69" s="360"/>
      <c r="AG69" s="362"/>
      <c r="AH69" s="360"/>
      <c r="AI69" s="360"/>
      <c r="AJ69" s="362"/>
      <c r="AK69" s="360"/>
      <c r="AL69" s="360"/>
      <c r="AM69" s="362"/>
      <c r="AN69" s="360"/>
      <c r="AO69" s="360"/>
      <c r="AP69" s="362"/>
      <c r="AQ69" s="360"/>
      <c r="AR69" s="360"/>
      <c r="AS69" s="362"/>
      <c r="AT69" s="360"/>
      <c r="AU69" s="360"/>
      <c r="AV69" s="362"/>
      <c r="AW69" s="360"/>
      <c r="AX69" s="360"/>
      <c r="AY69" s="362"/>
      <c r="AZ69" s="360"/>
      <c r="BA69" s="360"/>
      <c r="BB69" s="362"/>
      <c r="BC69" s="360"/>
      <c r="BD69" s="360"/>
      <c r="BE69" s="362"/>
      <c r="BF69" s="360"/>
      <c r="BG69" s="360"/>
      <c r="BH69" s="362"/>
      <c r="BI69" s="360"/>
      <c r="BJ69" s="360"/>
      <c r="BK69" s="362"/>
      <c r="BL69" s="360"/>
      <c r="BM69" s="360"/>
      <c r="BN69" s="362"/>
      <c r="BO69" s="360"/>
      <c r="BP69" s="360"/>
      <c r="BQ69" s="362"/>
      <c r="BR69" s="360"/>
      <c r="BS69" s="360"/>
      <c r="BT69" s="362"/>
      <c r="BU69" s="360"/>
      <c r="BV69" s="360"/>
      <c r="BW69" s="362"/>
      <c r="BX69" s="360"/>
      <c r="BY69" s="360"/>
      <c r="BZ69" s="362"/>
      <c r="CA69" s="360"/>
      <c r="CB69" s="360"/>
      <c r="CC69" s="362"/>
      <c r="CD69" s="360"/>
      <c r="CE69" s="360"/>
      <c r="CF69" s="362"/>
      <c r="CG69" s="360"/>
      <c r="CH69" s="360"/>
      <c r="CI69" s="362"/>
      <c r="CJ69" s="360"/>
      <c r="CK69" s="360"/>
      <c r="CL69" s="362"/>
      <c r="CM69" s="360"/>
      <c r="CN69" s="360"/>
      <c r="CO69" s="362"/>
      <c r="CP69" s="360"/>
      <c r="CQ69" s="360"/>
      <c r="CR69" s="362"/>
      <c r="CS69" s="360"/>
      <c r="CT69" s="360"/>
      <c r="CU69" s="362"/>
      <c r="CV69" s="360"/>
      <c r="CW69" s="360"/>
      <c r="CX69" s="362"/>
      <c r="CY69" s="360"/>
      <c r="CZ69" s="360"/>
      <c r="DA69" s="362"/>
      <c r="DB69" s="360"/>
      <c r="DC69" s="360"/>
      <c r="DD69" s="362"/>
      <c r="DE69" s="388">
        <f t="shared" si="6"/>
        <v>0</v>
      </c>
      <c r="DF69" s="389">
        <f t="shared" si="7"/>
        <v>0</v>
      </c>
      <c r="DG69" s="390">
        <f t="shared" si="8"/>
        <v>0</v>
      </c>
    </row>
    <row r="70" ht="15.6" spans="2:111">
      <c r="B70" s="189">
        <v>15</v>
      </c>
      <c r="C70" s="188">
        <f>'5 жастағы балалар Ф'!C70</f>
        <v>0</v>
      </c>
      <c r="D70" s="360"/>
      <c r="E70" s="360"/>
      <c r="F70" s="362"/>
      <c r="G70" s="360"/>
      <c r="H70" s="360"/>
      <c r="I70" s="362"/>
      <c r="J70" s="360"/>
      <c r="K70" s="360"/>
      <c r="L70" s="362"/>
      <c r="M70" s="360"/>
      <c r="N70" s="360"/>
      <c r="O70" s="362"/>
      <c r="P70" s="360"/>
      <c r="Q70" s="360"/>
      <c r="R70" s="362"/>
      <c r="S70" s="360"/>
      <c r="T70" s="360"/>
      <c r="U70" s="362"/>
      <c r="V70" s="360"/>
      <c r="W70" s="360"/>
      <c r="X70" s="362"/>
      <c r="Y70" s="360"/>
      <c r="Z70" s="360"/>
      <c r="AA70" s="362"/>
      <c r="AB70" s="360"/>
      <c r="AC70" s="360"/>
      <c r="AD70" s="362"/>
      <c r="AE70" s="360"/>
      <c r="AF70" s="360"/>
      <c r="AG70" s="362"/>
      <c r="AH70" s="360"/>
      <c r="AI70" s="360"/>
      <c r="AJ70" s="362"/>
      <c r="AK70" s="360"/>
      <c r="AL70" s="360"/>
      <c r="AM70" s="362"/>
      <c r="AN70" s="360"/>
      <c r="AO70" s="360"/>
      <c r="AP70" s="362"/>
      <c r="AQ70" s="360"/>
      <c r="AR70" s="360"/>
      <c r="AS70" s="362"/>
      <c r="AT70" s="360"/>
      <c r="AU70" s="360"/>
      <c r="AV70" s="362"/>
      <c r="AW70" s="360"/>
      <c r="AX70" s="360"/>
      <c r="AY70" s="362"/>
      <c r="AZ70" s="360"/>
      <c r="BA70" s="360"/>
      <c r="BB70" s="362"/>
      <c r="BC70" s="360"/>
      <c r="BD70" s="360"/>
      <c r="BE70" s="362"/>
      <c r="BF70" s="360"/>
      <c r="BG70" s="360"/>
      <c r="BH70" s="362"/>
      <c r="BI70" s="360"/>
      <c r="BJ70" s="360"/>
      <c r="BK70" s="362"/>
      <c r="BL70" s="360"/>
      <c r="BM70" s="360"/>
      <c r="BN70" s="362"/>
      <c r="BO70" s="360"/>
      <c r="BP70" s="360"/>
      <c r="BQ70" s="362"/>
      <c r="BR70" s="360"/>
      <c r="BS70" s="360"/>
      <c r="BT70" s="362"/>
      <c r="BU70" s="360"/>
      <c r="BV70" s="360"/>
      <c r="BW70" s="362"/>
      <c r="BX70" s="360"/>
      <c r="BY70" s="360"/>
      <c r="BZ70" s="362"/>
      <c r="CA70" s="360"/>
      <c r="CB70" s="360"/>
      <c r="CC70" s="362"/>
      <c r="CD70" s="360"/>
      <c r="CE70" s="360"/>
      <c r="CF70" s="362"/>
      <c r="CG70" s="360"/>
      <c r="CH70" s="360"/>
      <c r="CI70" s="362"/>
      <c r="CJ70" s="360"/>
      <c r="CK70" s="360"/>
      <c r="CL70" s="362"/>
      <c r="CM70" s="360"/>
      <c r="CN70" s="360"/>
      <c r="CO70" s="362"/>
      <c r="CP70" s="360"/>
      <c r="CQ70" s="360"/>
      <c r="CR70" s="362"/>
      <c r="CS70" s="360"/>
      <c r="CT70" s="360"/>
      <c r="CU70" s="362"/>
      <c r="CV70" s="360"/>
      <c r="CW70" s="360"/>
      <c r="CX70" s="362"/>
      <c r="CY70" s="360"/>
      <c r="CZ70" s="360"/>
      <c r="DA70" s="362"/>
      <c r="DB70" s="360"/>
      <c r="DC70" s="360"/>
      <c r="DD70" s="362"/>
      <c r="DE70" s="388">
        <f t="shared" si="6"/>
        <v>0</v>
      </c>
      <c r="DF70" s="389">
        <f t="shared" si="7"/>
        <v>0</v>
      </c>
      <c r="DG70" s="390">
        <f t="shared" si="8"/>
        <v>0</v>
      </c>
    </row>
    <row r="71" ht="15.6" spans="2:111">
      <c r="B71" s="189">
        <v>16</v>
      </c>
      <c r="C71" s="188">
        <f>'5 жастағы балалар Ф'!C71</f>
        <v>0</v>
      </c>
      <c r="D71" s="360"/>
      <c r="E71" s="360"/>
      <c r="F71" s="362"/>
      <c r="G71" s="360"/>
      <c r="H71" s="360"/>
      <c r="I71" s="362"/>
      <c r="J71" s="360"/>
      <c r="K71" s="360"/>
      <c r="L71" s="362"/>
      <c r="M71" s="360"/>
      <c r="N71" s="360"/>
      <c r="O71" s="362"/>
      <c r="P71" s="360"/>
      <c r="Q71" s="360"/>
      <c r="R71" s="362"/>
      <c r="S71" s="360"/>
      <c r="T71" s="360"/>
      <c r="U71" s="362"/>
      <c r="V71" s="360"/>
      <c r="W71" s="360"/>
      <c r="X71" s="362"/>
      <c r="Y71" s="360"/>
      <c r="Z71" s="360"/>
      <c r="AA71" s="362"/>
      <c r="AB71" s="360"/>
      <c r="AC71" s="360"/>
      <c r="AD71" s="362"/>
      <c r="AE71" s="360"/>
      <c r="AF71" s="360"/>
      <c r="AG71" s="362"/>
      <c r="AH71" s="360"/>
      <c r="AI71" s="360"/>
      <c r="AJ71" s="362"/>
      <c r="AK71" s="360"/>
      <c r="AL71" s="360"/>
      <c r="AM71" s="362"/>
      <c r="AN71" s="360"/>
      <c r="AO71" s="360"/>
      <c r="AP71" s="362"/>
      <c r="AQ71" s="360"/>
      <c r="AR71" s="360"/>
      <c r="AS71" s="362"/>
      <c r="AT71" s="360"/>
      <c r="AU71" s="360"/>
      <c r="AV71" s="362"/>
      <c r="AW71" s="360"/>
      <c r="AX71" s="360"/>
      <c r="AY71" s="362"/>
      <c r="AZ71" s="360"/>
      <c r="BA71" s="360"/>
      <c r="BB71" s="362"/>
      <c r="BC71" s="360"/>
      <c r="BD71" s="360"/>
      <c r="BE71" s="362"/>
      <c r="BF71" s="360"/>
      <c r="BG71" s="360"/>
      <c r="BH71" s="362"/>
      <c r="BI71" s="360"/>
      <c r="BJ71" s="360"/>
      <c r="BK71" s="362"/>
      <c r="BL71" s="360"/>
      <c r="BM71" s="360"/>
      <c r="BN71" s="362"/>
      <c r="BO71" s="360"/>
      <c r="BP71" s="360"/>
      <c r="BQ71" s="362"/>
      <c r="BR71" s="360"/>
      <c r="BS71" s="360"/>
      <c r="BT71" s="362"/>
      <c r="BU71" s="360"/>
      <c r="BV71" s="360"/>
      <c r="BW71" s="362"/>
      <c r="BX71" s="360"/>
      <c r="BY71" s="360"/>
      <c r="BZ71" s="362"/>
      <c r="CA71" s="360"/>
      <c r="CB71" s="360"/>
      <c r="CC71" s="362"/>
      <c r="CD71" s="360"/>
      <c r="CE71" s="360"/>
      <c r="CF71" s="362"/>
      <c r="CG71" s="360"/>
      <c r="CH71" s="360"/>
      <c r="CI71" s="362"/>
      <c r="CJ71" s="360"/>
      <c r="CK71" s="360"/>
      <c r="CL71" s="362"/>
      <c r="CM71" s="360"/>
      <c r="CN71" s="360"/>
      <c r="CO71" s="362"/>
      <c r="CP71" s="360"/>
      <c r="CQ71" s="360"/>
      <c r="CR71" s="362"/>
      <c r="CS71" s="360"/>
      <c r="CT71" s="360"/>
      <c r="CU71" s="362"/>
      <c r="CV71" s="360"/>
      <c r="CW71" s="360"/>
      <c r="CX71" s="362"/>
      <c r="CY71" s="360"/>
      <c r="CZ71" s="360"/>
      <c r="DA71" s="362"/>
      <c r="DB71" s="360"/>
      <c r="DC71" s="360"/>
      <c r="DD71" s="362"/>
      <c r="DE71" s="388">
        <f t="shared" si="6"/>
        <v>0</v>
      </c>
      <c r="DF71" s="389">
        <f t="shared" si="7"/>
        <v>0</v>
      </c>
      <c r="DG71" s="390">
        <f t="shared" si="8"/>
        <v>0</v>
      </c>
    </row>
    <row r="72" ht="15.6" spans="2:111">
      <c r="B72" s="189">
        <v>17</v>
      </c>
      <c r="C72" s="188">
        <f>'5 жастағы балалар Ф'!C72</f>
        <v>0</v>
      </c>
      <c r="D72" s="360"/>
      <c r="E72" s="360"/>
      <c r="F72" s="362"/>
      <c r="G72" s="360"/>
      <c r="H72" s="360"/>
      <c r="I72" s="362"/>
      <c r="J72" s="360"/>
      <c r="K72" s="360"/>
      <c r="L72" s="362"/>
      <c r="M72" s="360"/>
      <c r="N72" s="360"/>
      <c r="O72" s="362"/>
      <c r="P72" s="360"/>
      <c r="Q72" s="360"/>
      <c r="R72" s="362"/>
      <c r="S72" s="360"/>
      <c r="T72" s="360"/>
      <c r="U72" s="362"/>
      <c r="V72" s="360"/>
      <c r="W72" s="360"/>
      <c r="X72" s="362"/>
      <c r="Y72" s="360"/>
      <c r="Z72" s="360"/>
      <c r="AA72" s="362"/>
      <c r="AB72" s="360"/>
      <c r="AC72" s="360"/>
      <c r="AD72" s="362"/>
      <c r="AE72" s="360"/>
      <c r="AF72" s="360"/>
      <c r="AG72" s="362"/>
      <c r="AH72" s="360"/>
      <c r="AI72" s="360"/>
      <c r="AJ72" s="362"/>
      <c r="AK72" s="360"/>
      <c r="AL72" s="360"/>
      <c r="AM72" s="362"/>
      <c r="AN72" s="360"/>
      <c r="AO72" s="360"/>
      <c r="AP72" s="362"/>
      <c r="AQ72" s="360"/>
      <c r="AR72" s="360"/>
      <c r="AS72" s="362"/>
      <c r="AT72" s="360"/>
      <c r="AU72" s="360"/>
      <c r="AV72" s="362"/>
      <c r="AW72" s="360"/>
      <c r="AX72" s="360"/>
      <c r="AY72" s="362"/>
      <c r="AZ72" s="360"/>
      <c r="BA72" s="360"/>
      <c r="BB72" s="362"/>
      <c r="BC72" s="360"/>
      <c r="BD72" s="360"/>
      <c r="BE72" s="362"/>
      <c r="BF72" s="360"/>
      <c r="BG72" s="360"/>
      <c r="BH72" s="362"/>
      <c r="BI72" s="360"/>
      <c r="BJ72" s="360"/>
      <c r="BK72" s="362"/>
      <c r="BL72" s="360"/>
      <c r="BM72" s="360"/>
      <c r="BN72" s="362"/>
      <c r="BO72" s="360"/>
      <c r="BP72" s="360"/>
      <c r="BQ72" s="362"/>
      <c r="BR72" s="360"/>
      <c r="BS72" s="360"/>
      <c r="BT72" s="362"/>
      <c r="BU72" s="360"/>
      <c r="BV72" s="360"/>
      <c r="BW72" s="362"/>
      <c r="BX72" s="360"/>
      <c r="BY72" s="360"/>
      <c r="BZ72" s="362"/>
      <c r="CA72" s="360"/>
      <c r="CB72" s="360"/>
      <c r="CC72" s="362"/>
      <c r="CD72" s="360"/>
      <c r="CE72" s="360"/>
      <c r="CF72" s="362"/>
      <c r="CG72" s="360"/>
      <c r="CH72" s="360"/>
      <c r="CI72" s="362"/>
      <c r="CJ72" s="360"/>
      <c r="CK72" s="360"/>
      <c r="CL72" s="362"/>
      <c r="CM72" s="360"/>
      <c r="CN72" s="360"/>
      <c r="CO72" s="362"/>
      <c r="CP72" s="360"/>
      <c r="CQ72" s="360"/>
      <c r="CR72" s="362"/>
      <c r="CS72" s="360"/>
      <c r="CT72" s="360"/>
      <c r="CU72" s="362"/>
      <c r="CV72" s="360"/>
      <c r="CW72" s="360"/>
      <c r="CX72" s="362"/>
      <c r="CY72" s="360"/>
      <c r="CZ72" s="360"/>
      <c r="DA72" s="362"/>
      <c r="DB72" s="360"/>
      <c r="DC72" s="360"/>
      <c r="DD72" s="362"/>
      <c r="DE72" s="388">
        <f t="shared" si="6"/>
        <v>0</v>
      </c>
      <c r="DF72" s="389">
        <f t="shared" si="7"/>
        <v>0</v>
      </c>
      <c r="DG72" s="390">
        <f t="shared" si="8"/>
        <v>0</v>
      </c>
    </row>
    <row r="73" ht="15.6" spans="2:111">
      <c r="B73" s="189">
        <v>18</v>
      </c>
      <c r="C73" s="188">
        <f>'5 жастағы балалар Ф'!C73</f>
        <v>0</v>
      </c>
      <c r="D73" s="360"/>
      <c r="E73" s="360"/>
      <c r="F73" s="362"/>
      <c r="G73" s="360"/>
      <c r="H73" s="360"/>
      <c r="I73" s="362"/>
      <c r="J73" s="360"/>
      <c r="K73" s="360"/>
      <c r="L73" s="362"/>
      <c r="M73" s="360"/>
      <c r="N73" s="360"/>
      <c r="O73" s="362"/>
      <c r="P73" s="360"/>
      <c r="Q73" s="360"/>
      <c r="R73" s="362"/>
      <c r="S73" s="360"/>
      <c r="T73" s="360"/>
      <c r="U73" s="362"/>
      <c r="V73" s="360"/>
      <c r="W73" s="360"/>
      <c r="X73" s="362"/>
      <c r="Y73" s="360"/>
      <c r="Z73" s="360"/>
      <c r="AA73" s="362"/>
      <c r="AB73" s="360"/>
      <c r="AC73" s="360"/>
      <c r="AD73" s="362"/>
      <c r="AE73" s="360"/>
      <c r="AF73" s="360"/>
      <c r="AG73" s="362"/>
      <c r="AH73" s="360"/>
      <c r="AI73" s="360"/>
      <c r="AJ73" s="362"/>
      <c r="AK73" s="360"/>
      <c r="AL73" s="360"/>
      <c r="AM73" s="362"/>
      <c r="AN73" s="360"/>
      <c r="AO73" s="360"/>
      <c r="AP73" s="362"/>
      <c r="AQ73" s="360"/>
      <c r="AR73" s="360"/>
      <c r="AS73" s="362"/>
      <c r="AT73" s="360"/>
      <c r="AU73" s="360"/>
      <c r="AV73" s="362"/>
      <c r="AW73" s="360"/>
      <c r="AX73" s="360"/>
      <c r="AY73" s="362"/>
      <c r="AZ73" s="360"/>
      <c r="BA73" s="360"/>
      <c r="BB73" s="362"/>
      <c r="BC73" s="360"/>
      <c r="BD73" s="360"/>
      <c r="BE73" s="362"/>
      <c r="BF73" s="360"/>
      <c r="BG73" s="360"/>
      <c r="BH73" s="362"/>
      <c r="BI73" s="360"/>
      <c r="BJ73" s="360"/>
      <c r="BK73" s="362"/>
      <c r="BL73" s="360"/>
      <c r="BM73" s="360"/>
      <c r="BN73" s="362"/>
      <c r="BO73" s="360"/>
      <c r="BP73" s="360"/>
      <c r="BQ73" s="362"/>
      <c r="BR73" s="360"/>
      <c r="BS73" s="360"/>
      <c r="BT73" s="362"/>
      <c r="BU73" s="360"/>
      <c r="BV73" s="360"/>
      <c r="BW73" s="362"/>
      <c r="BX73" s="360"/>
      <c r="BY73" s="360"/>
      <c r="BZ73" s="362"/>
      <c r="CA73" s="360"/>
      <c r="CB73" s="360"/>
      <c r="CC73" s="362"/>
      <c r="CD73" s="360"/>
      <c r="CE73" s="360"/>
      <c r="CF73" s="362"/>
      <c r="CG73" s="360"/>
      <c r="CH73" s="360"/>
      <c r="CI73" s="362"/>
      <c r="CJ73" s="360"/>
      <c r="CK73" s="360"/>
      <c r="CL73" s="362"/>
      <c r="CM73" s="360"/>
      <c r="CN73" s="360"/>
      <c r="CO73" s="362"/>
      <c r="CP73" s="360"/>
      <c r="CQ73" s="360"/>
      <c r="CR73" s="362"/>
      <c r="CS73" s="360"/>
      <c r="CT73" s="360"/>
      <c r="CU73" s="362"/>
      <c r="CV73" s="360"/>
      <c r="CW73" s="360"/>
      <c r="CX73" s="362"/>
      <c r="CY73" s="360"/>
      <c r="CZ73" s="360"/>
      <c r="DA73" s="362"/>
      <c r="DB73" s="360"/>
      <c r="DC73" s="360"/>
      <c r="DD73" s="362"/>
      <c r="DE73" s="388">
        <f t="shared" si="6"/>
        <v>0</v>
      </c>
      <c r="DF73" s="389">
        <f t="shared" si="7"/>
        <v>0</v>
      </c>
      <c r="DG73" s="390">
        <f t="shared" si="8"/>
        <v>0</v>
      </c>
    </row>
    <row r="74" ht="15.6" spans="2:111">
      <c r="B74" s="189">
        <v>19</v>
      </c>
      <c r="C74" s="188">
        <f>'5 жастағы балалар Ф'!C74</f>
        <v>0</v>
      </c>
      <c r="D74" s="360"/>
      <c r="E74" s="360"/>
      <c r="F74" s="362"/>
      <c r="G74" s="360"/>
      <c r="H74" s="360"/>
      <c r="I74" s="362"/>
      <c r="J74" s="360"/>
      <c r="K74" s="360"/>
      <c r="L74" s="362"/>
      <c r="M74" s="360"/>
      <c r="N74" s="360"/>
      <c r="O74" s="362"/>
      <c r="P74" s="360"/>
      <c r="Q74" s="360"/>
      <c r="R74" s="362"/>
      <c r="S74" s="360"/>
      <c r="T74" s="360"/>
      <c r="U74" s="362"/>
      <c r="V74" s="360"/>
      <c r="W74" s="360"/>
      <c r="X74" s="362"/>
      <c r="Y74" s="360"/>
      <c r="Z74" s="360"/>
      <c r="AA74" s="362"/>
      <c r="AB74" s="360"/>
      <c r="AC74" s="360"/>
      <c r="AD74" s="362"/>
      <c r="AE74" s="360"/>
      <c r="AF74" s="360"/>
      <c r="AG74" s="362"/>
      <c r="AH74" s="360"/>
      <c r="AI74" s="360"/>
      <c r="AJ74" s="362"/>
      <c r="AK74" s="360"/>
      <c r="AL74" s="360"/>
      <c r="AM74" s="362"/>
      <c r="AN74" s="360"/>
      <c r="AO74" s="360"/>
      <c r="AP74" s="362"/>
      <c r="AQ74" s="360"/>
      <c r="AR74" s="360"/>
      <c r="AS74" s="362"/>
      <c r="AT74" s="360"/>
      <c r="AU74" s="360"/>
      <c r="AV74" s="362"/>
      <c r="AW74" s="360"/>
      <c r="AX74" s="360"/>
      <c r="AY74" s="362"/>
      <c r="AZ74" s="360"/>
      <c r="BA74" s="360"/>
      <c r="BB74" s="362"/>
      <c r="BC74" s="360"/>
      <c r="BD74" s="360"/>
      <c r="BE74" s="362"/>
      <c r="BF74" s="360"/>
      <c r="BG74" s="360"/>
      <c r="BH74" s="362"/>
      <c r="BI74" s="360"/>
      <c r="BJ74" s="360"/>
      <c r="BK74" s="362"/>
      <c r="BL74" s="360"/>
      <c r="BM74" s="360"/>
      <c r="BN74" s="362"/>
      <c r="BO74" s="360"/>
      <c r="BP74" s="360"/>
      <c r="BQ74" s="362"/>
      <c r="BR74" s="360"/>
      <c r="BS74" s="360"/>
      <c r="BT74" s="362"/>
      <c r="BU74" s="360"/>
      <c r="BV74" s="360"/>
      <c r="BW74" s="362"/>
      <c r="BX74" s="360"/>
      <c r="BY74" s="360"/>
      <c r="BZ74" s="362"/>
      <c r="CA74" s="360"/>
      <c r="CB74" s="360"/>
      <c r="CC74" s="362"/>
      <c r="CD74" s="360"/>
      <c r="CE74" s="360"/>
      <c r="CF74" s="362"/>
      <c r="CG74" s="360"/>
      <c r="CH74" s="360"/>
      <c r="CI74" s="362"/>
      <c r="CJ74" s="360"/>
      <c r="CK74" s="360"/>
      <c r="CL74" s="362"/>
      <c r="CM74" s="360"/>
      <c r="CN74" s="360"/>
      <c r="CO74" s="362"/>
      <c r="CP74" s="360"/>
      <c r="CQ74" s="360"/>
      <c r="CR74" s="362"/>
      <c r="CS74" s="360"/>
      <c r="CT74" s="360"/>
      <c r="CU74" s="362"/>
      <c r="CV74" s="360"/>
      <c r="CW74" s="360"/>
      <c r="CX74" s="362"/>
      <c r="CY74" s="360"/>
      <c r="CZ74" s="360"/>
      <c r="DA74" s="362"/>
      <c r="DB74" s="360"/>
      <c r="DC74" s="360"/>
      <c r="DD74" s="362"/>
      <c r="DE74" s="388">
        <f t="shared" si="6"/>
        <v>0</v>
      </c>
      <c r="DF74" s="389">
        <f t="shared" si="7"/>
        <v>0</v>
      </c>
      <c r="DG74" s="390">
        <f t="shared" si="8"/>
        <v>0</v>
      </c>
    </row>
    <row r="75" ht="15.6" spans="2:111">
      <c r="B75" s="189">
        <v>20</v>
      </c>
      <c r="C75" s="188">
        <f>'5 жастағы балалар Ф'!C75</f>
        <v>0</v>
      </c>
      <c r="D75" s="360"/>
      <c r="E75" s="360"/>
      <c r="F75" s="362"/>
      <c r="G75" s="360"/>
      <c r="H75" s="360"/>
      <c r="I75" s="362"/>
      <c r="J75" s="360"/>
      <c r="K75" s="360"/>
      <c r="L75" s="362"/>
      <c r="M75" s="360"/>
      <c r="N75" s="360"/>
      <c r="O75" s="362"/>
      <c r="P75" s="360"/>
      <c r="Q75" s="360"/>
      <c r="R75" s="362"/>
      <c r="S75" s="360"/>
      <c r="T75" s="360"/>
      <c r="U75" s="362"/>
      <c r="V75" s="360"/>
      <c r="W75" s="360"/>
      <c r="X75" s="362"/>
      <c r="Y75" s="360"/>
      <c r="Z75" s="360"/>
      <c r="AA75" s="362"/>
      <c r="AB75" s="360"/>
      <c r="AC75" s="360"/>
      <c r="AD75" s="362"/>
      <c r="AE75" s="360"/>
      <c r="AF75" s="360"/>
      <c r="AG75" s="362"/>
      <c r="AH75" s="360"/>
      <c r="AI75" s="360"/>
      <c r="AJ75" s="362"/>
      <c r="AK75" s="360"/>
      <c r="AL75" s="360"/>
      <c r="AM75" s="362"/>
      <c r="AN75" s="360"/>
      <c r="AO75" s="360"/>
      <c r="AP75" s="362"/>
      <c r="AQ75" s="360"/>
      <c r="AR75" s="360"/>
      <c r="AS75" s="362"/>
      <c r="AT75" s="360"/>
      <c r="AU75" s="360"/>
      <c r="AV75" s="362"/>
      <c r="AW75" s="360"/>
      <c r="AX75" s="360"/>
      <c r="AY75" s="362"/>
      <c r="AZ75" s="360"/>
      <c r="BA75" s="360"/>
      <c r="BB75" s="362"/>
      <c r="BC75" s="360"/>
      <c r="BD75" s="360"/>
      <c r="BE75" s="362"/>
      <c r="BF75" s="360"/>
      <c r="BG75" s="360"/>
      <c r="BH75" s="362"/>
      <c r="BI75" s="360"/>
      <c r="BJ75" s="360"/>
      <c r="BK75" s="362"/>
      <c r="BL75" s="360"/>
      <c r="BM75" s="360"/>
      <c r="BN75" s="362"/>
      <c r="BO75" s="360"/>
      <c r="BP75" s="360"/>
      <c r="BQ75" s="362"/>
      <c r="BR75" s="360"/>
      <c r="BS75" s="360"/>
      <c r="BT75" s="362"/>
      <c r="BU75" s="360"/>
      <c r="BV75" s="360"/>
      <c r="BW75" s="362"/>
      <c r="BX75" s="360"/>
      <c r="BY75" s="360"/>
      <c r="BZ75" s="362"/>
      <c r="CA75" s="360"/>
      <c r="CB75" s="360"/>
      <c r="CC75" s="362"/>
      <c r="CD75" s="360"/>
      <c r="CE75" s="360"/>
      <c r="CF75" s="362"/>
      <c r="CG75" s="360"/>
      <c r="CH75" s="360"/>
      <c r="CI75" s="362"/>
      <c r="CJ75" s="360"/>
      <c r="CK75" s="360"/>
      <c r="CL75" s="362"/>
      <c r="CM75" s="360"/>
      <c r="CN75" s="360"/>
      <c r="CO75" s="362"/>
      <c r="CP75" s="360"/>
      <c r="CQ75" s="360"/>
      <c r="CR75" s="362"/>
      <c r="CS75" s="360"/>
      <c r="CT75" s="360"/>
      <c r="CU75" s="362"/>
      <c r="CV75" s="360"/>
      <c r="CW75" s="360"/>
      <c r="CX75" s="362"/>
      <c r="CY75" s="360"/>
      <c r="CZ75" s="360"/>
      <c r="DA75" s="362"/>
      <c r="DB75" s="360"/>
      <c r="DC75" s="360"/>
      <c r="DD75" s="362"/>
      <c r="DE75" s="388">
        <f t="shared" si="6"/>
        <v>0</v>
      </c>
      <c r="DF75" s="389">
        <f t="shared" si="7"/>
        <v>0</v>
      </c>
      <c r="DG75" s="390">
        <f t="shared" si="8"/>
        <v>0</v>
      </c>
    </row>
    <row r="76" ht="15.6" spans="2:111">
      <c r="B76" s="189">
        <v>21</v>
      </c>
      <c r="C76" s="188">
        <f>'5 жастағы балалар Ф'!C76</f>
        <v>0</v>
      </c>
      <c r="D76" s="360"/>
      <c r="E76" s="360"/>
      <c r="F76" s="362"/>
      <c r="G76" s="360"/>
      <c r="H76" s="360"/>
      <c r="I76" s="362"/>
      <c r="J76" s="360"/>
      <c r="K76" s="360"/>
      <c r="L76" s="362"/>
      <c r="M76" s="360"/>
      <c r="N76" s="360"/>
      <c r="O76" s="362"/>
      <c r="P76" s="360"/>
      <c r="Q76" s="360"/>
      <c r="R76" s="362"/>
      <c r="S76" s="360"/>
      <c r="T76" s="360"/>
      <c r="U76" s="362"/>
      <c r="V76" s="360"/>
      <c r="W76" s="360"/>
      <c r="X76" s="362"/>
      <c r="Y76" s="360"/>
      <c r="Z76" s="360"/>
      <c r="AA76" s="362"/>
      <c r="AB76" s="360"/>
      <c r="AC76" s="360"/>
      <c r="AD76" s="362"/>
      <c r="AE76" s="360"/>
      <c r="AF76" s="360"/>
      <c r="AG76" s="362"/>
      <c r="AH76" s="360"/>
      <c r="AI76" s="360"/>
      <c r="AJ76" s="362"/>
      <c r="AK76" s="360"/>
      <c r="AL76" s="360"/>
      <c r="AM76" s="362"/>
      <c r="AN76" s="360"/>
      <c r="AO76" s="360"/>
      <c r="AP76" s="362"/>
      <c r="AQ76" s="360"/>
      <c r="AR76" s="360"/>
      <c r="AS76" s="362"/>
      <c r="AT76" s="360"/>
      <c r="AU76" s="360"/>
      <c r="AV76" s="362"/>
      <c r="AW76" s="360"/>
      <c r="AX76" s="360"/>
      <c r="AY76" s="362"/>
      <c r="AZ76" s="360"/>
      <c r="BA76" s="360"/>
      <c r="BB76" s="362"/>
      <c r="BC76" s="360"/>
      <c r="BD76" s="360"/>
      <c r="BE76" s="362"/>
      <c r="BF76" s="360"/>
      <c r="BG76" s="360"/>
      <c r="BH76" s="362"/>
      <c r="BI76" s="360"/>
      <c r="BJ76" s="360"/>
      <c r="BK76" s="362"/>
      <c r="BL76" s="360"/>
      <c r="BM76" s="360"/>
      <c r="BN76" s="362"/>
      <c r="BO76" s="360"/>
      <c r="BP76" s="360"/>
      <c r="BQ76" s="362"/>
      <c r="BR76" s="360"/>
      <c r="BS76" s="360"/>
      <c r="BT76" s="362"/>
      <c r="BU76" s="360"/>
      <c r="BV76" s="360"/>
      <c r="BW76" s="362"/>
      <c r="BX76" s="360"/>
      <c r="BY76" s="360"/>
      <c r="BZ76" s="362"/>
      <c r="CA76" s="360"/>
      <c r="CB76" s="360"/>
      <c r="CC76" s="362"/>
      <c r="CD76" s="360"/>
      <c r="CE76" s="360"/>
      <c r="CF76" s="362"/>
      <c r="CG76" s="360"/>
      <c r="CH76" s="360"/>
      <c r="CI76" s="362"/>
      <c r="CJ76" s="360"/>
      <c r="CK76" s="360"/>
      <c r="CL76" s="362"/>
      <c r="CM76" s="360"/>
      <c r="CN76" s="360"/>
      <c r="CO76" s="362"/>
      <c r="CP76" s="360"/>
      <c r="CQ76" s="360"/>
      <c r="CR76" s="362"/>
      <c r="CS76" s="360"/>
      <c r="CT76" s="360"/>
      <c r="CU76" s="362"/>
      <c r="CV76" s="360"/>
      <c r="CW76" s="360"/>
      <c r="CX76" s="362"/>
      <c r="CY76" s="360"/>
      <c r="CZ76" s="360"/>
      <c r="DA76" s="362"/>
      <c r="DB76" s="360"/>
      <c r="DC76" s="360"/>
      <c r="DD76" s="362"/>
      <c r="DE76" s="388">
        <f t="shared" si="6"/>
        <v>0</v>
      </c>
      <c r="DF76" s="389">
        <f t="shared" si="7"/>
        <v>0</v>
      </c>
      <c r="DG76" s="390">
        <f t="shared" si="8"/>
        <v>0</v>
      </c>
    </row>
    <row r="77" ht="15.6" spans="2:111">
      <c r="B77" s="189">
        <v>22</v>
      </c>
      <c r="C77" s="188">
        <f>'5 жастағы балалар Ф'!C77</f>
        <v>0</v>
      </c>
      <c r="D77" s="360"/>
      <c r="E77" s="360"/>
      <c r="F77" s="362"/>
      <c r="G77" s="360"/>
      <c r="H77" s="360"/>
      <c r="I77" s="362"/>
      <c r="J77" s="360"/>
      <c r="K77" s="360"/>
      <c r="L77" s="362"/>
      <c r="M77" s="360"/>
      <c r="N77" s="360"/>
      <c r="O77" s="362"/>
      <c r="P77" s="360"/>
      <c r="Q77" s="360"/>
      <c r="R77" s="362"/>
      <c r="S77" s="360"/>
      <c r="T77" s="360"/>
      <c r="U77" s="362"/>
      <c r="V77" s="360"/>
      <c r="W77" s="360"/>
      <c r="X77" s="362"/>
      <c r="Y77" s="360"/>
      <c r="Z77" s="360"/>
      <c r="AA77" s="362"/>
      <c r="AB77" s="360"/>
      <c r="AC77" s="360"/>
      <c r="AD77" s="362"/>
      <c r="AE77" s="360"/>
      <c r="AF77" s="360"/>
      <c r="AG77" s="362"/>
      <c r="AH77" s="360"/>
      <c r="AI77" s="360"/>
      <c r="AJ77" s="362"/>
      <c r="AK77" s="360"/>
      <c r="AL77" s="360"/>
      <c r="AM77" s="362"/>
      <c r="AN77" s="360"/>
      <c r="AO77" s="360"/>
      <c r="AP77" s="362"/>
      <c r="AQ77" s="360"/>
      <c r="AR77" s="360"/>
      <c r="AS77" s="362"/>
      <c r="AT77" s="360"/>
      <c r="AU77" s="360"/>
      <c r="AV77" s="362"/>
      <c r="AW77" s="360"/>
      <c r="AX77" s="360"/>
      <c r="AY77" s="362"/>
      <c r="AZ77" s="360"/>
      <c r="BA77" s="360"/>
      <c r="BB77" s="362"/>
      <c r="BC77" s="360"/>
      <c r="BD77" s="360"/>
      <c r="BE77" s="362"/>
      <c r="BF77" s="360"/>
      <c r="BG77" s="360"/>
      <c r="BH77" s="362"/>
      <c r="BI77" s="360"/>
      <c r="BJ77" s="360"/>
      <c r="BK77" s="362"/>
      <c r="BL77" s="360"/>
      <c r="BM77" s="360"/>
      <c r="BN77" s="362"/>
      <c r="BO77" s="360"/>
      <c r="BP77" s="360"/>
      <c r="BQ77" s="362"/>
      <c r="BR77" s="360"/>
      <c r="BS77" s="360"/>
      <c r="BT77" s="362"/>
      <c r="BU77" s="360"/>
      <c r="BV77" s="360"/>
      <c r="BW77" s="362"/>
      <c r="BX77" s="360"/>
      <c r="BY77" s="360"/>
      <c r="BZ77" s="362"/>
      <c r="CA77" s="360"/>
      <c r="CB77" s="360"/>
      <c r="CC77" s="362"/>
      <c r="CD77" s="360"/>
      <c r="CE77" s="360"/>
      <c r="CF77" s="362"/>
      <c r="CG77" s="360"/>
      <c r="CH77" s="360"/>
      <c r="CI77" s="362"/>
      <c r="CJ77" s="360"/>
      <c r="CK77" s="360"/>
      <c r="CL77" s="362"/>
      <c r="CM77" s="360"/>
      <c r="CN77" s="360"/>
      <c r="CO77" s="362"/>
      <c r="CP77" s="360"/>
      <c r="CQ77" s="360"/>
      <c r="CR77" s="362"/>
      <c r="CS77" s="360"/>
      <c r="CT77" s="360"/>
      <c r="CU77" s="362"/>
      <c r="CV77" s="360"/>
      <c r="CW77" s="360"/>
      <c r="CX77" s="362"/>
      <c r="CY77" s="360"/>
      <c r="CZ77" s="360"/>
      <c r="DA77" s="362"/>
      <c r="DB77" s="360"/>
      <c r="DC77" s="360"/>
      <c r="DD77" s="362"/>
      <c r="DE77" s="388">
        <f t="shared" si="6"/>
        <v>0</v>
      </c>
      <c r="DF77" s="389">
        <f t="shared" si="7"/>
        <v>0</v>
      </c>
      <c r="DG77" s="390">
        <f t="shared" si="8"/>
        <v>0</v>
      </c>
    </row>
    <row r="78" ht="15.6" spans="2:111">
      <c r="B78" s="189">
        <v>23</v>
      </c>
      <c r="C78" s="188">
        <f>'5 жастағы балалар Ф'!C78</f>
        <v>0</v>
      </c>
      <c r="D78" s="360"/>
      <c r="E78" s="360"/>
      <c r="F78" s="362"/>
      <c r="G78" s="360"/>
      <c r="H78" s="360"/>
      <c r="I78" s="362"/>
      <c r="J78" s="360"/>
      <c r="K78" s="360"/>
      <c r="L78" s="362"/>
      <c r="M78" s="360"/>
      <c r="N78" s="360"/>
      <c r="O78" s="362"/>
      <c r="P78" s="360"/>
      <c r="Q78" s="360"/>
      <c r="R78" s="362"/>
      <c r="S78" s="360"/>
      <c r="T78" s="360"/>
      <c r="U78" s="362"/>
      <c r="V78" s="360"/>
      <c r="W78" s="360"/>
      <c r="X78" s="362"/>
      <c r="Y78" s="360"/>
      <c r="Z78" s="360"/>
      <c r="AA78" s="362"/>
      <c r="AB78" s="360"/>
      <c r="AC78" s="360"/>
      <c r="AD78" s="362"/>
      <c r="AE78" s="360"/>
      <c r="AF78" s="360"/>
      <c r="AG78" s="362"/>
      <c r="AH78" s="360"/>
      <c r="AI78" s="360"/>
      <c r="AJ78" s="362"/>
      <c r="AK78" s="360"/>
      <c r="AL78" s="360"/>
      <c r="AM78" s="362"/>
      <c r="AN78" s="360"/>
      <c r="AO78" s="360"/>
      <c r="AP78" s="362"/>
      <c r="AQ78" s="360"/>
      <c r="AR78" s="360"/>
      <c r="AS78" s="362"/>
      <c r="AT78" s="360"/>
      <c r="AU78" s="360"/>
      <c r="AV78" s="362"/>
      <c r="AW78" s="360"/>
      <c r="AX78" s="360"/>
      <c r="AY78" s="362"/>
      <c r="AZ78" s="360"/>
      <c r="BA78" s="360"/>
      <c r="BB78" s="362"/>
      <c r="BC78" s="360"/>
      <c r="BD78" s="360"/>
      <c r="BE78" s="362"/>
      <c r="BF78" s="360"/>
      <c r="BG78" s="360"/>
      <c r="BH78" s="362"/>
      <c r="BI78" s="360"/>
      <c r="BJ78" s="360"/>
      <c r="BK78" s="362"/>
      <c r="BL78" s="360"/>
      <c r="BM78" s="360"/>
      <c r="BN78" s="362"/>
      <c r="BO78" s="360"/>
      <c r="BP78" s="360"/>
      <c r="BQ78" s="362"/>
      <c r="BR78" s="360"/>
      <c r="BS78" s="360"/>
      <c r="BT78" s="362"/>
      <c r="BU78" s="360"/>
      <c r="BV78" s="360"/>
      <c r="BW78" s="362"/>
      <c r="BX78" s="360"/>
      <c r="BY78" s="360"/>
      <c r="BZ78" s="362"/>
      <c r="CA78" s="360"/>
      <c r="CB78" s="360"/>
      <c r="CC78" s="362"/>
      <c r="CD78" s="360"/>
      <c r="CE78" s="360"/>
      <c r="CF78" s="362"/>
      <c r="CG78" s="360"/>
      <c r="CH78" s="360"/>
      <c r="CI78" s="362"/>
      <c r="CJ78" s="360"/>
      <c r="CK78" s="360"/>
      <c r="CL78" s="362"/>
      <c r="CM78" s="360"/>
      <c r="CN78" s="360"/>
      <c r="CO78" s="362"/>
      <c r="CP78" s="360"/>
      <c r="CQ78" s="360"/>
      <c r="CR78" s="362"/>
      <c r="CS78" s="360"/>
      <c r="CT78" s="360"/>
      <c r="CU78" s="362"/>
      <c r="CV78" s="360"/>
      <c r="CW78" s="360"/>
      <c r="CX78" s="362"/>
      <c r="CY78" s="360"/>
      <c r="CZ78" s="360"/>
      <c r="DA78" s="362"/>
      <c r="DB78" s="360"/>
      <c r="DC78" s="360"/>
      <c r="DD78" s="362"/>
      <c r="DE78" s="388">
        <f t="shared" si="6"/>
        <v>0</v>
      </c>
      <c r="DF78" s="389">
        <f t="shared" si="7"/>
        <v>0</v>
      </c>
      <c r="DG78" s="390">
        <f t="shared" si="8"/>
        <v>0</v>
      </c>
    </row>
    <row r="79" ht="15.6" spans="2:111">
      <c r="B79" s="189">
        <v>24</v>
      </c>
      <c r="C79" s="188">
        <f>'5 жастағы балалар Ф'!C79</f>
        <v>0</v>
      </c>
      <c r="D79" s="360"/>
      <c r="E79" s="360"/>
      <c r="F79" s="362"/>
      <c r="G79" s="360"/>
      <c r="H79" s="360"/>
      <c r="I79" s="362"/>
      <c r="J79" s="360"/>
      <c r="K79" s="360"/>
      <c r="L79" s="362"/>
      <c r="M79" s="360"/>
      <c r="N79" s="360"/>
      <c r="O79" s="362"/>
      <c r="P79" s="360"/>
      <c r="Q79" s="360"/>
      <c r="R79" s="362"/>
      <c r="S79" s="360"/>
      <c r="T79" s="360"/>
      <c r="U79" s="362"/>
      <c r="V79" s="360"/>
      <c r="W79" s="360"/>
      <c r="X79" s="362"/>
      <c r="Y79" s="360"/>
      <c r="Z79" s="360"/>
      <c r="AA79" s="362"/>
      <c r="AB79" s="360"/>
      <c r="AC79" s="360"/>
      <c r="AD79" s="362"/>
      <c r="AE79" s="360"/>
      <c r="AF79" s="360"/>
      <c r="AG79" s="362"/>
      <c r="AH79" s="360"/>
      <c r="AI79" s="360"/>
      <c r="AJ79" s="362"/>
      <c r="AK79" s="360"/>
      <c r="AL79" s="360"/>
      <c r="AM79" s="362"/>
      <c r="AN79" s="360"/>
      <c r="AO79" s="360"/>
      <c r="AP79" s="362"/>
      <c r="AQ79" s="360"/>
      <c r="AR79" s="360"/>
      <c r="AS79" s="362"/>
      <c r="AT79" s="360"/>
      <c r="AU79" s="360"/>
      <c r="AV79" s="362"/>
      <c r="AW79" s="360"/>
      <c r="AX79" s="360"/>
      <c r="AY79" s="362"/>
      <c r="AZ79" s="360"/>
      <c r="BA79" s="360"/>
      <c r="BB79" s="362"/>
      <c r="BC79" s="360"/>
      <c r="BD79" s="360"/>
      <c r="BE79" s="362"/>
      <c r="BF79" s="360"/>
      <c r="BG79" s="360"/>
      <c r="BH79" s="362"/>
      <c r="BI79" s="360"/>
      <c r="BJ79" s="360"/>
      <c r="BK79" s="362"/>
      <c r="BL79" s="360"/>
      <c r="BM79" s="360"/>
      <c r="BN79" s="362"/>
      <c r="BO79" s="360"/>
      <c r="BP79" s="360"/>
      <c r="BQ79" s="362"/>
      <c r="BR79" s="360"/>
      <c r="BS79" s="360"/>
      <c r="BT79" s="362"/>
      <c r="BU79" s="360"/>
      <c r="BV79" s="360"/>
      <c r="BW79" s="362"/>
      <c r="BX79" s="360"/>
      <c r="BY79" s="360"/>
      <c r="BZ79" s="362"/>
      <c r="CA79" s="360"/>
      <c r="CB79" s="360"/>
      <c r="CC79" s="362"/>
      <c r="CD79" s="360"/>
      <c r="CE79" s="360"/>
      <c r="CF79" s="362"/>
      <c r="CG79" s="360"/>
      <c r="CH79" s="360"/>
      <c r="CI79" s="362"/>
      <c r="CJ79" s="360"/>
      <c r="CK79" s="360"/>
      <c r="CL79" s="362"/>
      <c r="CM79" s="360"/>
      <c r="CN79" s="360"/>
      <c r="CO79" s="362"/>
      <c r="CP79" s="360"/>
      <c r="CQ79" s="360"/>
      <c r="CR79" s="362"/>
      <c r="CS79" s="360"/>
      <c r="CT79" s="360"/>
      <c r="CU79" s="362"/>
      <c r="CV79" s="360"/>
      <c r="CW79" s="360"/>
      <c r="CX79" s="362"/>
      <c r="CY79" s="360"/>
      <c r="CZ79" s="360"/>
      <c r="DA79" s="362"/>
      <c r="DB79" s="360"/>
      <c r="DC79" s="360"/>
      <c r="DD79" s="362"/>
      <c r="DE79" s="388">
        <f t="shared" si="6"/>
        <v>0</v>
      </c>
      <c r="DF79" s="389">
        <f t="shared" si="7"/>
        <v>0</v>
      </c>
      <c r="DG79" s="390">
        <f t="shared" si="8"/>
        <v>0</v>
      </c>
    </row>
    <row r="80" ht="15.6" spans="2:111">
      <c r="B80" s="189">
        <v>25</v>
      </c>
      <c r="C80" s="188">
        <f>'5 жастағы балалар Ф'!C80</f>
        <v>0</v>
      </c>
      <c r="D80" s="360"/>
      <c r="E80" s="360"/>
      <c r="F80" s="362"/>
      <c r="G80" s="360"/>
      <c r="H80" s="360"/>
      <c r="I80" s="362"/>
      <c r="J80" s="360"/>
      <c r="K80" s="360"/>
      <c r="L80" s="362"/>
      <c r="M80" s="360"/>
      <c r="N80" s="360"/>
      <c r="O80" s="362"/>
      <c r="P80" s="360"/>
      <c r="Q80" s="360"/>
      <c r="R80" s="362"/>
      <c r="S80" s="360"/>
      <c r="T80" s="360"/>
      <c r="U80" s="362"/>
      <c r="V80" s="360"/>
      <c r="W80" s="360"/>
      <c r="X80" s="362"/>
      <c r="Y80" s="360"/>
      <c r="Z80" s="360"/>
      <c r="AA80" s="362"/>
      <c r="AB80" s="360"/>
      <c r="AC80" s="360"/>
      <c r="AD80" s="362"/>
      <c r="AE80" s="360"/>
      <c r="AF80" s="360"/>
      <c r="AG80" s="362"/>
      <c r="AH80" s="360"/>
      <c r="AI80" s="360"/>
      <c r="AJ80" s="362"/>
      <c r="AK80" s="360"/>
      <c r="AL80" s="360"/>
      <c r="AM80" s="362"/>
      <c r="AN80" s="360"/>
      <c r="AO80" s="360"/>
      <c r="AP80" s="362"/>
      <c r="AQ80" s="360"/>
      <c r="AR80" s="360"/>
      <c r="AS80" s="362"/>
      <c r="AT80" s="360"/>
      <c r="AU80" s="360"/>
      <c r="AV80" s="362"/>
      <c r="AW80" s="360"/>
      <c r="AX80" s="360"/>
      <c r="AY80" s="362"/>
      <c r="AZ80" s="360"/>
      <c r="BA80" s="360"/>
      <c r="BB80" s="362"/>
      <c r="BC80" s="360"/>
      <c r="BD80" s="360"/>
      <c r="BE80" s="362"/>
      <c r="BF80" s="360"/>
      <c r="BG80" s="360"/>
      <c r="BH80" s="362"/>
      <c r="BI80" s="360"/>
      <c r="BJ80" s="360"/>
      <c r="BK80" s="362"/>
      <c r="BL80" s="360"/>
      <c r="BM80" s="360"/>
      <c r="BN80" s="362"/>
      <c r="BO80" s="360"/>
      <c r="BP80" s="360"/>
      <c r="BQ80" s="362"/>
      <c r="BR80" s="360"/>
      <c r="BS80" s="360"/>
      <c r="BT80" s="362"/>
      <c r="BU80" s="360"/>
      <c r="BV80" s="360"/>
      <c r="BW80" s="362"/>
      <c r="BX80" s="360"/>
      <c r="BY80" s="360"/>
      <c r="BZ80" s="362"/>
      <c r="CA80" s="360"/>
      <c r="CB80" s="360"/>
      <c r="CC80" s="362"/>
      <c r="CD80" s="360"/>
      <c r="CE80" s="360"/>
      <c r="CF80" s="362"/>
      <c r="CG80" s="360"/>
      <c r="CH80" s="360"/>
      <c r="CI80" s="362"/>
      <c r="CJ80" s="360"/>
      <c r="CK80" s="360"/>
      <c r="CL80" s="362"/>
      <c r="CM80" s="360"/>
      <c r="CN80" s="360"/>
      <c r="CO80" s="362"/>
      <c r="CP80" s="360"/>
      <c r="CQ80" s="360"/>
      <c r="CR80" s="362"/>
      <c r="CS80" s="360"/>
      <c r="CT80" s="360"/>
      <c r="CU80" s="362"/>
      <c r="CV80" s="360"/>
      <c r="CW80" s="360"/>
      <c r="CX80" s="362"/>
      <c r="CY80" s="360"/>
      <c r="CZ80" s="360"/>
      <c r="DA80" s="362"/>
      <c r="DB80" s="360"/>
      <c r="DC80" s="360"/>
      <c r="DD80" s="362"/>
      <c r="DE80" s="388">
        <f t="shared" si="6"/>
        <v>0</v>
      </c>
      <c r="DF80" s="389">
        <f t="shared" si="7"/>
        <v>0</v>
      </c>
      <c r="DG80" s="390">
        <f t="shared" si="8"/>
        <v>0</v>
      </c>
    </row>
    <row r="81" ht="15.6" spans="2:111">
      <c r="B81" s="190">
        <v>26</v>
      </c>
      <c r="C81" s="188">
        <f>'5 жастағы балалар Ф'!C81</f>
        <v>0</v>
      </c>
      <c r="D81" s="360"/>
      <c r="E81" s="360"/>
      <c r="F81" s="362"/>
      <c r="G81" s="360"/>
      <c r="H81" s="360"/>
      <c r="I81" s="362"/>
      <c r="J81" s="360"/>
      <c r="K81" s="360"/>
      <c r="L81" s="362"/>
      <c r="M81" s="360"/>
      <c r="N81" s="360"/>
      <c r="O81" s="362"/>
      <c r="P81" s="360"/>
      <c r="Q81" s="360"/>
      <c r="R81" s="362"/>
      <c r="S81" s="360"/>
      <c r="T81" s="360"/>
      <c r="U81" s="362"/>
      <c r="V81" s="360"/>
      <c r="W81" s="360"/>
      <c r="X81" s="362"/>
      <c r="Y81" s="360"/>
      <c r="Z81" s="360"/>
      <c r="AA81" s="362"/>
      <c r="AB81" s="360"/>
      <c r="AC81" s="360"/>
      <c r="AD81" s="362"/>
      <c r="AE81" s="360"/>
      <c r="AF81" s="360"/>
      <c r="AG81" s="362"/>
      <c r="AH81" s="360"/>
      <c r="AI81" s="360"/>
      <c r="AJ81" s="362"/>
      <c r="AK81" s="360"/>
      <c r="AL81" s="360"/>
      <c r="AM81" s="362"/>
      <c r="AN81" s="360"/>
      <c r="AO81" s="360"/>
      <c r="AP81" s="362"/>
      <c r="AQ81" s="360"/>
      <c r="AR81" s="360"/>
      <c r="AS81" s="362"/>
      <c r="AT81" s="360"/>
      <c r="AU81" s="360"/>
      <c r="AV81" s="362"/>
      <c r="AW81" s="360"/>
      <c r="AX81" s="360"/>
      <c r="AY81" s="362"/>
      <c r="AZ81" s="360"/>
      <c r="BA81" s="360"/>
      <c r="BB81" s="362"/>
      <c r="BC81" s="360"/>
      <c r="BD81" s="360"/>
      <c r="BE81" s="362"/>
      <c r="BF81" s="360"/>
      <c r="BG81" s="360"/>
      <c r="BH81" s="362"/>
      <c r="BI81" s="360"/>
      <c r="BJ81" s="360"/>
      <c r="BK81" s="362"/>
      <c r="BL81" s="360"/>
      <c r="BM81" s="360"/>
      <c r="BN81" s="362"/>
      <c r="BO81" s="360"/>
      <c r="BP81" s="360"/>
      <c r="BQ81" s="362"/>
      <c r="BR81" s="360"/>
      <c r="BS81" s="360"/>
      <c r="BT81" s="362"/>
      <c r="BU81" s="360"/>
      <c r="BV81" s="360"/>
      <c r="BW81" s="362"/>
      <c r="BX81" s="360"/>
      <c r="BY81" s="360"/>
      <c r="BZ81" s="362"/>
      <c r="CA81" s="360"/>
      <c r="CB81" s="360"/>
      <c r="CC81" s="362"/>
      <c r="CD81" s="360"/>
      <c r="CE81" s="360"/>
      <c r="CF81" s="362"/>
      <c r="CG81" s="360"/>
      <c r="CH81" s="360"/>
      <c r="CI81" s="362"/>
      <c r="CJ81" s="360"/>
      <c r="CK81" s="360"/>
      <c r="CL81" s="362"/>
      <c r="CM81" s="360"/>
      <c r="CN81" s="360"/>
      <c r="CO81" s="362"/>
      <c r="CP81" s="360"/>
      <c r="CQ81" s="360"/>
      <c r="CR81" s="362"/>
      <c r="CS81" s="360"/>
      <c r="CT81" s="360"/>
      <c r="CU81" s="362"/>
      <c r="CV81" s="360"/>
      <c r="CW81" s="360"/>
      <c r="CX81" s="362"/>
      <c r="CY81" s="360"/>
      <c r="CZ81" s="360"/>
      <c r="DA81" s="362"/>
      <c r="DB81" s="360"/>
      <c r="DC81" s="360"/>
      <c r="DD81" s="362"/>
      <c r="DE81" s="388">
        <f t="shared" si="6"/>
        <v>0</v>
      </c>
      <c r="DF81" s="389">
        <f t="shared" si="7"/>
        <v>0</v>
      </c>
      <c r="DG81" s="390">
        <f t="shared" si="8"/>
        <v>0</v>
      </c>
    </row>
    <row r="82" ht="15.6" spans="2:111">
      <c r="B82" s="190">
        <v>27</v>
      </c>
      <c r="C82" s="188">
        <f>'5 жастағы балалар Ф'!C82</f>
        <v>0</v>
      </c>
      <c r="D82" s="360"/>
      <c r="E82" s="360"/>
      <c r="F82" s="362"/>
      <c r="G82" s="360"/>
      <c r="H82" s="360"/>
      <c r="I82" s="362"/>
      <c r="J82" s="360"/>
      <c r="K82" s="360"/>
      <c r="L82" s="362"/>
      <c r="M82" s="360"/>
      <c r="N82" s="360"/>
      <c r="O82" s="362"/>
      <c r="P82" s="360"/>
      <c r="Q82" s="360"/>
      <c r="R82" s="362"/>
      <c r="S82" s="360"/>
      <c r="T82" s="360"/>
      <c r="U82" s="362"/>
      <c r="V82" s="360"/>
      <c r="W82" s="360"/>
      <c r="X82" s="362"/>
      <c r="Y82" s="360"/>
      <c r="Z82" s="360"/>
      <c r="AA82" s="362"/>
      <c r="AB82" s="360"/>
      <c r="AC82" s="360"/>
      <c r="AD82" s="362"/>
      <c r="AE82" s="360"/>
      <c r="AF82" s="360"/>
      <c r="AG82" s="362"/>
      <c r="AH82" s="360"/>
      <c r="AI82" s="360"/>
      <c r="AJ82" s="362"/>
      <c r="AK82" s="360"/>
      <c r="AL82" s="360"/>
      <c r="AM82" s="362"/>
      <c r="AN82" s="360"/>
      <c r="AO82" s="360"/>
      <c r="AP82" s="362"/>
      <c r="AQ82" s="360"/>
      <c r="AR82" s="360"/>
      <c r="AS82" s="362"/>
      <c r="AT82" s="360"/>
      <c r="AU82" s="360"/>
      <c r="AV82" s="362"/>
      <c r="AW82" s="360"/>
      <c r="AX82" s="360"/>
      <c r="AY82" s="362"/>
      <c r="AZ82" s="360"/>
      <c r="BA82" s="360"/>
      <c r="BB82" s="362"/>
      <c r="BC82" s="360"/>
      <c r="BD82" s="360"/>
      <c r="BE82" s="362"/>
      <c r="BF82" s="360"/>
      <c r="BG82" s="360"/>
      <c r="BH82" s="362"/>
      <c r="BI82" s="360"/>
      <c r="BJ82" s="360"/>
      <c r="BK82" s="362"/>
      <c r="BL82" s="360"/>
      <c r="BM82" s="360"/>
      <c r="BN82" s="362"/>
      <c r="BO82" s="360"/>
      <c r="BP82" s="360"/>
      <c r="BQ82" s="362"/>
      <c r="BR82" s="360"/>
      <c r="BS82" s="360"/>
      <c r="BT82" s="362"/>
      <c r="BU82" s="360"/>
      <c r="BV82" s="360"/>
      <c r="BW82" s="362"/>
      <c r="BX82" s="360"/>
      <c r="BY82" s="360"/>
      <c r="BZ82" s="362"/>
      <c r="CA82" s="360"/>
      <c r="CB82" s="360"/>
      <c r="CC82" s="362"/>
      <c r="CD82" s="360"/>
      <c r="CE82" s="360"/>
      <c r="CF82" s="362"/>
      <c r="CG82" s="360"/>
      <c r="CH82" s="360"/>
      <c r="CI82" s="362"/>
      <c r="CJ82" s="360"/>
      <c r="CK82" s="360"/>
      <c r="CL82" s="362"/>
      <c r="CM82" s="360"/>
      <c r="CN82" s="360"/>
      <c r="CO82" s="362"/>
      <c r="CP82" s="360"/>
      <c r="CQ82" s="360"/>
      <c r="CR82" s="362"/>
      <c r="CS82" s="360"/>
      <c r="CT82" s="360"/>
      <c r="CU82" s="362"/>
      <c r="CV82" s="360"/>
      <c r="CW82" s="360"/>
      <c r="CX82" s="362"/>
      <c r="CY82" s="360"/>
      <c r="CZ82" s="360"/>
      <c r="DA82" s="362"/>
      <c r="DB82" s="360"/>
      <c r="DC82" s="360"/>
      <c r="DD82" s="362"/>
      <c r="DE82" s="388">
        <f t="shared" si="6"/>
        <v>0</v>
      </c>
      <c r="DF82" s="389">
        <f t="shared" si="7"/>
        <v>0</v>
      </c>
      <c r="DG82" s="390">
        <f t="shared" si="8"/>
        <v>0</v>
      </c>
    </row>
    <row r="83" ht="15.6" spans="2:111">
      <c r="B83" s="191">
        <v>28</v>
      </c>
      <c r="C83" s="192">
        <f>'5 жастағы балалар Ф'!C83</f>
        <v>0</v>
      </c>
      <c r="D83" s="409"/>
      <c r="E83" s="409"/>
      <c r="F83" s="410"/>
      <c r="G83" s="409"/>
      <c r="H83" s="409"/>
      <c r="I83" s="410"/>
      <c r="J83" s="409"/>
      <c r="K83" s="409"/>
      <c r="L83" s="410"/>
      <c r="M83" s="409"/>
      <c r="N83" s="409"/>
      <c r="O83" s="410"/>
      <c r="P83" s="409"/>
      <c r="Q83" s="409"/>
      <c r="R83" s="410"/>
      <c r="S83" s="409"/>
      <c r="T83" s="409"/>
      <c r="U83" s="410"/>
      <c r="V83" s="409"/>
      <c r="W83" s="409"/>
      <c r="X83" s="410"/>
      <c r="Y83" s="409"/>
      <c r="Z83" s="409"/>
      <c r="AA83" s="410"/>
      <c r="AB83" s="409"/>
      <c r="AC83" s="409"/>
      <c r="AD83" s="410"/>
      <c r="AE83" s="409"/>
      <c r="AF83" s="409"/>
      <c r="AG83" s="410"/>
      <c r="AH83" s="409"/>
      <c r="AI83" s="409"/>
      <c r="AJ83" s="410"/>
      <c r="AK83" s="409"/>
      <c r="AL83" s="409"/>
      <c r="AM83" s="410"/>
      <c r="AN83" s="409"/>
      <c r="AO83" s="409"/>
      <c r="AP83" s="410"/>
      <c r="AQ83" s="409"/>
      <c r="AR83" s="409"/>
      <c r="AS83" s="410"/>
      <c r="AT83" s="409"/>
      <c r="AU83" s="409"/>
      <c r="AV83" s="410"/>
      <c r="AW83" s="409"/>
      <c r="AX83" s="409"/>
      <c r="AY83" s="410"/>
      <c r="AZ83" s="409"/>
      <c r="BA83" s="409"/>
      <c r="BB83" s="410"/>
      <c r="BC83" s="409"/>
      <c r="BD83" s="409"/>
      <c r="BE83" s="410"/>
      <c r="BF83" s="409"/>
      <c r="BG83" s="409"/>
      <c r="BH83" s="410"/>
      <c r="BI83" s="409"/>
      <c r="BJ83" s="409"/>
      <c r="BK83" s="410"/>
      <c r="BL83" s="409"/>
      <c r="BM83" s="409"/>
      <c r="BN83" s="410"/>
      <c r="BO83" s="409"/>
      <c r="BP83" s="409"/>
      <c r="BQ83" s="410"/>
      <c r="BR83" s="409"/>
      <c r="BS83" s="409"/>
      <c r="BT83" s="410"/>
      <c r="BU83" s="409"/>
      <c r="BV83" s="409"/>
      <c r="BW83" s="410"/>
      <c r="BX83" s="409"/>
      <c r="BY83" s="409"/>
      <c r="BZ83" s="410"/>
      <c r="CA83" s="409"/>
      <c r="CB83" s="409"/>
      <c r="CC83" s="410"/>
      <c r="CD83" s="409"/>
      <c r="CE83" s="409"/>
      <c r="CF83" s="410"/>
      <c r="CG83" s="409"/>
      <c r="CH83" s="409"/>
      <c r="CI83" s="410"/>
      <c r="CJ83" s="409"/>
      <c r="CK83" s="409"/>
      <c r="CL83" s="410"/>
      <c r="CM83" s="409"/>
      <c r="CN83" s="409"/>
      <c r="CO83" s="410"/>
      <c r="CP83" s="409"/>
      <c r="CQ83" s="409"/>
      <c r="CR83" s="410"/>
      <c r="CS83" s="409"/>
      <c r="CT83" s="409"/>
      <c r="CU83" s="410"/>
      <c r="CV83" s="409"/>
      <c r="CW83" s="409"/>
      <c r="CX83" s="410"/>
      <c r="CY83" s="409"/>
      <c r="CZ83" s="409"/>
      <c r="DA83" s="410"/>
      <c r="DB83" s="409"/>
      <c r="DC83" s="409"/>
      <c r="DD83" s="410"/>
      <c r="DE83" s="388">
        <f t="shared" si="6"/>
        <v>0</v>
      </c>
      <c r="DF83" s="389">
        <f t="shared" si="7"/>
        <v>0</v>
      </c>
      <c r="DG83" s="390">
        <f t="shared" si="8"/>
        <v>0</v>
      </c>
    </row>
    <row r="84" ht="15.6" spans="2:111">
      <c r="B84" s="191">
        <v>29</v>
      </c>
      <c r="C84" s="192">
        <f>'5 жастағы балалар Ф'!C84</f>
        <v>0</v>
      </c>
      <c r="D84" s="409"/>
      <c r="E84" s="409"/>
      <c r="F84" s="410"/>
      <c r="G84" s="409"/>
      <c r="H84" s="409"/>
      <c r="I84" s="410"/>
      <c r="J84" s="409"/>
      <c r="K84" s="409"/>
      <c r="L84" s="410"/>
      <c r="M84" s="409"/>
      <c r="N84" s="409"/>
      <c r="O84" s="410"/>
      <c r="P84" s="409"/>
      <c r="Q84" s="409"/>
      <c r="R84" s="410"/>
      <c r="S84" s="409"/>
      <c r="T84" s="409"/>
      <c r="U84" s="410"/>
      <c r="V84" s="409"/>
      <c r="W84" s="409"/>
      <c r="X84" s="410"/>
      <c r="Y84" s="409"/>
      <c r="Z84" s="409"/>
      <c r="AA84" s="410"/>
      <c r="AB84" s="409"/>
      <c r="AC84" s="409"/>
      <c r="AD84" s="410"/>
      <c r="AE84" s="409"/>
      <c r="AF84" s="409"/>
      <c r="AG84" s="410"/>
      <c r="AH84" s="409"/>
      <c r="AI84" s="409"/>
      <c r="AJ84" s="410"/>
      <c r="AK84" s="409"/>
      <c r="AL84" s="409"/>
      <c r="AM84" s="410"/>
      <c r="AN84" s="409"/>
      <c r="AO84" s="409"/>
      <c r="AP84" s="410"/>
      <c r="AQ84" s="409"/>
      <c r="AR84" s="409"/>
      <c r="AS84" s="410"/>
      <c r="AT84" s="409"/>
      <c r="AU84" s="409"/>
      <c r="AV84" s="410"/>
      <c r="AW84" s="409"/>
      <c r="AX84" s="409"/>
      <c r="AY84" s="410"/>
      <c r="AZ84" s="409"/>
      <c r="BA84" s="409"/>
      <c r="BB84" s="410"/>
      <c r="BC84" s="409"/>
      <c r="BD84" s="409"/>
      <c r="BE84" s="410"/>
      <c r="BF84" s="409"/>
      <c r="BG84" s="409"/>
      <c r="BH84" s="410"/>
      <c r="BI84" s="409"/>
      <c r="BJ84" s="409"/>
      <c r="BK84" s="410"/>
      <c r="BL84" s="409"/>
      <c r="BM84" s="409"/>
      <c r="BN84" s="410"/>
      <c r="BO84" s="409"/>
      <c r="BP84" s="409"/>
      <c r="BQ84" s="410"/>
      <c r="BR84" s="409"/>
      <c r="BS84" s="409"/>
      <c r="BT84" s="410"/>
      <c r="BU84" s="409"/>
      <c r="BV84" s="409"/>
      <c r="BW84" s="410"/>
      <c r="BX84" s="409"/>
      <c r="BY84" s="409"/>
      <c r="BZ84" s="410"/>
      <c r="CA84" s="409"/>
      <c r="CB84" s="409"/>
      <c r="CC84" s="410"/>
      <c r="CD84" s="409"/>
      <c r="CE84" s="409"/>
      <c r="CF84" s="410"/>
      <c r="CG84" s="409"/>
      <c r="CH84" s="409"/>
      <c r="CI84" s="410"/>
      <c r="CJ84" s="409"/>
      <c r="CK84" s="409"/>
      <c r="CL84" s="410"/>
      <c r="CM84" s="409"/>
      <c r="CN84" s="409"/>
      <c r="CO84" s="410"/>
      <c r="CP84" s="409"/>
      <c r="CQ84" s="409"/>
      <c r="CR84" s="410"/>
      <c r="CS84" s="409"/>
      <c r="CT84" s="409"/>
      <c r="CU84" s="410"/>
      <c r="CV84" s="409"/>
      <c r="CW84" s="409"/>
      <c r="CX84" s="410"/>
      <c r="CY84" s="409"/>
      <c r="CZ84" s="409"/>
      <c r="DA84" s="410"/>
      <c r="DB84" s="409"/>
      <c r="DC84" s="409"/>
      <c r="DD84" s="410"/>
      <c r="DE84" s="388">
        <f t="shared" si="6"/>
        <v>0</v>
      </c>
      <c r="DF84" s="389">
        <f t="shared" si="7"/>
        <v>0</v>
      </c>
      <c r="DG84" s="390">
        <f t="shared" si="8"/>
        <v>0</v>
      </c>
    </row>
    <row r="85" ht="15.6" spans="2:111">
      <c r="B85" s="191">
        <v>30</v>
      </c>
      <c r="C85" s="192">
        <f>'5 жастағы балалар Ф'!C85</f>
        <v>0</v>
      </c>
      <c r="D85" s="409"/>
      <c r="E85" s="409"/>
      <c r="F85" s="410"/>
      <c r="G85" s="409"/>
      <c r="H85" s="409"/>
      <c r="I85" s="410"/>
      <c r="J85" s="409"/>
      <c r="K85" s="409"/>
      <c r="L85" s="410"/>
      <c r="M85" s="409"/>
      <c r="N85" s="409"/>
      <c r="O85" s="410"/>
      <c r="P85" s="409"/>
      <c r="Q85" s="409"/>
      <c r="R85" s="410"/>
      <c r="S85" s="409"/>
      <c r="T85" s="409"/>
      <c r="U85" s="410"/>
      <c r="V85" s="409"/>
      <c r="W85" s="409"/>
      <c r="X85" s="410"/>
      <c r="Y85" s="409"/>
      <c r="Z85" s="409"/>
      <c r="AA85" s="410"/>
      <c r="AB85" s="409"/>
      <c r="AC85" s="409"/>
      <c r="AD85" s="410"/>
      <c r="AE85" s="409"/>
      <c r="AF85" s="409"/>
      <c r="AG85" s="410"/>
      <c r="AH85" s="409"/>
      <c r="AI85" s="409"/>
      <c r="AJ85" s="410"/>
      <c r="AK85" s="409"/>
      <c r="AL85" s="409"/>
      <c r="AM85" s="410"/>
      <c r="AN85" s="409"/>
      <c r="AO85" s="409"/>
      <c r="AP85" s="410"/>
      <c r="AQ85" s="409"/>
      <c r="AR85" s="409"/>
      <c r="AS85" s="410"/>
      <c r="AT85" s="409"/>
      <c r="AU85" s="409"/>
      <c r="AV85" s="410"/>
      <c r="AW85" s="409"/>
      <c r="AX85" s="409"/>
      <c r="AY85" s="410"/>
      <c r="AZ85" s="409"/>
      <c r="BA85" s="409"/>
      <c r="BB85" s="410"/>
      <c r="BC85" s="409"/>
      <c r="BD85" s="409"/>
      <c r="BE85" s="410"/>
      <c r="BF85" s="409"/>
      <c r="BG85" s="409"/>
      <c r="BH85" s="410"/>
      <c r="BI85" s="409"/>
      <c r="BJ85" s="409"/>
      <c r="BK85" s="410"/>
      <c r="BL85" s="409"/>
      <c r="BM85" s="409"/>
      <c r="BN85" s="410"/>
      <c r="BO85" s="409"/>
      <c r="BP85" s="409"/>
      <c r="BQ85" s="410"/>
      <c r="BR85" s="409"/>
      <c r="BS85" s="409"/>
      <c r="BT85" s="410"/>
      <c r="BU85" s="409"/>
      <c r="BV85" s="409"/>
      <c r="BW85" s="410"/>
      <c r="BX85" s="409"/>
      <c r="BY85" s="409"/>
      <c r="BZ85" s="410"/>
      <c r="CA85" s="409"/>
      <c r="CB85" s="409"/>
      <c r="CC85" s="410"/>
      <c r="CD85" s="409"/>
      <c r="CE85" s="409"/>
      <c r="CF85" s="410"/>
      <c r="CG85" s="409"/>
      <c r="CH85" s="409"/>
      <c r="CI85" s="410"/>
      <c r="CJ85" s="409"/>
      <c r="CK85" s="409"/>
      <c r="CL85" s="410"/>
      <c r="CM85" s="409"/>
      <c r="CN85" s="409"/>
      <c r="CO85" s="410"/>
      <c r="CP85" s="409"/>
      <c r="CQ85" s="409"/>
      <c r="CR85" s="410"/>
      <c r="CS85" s="409"/>
      <c r="CT85" s="409"/>
      <c r="CU85" s="410"/>
      <c r="CV85" s="409"/>
      <c r="CW85" s="409"/>
      <c r="CX85" s="410"/>
      <c r="CY85" s="409"/>
      <c r="CZ85" s="409"/>
      <c r="DA85" s="410"/>
      <c r="DB85" s="409"/>
      <c r="DC85" s="409"/>
      <c r="DD85" s="410"/>
      <c r="DE85" s="388">
        <f t="shared" si="6"/>
        <v>0</v>
      </c>
      <c r="DF85" s="389">
        <f t="shared" si="7"/>
        <v>0</v>
      </c>
      <c r="DG85" s="390">
        <f t="shared" si="8"/>
        <v>0</v>
      </c>
    </row>
    <row r="86" ht="15.6" spans="2:111">
      <c r="B86" s="191">
        <v>31</v>
      </c>
      <c r="C86" s="192">
        <f>'5 жастағы балалар Ф'!C86</f>
        <v>0</v>
      </c>
      <c r="D86" s="409"/>
      <c r="E86" s="409"/>
      <c r="F86" s="410"/>
      <c r="G86" s="409"/>
      <c r="H86" s="409"/>
      <c r="I86" s="410"/>
      <c r="J86" s="409"/>
      <c r="K86" s="409"/>
      <c r="L86" s="410"/>
      <c r="M86" s="409"/>
      <c r="N86" s="409"/>
      <c r="O86" s="410"/>
      <c r="P86" s="409"/>
      <c r="Q86" s="409"/>
      <c r="R86" s="410"/>
      <c r="S86" s="409"/>
      <c r="T86" s="409"/>
      <c r="U86" s="410"/>
      <c r="V86" s="409"/>
      <c r="W86" s="409"/>
      <c r="X86" s="410"/>
      <c r="Y86" s="409"/>
      <c r="Z86" s="409"/>
      <c r="AA86" s="410"/>
      <c r="AB86" s="409"/>
      <c r="AC86" s="409"/>
      <c r="AD86" s="410"/>
      <c r="AE86" s="409"/>
      <c r="AF86" s="409"/>
      <c r="AG86" s="410"/>
      <c r="AH86" s="409"/>
      <c r="AI86" s="409"/>
      <c r="AJ86" s="410"/>
      <c r="AK86" s="409"/>
      <c r="AL86" s="409"/>
      <c r="AM86" s="410"/>
      <c r="AN86" s="409"/>
      <c r="AO86" s="409"/>
      <c r="AP86" s="410"/>
      <c r="AQ86" s="409"/>
      <c r="AR86" s="409"/>
      <c r="AS86" s="410"/>
      <c r="AT86" s="409"/>
      <c r="AU86" s="409"/>
      <c r="AV86" s="410"/>
      <c r="AW86" s="409"/>
      <c r="AX86" s="409"/>
      <c r="AY86" s="410"/>
      <c r="AZ86" s="409"/>
      <c r="BA86" s="409"/>
      <c r="BB86" s="410"/>
      <c r="BC86" s="409"/>
      <c r="BD86" s="409"/>
      <c r="BE86" s="410"/>
      <c r="BF86" s="409"/>
      <c r="BG86" s="409"/>
      <c r="BH86" s="410"/>
      <c r="BI86" s="409"/>
      <c r="BJ86" s="409"/>
      <c r="BK86" s="410"/>
      <c r="BL86" s="409"/>
      <c r="BM86" s="409"/>
      <c r="BN86" s="410"/>
      <c r="BO86" s="409"/>
      <c r="BP86" s="409"/>
      <c r="BQ86" s="410"/>
      <c r="BR86" s="409"/>
      <c r="BS86" s="409"/>
      <c r="BT86" s="410"/>
      <c r="BU86" s="409"/>
      <c r="BV86" s="409"/>
      <c r="BW86" s="410"/>
      <c r="BX86" s="409"/>
      <c r="BY86" s="409"/>
      <c r="BZ86" s="410"/>
      <c r="CA86" s="409"/>
      <c r="CB86" s="409"/>
      <c r="CC86" s="410"/>
      <c r="CD86" s="409"/>
      <c r="CE86" s="409"/>
      <c r="CF86" s="410"/>
      <c r="CG86" s="409"/>
      <c r="CH86" s="409"/>
      <c r="CI86" s="410"/>
      <c r="CJ86" s="409"/>
      <c r="CK86" s="409"/>
      <c r="CL86" s="410"/>
      <c r="CM86" s="409"/>
      <c r="CN86" s="409"/>
      <c r="CO86" s="410"/>
      <c r="CP86" s="409"/>
      <c r="CQ86" s="409"/>
      <c r="CR86" s="410"/>
      <c r="CS86" s="409"/>
      <c r="CT86" s="409"/>
      <c r="CU86" s="410"/>
      <c r="CV86" s="409"/>
      <c r="CW86" s="409"/>
      <c r="CX86" s="410"/>
      <c r="CY86" s="409"/>
      <c r="CZ86" s="409"/>
      <c r="DA86" s="410"/>
      <c r="DB86" s="409"/>
      <c r="DC86" s="409"/>
      <c r="DD86" s="410"/>
      <c r="DE86" s="388">
        <f t="shared" si="6"/>
        <v>0</v>
      </c>
      <c r="DF86" s="389">
        <f t="shared" si="7"/>
        <v>0</v>
      </c>
      <c r="DG86" s="390">
        <f t="shared" si="8"/>
        <v>0</v>
      </c>
    </row>
    <row r="87" ht="15.6" spans="2:111">
      <c r="B87" s="191">
        <v>32</v>
      </c>
      <c r="C87" s="192">
        <f>'5 жастағы балалар Ф'!C87</f>
        <v>0</v>
      </c>
      <c r="D87" s="409"/>
      <c r="E87" s="409"/>
      <c r="F87" s="410"/>
      <c r="G87" s="409"/>
      <c r="H87" s="409"/>
      <c r="I87" s="410"/>
      <c r="J87" s="409"/>
      <c r="K87" s="409"/>
      <c r="L87" s="410"/>
      <c r="M87" s="409"/>
      <c r="N87" s="409"/>
      <c r="O87" s="410"/>
      <c r="P87" s="409"/>
      <c r="Q87" s="409"/>
      <c r="R87" s="410"/>
      <c r="S87" s="409"/>
      <c r="T87" s="409"/>
      <c r="U87" s="410"/>
      <c r="V87" s="409"/>
      <c r="W87" s="409"/>
      <c r="X87" s="410"/>
      <c r="Y87" s="409"/>
      <c r="Z87" s="409"/>
      <c r="AA87" s="410"/>
      <c r="AB87" s="409"/>
      <c r="AC87" s="409"/>
      <c r="AD87" s="410"/>
      <c r="AE87" s="409"/>
      <c r="AF87" s="409"/>
      <c r="AG87" s="410"/>
      <c r="AH87" s="409"/>
      <c r="AI87" s="409"/>
      <c r="AJ87" s="410"/>
      <c r="AK87" s="409"/>
      <c r="AL87" s="409"/>
      <c r="AM87" s="410"/>
      <c r="AN87" s="409"/>
      <c r="AO87" s="409"/>
      <c r="AP87" s="410"/>
      <c r="AQ87" s="409"/>
      <c r="AR87" s="409"/>
      <c r="AS87" s="410"/>
      <c r="AT87" s="409"/>
      <c r="AU87" s="409"/>
      <c r="AV87" s="410"/>
      <c r="AW87" s="409"/>
      <c r="AX87" s="409"/>
      <c r="AY87" s="410"/>
      <c r="AZ87" s="409"/>
      <c r="BA87" s="409"/>
      <c r="BB87" s="410"/>
      <c r="BC87" s="409"/>
      <c r="BD87" s="409"/>
      <c r="BE87" s="410"/>
      <c r="BF87" s="409"/>
      <c r="BG87" s="409"/>
      <c r="BH87" s="410"/>
      <c r="BI87" s="409"/>
      <c r="BJ87" s="409"/>
      <c r="BK87" s="410"/>
      <c r="BL87" s="409"/>
      <c r="BM87" s="409"/>
      <c r="BN87" s="410"/>
      <c r="BO87" s="409"/>
      <c r="BP87" s="409"/>
      <c r="BQ87" s="410"/>
      <c r="BR87" s="409"/>
      <c r="BS87" s="409"/>
      <c r="BT87" s="410"/>
      <c r="BU87" s="409"/>
      <c r="BV87" s="409"/>
      <c r="BW87" s="410"/>
      <c r="BX87" s="409"/>
      <c r="BY87" s="409"/>
      <c r="BZ87" s="410"/>
      <c r="CA87" s="409"/>
      <c r="CB87" s="409"/>
      <c r="CC87" s="410"/>
      <c r="CD87" s="409"/>
      <c r="CE87" s="409"/>
      <c r="CF87" s="410"/>
      <c r="CG87" s="409"/>
      <c r="CH87" s="409"/>
      <c r="CI87" s="410"/>
      <c r="CJ87" s="409"/>
      <c r="CK87" s="409"/>
      <c r="CL87" s="410"/>
      <c r="CM87" s="409"/>
      <c r="CN87" s="409"/>
      <c r="CO87" s="410"/>
      <c r="CP87" s="409"/>
      <c r="CQ87" s="409"/>
      <c r="CR87" s="410"/>
      <c r="CS87" s="409"/>
      <c r="CT87" s="409"/>
      <c r="CU87" s="410"/>
      <c r="CV87" s="409"/>
      <c r="CW87" s="409"/>
      <c r="CX87" s="410"/>
      <c r="CY87" s="409"/>
      <c r="CZ87" s="409"/>
      <c r="DA87" s="410"/>
      <c r="DB87" s="409"/>
      <c r="DC87" s="409"/>
      <c r="DD87" s="410"/>
      <c r="DE87" s="388">
        <f t="shared" si="6"/>
        <v>0</v>
      </c>
      <c r="DF87" s="389">
        <f t="shared" si="7"/>
        <v>0</v>
      </c>
      <c r="DG87" s="390">
        <f t="shared" si="8"/>
        <v>0</v>
      </c>
    </row>
    <row r="88" ht="15.6" spans="2:111">
      <c r="B88" s="191">
        <v>33</v>
      </c>
      <c r="C88" s="192">
        <f>'5 жастағы балалар Ф'!C88</f>
        <v>0</v>
      </c>
      <c r="D88" s="409"/>
      <c r="E88" s="409"/>
      <c r="F88" s="410"/>
      <c r="G88" s="409"/>
      <c r="H88" s="409"/>
      <c r="I88" s="410"/>
      <c r="J88" s="409"/>
      <c r="K88" s="409"/>
      <c r="L88" s="410"/>
      <c r="M88" s="409"/>
      <c r="N88" s="409"/>
      <c r="O88" s="410"/>
      <c r="P88" s="409"/>
      <c r="Q88" s="409"/>
      <c r="R88" s="410"/>
      <c r="S88" s="409"/>
      <c r="T88" s="409"/>
      <c r="U88" s="410"/>
      <c r="V88" s="409"/>
      <c r="W88" s="409"/>
      <c r="X88" s="410"/>
      <c r="Y88" s="409"/>
      <c r="Z88" s="409"/>
      <c r="AA88" s="410"/>
      <c r="AB88" s="409"/>
      <c r="AC88" s="409"/>
      <c r="AD88" s="410"/>
      <c r="AE88" s="409"/>
      <c r="AF88" s="409"/>
      <c r="AG88" s="410"/>
      <c r="AH88" s="409"/>
      <c r="AI88" s="409"/>
      <c r="AJ88" s="410"/>
      <c r="AK88" s="409"/>
      <c r="AL88" s="409"/>
      <c r="AM88" s="410"/>
      <c r="AN88" s="409"/>
      <c r="AO88" s="409"/>
      <c r="AP88" s="410"/>
      <c r="AQ88" s="409"/>
      <c r="AR88" s="409"/>
      <c r="AS88" s="410"/>
      <c r="AT88" s="409"/>
      <c r="AU88" s="409"/>
      <c r="AV88" s="410"/>
      <c r="AW88" s="409"/>
      <c r="AX88" s="409"/>
      <c r="AY88" s="410"/>
      <c r="AZ88" s="409"/>
      <c r="BA88" s="409"/>
      <c r="BB88" s="410"/>
      <c r="BC88" s="409"/>
      <c r="BD88" s="409"/>
      <c r="BE88" s="410"/>
      <c r="BF88" s="409"/>
      <c r="BG88" s="409"/>
      <c r="BH88" s="410"/>
      <c r="BI88" s="409"/>
      <c r="BJ88" s="409"/>
      <c r="BK88" s="410"/>
      <c r="BL88" s="409"/>
      <c r="BM88" s="409"/>
      <c r="BN88" s="410"/>
      <c r="BO88" s="409"/>
      <c r="BP88" s="409"/>
      <c r="BQ88" s="410"/>
      <c r="BR88" s="409"/>
      <c r="BS88" s="409"/>
      <c r="BT88" s="410"/>
      <c r="BU88" s="409"/>
      <c r="BV88" s="409"/>
      <c r="BW88" s="410"/>
      <c r="BX88" s="409"/>
      <c r="BY88" s="409"/>
      <c r="BZ88" s="410"/>
      <c r="CA88" s="409"/>
      <c r="CB88" s="409"/>
      <c r="CC88" s="410"/>
      <c r="CD88" s="409"/>
      <c r="CE88" s="409"/>
      <c r="CF88" s="410"/>
      <c r="CG88" s="409"/>
      <c r="CH88" s="409"/>
      <c r="CI88" s="410"/>
      <c r="CJ88" s="409"/>
      <c r="CK88" s="409"/>
      <c r="CL88" s="410"/>
      <c r="CM88" s="409"/>
      <c r="CN88" s="409"/>
      <c r="CO88" s="410"/>
      <c r="CP88" s="409"/>
      <c r="CQ88" s="409"/>
      <c r="CR88" s="410"/>
      <c r="CS88" s="409"/>
      <c r="CT88" s="409"/>
      <c r="CU88" s="410"/>
      <c r="CV88" s="409"/>
      <c r="CW88" s="409"/>
      <c r="CX88" s="410"/>
      <c r="CY88" s="409"/>
      <c r="CZ88" s="409"/>
      <c r="DA88" s="410"/>
      <c r="DB88" s="409"/>
      <c r="DC88" s="409"/>
      <c r="DD88" s="410"/>
      <c r="DE88" s="388">
        <f t="shared" si="6"/>
        <v>0</v>
      </c>
      <c r="DF88" s="389">
        <f t="shared" si="7"/>
        <v>0</v>
      </c>
      <c r="DG88" s="390">
        <f t="shared" si="8"/>
        <v>0</v>
      </c>
    </row>
    <row r="89" ht="15.6" spans="2:111">
      <c r="B89" s="191">
        <v>34</v>
      </c>
      <c r="C89" s="192">
        <f>'5 жастағы балалар Ф'!C89</f>
        <v>0</v>
      </c>
      <c r="D89" s="409"/>
      <c r="E89" s="409"/>
      <c r="F89" s="410"/>
      <c r="G89" s="409"/>
      <c r="H89" s="409"/>
      <c r="I89" s="410"/>
      <c r="J89" s="409"/>
      <c r="K89" s="409"/>
      <c r="L89" s="410"/>
      <c r="M89" s="409"/>
      <c r="N89" s="409"/>
      <c r="O89" s="410"/>
      <c r="P89" s="409"/>
      <c r="Q89" s="409"/>
      <c r="R89" s="410"/>
      <c r="S89" s="409"/>
      <c r="T89" s="409"/>
      <c r="U89" s="410"/>
      <c r="V89" s="409"/>
      <c r="W89" s="409"/>
      <c r="X89" s="410"/>
      <c r="Y89" s="409"/>
      <c r="Z89" s="409"/>
      <c r="AA89" s="410"/>
      <c r="AB89" s="409"/>
      <c r="AC89" s="409"/>
      <c r="AD89" s="410"/>
      <c r="AE89" s="409"/>
      <c r="AF89" s="409"/>
      <c r="AG89" s="410"/>
      <c r="AH89" s="409"/>
      <c r="AI89" s="409"/>
      <c r="AJ89" s="410"/>
      <c r="AK89" s="409"/>
      <c r="AL89" s="409"/>
      <c r="AM89" s="410"/>
      <c r="AN89" s="409"/>
      <c r="AO89" s="409"/>
      <c r="AP89" s="410"/>
      <c r="AQ89" s="409"/>
      <c r="AR89" s="409"/>
      <c r="AS89" s="410"/>
      <c r="AT89" s="409"/>
      <c r="AU89" s="409"/>
      <c r="AV89" s="410"/>
      <c r="AW89" s="409"/>
      <c r="AX89" s="409"/>
      <c r="AY89" s="410"/>
      <c r="AZ89" s="409"/>
      <c r="BA89" s="409"/>
      <c r="BB89" s="410"/>
      <c r="BC89" s="409"/>
      <c r="BD89" s="409"/>
      <c r="BE89" s="410"/>
      <c r="BF89" s="409"/>
      <c r="BG89" s="409"/>
      <c r="BH89" s="410"/>
      <c r="BI89" s="409"/>
      <c r="BJ89" s="409"/>
      <c r="BK89" s="410"/>
      <c r="BL89" s="409"/>
      <c r="BM89" s="409"/>
      <c r="BN89" s="410"/>
      <c r="BO89" s="409"/>
      <c r="BP89" s="409"/>
      <c r="BQ89" s="410"/>
      <c r="BR89" s="409"/>
      <c r="BS89" s="409"/>
      <c r="BT89" s="410"/>
      <c r="BU89" s="409"/>
      <c r="BV89" s="409"/>
      <c r="BW89" s="410"/>
      <c r="BX89" s="409"/>
      <c r="BY89" s="409"/>
      <c r="BZ89" s="410"/>
      <c r="CA89" s="409"/>
      <c r="CB89" s="409"/>
      <c r="CC89" s="410"/>
      <c r="CD89" s="409"/>
      <c r="CE89" s="409"/>
      <c r="CF89" s="410"/>
      <c r="CG89" s="409"/>
      <c r="CH89" s="409"/>
      <c r="CI89" s="410"/>
      <c r="CJ89" s="409"/>
      <c r="CK89" s="409"/>
      <c r="CL89" s="410"/>
      <c r="CM89" s="409"/>
      <c r="CN89" s="409"/>
      <c r="CO89" s="410"/>
      <c r="CP89" s="409"/>
      <c r="CQ89" s="409"/>
      <c r="CR89" s="410"/>
      <c r="CS89" s="409"/>
      <c r="CT89" s="409"/>
      <c r="CU89" s="410"/>
      <c r="CV89" s="409"/>
      <c r="CW89" s="409"/>
      <c r="CX89" s="410"/>
      <c r="CY89" s="409"/>
      <c r="CZ89" s="409"/>
      <c r="DA89" s="410"/>
      <c r="DB89" s="409"/>
      <c r="DC89" s="409"/>
      <c r="DD89" s="410"/>
      <c r="DE89" s="388">
        <f t="shared" si="6"/>
        <v>0</v>
      </c>
      <c r="DF89" s="389">
        <f t="shared" si="7"/>
        <v>0</v>
      </c>
      <c r="DG89" s="390">
        <f t="shared" si="8"/>
        <v>0</v>
      </c>
    </row>
    <row r="90" ht="15.6" spans="2:111">
      <c r="B90" s="191">
        <v>35</v>
      </c>
      <c r="C90" s="192">
        <f>'5 жастағы балалар Ф'!C90</f>
        <v>0</v>
      </c>
      <c r="D90" s="409"/>
      <c r="E90" s="409"/>
      <c r="F90" s="410"/>
      <c r="G90" s="409"/>
      <c r="H90" s="409"/>
      <c r="I90" s="410"/>
      <c r="J90" s="409"/>
      <c r="K90" s="409"/>
      <c r="L90" s="410"/>
      <c r="M90" s="409"/>
      <c r="N90" s="409"/>
      <c r="O90" s="410"/>
      <c r="P90" s="409"/>
      <c r="Q90" s="409"/>
      <c r="R90" s="410"/>
      <c r="S90" s="409"/>
      <c r="T90" s="409"/>
      <c r="U90" s="410"/>
      <c r="V90" s="409"/>
      <c r="W90" s="409"/>
      <c r="X90" s="410"/>
      <c r="Y90" s="409"/>
      <c r="Z90" s="409"/>
      <c r="AA90" s="410"/>
      <c r="AB90" s="409"/>
      <c r="AC90" s="409"/>
      <c r="AD90" s="410"/>
      <c r="AE90" s="409"/>
      <c r="AF90" s="409"/>
      <c r="AG90" s="410"/>
      <c r="AH90" s="409"/>
      <c r="AI90" s="409"/>
      <c r="AJ90" s="410"/>
      <c r="AK90" s="409"/>
      <c r="AL90" s="409"/>
      <c r="AM90" s="410"/>
      <c r="AN90" s="409"/>
      <c r="AO90" s="409"/>
      <c r="AP90" s="410"/>
      <c r="AQ90" s="409"/>
      <c r="AR90" s="409"/>
      <c r="AS90" s="410"/>
      <c r="AT90" s="409"/>
      <c r="AU90" s="409"/>
      <c r="AV90" s="410"/>
      <c r="AW90" s="409"/>
      <c r="AX90" s="409"/>
      <c r="AY90" s="410"/>
      <c r="AZ90" s="409"/>
      <c r="BA90" s="409"/>
      <c r="BB90" s="410"/>
      <c r="BC90" s="409"/>
      <c r="BD90" s="409"/>
      <c r="BE90" s="410"/>
      <c r="BF90" s="409"/>
      <c r="BG90" s="409"/>
      <c r="BH90" s="410"/>
      <c r="BI90" s="409"/>
      <c r="BJ90" s="409"/>
      <c r="BK90" s="410"/>
      <c r="BL90" s="409"/>
      <c r="BM90" s="409"/>
      <c r="BN90" s="410"/>
      <c r="BO90" s="409"/>
      <c r="BP90" s="409"/>
      <c r="BQ90" s="410"/>
      <c r="BR90" s="409"/>
      <c r="BS90" s="409"/>
      <c r="BT90" s="410"/>
      <c r="BU90" s="409"/>
      <c r="BV90" s="409"/>
      <c r="BW90" s="410"/>
      <c r="BX90" s="409"/>
      <c r="BY90" s="409"/>
      <c r="BZ90" s="410"/>
      <c r="CA90" s="409"/>
      <c r="CB90" s="409"/>
      <c r="CC90" s="410"/>
      <c r="CD90" s="409"/>
      <c r="CE90" s="409"/>
      <c r="CF90" s="410"/>
      <c r="CG90" s="409"/>
      <c r="CH90" s="409"/>
      <c r="CI90" s="410"/>
      <c r="CJ90" s="409"/>
      <c r="CK90" s="409"/>
      <c r="CL90" s="410"/>
      <c r="CM90" s="409"/>
      <c r="CN90" s="409"/>
      <c r="CO90" s="410"/>
      <c r="CP90" s="409"/>
      <c r="CQ90" s="409"/>
      <c r="CR90" s="410"/>
      <c r="CS90" s="409"/>
      <c r="CT90" s="409"/>
      <c r="CU90" s="410"/>
      <c r="CV90" s="409"/>
      <c r="CW90" s="409"/>
      <c r="CX90" s="410"/>
      <c r="CY90" s="409"/>
      <c r="CZ90" s="409"/>
      <c r="DA90" s="410"/>
      <c r="DB90" s="409"/>
      <c r="DC90" s="409"/>
      <c r="DD90" s="410"/>
      <c r="DE90" s="388">
        <f t="shared" si="6"/>
        <v>0</v>
      </c>
      <c r="DF90" s="389">
        <f t="shared" si="7"/>
        <v>0</v>
      </c>
      <c r="DG90" s="390">
        <f t="shared" si="8"/>
        <v>0</v>
      </c>
    </row>
    <row r="91" ht="15.6" spans="2:111">
      <c r="B91" s="191">
        <v>36</v>
      </c>
      <c r="C91" s="192">
        <f>'5 жастағы балалар Ф'!C91</f>
        <v>0</v>
      </c>
      <c r="D91" s="409"/>
      <c r="E91" s="409"/>
      <c r="F91" s="410"/>
      <c r="G91" s="409"/>
      <c r="H91" s="409"/>
      <c r="I91" s="410"/>
      <c r="J91" s="409"/>
      <c r="K91" s="409"/>
      <c r="L91" s="410"/>
      <c r="M91" s="409"/>
      <c r="N91" s="409"/>
      <c r="O91" s="410"/>
      <c r="P91" s="409"/>
      <c r="Q91" s="409"/>
      <c r="R91" s="410"/>
      <c r="S91" s="409"/>
      <c r="T91" s="409"/>
      <c r="U91" s="410"/>
      <c r="V91" s="409"/>
      <c r="W91" s="409"/>
      <c r="X91" s="410"/>
      <c r="Y91" s="409"/>
      <c r="Z91" s="409"/>
      <c r="AA91" s="410"/>
      <c r="AB91" s="409"/>
      <c r="AC91" s="409"/>
      <c r="AD91" s="410"/>
      <c r="AE91" s="409"/>
      <c r="AF91" s="409"/>
      <c r="AG91" s="410"/>
      <c r="AH91" s="409"/>
      <c r="AI91" s="409"/>
      <c r="AJ91" s="410"/>
      <c r="AK91" s="409"/>
      <c r="AL91" s="409"/>
      <c r="AM91" s="410"/>
      <c r="AN91" s="409"/>
      <c r="AO91" s="409"/>
      <c r="AP91" s="410"/>
      <c r="AQ91" s="409"/>
      <c r="AR91" s="409"/>
      <c r="AS91" s="410"/>
      <c r="AT91" s="409"/>
      <c r="AU91" s="409"/>
      <c r="AV91" s="410"/>
      <c r="AW91" s="409"/>
      <c r="AX91" s="409"/>
      <c r="AY91" s="410"/>
      <c r="AZ91" s="409"/>
      <c r="BA91" s="409"/>
      <c r="BB91" s="410"/>
      <c r="BC91" s="409"/>
      <c r="BD91" s="409"/>
      <c r="BE91" s="410"/>
      <c r="BF91" s="409"/>
      <c r="BG91" s="409"/>
      <c r="BH91" s="410"/>
      <c r="BI91" s="409"/>
      <c r="BJ91" s="409"/>
      <c r="BK91" s="410"/>
      <c r="BL91" s="409"/>
      <c r="BM91" s="409"/>
      <c r="BN91" s="410"/>
      <c r="BO91" s="409"/>
      <c r="BP91" s="409"/>
      <c r="BQ91" s="410"/>
      <c r="BR91" s="409"/>
      <c r="BS91" s="409"/>
      <c r="BT91" s="410"/>
      <c r="BU91" s="409"/>
      <c r="BV91" s="409"/>
      <c r="BW91" s="410"/>
      <c r="BX91" s="409"/>
      <c r="BY91" s="409"/>
      <c r="BZ91" s="410"/>
      <c r="CA91" s="409"/>
      <c r="CB91" s="409"/>
      <c r="CC91" s="410"/>
      <c r="CD91" s="409"/>
      <c r="CE91" s="409"/>
      <c r="CF91" s="410"/>
      <c r="CG91" s="409"/>
      <c r="CH91" s="409"/>
      <c r="CI91" s="410"/>
      <c r="CJ91" s="409"/>
      <c r="CK91" s="409"/>
      <c r="CL91" s="410"/>
      <c r="CM91" s="409"/>
      <c r="CN91" s="409"/>
      <c r="CO91" s="410"/>
      <c r="CP91" s="409"/>
      <c r="CQ91" s="409"/>
      <c r="CR91" s="410"/>
      <c r="CS91" s="409"/>
      <c r="CT91" s="409"/>
      <c r="CU91" s="410"/>
      <c r="CV91" s="409"/>
      <c r="CW91" s="409"/>
      <c r="CX91" s="410"/>
      <c r="CY91" s="409"/>
      <c r="CZ91" s="409"/>
      <c r="DA91" s="410"/>
      <c r="DB91" s="409"/>
      <c r="DC91" s="409"/>
      <c r="DD91" s="410"/>
      <c r="DE91" s="388">
        <f t="shared" si="6"/>
        <v>0</v>
      </c>
      <c r="DF91" s="389">
        <f t="shared" si="7"/>
        <v>0</v>
      </c>
      <c r="DG91" s="390">
        <f t="shared" si="8"/>
        <v>0</v>
      </c>
    </row>
    <row r="92" ht="15.6" spans="2:111">
      <c r="B92" s="191">
        <v>37</v>
      </c>
      <c r="C92" s="192">
        <f>'5 жастағы балалар Ф'!C92</f>
        <v>0</v>
      </c>
      <c r="D92" s="409"/>
      <c r="E92" s="409"/>
      <c r="F92" s="410"/>
      <c r="G92" s="409"/>
      <c r="H92" s="409"/>
      <c r="I92" s="410"/>
      <c r="J92" s="409"/>
      <c r="K92" s="409"/>
      <c r="L92" s="410"/>
      <c r="M92" s="409"/>
      <c r="N92" s="409"/>
      <c r="O92" s="410"/>
      <c r="P92" s="409"/>
      <c r="Q92" s="409"/>
      <c r="R92" s="410"/>
      <c r="S92" s="409"/>
      <c r="T92" s="409"/>
      <c r="U92" s="410"/>
      <c r="V92" s="409"/>
      <c r="W92" s="409"/>
      <c r="X92" s="410"/>
      <c r="Y92" s="409"/>
      <c r="Z92" s="409"/>
      <c r="AA92" s="410"/>
      <c r="AB92" s="409"/>
      <c r="AC92" s="409"/>
      <c r="AD92" s="410"/>
      <c r="AE92" s="409"/>
      <c r="AF92" s="409"/>
      <c r="AG92" s="410"/>
      <c r="AH92" s="409"/>
      <c r="AI92" s="409"/>
      <c r="AJ92" s="410"/>
      <c r="AK92" s="409"/>
      <c r="AL92" s="409"/>
      <c r="AM92" s="410"/>
      <c r="AN92" s="409"/>
      <c r="AO92" s="409"/>
      <c r="AP92" s="410"/>
      <c r="AQ92" s="409"/>
      <c r="AR92" s="409"/>
      <c r="AS92" s="410"/>
      <c r="AT92" s="409"/>
      <c r="AU92" s="409"/>
      <c r="AV92" s="410"/>
      <c r="AW92" s="409"/>
      <c r="AX92" s="409"/>
      <c r="AY92" s="410"/>
      <c r="AZ92" s="409"/>
      <c r="BA92" s="409"/>
      <c r="BB92" s="410"/>
      <c r="BC92" s="409"/>
      <c r="BD92" s="409"/>
      <c r="BE92" s="410"/>
      <c r="BF92" s="409"/>
      <c r="BG92" s="409"/>
      <c r="BH92" s="410"/>
      <c r="BI92" s="409"/>
      <c r="BJ92" s="409"/>
      <c r="BK92" s="410"/>
      <c r="BL92" s="409"/>
      <c r="BM92" s="409"/>
      <c r="BN92" s="410"/>
      <c r="BO92" s="409"/>
      <c r="BP92" s="409"/>
      <c r="BQ92" s="410"/>
      <c r="BR92" s="409"/>
      <c r="BS92" s="409"/>
      <c r="BT92" s="410"/>
      <c r="BU92" s="409"/>
      <c r="BV92" s="409"/>
      <c r="BW92" s="410"/>
      <c r="BX92" s="409"/>
      <c r="BY92" s="409"/>
      <c r="BZ92" s="410"/>
      <c r="CA92" s="409"/>
      <c r="CB92" s="409"/>
      <c r="CC92" s="410"/>
      <c r="CD92" s="409"/>
      <c r="CE92" s="409"/>
      <c r="CF92" s="410"/>
      <c r="CG92" s="409"/>
      <c r="CH92" s="409"/>
      <c r="CI92" s="410"/>
      <c r="CJ92" s="409"/>
      <c r="CK92" s="409"/>
      <c r="CL92" s="410"/>
      <c r="CM92" s="409"/>
      <c r="CN92" s="409"/>
      <c r="CO92" s="410"/>
      <c r="CP92" s="409"/>
      <c r="CQ92" s="409"/>
      <c r="CR92" s="410"/>
      <c r="CS92" s="409"/>
      <c r="CT92" s="409"/>
      <c r="CU92" s="410"/>
      <c r="CV92" s="409"/>
      <c r="CW92" s="409"/>
      <c r="CX92" s="410"/>
      <c r="CY92" s="409"/>
      <c r="CZ92" s="409"/>
      <c r="DA92" s="410"/>
      <c r="DB92" s="409"/>
      <c r="DC92" s="409"/>
      <c r="DD92" s="410"/>
      <c r="DE92" s="388">
        <f t="shared" si="6"/>
        <v>0</v>
      </c>
      <c r="DF92" s="389">
        <f t="shared" si="7"/>
        <v>0</v>
      </c>
      <c r="DG92" s="390">
        <f t="shared" si="8"/>
        <v>0</v>
      </c>
    </row>
    <row r="93" ht="15.6" spans="2:111">
      <c r="B93" s="191">
        <v>38</v>
      </c>
      <c r="C93" s="192">
        <f>'5 жастағы балалар Ф'!C93</f>
        <v>0</v>
      </c>
      <c r="D93" s="409"/>
      <c r="E93" s="409"/>
      <c r="F93" s="410"/>
      <c r="G93" s="409"/>
      <c r="H93" s="409"/>
      <c r="I93" s="410"/>
      <c r="J93" s="409"/>
      <c r="K93" s="409"/>
      <c r="L93" s="410"/>
      <c r="M93" s="409"/>
      <c r="N93" s="409"/>
      <c r="O93" s="410"/>
      <c r="P93" s="409"/>
      <c r="Q93" s="409"/>
      <c r="R93" s="410"/>
      <c r="S93" s="409"/>
      <c r="T93" s="409"/>
      <c r="U93" s="410"/>
      <c r="V93" s="409"/>
      <c r="W93" s="409"/>
      <c r="X93" s="410"/>
      <c r="Y93" s="409"/>
      <c r="Z93" s="409"/>
      <c r="AA93" s="410"/>
      <c r="AB93" s="409"/>
      <c r="AC93" s="409"/>
      <c r="AD93" s="410"/>
      <c r="AE93" s="409"/>
      <c r="AF93" s="409"/>
      <c r="AG93" s="410"/>
      <c r="AH93" s="409"/>
      <c r="AI93" s="409"/>
      <c r="AJ93" s="410"/>
      <c r="AK93" s="409"/>
      <c r="AL93" s="409"/>
      <c r="AM93" s="410"/>
      <c r="AN93" s="409"/>
      <c r="AO93" s="409"/>
      <c r="AP93" s="410"/>
      <c r="AQ93" s="409"/>
      <c r="AR93" s="409"/>
      <c r="AS93" s="410"/>
      <c r="AT93" s="409"/>
      <c r="AU93" s="409"/>
      <c r="AV93" s="410"/>
      <c r="AW93" s="409"/>
      <c r="AX93" s="409"/>
      <c r="AY93" s="410"/>
      <c r="AZ93" s="409"/>
      <c r="BA93" s="409"/>
      <c r="BB93" s="410"/>
      <c r="BC93" s="409"/>
      <c r="BD93" s="409"/>
      <c r="BE93" s="410"/>
      <c r="BF93" s="409"/>
      <c r="BG93" s="409"/>
      <c r="BH93" s="410"/>
      <c r="BI93" s="409"/>
      <c r="BJ93" s="409"/>
      <c r="BK93" s="410"/>
      <c r="BL93" s="409"/>
      <c r="BM93" s="409"/>
      <c r="BN93" s="410"/>
      <c r="BO93" s="409"/>
      <c r="BP93" s="409"/>
      <c r="BQ93" s="410"/>
      <c r="BR93" s="409"/>
      <c r="BS93" s="409"/>
      <c r="BT93" s="410"/>
      <c r="BU93" s="409"/>
      <c r="BV93" s="409"/>
      <c r="BW93" s="410"/>
      <c r="BX93" s="409"/>
      <c r="BY93" s="409"/>
      <c r="BZ93" s="410"/>
      <c r="CA93" s="409"/>
      <c r="CB93" s="409"/>
      <c r="CC93" s="410"/>
      <c r="CD93" s="409"/>
      <c r="CE93" s="409"/>
      <c r="CF93" s="410"/>
      <c r="CG93" s="409"/>
      <c r="CH93" s="409"/>
      <c r="CI93" s="410"/>
      <c r="CJ93" s="409"/>
      <c r="CK93" s="409"/>
      <c r="CL93" s="410"/>
      <c r="CM93" s="409"/>
      <c r="CN93" s="409"/>
      <c r="CO93" s="410"/>
      <c r="CP93" s="409"/>
      <c r="CQ93" s="409"/>
      <c r="CR93" s="410"/>
      <c r="CS93" s="409"/>
      <c r="CT93" s="409"/>
      <c r="CU93" s="410"/>
      <c r="CV93" s="409"/>
      <c r="CW93" s="409"/>
      <c r="CX93" s="410"/>
      <c r="CY93" s="409"/>
      <c r="CZ93" s="409"/>
      <c r="DA93" s="410"/>
      <c r="DB93" s="409"/>
      <c r="DC93" s="409"/>
      <c r="DD93" s="410"/>
      <c r="DE93" s="388">
        <f t="shared" si="6"/>
        <v>0</v>
      </c>
      <c r="DF93" s="389">
        <f t="shared" si="7"/>
        <v>0</v>
      </c>
      <c r="DG93" s="390">
        <f t="shared" si="8"/>
        <v>0</v>
      </c>
    </row>
    <row r="94" ht="15.6" spans="2:111">
      <c r="B94" s="191">
        <v>39</v>
      </c>
      <c r="C94" s="192">
        <f>'5 жастағы балалар Ф'!C94</f>
        <v>0</v>
      </c>
      <c r="D94" s="409"/>
      <c r="E94" s="409"/>
      <c r="F94" s="410"/>
      <c r="G94" s="409"/>
      <c r="H94" s="409"/>
      <c r="I94" s="410"/>
      <c r="J94" s="409"/>
      <c r="K94" s="409"/>
      <c r="L94" s="410"/>
      <c r="M94" s="409"/>
      <c r="N94" s="409"/>
      <c r="O94" s="410"/>
      <c r="P94" s="409"/>
      <c r="Q94" s="409"/>
      <c r="R94" s="410"/>
      <c r="S94" s="409"/>
      <c r="T94" s="409"/>
      <c r="U94" s="410"/>
      <c r="V94" s="409"/>
      <c r="W94" s="409"/>
      <c r="X94" s="410"/>
      <c r="Y94" s="409"/>
      <c r="Z94" s="409"/>
      <c r="AA94" s="410"/>
      <c r="AB94" s="409"/>
      <c r="AC94" s="409"/>
      <c r="AD94" s="410"/>
      <c r="AE94" s="409"/>
      <c r="AF94" s="409"/>
      <c r="AG94" s="410"/>
      <c r="AH94" s="409"/>
      <c r="AI94" s="409"/>
      <c r="AJ94" s="410"/>
      <c r="AK94" s="409"/>
      <c r="AL94" s="409"/>
      <c r="AM94" s="410"/>
      <c r="AN94" s="409"/>
      <c r="AO94" s="409"/>
      <c r="AP94" s="410"/>
      <c r="AQ94" s="409"/>
      <c r="AR94" s="409"/>
      <c r="AS94" s="410"/>
      <c r="AT94" s="409"/>
      <c r="AU94" s="409"/>
      <c r="AV94" s="410"/>
      <c r="AW94" s="409"/>
      <c r="AX94" s="409"/>
      <c r="AY94" s="410"/>
      <c r="AZ94" s="409"/>
      <c r="BA94" s="409"/>
      <c r="BB94" s="410"/>
      <c r="BC94" s="409"/>
      <c r="BD94" s="409"/>
      <c r="BE94" s="410"/>
      <c r="BF94" s="409"/>
      <c r="BG94" s="409"/>
      <c r="BH94" s="410"/>
      <c r="BI94" s="409"/>
      <c r="BJ94" s="409"/>
      <c r="BK94" s="410"/>
      <c r="BL94" s="409"/>
      <c r="BM94" s="409"/>
      <c r="BN94" s="410"/>
      <c r="BO94" s="409"/>
      <c r="BP94" s="409"/>
      <c r="BQ94" s="410"/>
      <c r="BR94" s="409"/>
      <c r="BS94" s="409"/>
      <c r="BT94" s="410"/>
      <c r="BU94" s="409"/>
      <c r="BV94" s="409"/>
      <c r="BW94" s="410"/>
      <c r="BX94" s="409"/>
      <c r="BY94" s="409"/>
      <c r="BZ94" s="410"/>
      <c r="CA94" s="409"/>
      <c r="CB94" s="409"/>
      <c r="CC94" s="410"/>
      <c r="CD94" s="409"/>
      <c r="CE94" s="409"/>
      <c r="CF94" s="410"/>
      <c r="CG94" s="409"/>
      <c r="CH94" s="409"/>
      <c r="CI94" s="410"/>
      <c r="CJ94" s="409"/>
      <c r="CK94" s="409"/>
      <c r="CL94" s="410"/>
      <c r="CM94" s="409"/>
      <c r="CN94" s="409"/>
      <c r="CO94" s="410"/>
      <c r="CP94" s="409"/>
      <c r="CQ94" s="409"/>
      <c r="CR94" s="410"/>
      <c r="CS94" s="409"/>
      <c r="CT94" s="409"/>
      <c r="CU94" s="410"/>
      <c r="CV94" s="409"/>
      <c r="CW94" s="409"/>
      <c r="CX94" s="410"/>
      <c r="CY94" s="409"/>
      <c r="CZ94" s="409"/>
      <c r="DA94" s="410"/>
      <c r="DB94" s="409"/>
      <c r="DC94" s="409"/>
      <c r="DD94" s="410"/>
      <c r="DE94" s="388">
        <f t="shared" si="6"/>
        <v>0</v>
      </c>
      <c r="DF94" s="389">
        <f t="shared" si="7"/>
        <v>0</v>
      </c>
      <c r="DG94" s="390">
        <f t="shared" si="8"/>
        <v>0</v>
      </c>
    </row>
    <row r="95" ht="15.6" spans="2:111">
      <c r="B95" s="191">
        <v>40</v>
      </c>
      <c r="C95" s="192">
        <f>'5 жастағы балалар Ф'!C95</f>
        <v>0</v>
      </c>
      <c r="D95" s="409"/>
      <c r="E95" s="409"/>
      <c r="F95" s="410"/>
      <c r="G95" s="409"/>
      <c r="H95" s="409"/>
      <c r="I95" s="410"/>
      <c r="J95" s="409"/>
      <c r="K95" s="409"/>
      <c r="L95" s="410"/>
      <c r="M95" s="409"/>
      <c r="N95" s="409"/>
      <c r="O95" s="410"/>
      <c r="P95" s="409"/>
      <c r="Q95" s="409"/>
      <c r="R95" s="410"/>
      <c r="S95" s="409"/>
      <c r="T95" s="409"/>
      <c r="U95" s="410"/>
      <c r="V95" s="409"/>
      <c r="W95" s="409"/>
      <c r="X95" s="410"/>
      <c r="Y95" s="409"/>
      <c r="Z95" s="409"/>
      <c r="AA95" s="410"/>
      <c r="AB95" s="409"/>
      <c r="AC95" s="409"/>
      <c r="AD95" s="410"/>
      <c r="AE95" s="409"/>
      <c r="AF95" s="409"/>
      <c r="AG95" s="410"/>
      <c r="AH95" s="409"/>
      <c r="AI95" s="409"/>
      <c r="AJ95" s="410"/>
      <c r="AK95" s="409"/>
      <c r="AL95" s="409"/>
      <c r="AM95" s="410"/>
      <c r="AN95" s="409"/>
      <c r="AO95" s="409"/>
      <c r="AP95" s="410"/>
      <c r="AQ95" s="409"/>
      <c r="AR95" s="409"/>
      <c r="AS95" s="410"/>
      <c r="AT95" s="409"/>
      <c r="AU95" s="409"/>
      <c r="AV95" s="410"/>
      <c r="AW95" s="409"/>
      <c r="AX95" s="409"/>
      <c r="AY95" s="410"/>
      <c r="AZ95" s="409"/>
      <c r="BA95" s="409"/>
      <c r="BB95" s="410"/>
      <c r="BC95" s="409"/>
      <c r="BD95" s="409"/>
      <c r="BE95" s="410"/>
      <c r="BF95" s="409"/>
      <c r="BG95" s="409"/>
      <c r="BH95" s="410"/>
      <c r="BI95" s="409"/>
      <c r="BJ95" s="409"/>
      <c r="BK95" s="410"/>
      <c r="BL95" s="409"/>
      <c r="BM95" s="409"/>
      <c r="BN95" s="410"/>
      <c r="BO95" s="409"/>
      <c r="BP95" s="409"/>
      <c r="BQ95" s="410"/>
      <c r="BR95" s="409"/>
      <c r="BS95" s="409"/>
      <c r="BT95" s="410"/>
      <c r="BU95" s="409"/>
      <c r="BV95" s="409"/>
      <c r="BW95" s="410"/>
      <c r="BX95" s="409"/>
      <c r="BY95" s="409"/>
      <c r="BZ95" s="410"/>
      <c r="CA95" s="409"/>
      <c r="CB95" s="409"/>
      <c r="CC95" s="410"/>
      <c r="CD95" s="409"/>
      <c r="CE95" s="409"/>
      <c r="CF95" s="410"/>
      <c r="CG95" s="409"/>
      <c r="CH95" s="409"/>
      <c r="CI95" s="410"/>
      <c r="CJ95" s="409"/>
      <c r="CK95" s="409"/>
      <c r="CL95" s="410"/>
      <c r="CM95" s="409"/>
      <c r="CN95" s="409"/>
      <c r="CO95" s="410"/>
      <c r="CP95" s="409"/>
      <c r="CQ95" s="409"/>
      <c r="CR95" s="410"/>
      <c r="CS95" s="409"/>
      <c r="CT95" s="409"/>
      <c r="CU95" s="410"/>
      <c r="CV95" s="409"/>
      <c r="CW95" s="409"/>
      <c r="CX95" s="410"/>
      <c r="CY95" s="409"/>
      <c r="CZ95" s="409"/>
      <c r="DA95" s="410"/>
      <c r="DB95" s="409"/>
      <c r="DC95" s="409"/>
      <c r="DD95" s="410"/>
      <c r="DE95" s="388">
        <f t="shared" si="6"/>
        <v>0</v>
      </c>
      <c r="DF95" s="389">
        <f t="shared" si="7"/>
        <v>0</v>
      </c>
      <c r="DG95" s="390">
        <f t="shared" si="8"/>
        <v>0</v>
      </c>
    </row>
    <row r="96" ht="15.6" spans="2:111">
      <c r="B96" s="191">
        <v>41</v>
      </c>
      <c r="C96" s="192">
        <f>'5 жастағы балалар Ф'!C96</f>
        <v>0</v>
      </c>
      <c r="D96" s="409"/>
      <c r="E96" s="409"/>
      <c r="F96" s="410"/>
      <c r="G96" s="409"/>
      <c r="H96" s="409"/>
      <c r="I96" s="410"/>
      <c r="J96" s="409"/>
      <c r="K96" s="409"/>
      <c r="L96" s="410"/>
      <c r="M96" s="409"/>
      <c r="N96" s="409"/>
      <c r="O96" s="410"/>
      <c r="P96" s="409"/>
      <c r="Q96" s="409"/>
      <c r="R96" s="410"/>
      <c r="S96" s="409"/>
      <c r="T96" s="409"/>
      <c r="U96" s="410"/>
      <c r="V96" s="409"/>
      <c r="W96" s="409"/>
      <c r="X96" s="410"/>
      <c r="Y96" s="409"/>
      <c r="Z96" s="409"/>
      <c r="AA96" s="410"/>
      <c r="AB96" s="409"/>
      <c r="AC96" s="409"/>
      <c r="AD96" s="410"/>
      <c r="AE96" s="409"/>
      <c r="AF96" s="409"/>
      <c r="AG96" s="410"/>
      <c r="AH96" s="409"/>
      <c r="AI96" s="409"/>
      <c r="AJ96" s="410"/>
      <c r="AK96" s="409"/>
      <c r="AL96" s="409"/>
      <c r="AM96" s="410"/>
      <c r="AN96" s="409"/>
      <c r="AO96" s="409"/>
      <c r="AP96" s="410"/>
      <c r="AQ96" s="409"/>
      <c r="AR96" s="409"/>
      <c r="AS96" s="410"/>
      <c r="AT96" s="409"/>
      <c r="AU96" s="409"/>
      <c r="AV96" s="410"/>
      <c r="AW96" s="409"/>
      <c r="AX96" s="409"/>
      <c r="AY96" s="410"/>
      <c r="AZ96" s="409"/>
      <c r="BA96" s="409"/>
      <c r="BB96" s="410"/>
      <c r="BC96" s="409"/>
      <c r="BD96" s="409"/>
      <c r="BE96" s="410"/>
      <c r="BF96" s="409"/>
      <c r="BG96" s="409"/>
      <c r="BH96" s="410"/>
      <c r="BI96" s="409"/>
      <c r="BJ96" s="409"/>
      <c r="BK96" s="410"/>
      <c r="BL96" s="409"/>
      <c r="BM96" s="409"/>
      <c r="BN96" s="410"/>
      <c r="BO96" s="409"/>
      <c r="BP96" s="409"/>
      <c r="BQ96" s="410"/>
      <c r="BR96" s="409"/>
      <c r="BS96" s="409"/>
      <c r="BT96" s="410"/>
      <c r="BU96" s="409"/>
      <c r="BV96" s="409"/>
      <c r="BW96" s="410"/>
      <c r="BX96" s="409"/>
      <c r="BY96" s="409"/>
      <c r="BZ96" s="410"/>
      <c r="CA96" s="409"/>
      <c r="CB96" s="409"/>
      <c r="CC96" s="410"/>
      <c r="CD96" s="409"/>
      <c r="CE96" s="409"/>
      <c r="CF96" s="410"/>
      <c r="CG96" s="409"/>
      <c r="CH96" s="409"/>
      <c r="CI96" s="410"/>
      <c r="CJ96" s="409"/>
      <c r="CK96" s="409"/>
      <c r="CL96" s="410"/>
      <c r="CM96" s="409"/>
      <c r="CN96" s="409"/>
      <c r="CO96" s="410"/>
      <c r="CP96" s="409"/>
      <c r="CQ96" s="409"/>
      <c r="CR96" s="410"/>
      <c r="CS96" s="409"/>
      <c r="CT96" s="409"/>
      <c r="CU96" s="410"/>
      <c r="CV96" s="409"/>
      <c r="CW96" s="409"/>
      <c r="CX96" s="410"/>
      <c r="CY96" s="409"/>
      <c r="CZ96" s="409"/>
      <c r="DA96" s="410"/>
      <c r="DB96" s="409"/>
      <c r="DC96" s="409"/>
      <c r="DD96" s="410"/>
      <c r="DE96" s="388">
        <f t="shared" si="6"/>
        <v>0</v>
      </c>
      <c r="DF96" s="389">
        <f t="shared" si="7"/>
        <v>0</v>
      </c>
      <c r="DG96" s="390">
        <f t="shared" si="8"/>
        <v>0</v>
      </c>
    </row>
    <row r="97" ht="15.6" spans="2:111">
      <c r="B97" s="191">
        <v>42</v>
      </c>
      <c r="C97" s="192">
        <f>'5 жастағы балалар Ф'!C97</f>
        <v>0</v>
      </c>
      <c r="D97" s="409"/>
      <c r="E97" s="409"/>
      <c r="F97" s="410"/>
      <c r="G97" s="409"/>
      <c r="H97" s="409"/>
      <c r="I97" s="410"/>
      <c r="J97" s="409"/>
      <c r="K97" s="409"/>
      <c r="L97" s="410"/>
      <c r="M97" s="409"/>
      <c r="N97" s="409"/>
      <c r="O97" s="410"/>
      <c r="P97" s="409"/>
      <c r="Q97" s="409"/>
      <c r="R97" s="410"/>
      <c r="S97" s="409"/>
      <c r="T97" s="409"/>
      <c r="U97" s="410"/>
      <c r="V97" s="409"/>
      <c r="W97" s="409"/>
      <c r="X97" s="410"/>
      <c r="Y97" s="409"/>
      <c r="Z97" s="409"/>
      <c r="AA97" s="410"/>
      <c r="AB97" s="409"/>
      <c r="AC97" s="409"/>
      <c r="AD97" s="410"/>
      <c r="AE97" s="409"/>
      <c r="AF97" s="409"/>
      <c r="AG97" s="410"/>
      <c r="AH97" s="409"/>
      <c r="AI97" s="409"/>
      <c r="AJ97" s="410"/>
      <c r="AK97" s="409"/>
      <c r="AL97" s="409"/>
      <c r="AM97" s="410"/>
      <c r="AN97" s="409"/>
      <c r="AO97" s="409"/>
      <c r="AP97" s="410"/>
      <c r="AQ97" s="409"/>
      <c r="AR97" s="409"/>
      <c r="AS97" s="410"/>
      <c r="AT97" s="409"/>
      <c r="AU97" s="409"/>
      <c r="AV97" s="410"/>
      <c r="AW97" s="409"/>
      <c r="AX97" s="409"/>
      <c r="AY97" s="410"/>
      <c r="AZ97" s="409"/>
      <c r="BA97" s="409"/>
      <c r="BB97" s="410"/>
      <c r="BC97" s="409"/>
      <c r="BD97" s="409"/>
      <c r="BE97" s="410"/>
      <c r="BF97" s="409"/>
      <c r="BG97" s="409"/>
      <c r="BH97" s="410"/>
      <c r="BI97" s="409"/>
      <c r="BJ97" s="409"/>
      <c r="BK97" s="410"/>
      <c r="BL97" s="409"/>
      <c r="BM97" s="409"/>
      <c r="BN97" s="410"/>
      <c r="BO97" s="409"/>
      <c r="BP97" s="409"/>
      <c r="BQ97" s="410"/>
      <c r="BR97" s="409"/>
      <c r="BS97" s="409"/>
      <c r="BT97" s="410"/>
      <c r="BU97" s="409"/>
      <c r="BV97" s="409"/>
      <c r="BW97" s="410"/>
      <c r="BX97" s="409"/>
      <c r="BY97" s="409"/>
      <c r="BZ97" s="410"/>
      <c r="CA97" s="409"/>
      <c r="CB97" s="409"/>
      <c r="CC97" s="410"/>
      <c r="CD97" s="409"/>
      <c r="CE97" s="409"/>
      <c r="CF97" s="410"/>
      <c r="CG97" s="409"/>
      <c r="CH97" s="409"/>
      <c r="CI97" s="410"/>
      <c r="CJ97" s="409"/>
      <c r="CK97" s="409"/>
      <c r="CL97" s="410"/>
      <c r="CM97" s="409"/>
      <c r="CN97" s="409"/>
      <c r="CO97" s="410"/>
      <c r="CP97" s="409"/>
      <c r="CQ97" s="409"/>
      <c r="CR97" s="410"/>
      <c r="CS97" s="409"/>
      <c r="CT97" s="409"/>
      <c r="CU97" s="410"/>
      <c r="CV97" s="409"/>
      <c r="CW97" s="409"/>
      <c r="CX97" s="410"/>
      <c r="CY97" s="409"/>
      <c r="CZ97" s="409"/>
      <c r="DA97" s="410"/>
      <c r="DB97" s="409"/>
      <c r="DC97" s="409"/>
      <c r="DD97" s="410"/>
      <c r="DE97" s="388">
        <f t="shared" si="6"/>
        <v>0</v>
      </c>
      <c r="DF97" s="389">
        <f t="shared" si="7"/>
        <v>0</v>
      </c>
      <c r="DG97" s="390">
        <f t="shared" si="8"/>
        <v>0</v>
      </c>
    </row>
    <row r="98" ht="21" customHeight="1" spans="2:111">
      <c r="B98" s="363" t="s">
        <v>70</v>
      </c>
      <c r="C98" s="364"/>
      <c r="D98" s="426">
        <f t="shared" ref="D98:BM98" si="9">SUM(D56:D97)</f>
        <v>3</v>
      </c>
      <c r="E98" s="426">
        <f t="shared" si="9"/>
        <v>3</v>
      </c>
      <c r="F98" s="427">
        <f t="shared" si="9"/>
        <v>3</v>
      </c>
      <c r="G98" s="368">
        <f t="shared" si="9"/>
        <v>4</v>
      </c>
      <c r="H98" s="426">
        <f t="shared" si="9"/>
        <v>3</v>
      </c>
      <c r="I98" s="427">
        <f t="shared" si="9"/>
        <v>2</v>
      </c>
      <c r="J98" s="368">
        <f t="shared" si="9"/>
        <v>2</v>
      </c>
      <c r="K98" s="426">
        <f t="shared" si="9"/>
        <v>4</v>
      </c>
      <c r="L98" s="427">
        <f t="shared" si="9"/>
        <v>3</v>
      </c>
      <c r="M98" s="368">
        <f t="shared" si="9"/>
        <v>3</v>
      </c>
      <c r="N98" s="426">
        <f t="shared" si="9"/>
        <v>4</v>
      </c>
      <c r="O98" s="427">
        <f t="shared" si="9"/>
        <v>2</v>
      </c>
      <c r="P98" s="368">
        <f t="shared" si="9"/>
        <v>2</v>
      </c>
      <c r="Q98" s="426">
        <f t="shared" si="9"/>
        <v>5</v>
      </c>
      <c r="R98" s="427">
        <f t="shared" si="9"/>
        <v>2</v>
      </c>
      <c r="S98" s="368">
        <f t="shared" si="9"/>
        <v>2</v>
      </c>
      <c r="T98" s="426">
        <f t="shared" si="9"/>
        <v>4</v>
      </c>
      <c r="U98" s="427">
        <f t="shared" si="9"/>
        <v>3</v>
      </c>
      <c r="V98" s="368">
        <f t="shared" si="9"/>
        <v>2</v>
      </c>
      <c r="W98" s="426">
        <f t="shared" si="9"/>
        <v>5</v>
      </c>
      <c r="X98" s="427">
        <f t="shared" si="9"/>
        <v>2</v>
      </c>
      <c r="Y98" s="368">
        <f t="shared" si="9"/>
        <v>3</v>
      </c>
      <c r="Z98" s="426">
        <f t="shared" si="9"/>
        <v>4</v>
      </c>
      <c r="AA98" s="427">
        <f t="shared" si="9"/>
        <v>2</v>
      </c>
      <c r="AB98" s="368">
        <f t="shared" si="9"/>
        <v>5</v>
      </c>
      <c r="AC98" s="426">
        <f t="shared" si="9"/>
        <v>2</v>
      </c>
      <c r="AD98" s="427">
        <f t="shared" si="9"/>
        <v>2</v>
      </c>
      <c r="AE98" s="368">
        <f t="shared" si="9"/>
        <v>0</v>
      </c>
      <c r="AF98" s="426">
        <f t="shared" si="9"/>
        <v>7</v>
      </c>
      <c r="AG98" s="427">
        <f t="shared" si="9"/>
        <v>2</v>
      </c>
      <c r="AH98" s="426">
        <f t="shared" ref="AH98:BK98" si="10">SUM(AH56:AH97)</f>
        <v>0</v>
      </c>
      <c r="AI98" s="426">
        <f t="shared" si="10"/>
        <v>7</v>
      </c>
      <c r="AJ98" s="427">
        <f t="shared" si="10"/>
        <v>2</v>
      </c>
      <c r="AK98" s="368">
        <f t="shared" si="10"/>
        <v>4</v>
      </c>
      <c r="AL98" s="426">
        <f t="shared" si="10"/>
        <v>3</v>
      </c>
      <c r="AM98" s="427">
        <f t="shared" si="10"/>
        <v>2</v>
      </c>
      <c r="AN98" s="368">
        <f t="shared" si="10"/>
        <v>4</v>
      </c>
      <c r="AO98" s="426">
        <f t="shared" si="10"/>
        <v>3</v>
      </c>
      <c r="AP98" s="427">
        <f t="shared" si="10"/>
        <v>2</v>
      </c>
      <c r="AQ98" s="368">
        <f t="shared" si="10"/>
        <v>4</v>
      </c>
      <c r="AR98" s="426">
        <f t="shared" si="10"/>
        <v>3</v>
      </c>
      <c r="AS98" s="427">
        <f t="shared" si="10"/>
        <v>2</v>
      </c>
      <c r="AT98" s="368">
        <f t="shared" si="10"/>
        <v>5</v>
      </c>
      <c r="AU98" s="426">
        <f t="shared" si="10"/>
        <v>2</v>
      </c>
      <c r="AV98" s="427">
        <f t="shared" si="10"/>
        <v>2</v>
      </c>
      <c r="AW98" s="368">
        <f t="shared" si="10"/>
        <v>4</v>
      </c>
      <c r="AX98" s="426">
        <f t="shared" si="10"/>
        <v>3</v>
      </c>
      <c r="AY98" s="427">
        <f t="shared" si="10"/>
        <v>2</v>
      </c>
      <c r="AZ98" s="368">
        <f t="shared" si="10"/>
        <v>4</v>
      </c>
      <c r="BA98" s="426">
        <f t="shared" si="10"/>
        <v>3</v>
      </c>
      <c r="BB98" s="427">
        <f t="shared" si="10"/>
        <v>2</v>
      </c>
      <c r="BC98" s="368">
        <f t="shared" si="10"/>
        <v>4</v>
      </c>
      <c r="BD98" s="426">
        <f t="shared" si="10"/>
        <v>3</v>
      </c>
      <c r="BE98" s="427">
        <f t="shared" si="10"/>
        <v>2</v>
      </c>
      <c r="BF98" s="368">
        <f t="shared" si="10"/>
        <v>4</v>
      </c>
      <c r="BG98" s="426">
        <f t="shared" si="10"/>
        <v>3</v>
      </c>
      <c r="BH98" s="427">
        <f t="shared" si="10"/>
        <v>2</v>
      </c>
      <c r="BI98" s="368">
        <f t="shared" si="10"/>
        <v>4</v>
      </c>
      <c r="BJ98" s="426">
        <f t="shared" si="10"/>
        <v>3</v>
      </c>
      <c r="BK98" s="427">
        <f t="shared" si="10"/>
        <v>2</v>
      </c>
      <c r="BL98" s="368">
        <f t="shared" si="9"/>
        <v>4</v>
      </c>
      <c r="BM98" s="426">
        <f t="shared" si="9"/>
        <v>2</v>
      </c>
      <c r="BN98" s="427">
        <f t="shared" ref="BN98:CX98" si="11">SUM(BN56:BN97)</f>
        <v>3</v>
      </c>
      <c r="BO98" s="368">
        <f t="shared" si="11"/>
        <v>3</v>
      </c>
      <c r="BP98" s="426">
        <f t="shared" si="11"/>
        <v>3</v>
      </c>
      <c r="BQ98" s="427">
        <f t="shared" si="11"/>
        <v>3</v>
      </c>
      <c r="BR98" s="368">
        <f t="shared" si="11"/>
        <v>0</v>
      </c>
      <c r="BS98" s="426">
        <f t="shared" si="11"/>
        <v>6</v>
      </c>
      <c r="BT98" s="427">
        <f t="shared" si="11"/>
        <v>3</v>
      </c>
      <c r="BU98" s="368">
        <f t="shared" si="11"/>
        <v>5</v>
      </c>
      <c r="BV98" s="426">
        <f t="shared" si="11"/>
        <v>4</v>
      </c>
      <c r="BW98" s="427">
        <f t="shared" si="11"/>
        <v>0</v>
      </c>
      <c r="BX98" s="368">
        <f t="shared" si="11"/>
        <v>5</v>
      </c>
      <c r="BY98" s="426">
        <f t="shared" si="11"/>
        <v>3</v>
      </c>
      <c r="BZ98" s="427">
        <f t="shared" si="11"/>
        <v>1</v>
      </c>
      <c r="CA98" s="368">
        <f t="shared" si="11"/>
        <v>5</v>
      </c>
      <c r="CB98" s="426">
        <f t="shared" si="11"/>
        <v>2</v>
      </c>
      <c r="CC98" s="427">
        <f t="shared" si="11"/>
        <v>2</v>
      </c>
      <c r="CD98" s="368">
        <f t="shared" si="11"/>
        <v>3</v>
      </c>
      <c r="CE98" s="426">
        <f t="shared" si="11"/>
        <v>3</v>
      </c>
      <c r="CF98" s="427">
        <f t="shared" si="11"/>
        <v>3</v>
      </c>
      <c r="CG98" s="368">
        <f t="shared" si="11"/>
        <v>4</v>
      </c>
      <c r="CH98" s="426">
        <f t="shared" si="11"/>
        <v>2</v>
      </c>
      <c r="CI98" s="427">
        <f t="shared" si="11"/>
        <v>3</v>
      </c>
      <c r="CJ98" s="368">
        <f t="shared" si="11"/>
        <v>3</v>
      </c>
      <c r="CK98" s="426">
        <f t="shared" si="11"/>
        <v>5</v>
      </c>
      <c r="CL98" s="427">
        <f t="shared" si="11"/>
        <v>3</v>
      </c>
      <c r="CM98" s="368">
        <f t="shared" si="11"/>
        <v>3</v>
      </c>
      <c r="CN98" s="426">
        <f t="shared" si="11"/>
        <v>3</v>
      </c>
      <c r="CO98" s="427">
        <f t="shared" si="11"/>
        <v>3</v>
      </c>
      <c r="CP98" s="368">
        <f t="shared" si="11"/>
        <v>0</v>
      </c>
      <c r="CQ98" s="426">
        <f t="shared" si="11"/>
        <v>6</v>
      </c>
      <c r="CR98" s="427">
        <f t="shared" si="11"/>
        <v>3</v>
      </c>
      <c r="CS98" s="368">
        <f t="shared" si="11"/>
        <v>0</v>
      </c>
      <c r="CT98" s="426">
        <f t="shared" si="11"/>
        <v>5</v>
      </c>
      <c r="CU98" s="427">
        <f t="shared" si="11"/>
        <v>4</v>
      </c>
      <c r="CV98" s="368">
        <f t="shared" si="11"/>
        <v>0</v>
      </c>
      <c r="CW98" s="426">
        <f t="shared" si="11"/>
        <v>0</v>
      </c>
      <c r="CX98" s="427">
        <f t="shared" si="11"/>
        <v>9</v>
      </c>
      <c r="CY98" s="368">
        <f t="shared" ref="CY98:DD98" si="12">SUM(CY56:CY97)</f>
        <v>0</v>
      </c>
      <c r="CZ98" s="426">
        <f t="shared" si="12"/>
        <v>6</v>
      </c>
      <c r="DA98" s="427">
        <f t="shared" si="12"/>
        <v>3</v>
      </c>
      <c r="DB98" s="368">
        <f t="shared" si="12"/>
        <v>4</v>
      </c>
      <c r="DC98" s="426">
        <f t="shared" si="12"/>
        <v>3</v>
      </c>
      <c r="DD98" s="427">
        <f t="shared" si="12"/>
        <v>2</v>
      </c>
      <c r="DE98" s="391"/>
      <c r="DF98" s="113"/>
      <c r="DG98" s="113"/>
    </row>
    <row r="99" ht="58.5" customHeight="1" spans="2:111">
      <c r="B99" s="367" t="s">
        <v>71</v>
      </c>
      <c r="C99" s="368"/>
      <c r="D99" s="426">
        <f>D98*100/DF101</f>
        <v>33.3333333333333</v>
      </c>
      <c r="E99" s="429">
        <f>E98*100/DF101</f>
        <v>33.3333333333333</v>
      </c>
      <c r="F99" s="430">
        <f>F98*100/DF101</f>
        <v>33.3333333333333</v>
      </c>
      <c r="G99" s="431">
        <f>G98*100/DF101</f>
        <v>44.4444444444444</v>
      </c>
      <c r="H99" s="429">
        <f>H98*100/DF101</f>
        <v>33.3333333333333</v>
      </c>
      <c r="I99" s="430">
        <f>I98*100/DF101</f>
        <v>22.2222222222222</v>
      </c>
      <c r="J99" s="431">
        <f>J98*100/DF101</f>
        <v>22.2222222222222</v>
      </c>
      <c r="K99" s="429">
        <f>K98*100/DF101</f>
        <v>44.4444444444444</v>
      </c>
      <c r="L99" s="430">
        <f>L98*100/DF101</f>
        <v>33.3333333333333</v>
      </c>
      <c r="M99" s="431">
        <f>M98*100/DF101</f>
        <v>33.3333333333333</v>
      </c>
      <c r="N99" s="429">
        <f>N98*100/DF101</f>
        <v>44.4444444444444</v>
      </c>
      <c r="O99" s="430">
        <f>O98*100/DF101</f>
        <v>22.2222222222222</v>
      </c>
      <c r="P99" s="431">
        <f>P98*100/DF101</f>
        <v>22.2222222222222</v>
      </c>
      <c r="Q99" s="429">
        <f>Q98*100/DF101</f>
        <v>55.5555555555556</v>
      </c>
      <c r="R99" s="430">
        <f>R98*100/DF101</f>
        <v>22.2222222222222</v>
      </c>
      <c r="S99" s="431">
        <f>S98*100/DF101</f>
        <v>22.2222222222222</v>
      </c>
      <c r="T99" s="429">
        <f>T98*100/DF101</f>
        <v>44.4444444444444</v>
      </c>
      <c r="U99" s="430">
        <f>U98*100/DF101</f>
        <v>33.3333333333333</v>
      </c>
      <c r="V99" s="431">
        <f>V98*100/DF101</f>
        <v>22.2222222222222</v>
      </c>
      <c r="W99" s="429">
        <f>W98*100/DF101</f>
        <v>55.5555555555556</v>
      </c>
      <c r="X99" s="430">
        <f>X98*100/DF101</f>
        <v>22.2222222222222</v>
      </c>
      <c r="Y99" s="431">
        <f>Y98*100/DF101</f>
        <v>33.3333333333333</v>
      </c>
      <c r="Z99" s="429">
        <f>Z98*100/DF101</f>
        <v>44.4444444444444</v>
      </c>
      <c r="AA99" s="430">
        <f>AA98*100/DF101</f>
        <v>22.2222222222222</v>
      </c>
      <c r="AB99" s="431">
        <f>AB98*100/DF101</f>
        <v>55.5555555555556</v>
      </c>
      <c r="AC99" s="429">
        <f>AC98*100/DF101</f>
        <v>22.2222222222222</v>
      </c>
      <c r="AD99" s="430">
        <f>AD98*100/DF101</f>
        <v>22.2222222222222</v>
      </c>
      <c r="AE99" s="431">
        <f>AE98*100/DF101</f>
        <v>0</v>
      </c>
      <c r="AF99" s="429">
        <f>AF98*100/DF101</f>
        <v>77.7777777777778</v>
      </c>
      <c r="AG99" s="430">
        <f>AG98*100/DF101</f>
        <v>22.2222222222222</v>
      </c>
      <c r="AH99" s="426">
        <f>AH98*100/DF101</f>
        <v>0</v>
      </c>
      <c r="AI99" s="429">
        <f>AI98*100/DF101</f>
        <v>77.7777777777778</v>
      </c>
      <c r="AJ99" s="430">
        <f>AJ98*100/DF101</f>
        <v>22.2222222222222</v>
      </c>
      <c r="AK99" s="431">
        <f>AK98*100/DF101</f>
        <v>44.4444444444444</v>
      </c>
      <c r="AL99" s="429">
        <f>AL98*100/DF101</f>
        <v>33.3333333333333</v>
      </c>
      <c r="AM99" s="430">
        <f>AM98*100/DF101</f>
        <v>22.2222222222222</v>
      </c>
      <c r="AN99" s="431">
        <f>AN98*100/DF101</f>
        <v>44.4444444444444</v>
      </c>
      <c r="AO99" s="429">
        <f>AO98*100/DF101</f>
        <v>33.3333333333333</v>
      </c>
      <c r="AP99" s="430">
        <f>AP98*100/DF101</f>
        <v>22.2222222222222</v>
      </c>
      <c r="AQ99" s="431">
        <f>AQ98*100/DF101</f>
        <v>44.4444444444444</v>
      </c>
      <c r="AR99" s="429">
        <f>AR98*100/DF101</f>
        <v>33.3333333333333</v>
      </c>
      <c r="AS99" s="430">
        <f>AS98*100/DF101</f>
        <v>22.2222222222222</v>
      </c>
      <c r="AT99" s="431">
        <f>AT98*100/DF101</f>
        <v>55.5555555555556</v>
      </c>
      <c r="AU99" s="429">
        <f>AU98*100/DF101</f>
        <v>22.2222222222222</v>
      </c>
      <c r="AV99" s="430">
        <f>AV98*100/DF101</f>
        <v>22.2222222222222</v>
      </c>
      <c r="AW99" s="431">
        <f>AW98*100/DF101</f>
        <v>44.4444444444444</v>
      </c>
      <c r="AX99" s="429">
        <f>AX98*100/DF101</f>
        <v>33.3333333333333</v>
      </c>
      <c r="AY99" s="430">
        <f>AY98*100/DF101</f>
        <v>22.2222222222222</v>
      </c>
      <c r="AZ99" s="431">
        <f>AZ98*100/DF101</f>
        <v>44.4444444444444</v>
      </c>
      <c r="BA99" s="429">
        <f>BA98*100/DF101</f>
        <v>33.3333333333333</v>
      </c>
      <c r="BB99" s="430">
        <f>BB98*100/DF101</f>
        <v>22.2222222222222</v>
      </c>
      <c r="BC99" s="431">
        <f>BC98*100/DF101</f>
        <v>44.4444444444444</v>
      </c>
      <c r="BD99" s="429">
        <f>BD98*100/DF101</f>
        <v>33.3333333333333</v>
      </c>
      <c r="BE99" s="430">
        <f>BE98*100/DF101</f>
        <v>22.2222222222222</v>
      </c>
      <c r="BF99" s="431">
        <f>BF98*100/DF101</f>
        <v>44.4444444444444</v>
      </c>
      <c r="BG99" s="429">
        <f>BG98*100/DF101</f>
        <v>33.3333333333333</v>
      </c>
      <c r="BH99" s="430">
        <f>BH98*100/DF101</f>
        <v>22.2222222222222</v>
      </c>
      <c r="BI99" s="431">
        <f>BI98*100/DF101</f>
        <v>44.4444444444444</v>
      </c>
      <c r="BJ99" s="429">
        <f>BJ98*100/DF101</f>
        <v>33.3333333333333</v>
      </c>
      <c r="BK99" s="430">
        <f>BK98*100/DF101</f>
        <v>22.2222222222222</v>
      </c>
      <c r="BL99" s="431">
        <f>BL98*100/DF101</f>
        <v>44.4444444444444</v>
      </c>
      <c r="BM99" s="429">
        <f>BM98*100/DF101</f>
        <v>22.2222222222222</v>
      </c>
      <c r="BN99" s="430">
        <f>BN98*100/DF101</f>
        <v>33.3333333333333</v>
      </c>
      <c r="BO99" s="431">
        <f>BO98*100/DF101</f>
        <v>33.3333333333333</v>
      </c>
      <c r="BP99" s="429">
        <f>BP98*100/DF101</f>
        <v>33.3333333333333</v>
      </c>
      <c r="BQ99" s="430">
        <f>BQ98*100/DF101</f>
        <v>33.3333333333333</v>
      </c>
      <c r="BR99" s="431">
        <f>BR98*100/DF101</f>
        <v>0</v>
      </c>
      <c r="BS99" s="429">
        <f>BS98*100/DF101</f>
        <v>66.6666666666667</v>
      </c>
      <c r="BT99" s="430">
        <f>BT98*100/DF101</f>
        <v>33.3333333333333</v>
      </c>
      <c r="BU99" s="431">
        <f>BU98*100/DF101</f>
        <v>55.5555555555556</v>
      </c>
      <c r="BV99" s="429">
        <f>BV98*100/DF101</f>
        <v>44.4444444444444</v>
      </c>
      <c r="BW99" s="430">
        <f>BW98*100/DF101</f>
        <v>0</v>
      </c>
      <c r="BX99" s="431">
        <f>BX98*100/DF101</f>
        <v>55.5555555555556</v>
      </c>
      <c r="BY99" s="429">
        <f>BY98*100/DF101</f>
        <v>33.3333333333333</v>
      </c>
      <c r="BZ99" s="370">
        <f>BZ98*100/DF101</f>
        <v>11.1111111111111</v>
      </c>
      <c r="CA99" s="371">
        <f>CA98*100/DF101</f>
        <v>55.5555555555556</v>
      </c>
      <c r="CB99" s="369">
        <f>CB98*100/DF101</f>
        <v>22.2222222222222</v>
      </c>
      <c r="CC99" s="370">
        <f>CC98*100/DF101</f>
        <v>22.2222222222222</v>
      </c>
      <c r="CD99" s="371">
        <f>CD98*100/DF101</f>
        <v>33.3333333333333</v>
      </c>
      <c r="CE99" s="369">
        <f>CE98*100/DF101</f>
        <v>33.3333333333333</v>
      </c>
      <c r="CF99" s="370">
        <f>CF98*100/DF101</f>
        <v>33.3333333333333</v>
      </c>
      <c r="CG99" s="371">
        <f>CG98*100/DF101</f>
        <v>44.4444444444444</v>
      </c>
      <c r="CH99" s="369">
        <f>CH98*100/DF101</f>
        <v>22.2222222222222</v>
      </c>
      <c r="CI99" s="370">
        <f>CI98*100/DF101</f>
        <v>33.3333333333333</v>
      </c>
      <c r="CJ99" s="371">
        <f>CJ98*100/DF101</f>
        <v>33.3333333333333</v>
      </c>
      <c r="CK99" s="369">
        <f>CK98*100/DF101</f>
        <v>55.5555555555556</v>
      </c>
      <c r="CL99" s="370">
        <f>CL98*100/DF101</f>
        <v>33.3333333333333</v>
      </c>
      <c r="CM99" s="371">
        <f>CM98*100/DF101</f>
        <v>33.3333333333333</v>
      </c>
      <c r="CN99" s="369">
        <f>CN98*100/DF101</f>
        <v>33.3333333333333</v>
      </c>
      <c r="CO99" s="370">
        <f>CO98*100/DF101</f>
        <v>33.3333333333333</v>
      </c>
      <c r="CP99" s="452">
        <f>CP98*100/DF101</f>
        <v>0</v>
      </c>
      <c r="CQ99" s="453">
        <f>CQ98*100/DF101</f>
        <v>66.6666666666667</v>
      </c>
      <c r="CR99" s="454">
        <f>CR98*100/DF101</f>
        <v>33.3333333333333</v>
      </c>
      <c r="CS99" s="452">
        <f>CS98*100/DF101</f>
        <v>0</v>
      </c>
      <c r="CT99" s="453">
        <f>CT98*100/DF101</f>
        <v>55.5555555555556</v>
      </c>
      <c r="CU99" s="454">
        <f>CU98*100/DF101</f>
        <v>44.4444444444444</v>
      </c>
      <c r="CV99" s="452">
        <f>CV98*100/DF101</f>
        <v>0</v>
      </c>
      <c r="CW99" s="453">
        <f>CW98*100/DF101</f>
        <v>0</v>
      </c>
      <c r="CX99" s="454">
        <f>CX98*100/DF101</f>
        <v>100</v>
      </c>
      <c r="CY99" s="452">
        <f>CY98*100/DF101</f>
        <v>0</v>
      </c>
      <c r="CZ99" s="453">
        <f>CZ98*100/DF101</f>
        <v>66.6666666666667</v>
      </c>
      <c r="DA99" s="454">
        <f>DA98*100/DF101</f>
        <v>33.3333333333333</v>
      </c>
      <c r="DB99" s="452">
        <f>DB98*100/DF101</f>
        <v>44.4444444444444</v>
      </c>
      <c r="DC99" s="453">
        <f>DC98*100/DF101</f>
        <v>33.3333333333333</v>
      </c>
      <c r="DD99" s="454">
        <f>DD98*100/DF101</f>
        <v>22.2222222222222</v>
      </c>
      <c r="DE99" s="391"/>
      <c r="DF99" s="113"/>
      <c r="DG99" s="113"/>
    </row>
    <row r="100" spans="2:111">
      <c r="B100" s="372"/>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3"/>
      <c r="AW100" s="373"/>
      <c r="AX100" s="373"/>
      <c r="AY100" s="373"/>
      <c r="AZ100" s="373"/>
      <c r="BA100" s="373"/>
      <c r="BB100" s="373"/>
      <c r="BC100" s="373"/>
      <c r="BD100" s="373"/>
      <c r="BE100" s="373"/>
      <c r="BF100" s="373"/>
      <c r="BG100" s="373"/>
      <c r="BH100" s="373"/>
      <c r="BI100" s="373"/>
      <c r="BJ100" s="373"/>
      <c r="BK100" s="373"/>
      <c r="BL100" s="373"/>
      <c r="BM100" s="373"/>
      <c r="BN100" s="373"/>
      <c r="BO100" s="373"/>
      <c r="BP100" s="373"/>
      <c r="BQ100" s="373"/>
      <c r="BR100" s="373"/>
      <c r="BS100" s="373"/>
      <c r="BT100" s="373"/>
      <c r="BU100" s="373"/>
      <c r="BV100" s="373"/>
      <c r="BW100" s="373"/>
      <c r="BX100" s="373"/>
      <c r="BY100" s="373"/>
      <c r="BZ100" s="373"/>
      <c r="CA100" s="373"/>
      <c r="CB100" s="373"/>
      <c r="CC100" s="373"/>
      <c r="CD100" s="373"/>
      <c r="CE100" s="373"/>
      <c r="CF100" s="373"/>
      <c r="CG100" s="373"/>
      <c r="CH100" s="373"/>
      <c r="CI100" s="373"/>
      <c r="CJ100" s="373"/>
      <c r="CK100" s="373"/>
      <c r="CL100" s="373"/>
      <c r="CM100" s="373"/>
      <c r="CN100" s="373"/>
      <c r="CO100" s="373"/>
      <c r="CP100" s="373"/>
      <c r="CQ100" s="373"/>
      <c r="CR100" s="373"/>
      <c r="CS100" s="373"/>
      <c r="CT100" s="373"/>
      <c r="CU100" s="373"/>
      <c r="CV100" s="438"/>
      <c r="CW100" s="392"/>
      <c r="CX100" s="392"/>
      <c r="CY100" s="392"/>
      <c r="CZ100" s="392"/>
      <c r="DA100" s="392"/>
      <c r="DB100" s="392"/>
      <c r="DC100" s="392"/>
      <c r="DD100" s="392"/>
      <c r="DE100" s="393"/>
      <c r="DF100" s="32" t="s">
        <v>72</v>
      </c>
      <c r="DG100" s="32" t="s">
        <v>73</v>
      </c>
    </row>
    <row r="101" spans="2:111">
      <c r="B101" s="374"/>
      <c r="C101" s="315"/>
      <c r="D101" s="315"/>
      <c r="E101" s="315"/>
      <c r="F101" s="315"/>
      <c r="G101" s="315"/>
      <c r="H101" s="315"/>
      <c r="I101" s="315"/>
      <c r="J101" s="315"/>
      <c r="K101" s="315"/>
      <c r="L101" s="315"/>
      <c r="M101" s="315"/>
      <c r="N101" s="315"/>
      <c r="O101" s="315"/>
      <c r="P101" s="315"/>
      <c r="Q101" s="315"/>
      <c r="R101" s="315"/>
      <c r="S101" s="315"/>
      <c r="T101" s="315"/>
      <c r="U101" s="315"/>
      <c r="V101" s="315"/>
      <c r="W101" s="315"/>
      <c r="X101" s="315"/>
      <c r="Y101" s="315"/>
      <c r="Z101" s="315"/>
      <c r="AA101" s="315"/>
      <c r="AB101" s="315"/>
      <c r="AC101" s="315"/>
      <c r="AD101" s="315"/>
      <c r="AE101" s="315"/>
      <c r="AF101" s="315"/>
      <c r="AG101" s="315"/>
      <c r="AH101" s="315"/>
      <c r="AI101" s="315"/>
      <c r="AJ101" s="315"/>
      <c r="AK101" s="315"/>
      <c r="AL101" s="315"/>
      <c r="AM101" s="315"/>
      <c r="AN101" s="315"/>
      <c r="AO101" s="315"/>
      <c r="AP101" s="315"/>
      <c r="AQ101" s="315"/>
      <c r="AR101" s="315"/>
      <c r="AS101" s="315"/>
      <c r="AT101" s="315"/>
      <c r="AU101" s="315"/>
      <c r="AV101" s="315"/>
      <c r="AW101" s="315"/>
      <c r="AX101" s="315"/>
      <c r="AY101" s="315"/>
      <c r="AZ101" s="315"/>
      <c r="BA101" s="315"/>
      <c r="BB101" s="315"/>
      <c r="BC101" s="315"/>
      <c r="BD101" s="315"/>
      <c r="BE101" s="315"/>
      <c r="BF101" s="315"/>
      <c r="BG101" s="315"/>
      <c r="BH101" s="315"/>
      <c r="BI101" s="315"/>
      <c r="BJ101" s="315"/>
      <c r="BK101" s="315"/>
      <c r="BL101" s="315"/>
      <c r="BM101" s="315"/>
      <c r="BN101" s="315"/>
      <c r="BO101" s="315"/>
      <c r="BP101" s="315"/>
      <c r="BQ101" s="315"/>
      <c r="BR101" s="315"/>
      <c r="BS101" s="315"/>
      <c r="BT101" s="315"/>
      <c r="BU101" s="315"/>
      <c r="BV101" s="315"/>
      <c r="BW101" s="315"/>
      <c r="BX101" s="315"/>
      <c r="BY101" s="315"/>
      <c r="BZ101" s="315"/>
      <c r="CA101" s="315"/>
      <c r="CB101" s="315"/>
      <c r="CC101" s="315"/>
      <c r="CD101" s="315"/>
      <c r="CE101" s="315"/>
      <c r="CF101" s="315"/>
      <c r="CG101" s="315"/>
      <c r="CH101" s="315"/>
      <c r="CI101" s="315"/>
      <c r="CJ101" s="315"/>
      <c r="CK101" s="315"/>
      <c r="CL101" s="315"/>
      <c r="CM101" s="315"/>
      <c r="CN101" s="315"/>
      <c r="CO101" s="315"/>
      <c r="CP101" s="315"/>
      <c r="CQ101" s="315"/>
      <c r="CR101" s="315"/>
      <c r="CS101" s="315"/>
      <c r="CT101" s="315"/>
      <c r="CU101" s="315"/>
      <c r="CV101" s="394" t="s">
        <v>70</v>
      </c>
      <c r="CW101" s="439"/>
      <c r="CX101" s="439"/>
      <c r="CY101" s="439"/>
      <c r="CZ101" s="439"/>
      <c r="DA101" s="439"/>
      <c r="DB101" s="439"/>
      <c r="DC101" s="439"/>
      <c r="DD101" s="439"/>
      <c r="DE101" s="445"/>
      <c r="DF101" s="32">
        <f>'5 жастағы балалар Ф'!Z101</f>
        <v>9</v>
      </c>
      <c r="DG101" s="32">
        <v>100</v>
      </c>
    </row>
    <row r="102" spans="2:111">
      <c r="B102" s="374"/>
      <c r="C102" s="315"/>
      <c r="D102" s="315"/>
      <c r="E102" s="315"/>
      <c r="F102" s="315"/>
      <c r="G102" s="315"/>
      <c r="H102" s="315"/>
      <c r="I102" s="315"/>
      <c r="J102" s="315"/>
      <c r="K102" s="315"/>
      <c r="L102" s="315"/>
      <c r="M102" s="315"/>
      <c r="N102" s="315"/>
      <c r="O102" s="315"/>
      <c r="P102" s="315"/>
      <c r="Q102" s="315"/>
      <c r="R102" s="315"/>
      <c r="S102" s="315"/>
      <c r="T102" s="315"/>
      <c r="U102" s="315"/>
      <c r="V102" s="315"/>
      <c r="W102" s="315"/>
      <c r="X102" s="315"/>
      <c r="Y102" s="315"/>
      <c r="Z102" s="315"/>
      <c r="AA102" s="315"/>
      <c r="AB102" s="315"/>
      <c r="AC102" s="315"/>
      <c r="AD102" s="315"/>
      <c r="AE102" s="315"/>
      <c r="AF102" s="315"/>
      <c r="AG102" s="315"/>
      <c r="AH102" s="315"/>
      <c r="AI102" s="315"/>
      <c r="AJ102" s="315"/>
      <c r="AK102" s="315"/>
      <c r="AL102" s="315"/>
      <c r="AM102" s="315"/>
      <c r="AN102" s="315"/>
      <c r="AO102" s="315"/>
      <c r="AP102" s="315"/>
      <c r="AQ102" s="315"/>
      <c r="AR102" s="315"/>
      <c r="AS102" s="315"/>
      <c r="AT102" s="315"/>
      <c r="AU102" s="315"/>
      <c r="AV102" s="315"/>
      <c r="AW102" s="315"/>
      <c r="AX102" s="315"/>
      <c r="AY102" s="315"/>
      <c r="AZ102" s="315"/>
      <c r="BA102" s="315"/>
      <c r="BB102" s="315"/>
      <c r="BC102" s="315"/>
      <c r="BD102" s="315"/>
      <c r="BE102" s="315"/>
      <c r="BF102" s="315"/>
      <c r="BG102" s="315"/>
      <c r="BH102" s="315"/>
      <c r="BI102" s="315"/>
      <c r="BJ102" s="315"/>
      <c r="BK102" s="315"/>
      <c r="BL102" s="315"/>
      <c r="BM102" s="315"/>
      <c r="BN102" s="315"/>
      <c r="BO102" s="315"/>
      <c r="BP102" s="315"/>
      <c r="BQ102" s="315"/>
      <c r="BR102" s="315"/>
      <c r="BS102" s="315"/>
      <c r="BT102" s="315"/>
      <c r="BU102" s="315"/>
      <c r="BV102" s="315"/>
      <c r="BW102" s="315"/>
      <c r="BX102" s="315"/>
      <c r="BY102" s="315"/>
      <c r="BZ102" s="315"/>
      <c r="CA102" s="315"/>
      <c r="CB102" s="315"/>
      <c r="CC102" s="315"/>
      <c r="CD102" s="315"/>
      <c r="CE102" s="315"/>
      <c r="CF102" s="315"/>
      <c r="CG102" s="315"/>
      <c r="CH102" s="315"/>
      <c r="CI102" s="315"/>
      <c r="CJ102" s="315"/>
      <c r="CK102" s="315"/>
      <c r="CL102" s="315"/>
      <c r="CM102" s="315"/>
      <c r="CN102" s="315"/>
      <c r="CO102" s="315"/>
      <c r="CP102" s="315"/>
      <c r="CQ102" s="315"/>
      <c r="CR102" s="315"/>
      <c r="CS102" s="315"/>
      <c r="CT102" s="315"/>
      <c r="CU102" s="315"/>
      <c r="CV102" s="397" t="s">
        <v>6</v>
      </c>
      <c r="CW102" s="440"/>
      <c r="CX102" s="440"/>
      <c r="CY102" s="440"/>
      <c r="CZ102" s="440"/>
      <c r="DA102" s="440"/>
      <c r="DB102" s="440"/>
      <c r="DC102" s="440"/>
      <c r="DD102" s="440"/>
      <c r="DE102" s="446"/>
      <c r="DF102" s="400">
        <f>COUNTIF(DE56:DE97,"&gt;0")</f>
        <v>6</v>
      </c>
      <c r="DG102" s="401">
        <f>(BI99+BF99+BC99+AZ99+AW99+AT99+AQ99+AN99+AK99+AH99+D99+G99+J99+M99+P99+S99+V99+Y99+CG99+CJ99+CM99+CP99+CS99+CV99+CY99+DB99+AE99+AB99+BL99+BO99+BR99+BU99+BX99+CA99+CD99)/35</f>
        <v>32.3809523809524</v>
      </c>
    </row>
    <row r="103" spans="2:111">
      <c r="B103" s="374"/>
      <c r="C103" s="315"/>
      <c r="D103" s="315"/>
      <c r="E103" s="315"/>
      <c r="F103" s="315"/>
      <c r="G103" s="315"/>
      <c r="H103" s="315"/>
      <c r="I103" s="315"/>
      <c r="J103" s="315"/>
      <c r="K103" s="315"/>
      <c r="L103" s="315"/>
      <c r="M103" s="315"/>
      <c r="N103" s="315"/>
      <c r="O103" s="315"/>
      <c r="P103" s="315"/>
      <c r="Q103" s="315"/>
      <c r="R103" s="315"/>
      <c r="S103" s="315"/>
      <c r="T103" s="315"/>
      <c r="U103" s="315"/>
      <c r="V103" s="315"/>
      <c r="W103" s="315"/>
      <c r="X103" s="315"/>
      <c r="Y103" s="315"/>
      <c r="Z103" s="315"/>
      <c r="AA103" s="315"/>
      <c r="AB103" s="315"/>
      <c r="AC103" s="315"/>
      <c r="AD103" s="315"/>
      <c r="AE103" s="315"/>
      <c r="AF103" s="315"/>
      <c r="AG103" s="315"/>
      <c r="AH103" s="315"/>
      <c r="AI103" s="315"/>
      <c r="AJ103" s="315"/>
      <c r="AK103" s="315"/>
      <c r="AL103" s="315"/>
      <c r="AM103" s="315"/>
      <c r="AN103" s="315"/>
      <c r="AO103" s="315"/>
      <c r="AP103" s="315"/>
      <c r="AQ103" s="315"/>
      <c r="AR103" s="315"/>
      <c r="AS103" s="315"/>
      <c r="AT103" s="315"/>
      <c r="AU103" s="315"/>
      <c r="AV103" s="315"/>
      <c r="AW103" s="315"/>
      <c r="AX103" s="315"/>
      <c r="AY103" s="315"/>
      <c r="AZ103" s="315"/>
      <c r="BA103" s="315"/>
      <c r="BB103" s="315"/>
      <c r="BC103" s="315"/>
      <c r="BD103" s="315"/>
      <c r="BE103" s="315"/>
      <c r="BF103" s="315"/>
      <c r="BG103" s="315"/>
      <c r="BH103" s="315"/>
      <c r="BI103" s="315"/>
      <c r="BJ103" s="315"/>
      <c r="BK103" s="315"/>
      <c r="BL103" s="315"/>
      <c r="BM103" s="315"/>
      <c r="BN103" s="315"/>
      <c r="BO103" s="315"/>
      <c r="BP103" s="315"/>
      <c r="BQ103" s="315"/>
      <c r="BR103" s="315"/>
      <c r="BS103" s="315"/>
      <c r="BT103" s="315"/>
      <c r="BU103" s="315"/>
      <c r="BV103" s="315"/>
      <c r="BW103" s="315"/>
      <c r="BX103" s="315"/>
      <c r="BY103" s="315"/>
      <c r="BZ103" s="315"/>
      <c r="CA103" s="315"/>
      <c r="CB103" s="315"/>
      <c r="CC103" s="315"/>
      <c r="CD103" s="315"/>
      <c r="CE103" s="315"/>
      <c r="CF103" s="315"/>
      <c r="CG103" s="315"/>
      <c r="CH103" s="315"/>
      <c r="CI103" s="315"/>
      <c r="CJ103" s="315"/>
      <c r="CK103" s="315"/>
      <c r="CL103" s="315"/>
      <c r="CM103" s="315"/>
      <c r="CN103" s="315"/>
      <c r="CO103" s="315"/>
      <c r="CP103" s="315"/>
      <c r="CQ103" s="315"/>
      <c r="CR103" s="315"/>
      <c r="CS103" s="315"/>
      <c r="CT103" s="315"/>
      <c r="CU103" s="315"/>
      <c r="CV103" s="402" t="s">
        <v>7</v>
      </c>
      <c r="CW103" s="441"/>
      <c r="CX103" s="441"/>
      <c r="CY103" s="441"/>
      <c r="CZ103" s="441"/>
      <c r="DA103" s="441"/>
      <c r="DB103" s="441"/>
      <c r="DC103" s="441"/>
      <c r="DD103" s="441"/>
      <c r="DE103" s="447"/>
      <c r="DF103" s="400">
        <f>COUNTIF(DF56:DF97,"&gt;0")</f>
        <v>9</v>
      </c>
      <c r="DG103" s="401">
        <f>(DC99+CZ99+CW99+CT99+CQ99+CN99+CK99+CH99+CE99+CB99+BY99+BV99+BS99+BP99+BM99+BJ99+BG99+BD99+BA99+AX99+AU99+AR99+AO99+AL99+AI99+AF99+AC99+Z99+W99+T99+Q99+N99+K99+H99+E99)/35</f>
        <v>40.3174603174603</v>
      </c>
    </row>
    <row r="104" spans="2:111">
      <c r="B104" s="449"/>
      <c r="C104" s="450"/>
      <c r="D104" s="450"/>
      <c r="E104" s="450"/>
      <c r="F104" s="450"/>
      <c r="G104" s="450"/>
      <c r="H104" s="450"/>
      <c r="I104" s="450"/>
      <c r="J104" s="450"/>
      <c r="K104" s="450"/>
      <c r="L104" s="450"/>
      <c r="M104" s="450"/>
      <c r="N104" s="450"/>
      <c r="O104" s="450"/>
      <c r="P104" s="450"/>
      <c r="Q104" s="450"/>
      <c r="R104" s="450"/>
      <c r="S104" s="450"/>
      <c r="T104" s="450"/>
      <c r="U104" s="450"/>
      <c r="V104" s="450"/>
      <c r="W104" s="450"/>
      <c r="X104" s="450"/>
      <c r="Y104" s="450"/>
      <c r="Z104" s="450"/>
      <c r="AA104" s="450"/>
      <c r="AB104" s="450"/>
      <c r="AC104" s="450"/>
      <c r="AD104" s="450"/>
      <c r="AE104" s="450"/>
      <c r="AF104" s="450"/>
      <c r="AG104" s="450"/>
      <c r="AH104" s="450"/>
      <c r="AI104" s="450"/>
      <c r="AJ104" s="450"/>
      <c r="AK104" s="450"/>
      <c r="AL104" s="450"/>
      <c r="AM104" s="450"/>
      <c r="AN104" s="450"/>
      <c r="AO104" s="450"/>
      <c r="AP104" s="450"/>
      <c r="AQ104" s="450"/>
      <c r="AR104" s="450"/>
      <c r="AS104" s="450"/>
      <c r="AT104" s="450"/>
      <c r="AU104" s="450"/>
      <c r="AV104" s="450"/>
      <c r="AW104" s="450"/>
      <c r="AX104" s="450"/>
      <c r="AY104" s="450"/>
      <c r="AZ104" s="450"/>
      <c r="BA104" s="450"/>
      <c r="BB104" s="450"/>
      <c r="BC104" s="450"/>
      <c r="BD104" s="450"/>
      <c r="BE104" s="450"/>
      <c r="BF104" s="450"/>
      <c r="BG104" s="450"/>
      <c r="BH104" s="450"/>
      <c r="BI104" s="450"/>
      <c r="BJ104" s="450"/>
      <c r="BK104" s="450"/>
      <c r="BL104" s="450"/>
      <c r="BM104" s="450"/>
      <c r="BN104" s="450"/>
      <c r="BO104" s="450"/>
      <c r="BP104" s="450"/>
      <c r="BQ104" s="450"/>
      <c r="BR104" s="450"/>
      <c r="BS104" s="450"/>
      <c r="BT104" s="450"/>
      <c r="BU104" s="450"/>
      <c r="BV104" s="450"/>
      <c r="BW104" s="450"/>
      <c r="BX104" s="450"/>
      <c r="BY104" s="450"/>
      <c r="BZ104" s="450"/>
      <c r="CA104" s="450"/>
      <c r="CB104" s="450"/>
      <c r="CC104" s="450"/>
      <c r="CD104" s="450"/>
      <c r="CE104" s="450"/>
      <c r="CF104" s="450"/>
      <c r="CG104" s="450"/>
      <c r="CH104" s="450"/>
      <c r="CI104" s="450"/>
      <c r="CJ104" s="450"/>
      <c r="CK104" s="450"/>
      <c r="CL104" s="450"/>
      <c r="CM104" s="450"/>
      <c r="CN104" s="450"/>
      <c r="CO104" s="450"/>
      <c r="CP104" s="450"/>
      <c r="CQ104" s="450"/>
      <c r="CR104" s="450"/>
      <c r="CS104" s="450"/>
      <c r="CT104" s="450"/>
      <c r="CU104" s="450"/>
      <c r="CV104" s="405" t="s">
        <v>8</v>
      </c>
      <c r="CW104" s="442"/>
      <c r="CX104" s="442"/>
      <c r="CY104" s="442"/>
      <c r="CZ104" s="442"/>
      <c r="DA104" s="442"/>
      <c r="DB104" s="442"/>
      <c r="DC104" s="442"/>
      <c r="DD104" s="442"/>
      <c r="DE104" s="448"/>
      <c r="DF104" s="400">
        <f>COUNTIF(DG56:DG97,"&gt;0")</f>
        <v>9</v>
      </c>
      <c r="DG104" s="401">
        <f>(DD99+DA99+CX99+CU99+CR99+CO99+CL99+CI99+CF99+CC99+BZ99+BW99+BT99+BQ99+BN99+BK99+BH99+BE99+BB99+AY99+AV99+AS99+AP99+AM99+AJ99+AG99+AD99+AA99+X99+U99+R99+O99+L99+I99+F99)/35</f>
        <v>27.9365079365079</v>
      </c>
    </row>
    <row r="105" spans="85:95">
      <c r="CG105" s="451"/>
      <c r="CH105" s="451"/>
      <c r="CI105" s="451"/>
      <c r="CJ105" s="451"/>
      <c r="CK105" s="451"/>
      <c r="CL105" s="451"/>
      <c r="CM105" s="451"/>
      <c r="CN105" s="451"/>
      <c r="CO105" s="451"/>
      <c r="CP105" s="451"/>
      <c r="CQ105" s="451"/>
    </row>
    <row r="107" ht="15.75" customHeight="1" spans="2:110">
      <c r="B107" s="353"/>
      <c r="C107" s="354" t="s">
        <v>0</v>
      </c>
      <c r="D107" s="354"/>
      <c r="E107" s="354"/>
      <c r="F107" s="354"/>
      <c r="G107" s="354"/>
      <c r="H107" s="354"/>
      <c r="I107" s="354"/>
      <c r="J107" s="354"/>
      <c r="K107" s="354"/>
      <c r="L107" s="354"/>
      <c r="M107" s="354"/>
      <c r="N107" s="354"/>
      <c r="O107" s="354"/>
      <c r="P107" s="354"/>
      <c r="Q107" s="354"/>
      <c r="R107" s="353"/>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c r="BV107" s="353"/>
      <c r="BW107" s="353"/>
      <c r="BX107" s="353"/>
      <c r="BY107" s="353"/>
      <c r="BZ107" s="353"/>
      <c r="CA107" s="353"/>
      <c r="CB107" s="353"/>
      <c r="CC107" s="353"/>
      <c r="CD107" s="353"/>
      <c r="CE107" s="353"/>
      <c r="CF107" s="353"/>
      <c r="CG107" s="353"/>
      <c r="CH107" s="353"/>
      <c r="CI107" s="353"/>
      <c r="CJ107" s="353"/>
      <c r="CK107" s="353"/>
      <c r="CL107" s="353"/>
      <c r="CM107" s="353"/>
      <c r="CN107" s="353"/>
      <c r="CO107" s="353"/>
      <c r="CP107" s="353"/>
      <c r="CQ107" s="353"/>
      <c r="CR107" s="353"/>
      <c r="CS107" s="353"/>
      <c r="CT107" s="353"/>
      <c r="CU107" s="353"/>
      <c r="CV107" s="353"/>
      <c r="CW107" s="353"/>
      <c r="CX107" s="353"/>
      <c r="CY107" s="353"/>
      <c r="CZ107" s="353"/>
      <c r="DA107" s="353"/>
      <c r="DB107" s="353"/>
      <c r="DC107" s="353"/>
      <c r="DD107" s="353"/>
      <c r="DE107" s="353"/>
      <c r="DF107" s="353"/>
    </row>
    <row r="108" ht="15.75" customHeight="1" spans="1:110">
      <c r="A108" s="353"/>
      <c r="B108" s="353"/>
      <c r="C108" s="354" t="str">
        <f>'5 жастағы балалар Ф'!C108:Z108</f>
        <v>Оқу жылы 2023-2024         Топ:Мектепалды сынып    Өткізу кезені:Қортынды    Өткізу мерзімі:мамыр айы 2024</v>
      </c>
      <c r="D108" s="354"/>
      <c r="E108" s="354"/>
      <c r="F108" s="354"/>
      <c r="G108" s="354"/>
      <c r="H108" s="354"/>
      <c r="I108" s="354"/>
      <c r="J108" s="354"/>
      <c r="K108" s="354"/>
      <c r="L108" s="354"/>
      <c r="M108" s="354"/>
      <c r="N108" s="354"/>
      <c r="O108" s="354"/>
      <c r="P108" s="354"/>
      <c r="Q108" s="354"/>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c r="BV108" s="353"/>
      <c r="BW108" s="353"/>
      <c r="BX108" s="353"/>
      <c r="BY108" s="353"/>
      <c r="BZ108" s="353"/>
      <c r="CA108" s="353"/>
      <c r="CB108" s="353"/>
      <c r="CC108" s="353"/>
      <c r="CD108" s="353"/>
      <c r="CE108" s="353"/>
      <c r="CF108" s="353"/>
      <c r="CG108" s="353"/>
      <c r="CH108" s="353"/>
      <c r="CI108" s="353"/>
      <c r="CJ108" s="353"/>
      <c r="CK108" s="353"/>
      <c r="CL108" s="353"/>
      <c r="CM108" s="353"/>
      <c r="CN108" s="353"/>
      <c r="CO108" s="353"/>
      <c r="CP108" s="353"/>
      <c r="CQ108" s="353"/>
      <c r="CR108" s="353"/>
      <c r="CS108" s="353"/>
      <c r="CT108" s="353"/>
      <c r="CU108" s="353"/>
      <c r="CV108" s="353"/>
      <c r="CW108" s="353"/>
      <c r="CX108" s="353"/>
      <c r="CY108" s="353"/>
      <c r="CZ108" s="353"/>
      <c r="DA108" s="353"/>
      <c r="DB108" s="353"/>
      <c r="DC108" s="353"/>
      <c r="DD108" s="353"/>
      <c r="DE108" s="353"/>
      <c r="DF108" s="353"/>
    </row>
    <row r="110" ht="15" customHeight="1" spans="2:111">
      <c r="B110" s="421"/>
      <c r="C110" s="422"/>
      <c r="D110" s="201" t="s">
        <v>405</v>
      </c>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2"/>
      <c r="BG110" s="202"/>
      <c r="BH110" s="202"/>
      <c r="BI110" s="202"/>
      <c r="BJ110" s="202"/>
      <c r="BK110" s="202"/>
      <c r="BL110" s="202"/>
      <c r="BM110" s="202"/>
      <c r="BN110" s="202"/>
      <c r="BO110" s="202"/>
      <c r="BP110" s="202"/>
      <c r="BQ110" s="202"/>
      <c r="BR110" s="202"/>
      <c r="BS110" s="202"/>
      <c r="BT110" s="202"/>
      <c r="BU110" s="202"/>
      <c r="BV110" s="202"/>
      <c r="BW110" s="202"/>
      <c r="BX110" s="202"/>
      <c r="BY110" s="202"/>
      <c r="BZ110" s="202"/>
      <c r="CA110" s="202"/>
      <c r="CB110" s="202"/>
      <c r="CC110" s="202"/>
      <c r="CD110" s="202"/>
      <c r="CE110" s="202"/>
      <c r="CF110" s="202"/>
      <c r="CG110" s="202"/>
      <c r="CH110" s="202"/>
      <c r="CI110" s="202"/>
      <c r="CJ110" s="202"/>
      <c r="CK110" s="202"/>
      <c r="CL110" s="202"/>
      <c r="CM110" s="202"/>
      <c r="CN110" s="202"/>
      <c r="CO110" s="202"/>
      <c r="CP110" s="202"/>
      <c r="CQ110" s="202"/>
      <c r="CR110" s="202"/>
      <c r="CS110" s="202"/>
      <c r="CT110" s="202"/>
      <c r="CU110" s="202"/>
      <c r="CV110" s="202"/>
      <c r="CW110" s="202"/>
      <c r="CX110" s="202"/>
      <c r="CY110" s="202"/>
      <c r="CZ110" s="202"/>
      <c r="DA110" s="202"/>
      <c r="DB110" s="202"/>
      <c r="DC110" s="202"/>
      <c r="DD110" s="278"/>
      <c r="DE110" s="379" t="s">
        <v>6</v>
      </c>
      <c r="DF110" s="380" t="s">
        <v>7</v>
      </c>
      <c r="DG110" s="381" t="s">
        <v>8</v>
      </c>
    </row>
    <row r="111" ht="15" customHeight="1" spans="2:111">
      <c r="B111" s="31" t="s">
        <v>3</v>
      </c>
      <c r="C111" s="31" t="s">
        <v>111</v>
      </c>
      <c r="D111" s="423" t="s">
        <v>406</v>
      </c>
      <c r="E111" s="423"/>
      <c r="F111" s="423"/>
      <c r="G111" s="423"/>
      <c r="H111" s="423"/>
      <c r="I111" s="423"/>
      <c r="J111" s="423"/>
      <c r="K111" s="423"/>
      <c r="L111" s="423"/>
      <c r="M111" s="423"/>
      <c r="N111" s="423"/>
      <c r="O111" s="423"/>
      <c r="P111" s="423"/>
      <c r="Q111" s="423"/>
      <c r="R111" s="423"/>
      <c r="S111" s="423"/>
      <c r="T111" s="423"/>
      <c r="U111" s="423"/>
      <c r="V111" s="423"/>
      <c r="W111" s="423"/>
      <c r="X111" s="423"/>
      <c r="Y111" s="423" t="s">
        <v>407</v>
      </c>
      <c r="Z111" s="423"/>
      <c r="AA111" s="423"/>
      <c r="AB111" s="423"/>
      <c r="AC111" s="423"/>
      <c r="AD111" s="423"/>
      <c r="AE111" s="423"/>
      <c r="AF111" s="423"/>
      <c r="AG111" s="423"/>
      <c r="AH111" s="423"/>
      <c r="AI111" s="423"/>
      <c r="AJ111" s="423"/>
      <c r="AK111" s="423"/>
      <c r="AL111" s="423"/>
      <c r="AM111" s="423"/>
      <c r="AN111" s="423"/>
      <c r="AO111" s="423"/>
      <c r="AP111" s="423"/>
      <c r="AQ111" s="423"/>
      <c r="AR111" s="423"/>
      <c r="AS111" s="423"/>
      <c r="AT111" s="432" t="s">
        <v>408</v>
      </c>
      <c r="AU111" s="433"/>
      <c r="AV111" s="433"/>
      <c r="AW111" s="433"/>
      <c r="AX111" s="433"/>
      <c r="AY111" s="433"/>
      <c r="AZ111" s="433"/>
      <c r="BA111" s="433"/>
      <c r="BB111" s="433"/>
      <c r="BC111" s="433"/>
      <c r="BD111" s="433"/>
      <c r="BE111" s="433"/>
      <c r="BF111" s="433"/>
      <c r="BG111" s="433"/>
      <c r="BH111" s="433"/>
      <c r="BI111" s="433"/>
      <c r="BJ111" s="433"/>
      <c r="BK111" s="433"/>
      <c r="BL111" s="433"/>
      <c r="BM111" s="433"/>
      <c r="BN111" s="435"/>
      <c r="BO111" s="436" t="s">
        <v>409</v>
      </c>
      <c r="BP111" s="437"/>
      <c r="BQ111" s="437"/>
      <c r="BR111" s="437"/>
      <c r="BS111" s="437"/>
      <c r="BT111" s="437"/>
      <c r="BU111" s="437"/>
      <c r="BV111" s="437"/>
      <c r="BW111" s="437"/>
      <c r="BX111" s="437"/>
      <c r="BY111" s="437"/>
      <c r="BZ111" s="437"/>
      <c r="CA111" s="437"/>
      <c r="CB111" s="437"/>
      <c r="CC111" s="437"/>
      <c r="CD111" s="437"/>
      <c r="CE111" s="437"/>
      <c r="CF111" s="437"/>
      <c r="CG111" s="437"/>
      <c r="CH111" s="437"/>
      <c r="CI111" s="443"/>
      <c r="CJ111" s="433" t="s">
        <v>410</v>
      </c>
      <c r="CK111" s="433"/>
      <c r="CL111" s="433"/>
      <c r="CM111" s="433"/>
      <c r="CN111" s="433"/>
      <c r="CO111" s="433"/>
      <c r="CP111" s="433"/>
      <c r="CQ111" s="433"/>
      <c r="CR111" s="433"/>
      <c r="CS111" s="433"/>
      <c r="CT111" s="433"/>
      <c r="CU111" s="433"/>
      <c r="CV111" s="433"/>
      <c r="CW111" s="433"/>
      <c r="CX111" s="433"/>
      <c r="CY111" s="433"/>
      <c r="CZ111" s="433"/>
      <c r="DA111" s="433"/>
      <c r="DB111" s="433"/>
      <c r="DC111" s="433"/>
      <c r="DD111" s="433"/>
      <c r="DE111" s="382"/>
      <c r="DF111" s="383"/>
      <c r="DG111" s="384"/>
    </row>
    <row r="112" ht="15.6" spans="2:111">
      <c r="B112" s="33"/>
      <c r="C112" s="424"/>
      <c r="D112" s="358" t="s">
        <v>559</v>
      </c>
      <c r="E112" s="358"/>
      <c r="F112" s="358"/>
      <c r="G112" s="358" t="s">
        <v>560</v>
      </c>
      <c r="H112" s="358"/>
      <c r="I112" s="358"/>
      <c r="J112" s="358" t="s">
        <v>561</v>
      </c>
      <c r="K112" s="358"/>
      <c r="L112" s="358"/>
      <c r="M112" s="358" t="s">
        <v>562</v>
      </c>
      <c r="N112" s="358"/>
      <c r="O112" s="358"/>
      <c r="P112" s="358" t="s">
        <v>563</v>
      </c>
      <c r="Q112" s="358"/>
      <c r="R112" s="358"/>
      <c r="S112" s="358" t="s">
        <v>564</v>
      </c>
      <c r="T112" s="358"/>
      <c r="U112" s="358"/>
      <c r="V112" s="358" t="s">
        <v>565</v>
      </c>
      <c r="W112" s="358"/>
      <c r="X112" s="358"/>
      <c r="Y112" s="358" t="s">
        <v>566</v>
      </c>
      <c r="Z112" s="358"/>
      <c r="AA112" s="358"/>
      <c r="AB112" s="358" t="s">
        <v>567</v>
      </c>
      <c r="AC112" s="358"/>
      <c r="AD112" s="358"/>
      <c r="AE112" s="358" t="s">
        <v>568</v>
      </c>
      <c r="AF112" s="358"/>
      <c r="AG112" s="358"/>
      <c r="AH112" s="358" t="s">
        <v>569</v>
      </c>
      <c r="AI112" s="358"/>
      <c r="AJ112" s="358"/>
      <c r="AK112" s="358" t="s">
        <v>570</v>
      </c>
      <c r="AL112" s="358"/>
      <c r="AM112" s="358"/>
      <c r="AN112" s="358" t="s">
        <v>571</v>
      </c>
      <c r="AO112" s="358"/>
      <c r="AP112" s="358"/>
      <c r="AQ112" s="358" t="s">
        <v>572</v>
      </c>
      <c r="AR112" s="358"/>
      <c r="AS112" s="358"/>
      <c r="AT112" s="358" t="s">
        <v>573</v>
      </c>
      <c r="AU112" s="358"/>
      <c r="AV112" s="358"/>
      <c r="AW112" s="358" t="s">
        <v>574</v>
      </c>
      <c r="AX112" s="358"/>
      <c r="AY112" s="358"/>
      <c r="AZ112" s="358" t="s">
        <v>575</v>
      </c>
      <c r="BA112" s="358"/>
      <c r="BB112" s="358"/>
      <c r="BC112" s="358" t="s">
        <v>576</v>
      </c>
      <c r="BD112" s="358"/>
      <c r="BE112" s="358"/>
      <c r="BF112" s="358" t="s">
        <v>577</v>
      </c>
      <c r="BG112" s="358"/>
      <c r="BH112" s="358"/>
      <c r="BI112" s="358" t="s">
        <v>578</v>
      </c>
      <c r="BJ112" s="358"/>
      <c r="BK112" s="358"/>
      <c r="BL112" s="358" t="s">
        <v>579</v>
      </c>
      <c r="BM112" s="358"/>
      <c r="BN112" s="358"/>
      <c r="BO112" s="358" t="s">
        <v>580</v>
      </c>
      <c r="BP112" s="358"/>
      <c r="BQ112" s="358"/>
      <c r="BR112" s="358" t="s">
        <v>581</v>
      </c>
      <c r="BS112" s="358"/>
      <c r="BT112" s="358"/>
      <c r="BU112" s="358" t="s">
        <v>582</v>
      </c>
      <c r="BV112" s="358"/>
      <c r="BW112" s="358"/>
      <c r="BX112" s="358" t="s">
        <v>583</v>
      </c>
      <c r="BY112" s="358"/>
      <c r="BZ112" s="358"/>
      <c r="CA112" s="358" t="s">
        <v>584</v>
      </c>
      <c r="CB112" s="358"/>
      <c r="CC112" s="358"/>
      <c r="CD112" s="358" t="s">
        <v>585</v>
      </c>
      <c r="CE112" s="358"/>
      <c r="CF112" s="358"/>
      <c r="CG112" s="358" t="s">
        <v>586</v>
      </c>
      <c r="CH112" s="358"/>
      <c r="CI112" s="358"/>
      <c r="CJ112" s="358" t="s">
        <v>587</v>
      </c>
      <c r="CK112" s="358"/>
      <c r="CL112" s="358"/>
      <c r="CM112" s="358" t="s">
        <v>588</v>
      </c>
      <c r="CN112" s="358"/>
      <c r="CO112" s="358"/>
      <c r="CP112" s="358" t="s">
        <v>589</v>
      </c>
      <c r="CQ112" s="358"/>
      <c r="CR112" s="358"/>
      <c r="CS112" s="358" t="s">
        <v>590</v>
      </c>
      <c r="CT112" s="358"/>
      <c r="CU112" s="358"/>
      <c r="CV112" s="358" t="s">
        <v>591</v>
      </c>
      <c r="CW112" s="358"/>
      <c r="CX112" s="358"/>
      <c r="CY112" s="358" t="s">
        <v>592</v>
      </c>
      <c r="CZ112" s="358"/>
      <c r="DA112" s="358"/>
      <c r="DB112" s="358" t="s">
        <v>593</v>
      </c>
      <c r="DC112" s="358"/>
      <c r="DD112" s="358"/>
      <c r="DE112" s="382"/>
      <c r="DF112" s="383"/>
      <c r="DG112" s="384"/>
    </row>
    <row r="113" ht="131.25" customHeight="1" spans="2:111">
      <c r="B113" s="33"/>
      <c r="C113" s="424"/>
      <c r="D113" s="293" t="s">
        <v>594</v>
      </c>
      <c r="E113" s="293"/>
      <c r="F113" s="293"/>
      <c r="G113" s="293" t="s">
        <v>595</v>
      </c>
      <c r="H113" s="293"/>
      <c r="I113" s="293"/>
      <c r="J113" s="293" t="s">
        <v>596</v>
      </c>
      <c r="K113" s="293"/>
      <c r="L113" s="293"/>
      <c r="M113" s="293" t="s">
        <v>597</v>
      </c>
      <c r="N113" s="293"/>
      <c r="O113" s="293"/>
      <c r="P113" s="293" t="s">
        <v>598</v>
      </c>
      <c r="Q113" s="293"/>
      <c r="R113" s="293"/>
      <c r="S113" s="293" t="s">
        <v>599</v>
      </c>
      <c r="T113" s="293"/>
      <c r="U113" s="293"/>
      <c r="V113" s="293" t="s">
        <v>600</v>
      </c>
      <c r="W113" s="293"/>
      <c r="X113" s="293"/>
      <c r="Y113" s="293" t="s">
        <v>601</v>
      </c>
      <c r="Z113" s="293"/>
      <c r="AA113" s="293"/>
      <c r="AB113" s="293" t="s">
        <v>602</v>
      </c>
      <c r="AC113" s="293"/>
      <c r="AD113" s="293"/>
      <c r="AE113" s="293" t="s">
        <v>603</v>
      </c>
      <c r="AF113" s="293"/>
      <c r="AG113" s="293"/>
      <c r="AH113" s="293" t="s">
        <v>604</v>
      </c>
      <c r="AI113" s="293"/>
      <c r="AJ113" s="293"/>
      <c r="AK113" s="293" t="s">
        <v>605</v>
      </c>
      <c r="AL113" s="293"/>
      <c r="AM113" s="293"/>
      <c r="AN113" s="293" t="s">
        <v>606</v>
      </c>
      <c r="AO113" s="293"/>
      <c r="AP113" s="293"/>
      <c r="AQ113" s="293" t="s">
        <v>607</v>
      </c>
      <c r="AR113" s="293"/>
      <c r="AS113" s="293"/>
      <c r="AT113" s="293" t="s">
        <v>608</v>
      </c>
      <c r="AU113" s="293"/>
      <c r="AV113" s="293"/>
      <c r="AW113" s="293" t="s">
        <v>609</v>
      </c>
      <c r="AX113" s="293"/>
      <c r="AY113" s="293"/>
      <c r="AZ113" s="293" t="s">
        <v>610</v>
      </c>
      <c r="BA113" s="293"/>
      <c r="BB113" s="293"/>
      <c r="BC113" s="293" t="s">
        <v>611</v>
      </c>
      <c r="BD113" s="293"/>
      <c r="BE113" s="293"/>
      <c r="BF113" s="314" t="s">
        <v>612</v>
      </c>
      <c r="BG113" s="314"/>
      <c r="BH113" s="314"/>
      <c r="BI113" s="293" t="s">
        <v>613</v>
      </c>
      <c r="BJ113" s="293"/>
      <c r="BK113" s="293"/>
      <c r="BL113" s="314" t="s">
        <v>614</v>
      </c>
      <c r="BM113" s="314"/>
      <c r="BN113" s="314"/>
      <c r="BO113" s="314" t="s">
        <v>615</v>
      </c>
      <c r="BP113" s="314"/>
      <c r="BQ113" s="314"/>
      <c r="BR113" s="314" t="s">
        <v>616</v>
      </c>
      <c r="BS113" s="314"/>
      <c r="BT113" s="314"/>
      <c r="BU113" s="314" t="s">
        <v>617</v>
      </c>
      <c r="BV113" s="314"/>
      <c r="BW113" s="314"/>
      <c r="BX113" s="314" t="s">
        <v>618</v>
      </c>
      <c r="BY113" s="314"/>
      <c r="BZ113" s="314"/>
      <c r="CA113" s="314" t="s">
        <v>619</v>
      </c>
      <c r="CB113" s="314"/>
      <c r="CC113" s="314"/>
      <c r="CD113" s="314" t="s">
        <v>620</v>
      </c>
      <c r="CE113" s="314"/>
      <c r="CF113" s="314"/>
      <c r="CG113" s="293" t="s">
        <v>621</v>
      </c>
      <c r="CH113" s="293"/>
      <c r="CI113" s="293"/>
      <c r="CJ113" s="293" t="s">
        <v>622</v>
      </c>
      <c r="CK113" s="293"/>
      <c r="CL113" s="293"/>
      <c r="CM113" s="293" t="s">
        <v>623</v>
      </c>
      <c r="CN113" s="293"/>
      <c r="CO113" s="293"/>
      <c r="CP113" s="293" t="s">
        <v>624</v>
      </c>
      <c r="CQ113" s="293"/>
      <c r="CR113" s="293"/>
      <c r="CS113" s="293" t="s">
        <v>625</v>
      </c>
      <c r="CT113" s="293"/>
      <c r="CU113" s="293"/>
      <c r="CV113" s="293" t="s">
        <v>626</v>
      </c>
      <c r="CW113" s="293"/>
      <c r="CX113" s="293"/>
      <c r="CY113" s="293" t="s">
        <v>627</v>
      </c>
      <c r="CZ113" s="293"/>
      <c r="DA113" s="293"/>
      <c r="DB113" s="293" t="s">
        <v>628</v>
      </c>
      <c r="DC113" s="293"/>
      <c r="DD113" s="293"/>
      <c r="DE113" s="382"/>
      <c r="DF113" s="383"/>
      <c r="DG113" s="384"/>
    </row>
    <row r="114" ht="148.5" customHeight="1" spans="2:111">
      <c r="B114" s="34"/>
      <c r="C114" s="425"/>
      <c r="D114" s="359" t="s">
        <v>629</v>
      </c>
      <c r="E114" s="359" t="s">
        <v>630</v>
      </c>
      <c r="F114" s="359" t="s">
        <v>631</v>
      </c>
      <c r="G114" s="359" t="s">
        <v>632</v>
      </c>
      <c r="H114" s="359" t="s">
        <v>633</v>
      </c>
      <c r="I114" s="359" t="s">
        <v>634</v>
      </c>
      <c r="J114" s="359" t="s">
        <v>635</v>
      </c>
      <c r="K114" s="359" t="s">
        <v>636</v>
      </c>
      <c r="L114" s="359" t="s">
        <v>637</v>
      </c>
      <c r="M114" s="359" t="s">
        <v>638</v>
      </c>
      <c r="N114" s="359" t="s">
        <v>639</v>
      </c>
      <c r="O114" s="359" t="s">
        <v>640</v>
      </c>
      <c r="P114" s="359" t="s">
        <v>641</v>
      </c>
      <c r="Q114" s="359" t="s">
        <v>642</v>
      </c>
      <c r="R114" s="359" t="s">
        <v>643</v>
      </c>
      <c r="S114" s="359" t="s">
        <v>644</v>
      </c>
      <c r="T114" s="359" t="s">
        <v>645</v>
      </c>
      <c r="U114" s="359" t="s">
        <v>646</v>
      </c>
      <c r="V114" s="359" t="s">
        <v>647</v>
      </c>
      <c r="W114" s="359" t="s">
        <v>648</v>
      </c>
      <c r="X114" s="359" t="s">
        <v>649</v>
      </c>
      <c r="Y114" s="359" t="s">
        <v>650</v>
      </c>
      <c r="Z114" s="359" t="s">
        <v>651</v>
      </c>
      <c r="AA114" s="359" t="s">
        <v>652</v>
      </c>
      <c r="AB114" s="359" t="s">
        <v>650</v>
      </c>
      <c r="AC114" s="359" t="s">
        <v>651</v>
      </c>
      <c r="AD114" s="359" t="s">
        <v>653</v>
      </c>
      <c r="AE114" s="359" t="s">
        <v>155</v>
      </c>
      <c r="AF114" s="359" t="s">
        <v>654</v>
      </c>
      <c r="AG114" s="359" t="s">
        <v>655</v>
      </c>
      <c r="AH114" s="359" t="s">
        <v>656</v>
      </c>
      <c r="AI114" s="359" t="s">
        <v>657</v>
      </c>
      <c r="AJ114" s="359" t="s">
        <v>658</v>
      </c>
      <c r="AK114" s="359" t="s">
        <v>659</v>
      </c>
      <c r="AL114" s="359" t="s">
        <v>660</v>
      </c>
      <c r="AM114" s="359" t="s">
        <v>661</v>
      </c>
      <c r="AN114" s="359" t="s">
        <v>662</v>
      </c>
      <c r="AO114" s="359" t="s">
        <v>663</v>
      </c>
      <c r="AP114" s="359" t="s">
        <v>664</v>
      </c>
      <c r="AQ114" s="359" t="s">
        <v>665</v>
      </c>
      <c r="AR114" s="359" t="s">
        <v>666</v>
      </c>
      <c r="AS114" s="359" t="s">
        <v>667</v>
      </c>
      <c r="AT114" s="359" t="s">
        <v>668</v>
      </c>
      <c r="AU114" s="359" t="s">
        <v>669</v>
      </c>
      <c r="AV114" s="359" t="s">
        <v>670</v>
      </c>
      <c r="AW114" s="359" t="s">
        <v>671</v>
      </c>
      <c r="AX114" s="359" t="s">
        <v>672</v>
      </c>
      <c r="AY114" s="359" t="s">
        <v>673</v>
      </c>
      <c r="AZ114" s="359" t="s">
        <v>674</v>
      </c>
      <c r="BA114" s="359" t="s">
        <v>675</v>
      </c>
      <c r="BB114" s="359" t="s">
        <v>676</v>
      </c>
      <c r="BC114" s="359" t="s">
        <v>677</v>
      </c>
      <c r="BD114" s="359" t="s">
        <v>678</v>
      </c>
      <c r="BE114" s="359" t="s">
        <v>679</v>
      </c>
      <c r="BF114" s="434" t="s">
        <v>680</v>
      </c>
      <c r="BG114" s="359" t="s">
        <v>681</v>
      </c>
      <c r="BH114" s="434" t="s">
        <v>682</v>
      </c>
      <c r="BI114" s="359" t="s">
        <v>683</v>
      </c>
      <c r="BJ114" s="359" t="s">
        <v>684</v>
      </c>
      <c r="BK114" s="359" t="s">
        <v>685</v>
      </c>
      <c r="BL114" s="434" t="s">
        <v>686</v>
      </c>
      <c r="BM114" s="359" t="s">
        <v>687</v>
      </c>
      <c r="BN114" s="434" t="s">
        <v>688</v>
      </c>
      <c r="BO114" s="434" t="s">
        <v>689</v>
      </c>
      <c r="BP114" s="359" t="s">
        <v>690</v>
      </c>
      <c r="BQ114" s="434" t="s">
        <v>691</v>
      </c>
      <c r="BR114" s="434" t="s">
        <v>173</v>
      </c>
      <c r="BS114" s="359" t="s">
        <v>534</v>
      </c>
      <c r="BT114" s="434" t="s">
        <v>658</v>
      </c>
      <c r="BU114" s="434" t="s">
        <v>692</v>
      </c>
      <c r="BV114" s="359" t="s">
        <v>693</v>
      </c>
      <c r="BW114" s="434" t="s">
        <v>694</v>
      </c>
      <c r="BX114" s="434" t="s">
        <v>695</v>
      </c>
      <c r="BY114" s="359" t="s">
        <v>696</v>
      </c>
      <c r="BZ114" s="434" t="s">
        <v>697</v>
      </c>
      <c r="CA114" s="434" t="s">
        <v>698</v>
      </c>
      <c r="CB114" s="359" t="s">
        <v>699</v>
      </c>
      <c r="CC114" s="434" t="s">
        <v>700</v>
      </c>
      <c r="CD114" s="434" t="s">
        <v>701</v>
      </c>
      <c r="CE114" s="359" t="s">
        <v>702</v>
      </c>
      <c r="CF114" s="434" t="s">
        <v>703</v>
      </c>
      <c r="CG114" s="359" t="s">
        <v>704</v>
      </c>
      <c r="CH114" s="359" t="s">
        <v>705</v>
      </c>
      <c r="CI114" s="359" t="s">
        <v>706</v>
      </c>
      <c r="CJ114" s="359" t="s">
        <v>279</v>
      </c>
      <c r="CK114" s="359" t="s">
        <v>280</v>
      </c>
      <c r="CL114" s="359" t="s">
        <v>707</v>
      </c>
      <c r="CM114" s="359" t="s">
        <v>708</v>
      </c>
      <c r="CN114" s="359" t="s">
        <v>709</v>
      </c>
      <c r="CO114" s="359" t="s">
        <v>710</v>
      </c>
      <c r="CP114" s="359" t="s">
        <v>711</v>
      </c>
      <c r="CQ114" s="359" t="s">
        <v>712</v>
      </c>
      <c r="CR114" s="359" t="s">
        <v>713</v>
      </c>
      <c r="CS114" s="359" t="s">
        <v>714</v>
      </c>
      <c r="CT114" s="359" t="s">
        <v>715</v>
      </c>
      <c r="CU114" s="359" t="s">
        <v>716</v>
      </c>
      <c r="CV114" s="359" t="s">
        <v>717</v>
      </c>
      <c r="CW114" s="359" t="s">
        <v>718</v>
      </c>
      <c r="CX114" s="359" t="s">
        <v>719</v>
      </c>
      <c r="CY114" s="359" t="s">
        <v>720</v>
      </c>
      <c r="CZ114" s="359" t="s">
        <v>721</v>
      </c>
      <c r="DA114" s="359" t="s">
        <v>722</v>
      </c>
      <c r="DB114" s="359" t="s">
        <v>723</v>
      </c>
      <c r="DC114" s="359" t="s">
        <v>724</v>
      </c>
      <c r="DD114" s="359" t="s">
        <v>725</v>
      </c>
      <c r="DE114" s="385"/>
      <c r="DF114" s="386"/>
      <c r="DG114" s="387"/>
    </row>
    <row r="115" ht="15.6" spans="2:111">
      <c r="B115" s="189">
        <v>1</v>
      </c>
      <c r="C115" s="188" t="str">
        <f>'5 жастағы балалар Ф'!C115</f>
        <v>Айдар Айхан Мадиярұлы</v>
      </c>
      <c r="D115" s="360">
        <v>1</v>
      </c>
      <c r="E115" s="360"/>
      <c r="F115" s="361"/>
      <c r="G115" s="360">
        <v>1</v>
      </c>
      <c r="H115" s="360"/>
      <c r="I115" s="361"/>
      <c r="J115" s="360"/>
      <c r="K115" s="360">
        <v>1</v>
      </c>
      <c r="L115" s="361"/>
      <c r="M115" s="360">
        <v>1</v>
      </c>
      <c r="N115" s="360"/>
      <c r="O115" s="361"/>
      <c r="P115" s="360"/>
      <c r="Q115" s="360">
        <v>1</v>
      </c>
      <c r="R115" s="361"/>
      <c r="S115" s="360"/>
      <c r="T115" s="360">
        <v>1</v>
      </c>
      <c r="U115" s="361"/>
      <c r="V115" s="360"/>
      <c r="W115" s="360">
        <v>1</v>
      </c>
      <c r="X115" s="361"/>
      <c r="Y115" s="360"/>
      <c r="Z115" s="360">
        <v>1</v>
      </c>
      <c r="AA115" s="361"/>
      <c r="AB115" s="360">
        <v>1</v>
      </c>
      <c r="AC115" s="360"/>
      <c r="AD115" s="361"/>
      <c r="AE115" s="360"/>
      <c r="AF115" s="360">
        <v>1</v>
      </c>
      <c r="AG115" s="361"/>
      <c r="AH115" s="360">
        <v>1</v>
      </c>
      <c r="AI115" s="360"/>
      <c r="AJ115" s="361"/>
      <c r="AK115" s="360">
        <v>1</v>
      </c>
      <c r="AL115" s="360"/>
      <c r="AM115" s="361"/>
      <c r="AN115" s="360">
        <v>1</v>
      </c>
      <c r="AO115" s="360"/>
      <c r="AP115" s="361"/>
      <c r="AQ115" s="360">
        <v>1</v>
      </c>
      <c r="AR115" s="360"/>
      <c r="AS115" s="361"/>
      <c r="AT115" s="360"/>
      <c r="AU115" s="360">
        <v>1</v>
      </c>
      <c r="AV115" s="361"/>
      <c r="AW115" s="360"/>
      <c r="AX115" s="360">
        <v>1</v>
      </c>
      <c r="AY115" s="361"/>
      <c r="AZ115" s="360"/>
      <c r="BA115" s="360">
        <v>1</v>
      </c>
      <c r="BB115" s="361"/>
      <c r="BC115" s="360"/>
      <c r="BD115" s="360">
        <v>1</v>
      </c>
      <c r="BE115" s="361"/>
      <c r="BF115" s="360"/>
      <c r="BG115" s="360">
        <v>1</v>
      </c>
      <c r="BH115" s="361"/>
      <c r="BI115" s="360"/>
      <c r="BJ115" s="360">
        <v>1</v>
      </c>
      <c r="BK115" s="361"/>
      <c r="BL115" s="360">
        <v>1</v>
      </c>
      <c r="BM115" s="360"/>
      <c r="BN115" s="361"/>
      <c r="BO115" s="360"/>
      <c r="BP115" s="360">
        <v>1</v>
      </c>
      <c r="BQ115" s="361"/>
      <c r="BR115" s="360"/>
      <c r="BS115" s="360">
        <v>1</v>
      </c>
      <c r="BT115" s="361"/>
      <c r="BU115" s="360">
        <v>1</v>
      </c>
      <c r="BV115" s="360"/>
      <c r="BW115" s="361"/>
      <c r="BX115" s="360">
        <v>1</v>
      </c>
      <c r="BY115" s="360"/>
      <c r="BZ115" s="361"/>
      <c r="CA115" s="360">
        <v>1</v>
      </c>
      <c r="CB115" s="360"/>
      <c r="CC115" s="361"/>
      <c r="CD115" s="360"/>
      <c r="CE115" s="360">
        <v>1</v>
      </c>
      <c r="CF115" s="361"/>
      <c r="CG115" s="360">
        <v>1</v>
      </c>
      <c r="CH115" s="360"/>
      <c r="CI115" s="361"/>
      <c r="CJ115" s="360"/>
      <c r="CK115" s="360">
        <v>1</v>
      </c>
      <c r="CL115" s="361"/>
      <c r="CM115" s="360"/>
      <c r="CN115" s="360">
        <v>1</v>
      </c>
      <c r="CO115" s="361"/>
      <c r="CP115" s="360"/>
      <c r="CQ115" s="360">
        <v>1</v>
      </c>
      <c r="CR115" s="361"/>
      <c r="CS115" s="360"/>
      <c r="CT115" s="360">
        <v>1</v>
      </c>
      <c r="CU115" s="361"/>
      <c r="CV115" s="360"/>
      <c r="CW115" s="360">
        <v>1</v>
      </c>
      <c r="CX115" s="361"/>
      <c r="CY115" s="360"/>
      <c r="CZ115" s="360">
        <v>1</v>
      </c>
      <c r="DA115" s="361"/>
      <c r="DB115" s="360">
        <v>1</v>
      </c>
      <c r="DC115" s="360"/>
      <c r="DD115" s="361"/>
      <c r="DE115" s="388">
        <f t="shared" ref="DE115:DE163" si="13">D115+G115+J115+M115+P115+AE115+BL115+BO115+BR115+BU115+BX115+CA115+CD115+CG115+CJ115+CM115+CP115+CS115+CV115+CY115+DB115+S115+V115+Y115+AB115+BI115+BF115+BC115+AZ115+AW115+AT115+AQ115+AN115+AK115+AH115</f>
        <v>14</v>
      </c>
      <c r="DF115" s="389">
        <f t="shared" ref="DF115:DF163" si="14">DC115+CZ115+CW115+CT115+CQ115+CN115+CK115+CH115+CE115+CB115+BY115+BV115+BS115+BP115+BM115+BJ115+BG115+BD115+BA115+AX115+AU115+AR115+AO115+AL115+AI115+AF115+AC115+Z115+W115+T115+Q115+N115+K115+H115+E115</f>
        <v>21</v>
      </c>
      <c r="DG115" s="390">
        <f t="shared" ref="DG115:DG163" si="15">F115+I115+L115+O115+R115+AG115+BN115+BQ115+BT115+BW115+BZ115+CC115+CF115+CI115+CL115+CO115+CR115+CU115+CX115+DA115+DD115+U115+X115+AA115+AD115+BK115+BH115+BE115+BB115+AY115+AV115+AS115+AP115+AM115+AJ115</f>
        <v>0</v>
      </c>
    </row>
    <row r="116" ht="15.6" spans="2:111">
      <c r="B116" s="189">
        <v>2</v>
      </c>
      <c r="C116" s="188" t="str">
        <f>'5 жастағы балалар Ф'!C116</f>
        <v>Асхатқызы Әйніл</v>
      </c>
      <c r="D116" s="360">
        <v>1</v>
      </c>
      <c r="E116" s="360"/>
      <c r="F116" s="362"/>
      <c r="G116" s="360">
        <v>1</v>
      </c>
      <c r="H116" s="360"/>
      <c r="I116" s="362"/>
      <c r="J116" s="360">
        <v>1</v>
      </c>
      <c r="K116" s="360"/>
      <c r="L116" s="362"/>
      <c r="M116" s="360">
        <v>1</v>
      </c>
      <c r="N116" s="360"/>
      <c r="O116" s="362"/>
      <c r="P116" s="360">
        <v>1</v>
      </c>
      <c r="Q116" s="360"/>
      <c r="R116" s="362"/>
      <c r="S116" s="360">
        <v>1</v>
      </c>
      <c r="T116" s="360"/>
      <c r="U116" s="362"/>
      <c r="V116" s="360">
        <v>1</v>
      </c>
      <c r="W116" s="360"/>
      <c r="X116" s="362"/>
      <c r="Y116" s="360">
        <v>1</v>
      </c>
      <c r="Z116" s="360"/>
      <c r="AA116" s="362"/>
      <c r="AB116" s="360">
        <v>1</v>
      </c>
      <c r="AC116" s="360"/>
      <c r="AD116" s="362"/>
      <c r="AE116" s="360">
        <v>1</v>
      </c>
      <c r="AF116" s="360"/>
      <c r="AG116" s="362"/>
      <c r="AH116" s="360">
        <v>1</v>
      </c>
      <c r="AI116" s="360"/>
      <c r="AJ116" s="362"/>
      <c r="AK116" s="360">
        <v>1</v>
      </c>
      <c r="AL116" s="360"/>
      <c r="AM116" s="362"/>
      <c r="AN116" s="360">
        <v>1</v>
      </c>
      <c r="AO116" s="360"/>
      <c r="AP116" s="362"/>
      <c r="AQ116" s="360">
        <v>1</v>
      </c>
      <c r="AR116" s="360"/>
      <c r="AS116" s="362"/>
      <c r="AT116" s="360">
        <v>1</v>
      </c>
      <c r="AU116" s="360"/>
      <c r="AV116" s="362"/>
      <c r="AW116" s="360">
        <v>1</v>
      </c>
      <c r="AX116" s="360"/>
      <c r="AY116" s="362"/>
      <c r="AZ116" s="360">
        <v>1</v>
      </c>
      <c r="BA116" s="360"/>
      <c r="BB116" s="362"/>
      <c r="BC116" s="360">
        <v>1</v>
      </c>
      <c r="BD116" s="360"/>
      <c r="BE116" s="362"/>
      <c r="BF116" s="360">
        <v>1</v>
      </c>
      <c r="BG116" s="360"/>
      <c r="BH116" s="362"/>
      <c r="BI116" s="360">
        <v>1</v>
      </c>
      <c r="BJ116" s="360"/>
      <c r="BK116" s="362"/>
      <c r="BL116" s="360">
        <v>1</v>
      </c>
      <c r="BM116" s="360"/>
      <c r="BN116" s="362"/>
      <c r="BO116" s="360"/>
      <c r="BP116" s="360">
        <v>1</v>
      </c>
      <c r="BQ116" s="362"/>
      <c r="BR116" s="360">
        <v>1</v>
      </c>
      <c r="BS116" s="360"/>
      <c r="BT116" s="362"/>
      <c r="BU116" s="360">
        <v>1</v>
      </c>
      <c r="BV116" s="360"/>
      <c r="BW116" s="362"/>
      <c r="BX116" s="360">
        <v>1</v>
      </c>
      <c r="BY116" s="360"/>
      <c r="BZ116" s="362"/>
      <c r="CA116" s="360">
        <v>1</v>
      </c>
      <c r="CB116" s="360"/>
      <c r="CC116" s="362"/>
      <c r="CD116" s="360">
        <v>1</v>
      </c>
      <c r="CE116" s="360"/>
      <c r="CF116" s="362"/>
      <c r="CG116" s="360">
        <v>1</v>
      </c>
      <c r="CH116" s="360"/>
      <c r="CI116" s="362"/>
      <c r="CJ116" s="360"/>
      <c r="CK116" s="360">
        <v>1</v>
      </c>
      <c r="CL116" s="362"/>
      <c r="CM116" s="360"/>
      <c r="CN116" s="360">
        <v>1</v>
      </c>
      <c r="CO116" s="362"/>
      <c r="CP116" s="360">
        <v>1</v>
      </c>
      <c r="CQ116" s="360"/>
      <c r="CR116" s="362"/>
      <c r="CS116" s="360">
        <v>1</v>
      </c>
      <c r="CT116" s="360"/>
      <c r="CU116" s="362"/>
      <c r="CV116" s="360"/>
      <c r="CW116" s="360">
        <v>1</v>
      </c>
      <c r="CX116" s="362"/>
      <c r="CY116" s="360">
        <v>1</v>
      </c>
      <c r="CZ116" s="360"/>
      <c r="DA116" s="362"/>
      <c r="DB116" s="360">
        <v>1</v>
      </c>
      <c r="DC116" s="360"/>
      <c r="DD116" s="362"/>
      <c r="DE116" s="388">
        <f t="shared" si="13"/>
        <v>31</v>
      </c>
      <c r="DF116" s="389">
        <f t="shared" si="14"/>
        <v>4</v>
      </c>
      <c r="DG116" s="390">
        <f t="shared" si="15"/>
        <v>0</v>
      </c>
    </row>
    <row r="117" ht="15.6" spans="2:111">
      <c r="B117" s="189">
        <v>3</v>
      </c>
      <c r="C117" s="188">
        <f>'5 жастағы балалар Ф'!C117</f>
        <v>0</v>
      </c>
      <c r="D117" s="360"/>
      <c r="E117" s="360"/>
      <c r="F117" s="362"/>
      <c r="G117" s="360"/>
      <c r="H117" s="360"/>
      <c r="I117" s="362"/>
      <c r="J117" s="360"/>
      <c r="K117" s="360"/>
      <c r="L117" s="362"/>
      <c r="M117" s="360"/>
      <c r="N117" s="360"/>
      <c r="O117" s="362"/>
      <c r="P117" s="360"/>
      <c r="Q117" s="360"/>
      <c r="R117" s="362"/>
      <c r="S117" s="360"/>
      <c r="T117" s="360"/>
      <c r="U117" s="362"/>
      <c r="V117" s="360"/>
      <c r="W117" s="360"/>
      <c r="X117" s="362"/>
      <c r="Y117" s="360"/>
      <c r="Z117" s="360"/>
      <c r="AA117" s="362"/>
      <c r="AB117" s="360"/>
      <c r="AC117" s="360"/>
      <c r="AD117" s="362"/>
      <c r="AE117" s="360"/>
      <c r="AF117" s="360"/>
      <c r="AG117" s="362"/>
      <c r="AH117" s="360"/>
      <c r="AI117" s="360"/>
      <c r="AJ117" s="362"/>
      <c r="AK117" s="360"/>
      <c r="AL117" s="360"/>
      <c r="AM117" s="362"/>
      <c r="AN117" s="360"/>
      <c r="AO117" s="360"/>
      <c r="AP117" s="362"/>
      <c r="AQ117" s="360"/>
      <c r="AR117" s="360"/>
      <c r="AS117" s="362"/>
      <c r="AT117" s="360"/>
      <c r="AU117" s="360"/>
      <c r="AV117" s="362"/>
      <c r="AW117" s="360"/>
      <c r="AX117" s="360"/>
      <c r="AY117" s="362"/>
      <c r="AZ117" s="360"/>
      <c r="BA117" s="360"/>
      <c r="BB117" s="362"/>
      <c r="BC117" s="360"/>
      <c r="BD117" s="360"/>
      <c r="BE117" s="362"/>
      <c r="BF117" s="360"/>
      <c r="BG117" s="360"/>
      <c r="BH117" s="362"/>
      <c r="BI117" s="360"/>
      <c r="BJ117" s="360"/>
      <c r="BK117" s="362"/>
      <c r="BL117" s="360"/>
      <c r="BM117" s="360"/>
      <c r="BN117" s="362"/>
      <c r="BO117" s="360"/>
      <c r="BP117" s="360"/>
      <c r="BQ117" s="362"/>
      <c r="BR117" s="360"/>
      <c r="BS117" s="360"/>
      <c r="BT117" s="362"/>
      <c r="BU117" s="360"/>
      <c r="BV117" s="360"/>
      <c r="BW117" s="362"/>
      <c r="BX117" s="360"/>
      <c r="BY117" s="360"/>
      <c r="BZ117" s="362"/>
      <c r="CA117" s="360"/>
      <c r="CB117" s="360"/>
      <c r="CC117" s="362"/>
      <c r="CD117" s="360"/>
      <c r="CE117" s="360"/>
      <c r="CF117" s="362"/>
      <c r="CG117" s="360"/>
      <c r="CH117" s="360"/>
      <c r="CI117" s="362"/>
      <c r="CJ117" s="360"/>
      <c r="CK117" s="360"/>
      <c r="CL117" s="362"/>
      <c r="CM117" s="360"/>
      <c r="CN117" s="360"/>
      <c r="CO117" s="362"/>
      <c r="CP117" s="360"/>
      <c r="CQ117" s="360"/>
      <c r="CR117" s="362"/>
      <c r="CS117" s="360"/>
      <c r="CT117" s="360"/>
      <c r="CU117" s="362"/>
      <c r="CV117" s="360"/>
      <c r="CW117" s="360"/>
      <c r="CX117" s="362"/>
      <c r="CY117" s="360"/>
      <c r="CZ117" s="360"/>
      <c r="DA117" s="362"/>
      <c r="DB117" s="360"/>
      <c r="DC117" s="360"/>
      <c r="DD117" s="362"/>
      <c r="DE117" s="388">
        <f t="shared" si="13"/>
        <v>0</v>
      </c>
      <c r="DF117" s="389">
        <f t="shared" si="14"/>
        <v>0</v>
      </c>
      <c r="DG117" s="390">
        <f t="shared" si="15"/>
        <v>0</v>
      </c>
    </row>
    <row r="118" ht="15.6" spans="2:111">
      <c r="B118" s="189">
        <v>4</v>
      </c>
      <c r="C118" s="188" t="str">
        <f>'5 жастағы балалар Ф'!C118</f>
        <v>Болатов Али Дарханұлы</v>
      </c>
      <c r="D118" s="360">
        <v>1</v>
      </c>
      <c r="E118" s="360"/>
      <c r="F118" s="362"/>
      <c r="G118" s="360">
        <v>1</v>
      </c>
      <c r="H118" s="360"/>
      <c r="I118" s="362"/>
      <c r="J118" s="360">
        <v>1</v>
      </c>
      <c r="K118" s="360"/>
      <c r="L118" s="362"/>
      <c r="M118" s="360">
        <v>1</v>
      </c>
      <c r="N118" s="360"/>
      <c r="O118" s="362"/>
      <c r="P118" s="360">
        <v>1</v>
      </c>
      <c r="Q118" s="360"/>
      <c r="R118" s="362"/>
      <c r="S118" s="360">
        <v>1</v>
      </c>
      <c r="T118" s="360"/>
      <c r="U118" s="362"/>
      <c r="V118" s="360">
        <v>1</v>
      </c>
      <c r="W118" s="360"/>
      <c r="X118" s="362"/>
      <c r="Y118" s="360">
        <v>1</v>
      </c>
      <c r="Z118" s="360"/>
      <c r="AA118" s="362"/>
      <c r="AB118" s="360">
        <v>1</v>
      </c>
      <c r="AC118" s="360"/>
      <c r="AD118" s="362"/>
      <c r="AE118" s="360">
        <v>1</v>
      </c>
      <c r="AF118" s="360"/>
      <c r="AG118" s="362"/>
      <c r="AH118" s="360">
        <v>1</v>
      </c>
      <c r="AI118" s="360"/>
      <c r="AJ118" s="362"/>
      <c r="AK118" s="360">
        <v>1</v>
      </c>
      <c r="AL118" s="360"/>
      <c r="AM118" s="362"/>
      <c r="AN118" s="360">
        <v>1</v>
      </c>
      <c r="AO118" s="360"/>
      <c r="AP118" s="362"/>
      <c r="AQ118" s="360">
        <v>1</v>
      </c>
      <c r="AR118" s="360"/>
      <c r="AS118" s="362"/>
      <c r="AT118" s="360">
        <v>1</v>
      </c>
      <c r="AU118" s="360"/>
      <c r="AV118" s="362"/>
      <c r="AW118" s="360">
        <v>1</v>
      </c>
      <c r="AX118" s="360"/>
      <c r="AY118" s="362"/>
      <c r="AZ118" s="360">
        <v>1</v>
      </c>
      <c r="BA118" s="360"/>
      <c r="BB118" s="362"/>
      <c r="BC118" s="360">
        <v>1</v>
      </c>
      <c r="BD118" s="360"/>
      <c r="BE118" s="362"/>
      <c r="BF118" s="360">
        <v>1</v>
      </c>
      <c r="BG118" s="360"/>
      <c r="BH118" s="362"/>
      <c r="BI118" s="360">
        <v>1</v>
      </c>
      <c r="BJ118" s="360"/>
      <c r="BK118" s="362"/>
      <c r="BL118" s="360">
        <v>1</v>
      </c>
      <c r="BM118" s="360"/>
      <c r="BN118" s="362"/>
      <c r="BO118" s="360">
        <v>1</v>
      </c>
      <c r="BP118" s="360"/>
      <c r="BQ118" s="362"/>
      <c r="BR118" s="360">
        <v>1</v>
      </c>
      <c r="BS118" s="360"/>
      <c r="BT118" s="362"/>
      <c r="BU118" s="360">
        <v>1</v>
      </c>
      <c r="BV118" s="360"/>
      <c r="BW118" s="362"/>
      <c r="BX118" s="360">
        <v>1</v>
      </c>
      <c r="BY118" s="360"/>
      <c r="BZ118" s="362"/>
      <c r="CA118" s="360">
        <v>1</v>
      </c>
      <c r="CB118" s="360"/>
      <c r="CC118" s="362"/>
      <c r="CD118" s="360">
        <v>1</v>
      </c>
      <c r="CE118" s="360"/>
      <c r="CF118" s="362"/>
      <c r="CG118" s="360">
        <v>1</v>
      </c>
      <c r="CH118" s="360"/>
      <c r="CI118" s="362"/>
      <c r="CJ118" s="360">
        <v>1</v>
      </c>
      <c r="CK118" s="360"/>
      <c r="CL118" s="362"/>
      <c r="CM118" s="360">
        <v>1</v>
      </c>
      <c r="CN118" s="360"/>
      <c r="CO118" s="362"/>
      <c r="CP118" s="360">
        <v>1</v>
      </c>
      <c r="CQ118" s="360"/>
      <c r="CR118" s="362"/>
      <c r="CS118" s="360">
        <v>1</v>
      </c>
      <c r="CT118" s="360"/>
      <c r="CU118" s="362"/>
      <c r="CV118" s="360"/>
      <c r="CW118" s="360">
        <v>1</v>
      </c>
      <c r="CX118" s="362"/>
      <c r="CY118" s="360">
        <v>1</v>
      </c>
      <c r="CZ118" s="360"/>
      <c r="DA118" s="362"/>
      <c r="DB118" s="360">
        <v>1</v>
      </c>
      <c r="DC118" s="360"/>
      <c r="DD118" s="362"/>
      <c r="DE118" s="388">
        <f t="shared" si="13"/>
        <v>34</v>
      </c>
      <c r="DF118" s="389">
        <f t="shared" si="14"/>
        <v>1</v>
      </c>
      <c r="DG118" s="390">
        <f t="shared" si="15"/>
        <v>0</v>
      </c>
    </row>
    <row r="119" ht="15.6" spans="2:111">
      <c r="B119" s="189">
        <v>5</v>
      </c>
      <c r="C119" s="188" t="str">
        <f>'5 жастағы балалар Ф'!C119</f>
        <v>Бақытжан Айбар Даулетұлы</v>
      </c>
      <c r="D119" s="360">
        <v>1</v>
      </c>
      <c r="E119" s="360"/>
      <c r="F119" s="362"/>
      <c r="G119" s="360">
        <v>1</v>
      </c>
      <c r="H119" s="360"/>
      <c r="I119" s="362"/>
      <c r="J119" s="360">
        <v>1</v>
      </c>
      <c r="K119" s="360"/>
      <c r="L119" s="362"/>
      <c r="M119" s="360">
        <v>1</v>
      </c>
      <c r="N119" s="360"/>
      <c r="O119" s="362"/>
      <c r="P119" s="360">
        <v>1</v>
      </c>
      <c r="Q119" s="360"/>
      <c r="R119" s="362"/>
      <c r="S119" s="360">
        <v>1</v>
      </c>
      <c r="T119" s="360"/>
      <c r="U119" s="362"/>
      <c r="V119" s="360">
        <v>1</v>
      </c>
      <c r="W119" s="360"/>
      <c r="X119" s="362"/>
      <c r="Y119" s="360">
        <v>1</v>
      </c>
      <c r="Z119" s="360"/>
      <c r="AA119" s="362"/>
      <c r="AB119" s="360">
        <v>1</v>
      </c>
      <c r="AC119" s="360"/>
      <c r="AD119" s="362"/>
      <c r="AE119" s="360">
        <v>1</v>
      </c>
      <c r="AF119" s="360"/>
      <c r="AG119" s="362"/>
      <c r="AH119" s="360">
        <v>1</v>
      </c>
      <c r="AI119" s="360"/>
      <c r="AJ119" s="362"/>
      <c r="AK119" s="360">
        <v>1</v>
      </c>
      <c r="AL119" s="360"/>
      <c r="AM119" s="362"/>
      <c r="AN119" s="360">
        <v>1</v>
      </c>
      <c r="AO119" s="360"/>
      <c r="AP119" s="362"/>
      <c r="AQ119" s="360">
        <v>1</v>
      </c>
      <c r="AR119" s="360"/>
      <c r="AS119" s="362"/>
      <c r="AT119" s="360">
        <v>1</v>
      </c>
      <c r="AU119" s="360"/>
      <c r="AV119" s="362"/>
      <c r="AW119" s="360">
        <v>1</v>
      </c>
      <c r="AX119" s="360"/>
      <c r="AY119" s="362"/>
      <c r="AZ119" s="360">
        <v>1</v>
      </c>
      <c r="BA119" s="360"/>
      <c r="BB119" s="362"/>
      <c r="BC119" s="360">
        <v>1</v>
      </c>
      <c r="BD119" s="360"/>
      <c r="BE119" s="362"/>
      <c r="BF119" s="360">
        <v>1</v>
      </c>
      <c r="BG119" s="360"/>
      <c r="BH119" s="362"/>
      <c r="BI119" s="360">
        <v>1</v>
      </c>
      <c r="BJ119" s="360"/>
      <c r="BK119" s="362"/>
      <c r="BL119" s="360">
        <v>1</v>
      </c>
      <c r="BM119" s="360"/>
      <c r="BN119" s="362"/>
      <c r="BO119" s="360">
        <v>1</v>
      </c>
      <c r="BP119" s="360"/>
      <c r="BQ119" s="362"/>
      <c r="BR119" s="360">
        <v>1</v>
      </c>
      <c r="BS119" s="360"/>
      <c r="BT119" s="362"/>
      <c r="BU119" s="360">
        <v>1</v>
      </c>
      <c r="BV119" s="360"/>
      <c r="BW119" s="362"/>
      <c r="BX119" s="360">
        <v>1</v>
      </c>
      <c r="BY119" s="360"/>
      <c r="BZ119" s="362"/>
      <c r="CA119" s="360">
        <v>1</v>
      </c>
      <c r="CB119" s="360"/>
      <c r="CC119" s="362"/>
      <c r="CD119" s="360">
        <v>1</v>
      </c>
      <c r="CE119" s="360"/>
      <c r="CF119" s="362"/>
      <c r="CG119" s="360"/>
      <c r="CH119" s="360"/>
      <c r="CI119" s="362"/>
      <c r="CJ119" s="360">
        <v>1</v>
      </c>
      <c r="CK119" s="360"/>
      <c r="CL119" s="362"/>
      <c r="CM119" s="360">
        <v>1</v>
      </c>
      <c r="CN119" s="360"/>
      <c r="CO119" s="362"/>
      <c r="CP119" s="360">
        <v>1</v>
      </c>
      <c r="CQ119" s="360"/>
      <c r="CR119" s="362"/>
      <c r="CS119" s="360">
        <v>1</v>
      </c>
      <c r="CT119" s="360"/>
      <c r="CU119" s="362"/>
      <c r="CV119" s="360"/>
      <c r="CW119" s="360">
        <v>1</v>
      </c>
      <c r="CX119" s="362"/>
      <c r="CY119" s="360">
        <v>1</v>
      </c>
      <c r="CZ119" s="360"/>
      <c r="DA119" s="362"/>
      <c r="DB119" s="360">
        <v>1</v>
      </c>
      <c r="DC119" s="360"/>
      <c r="DD119" s="362"/>
      <c r="DE119" s="388">
        <f t="shared" si="13"/>
        <v>33</v>
      </c>
      <c r="DF119" s="389">
        <f t="shared" si="14"/>
        <v>1</v>
      </c>
      <c r="DG119" s="390">
        <f t="shared" si="15"/>
        <v>0</v>
      </c>
    </row>
    <row r="120" ht="15.6" spans="2:111">
      <c r="B120" s="189">
        <v>6</v>
      </c>
      <c r="C120" s="188" t="str">
        <f>'5 жастағы балалар Ф'!C120</f>
        <v>Бақытжан Айым Мадиярқызы</v>
      </c>
      <c r="D120" s="360"/>
      <c r="E120" s="360">
        <v>1</v>
      </c>
      <c r="F120" s="362"/>
      <c r="G120" s="360"/>
      <c r="H120" s="360">
        <v>1</v>
      </c>
      <c r="I120" s="362"/>
      <c r="J120" s="360"/>
      <c r="K120" s="360">
        <v>1</v>
      </c>
      <c r="L120" s="362"/>
      <c r="M120" s="360"/>
      <c r="N120" s="360">
        <v>1</v>
      </c>
      <c r="O120" s="362"/>
      <c r="P120" s="360"/>
      <c r="Q120" s="360">
        <v>1</v>
      </c>
      <c r="R120" s="362"/>
      <c r="S120" s="360"/>
      <c r="T120" s="360">
        <v>1</v>
      </c>
      <c r="U120" s="362"/>
      <c r="V120" s="360"/>
      <c r="W120" s="360">
        <v>1</v>
      </c>
      <c r="X120" s="362"/>
      <c r="Y120" s="360"/>
      <c r="Z120" s="360">
        <v>1</v>
      </c>
      <c r="AA120" s="362"/>
      <c r="AB120" s="360"/>
      <c r="AC120" s="360">
        <v>1</v>
      </c>
      <c r="AD120" s="362"/>
      <c r="AE120" s="360"/>
      <c r="AF120" s="360">
        <v>1</v>
      </c>
      <c r="AG120" s="362"/>
      <c r="AH120" s="360"/>
      <c r="AI120" s="360">
        <v>1</v>
      </c>
      <c r="AJ120" s="362"/>
      <c r="AK120" s="360"/>
      <c r="AL120" s="360">
        <v>1</v>
      </c>
      <c r="AM120" s="362"/>
      <c r="AN120" s="360"/>
      <c r="AO120" s="360">
        <v>1</v>
      </c>
      <c r="AP120" s="362"/>
      <c r="AQ120" s="360"/>
      <c r="AR120" s="360">
        <v>1</v>
      </c>
      <c r="AS120" s="362"/>
      <c r="AT120" s="360"/>
      <c r="AU120" s="360">
        <v>1</v>
      </c>
      <c r="AV120" s="362"/>
      <c r="AW120" s="360"/>
      <c r="AX120" s="360">
        <v>1</v>
      </c>
      <c r="AY120" s="362"/>
      <c r="AZ120" s="360"/>
      <c r="BA120" s="360">
        <v>1</v>
      </c>
      <c r="BB120" s="362"/>
      <c r="BC120" s="360"/>
      <c r="BD120" s="360">
        <v>1</v>
      </c>
      <c r="BE120" s="362"/>
      <c r="BF120" s="360"/>
      <c r="BG120" s="360">
        <v>1</v>
      </c>
      <c r="BH120" s="362"/>
      <c r="BI120" s="360"/>
      <c r="BJ120" s="360">
        <v>1</v>
      </c>
      <c r="BK120" s="362"/>
      <c r="BL120" s="360"/>
      <c r="BM120" s="360">
        <v>1</v>
      </c>
      <c r="BN120" s="362"/>
      <c r="BO120" s="360"/>
      <c r="BP120" s="360">
        <v>1</v>
      </c>
      <c r="BQ120" s="362"/>
      <c r="BR120" s="360"/>
      <c r="BS120" s="360">
        <v>1</v>
      </c>
      <c r="BT120" s="362"/>
      <c r="BU120" s="360"/>
      <c r="BV120" s="360">
        <v>1</v>
      </c>
      <c r="BW120" s="362"/>
      <c r="BX120" s="360"/>
      <c r="BY120" s="360">
        <v>1</v>
      </c>
      <c r="BZ120" s="362"/>
      <c r="CA120" s="360"/>
      <c r="CB120" s="360">
        <v>1</v>
      </c>
      <c r="CC120" s="362"/>
      <c r="CD120" s="360"/>
      <c r="CE120" s="360">
        <v>1</v>
      </c>
      <c r="CF120" s="362"/>
      <c r="CG120" s="360">
        <v>1</v>
      </c>
      <c r="CH120" s="360">
        <v>1</v>
      </c>
      <c r="CI120" s="362"/>
      <c r="CJ120" s="360"/>
      <c r="CK120" s="360">
        <v>1</v>
      </c>
      <c r="CL120" s="362"/>
      <c r="CM120" s="360"/>
      <c r="CN120" s="360">
        <v>1</v>
      </c>
      <c r="CO120" s="362"/>
      <c r="CP120" s="360"/>
      <c r="CQ120" s="360">
        <v>1</v>
      </c>
      <c r="CR120" s="362"/>
      <c r="CS120" s="360"/>
      <c r="CT120" s="360"/>
      <c r="CU120" s="362">
        <v>1</v>
      </c>
      <c r="CV120" s="360"/>
      <c r="CW120" s="360"/>
      <c r="CX120" s="362">
        <v>1</v>
      </c>
      <c r="CY120" s="360"/>
      <c r="CZ120" s="360"/>
      <c r="DA120" s="362">
        <v>1</v>
      </c>
      <c r="DB120" s="360"/>
      <c r="DC120" s="360"/>
      <c r="DD120" s="362">
        <v>1</v>
      </c>
      <c r="DE120" s="388">
        <f t="shared" si="13"/>
        <v>1</v>
      </c>
      <c r="DF120" s="389">
        <f t="shared" si="14"/>
        <v>31</v>
      </c>
      <c r="DG120" s="390">
        <f t="shared" si="15"/>
        <v>4</v>
      </c>
    </row>
    <row r="121" ht="15.6" spans="2:111">
      <c r="B121" s="189">
        <v>7</v>
      </c>
      <c r="C121" s="188" t="str">
        <f>'5 жастағы балалар Ф'!C121</f>
        <v>Нуритдин Райяна Мусақызы</v>
      </c>
      <c r="D121" s="360">
        <v>1</v>
      </c>
      <c r="E121" s="360"/>
      <c r="F121" s="362"/>
      <c r="G121" s="360">
        <v>1</v>
      </c>
      <c r="H121" s="360"/>
      <c r="I121" s="362"/>
      <c r="J121" s="360">
        <v>1</v>
      </c>
      <c r="K121" s="360"/>
      <c r="L121" s="362"/>
      <c r="M121" s="360">
        <v>1</v>
      </c>
      <c r="N121" s="360"/>
      <c r="O121" s="362"/>
      <c r="P121" s="360">
        <v>1</v>
      </c>
      <c r="Q121" s="360"/>
      <c r="R121" s="362"/>
      <c r="S121" s="360">
        <v>1</v>
      </c>
      <c r="T121" s="360"/>
      <c r="U121" s="362"/>
      <c r="V121" s="360">
        <v>1</v>
      </c>
      <c r="W121" s="360"/>
      <c r="X121" s="362"/>
      <c r="Y121" s="360">
        <v>1</v>
      </c>
      <c r="Z121" s="360"/>
      <c r="AA121" s="362"/>
      <c r="AB121" s="360">
        <v>1</v>
      </c>
      <c r="AC121" s="360"/>
      <c r="AD121" s="362"/>
      <c r="AE121" s="360">
        <v>1</v>
      </c>
      <c r="AF121" s="360"/>
      <c r="AG121" s="362"/>
      <c r="AH121" s="360">
        <v>1</v>
      </c>
      <c r="AI121" s="360"/>
      <c r="AJ121" s="362"/>
      <c r="AK121" s="360">
        <v>1</v>
      </c>
      <c r="AL121" s="360"/>
      <c r="AM121" s="362"/>
      <c r="AN121" s="360">
        <v>1</v>
      </c>
      <c r="AO121" s="360"/>
      <c r="AP121" s="362"/>
      <c r="AQ121" s="360">
        <v>1</v>
      </c>
      <c r="AR121" s="360"/>
      <c r="AS121" s="362"/>
      <c r="AT121" s="360">
        <v>1</v>
      </c>
      <c r="AU121" s="360"/>
      <c r="AV121" s="362"/>
      <c r="AW121" s="360">
        <v>1</v>
      </c>
      <c r="AX121" s="360"/>
      <c r="AY121" s="362"/>
      <c r="AZ121" s="360">
        <v>1</v>
      </c>
      <c r="BA121" s="360"/>
      <c r="BB121" s="362"/>
      <c r="BC121" s="360">
        <v>1</v>
      </c>
      <c r="BD121" s="360"/>
      <c r="BE121" s="362"/>
      <c r="BF121" s="360">
        <v>1</v>
      </c>
      <c r="BG121" s="360"/>
      <c r="BH121" s="362"/>
      <c r="BI121" s="360">
        <v>1</v>
      </c>
      <c r="BJ121" s="360"/>
      <c r="BK121" s="362"/>
      <c r="BL121" s="360">
        <v>1</v>
      </c>
      <c r="BM121" s="360"/>
      <c r="BN121" s="362"/>
      <c r="BO121" s="360">
        <v>1</v>
      </c>
      <c r="BP121" s="360"/>
      <c r="BQ121" s="362"/>
      <c r="BR121" s="360">
        <v>1</v>
      </c>
      <c r="BS121" s="360"/>
      <c r="BT121" s="362"/>
      <c r="BU121" s="360">
        <v>1</v>
      </c>
      <c r="BV121" s="360"/>
      <c r="BW121" s="362"/>
      <c r="BX121" s="360">
        <v>1</v>
      </c>
      <c r="BY121" s="360"/>
      <c r="BZ121" s="362"/>
      <c r="CA121" s="360">
        <v>1</v>
      </c>
      <c r="CB121" s="360"/>
      <c r="CC121" s="362"/>
      <c r="CD121" s="360">
        <v>1</v>
      </c>
      <c r="CE121" s="360"/>
      <c r="CF121" s="362"/>
      <c r="CG121" s="360">
        <v>1</v>
      </c>
      <c r="CH121" s="360"/>
      <c r="CI121" s="362"/>
      <c r="CJ121" s="360">
        <v>1</v>
      </c>
      <c r="CK121" s="360"/>
      <c r="CL121" s="362"/>
      <c r="CM121" s="360">
        <v>1</v>
      </c>
      <c r="CN121" s="360"/>
      <c r="CO121" s="362"/>
      <c r="CP121" s="360">
        <v>1</v>
      </c>
      <c r="CQ121" s="360"/>
      <c r="CR121" s="362"/>
      <c r="CS121" s="360">
        <v>1</v>
      </c>
      <c r="CT121" s="360"/>
      <c r="CU121" s="362"/>
      <c r="CV121" s="360"/>
      <c r="CW121" s="360">
        <v>1</v>
      </c>
      <c r="CX121" s="362"/>
      <c r="CY121" s="360">
        <v>1</v>
      </c>
      <c r="CZ121" s="360"/>
      <c r="DA121" s="362"/>
      <c r="DB121" s="360">
        <v>1</v>
      </c>
      <c r="DC121" s="360"/>
      <c r="DD121" s="362"/>
      <c r="DE121" s="388">
        <f t="shared" si="13"/>
        <v>34</v>
      </c>
      <c r="DF121" s="389">
        <f t="shared" si="14"/>
        <v>1</v>
      </c>
      <c r="DG121" s="390">
        <f t="shared" si="15"/>
        <v>0</v>
      </c>
    </row>
    <row r="122" ht="15.6" spans="2:111">
      <c r="B122" s="189">
        <v>8</v>
      </c>
      <c r="C122" s="188">
        <f>'5 жастағы балалар Ф'!C122</f>
        <v>0</v>
      </c>
      <c r="D122" s="360"/>
      <c r="E122" s="360"/>
      <c r="F122" s="362"/>
      <c r="G122" s="360"/>
      <c r="H122" s="360"/>
      <c r="I122" s="362"/>
      <c r="J122" s="360"/>
      <c r="K122" s="360"/>
      <c r="L122" s="362"/>
      <c r="M122" s="360"/>
      <c r="N122" s="360"/>
      <c r="O122" s="362"/>
      <c r="P122" s="360"/>
      <c r="Q122" s="360"/>
      <c r="R122" s="362"/>
      <c r="S122" s="360"/>
      <c r="T122" s="360"/>
      <c r="U122" s="362"/>
      <c r="V122" s="360"/>
      <c r="W122" s="360"/>
      <c r="X122" s="362"/>
      <c r="Y122" s="360"/>
      <c r="Z122" s="360"/>
      <c r="AA122" s="362"/>
      <c r="AB122" s="360"/>
      <c r="AC122" s="360"/>
      <c r="AD122" s="362"/>
      <c r="AE122" s="360"/>
      <c r="AF122" s="360"/>
      <c r="AG122" s="362"/>
      <c r="AH122" s="360"/>
      <c r="AI122" s="360"/>
      <c r="AJ122" s="362"/>
      <c r="AK122" s="360"/>
      <c r="AL122" s="360"/>
      <c r="AM122" s="362"/>
      <c r="AN122" s="360"/>
      <c r="AO122" s="360"/>
      <c r="AP122" s="362"/>
      <c r="AQ122" s="360"/>
      <c r="AR122" s="360"/>
      <c r="AS122" s="362"/>
      <c r="AT122" s="360"/>
      <c r="AU122" s="360"/>
      <c r="AV122" s="362"/>
      <c r="AW122" s="360"/>
      <c r="AX122" s="360"/>
      <c r="AY122" s="362"/>
      <c r="AZ122" s="360"/>
      <c r="BA122" s="360"/>
      <c r="BB122" s="362"/>
      <c r="BC122" s="360"/>
      <c r="BD122" s="360"/>
      <c r="BE122" s="362"/>
      <c r="BF122" s="360"/>
      <c r="BG122" s="360"/>
      <c r="BH122" s="362"/>
      <c r="BI122" s="360"/>
      <c r="BJ122" s="360"/>
      <c r="BK122" s="362"/>
      <c r="BL122" s="360"/>
      <c r="BM122" s="360"/>
      <c r="BN122" s="362"/>
      <c r="BO122" s="360"/>
      <c r="BP122" s="360"/>
      <c r="BQ122" s="362"/>
      <c r="BR122" s="360"/>
      <c r="BS122" s="360"/>
      <c r="BT122" s="362"/>
      <c r="BU122" s="360"/>
      <c r="BV122" s="360"/>
      <c r="BW122" s="362"/>
      <c r="BX122" s="360"/>
      <c r="BY122" s="360"/>
      <c r="BZ122" s="362"/>
      <c r="CA122" s="360"/>
      <c r="CB122" s="360"/>
      <c r="CC122" s="362"/>
      <c r="CD122" s="360"/>
      <c r="CE122" s="360"/>
      <c r="CF122" s="362"/>
      <c r="CG122" s="360"/>
      <c r="CH122" s="360"/>
      <c r="CI122" s="362"/>
      <c r="CJ122" s="360"/>
      <c r="CK122" s="360"/>
      <c r="CL122" s="362"/>
      <c r="CM122" s="360"/>
      <c r="CN122" s="360"/>
      <c r="CO122" s="362"/>
      <c r="CP122" s="360"/>
      <c r="CQ122" s="360"/>
      <c r="CR122" s="362"/>
      <c r="CS122" s="360"/>
      <c r="CT122" s="360"/>
      <c r="CU122" s="362"/>
      <c r="CV122" s="360"/>
      <c r="CW122" s="360"/>
      <c r="CX122" s="362"/>
      <c r="CY122" s="360"/>
      <c r="CZ122" s="360"/>
      <c r="DA122" s="362"/>
      <c r="DB122" s="360"/>
      <c r="DC122" s="360"/>
      <c r="DD122" s="362"/>
      <c r="DE122" s="388">
        <f t="shared" si="13"/>
        <v>0</v>
      </c>
      <c r="DF122" s="389">
        <f t="shared" si="14"/>
        <v>0</v>
      </c>
      <c r="DG122" s="390">
        <f t="shared" si="15"/>
        <v>0</v>
      </c>
    </row>
    <row r="123" ht="15.6" spans="2:111">
      <c r="B123" s="189">
        <v>9</v>
      </c>
      <c r="C123" s="188" t="str">
        <f>'5 жастағы балалар Ф'!C123</f>
        <v>Төлеужан Малика Талантқызы</v>
      </c>
      <c r="D123" s="360">
        <v>1</v>
      </c>
      <c r="E123" s="360"/>
      <c r="F123" s="362"/>
      <c r="G123" s="360">
        <v>1</v>
      </c>
      <c r="H123" s="360"/>
      <c r="I123" s="362"/>
      <c r="J123" s="360">
        <v>1</v>
      </c>
      <c r="K123" s="360"/>
      <c r="L123" s="362"/>
      <c r="M123" s="360">
        <v>1</v>
      </c>
      <c r="N123" s="360"/>
      <c r="O123" s="362"/>
      <c r="P123" s="360">
        <v>1</v>
      </c>
      <c r="Q123" s="360"/>
      <c r="R123" s="362"/>
      <c r="S123" s="360">
        <v>1</v>
      </c>
      <c r="T123" s="360"/>
      <c r="U123" s="362"/>
      <c r="V123" s="360">
        <v>1</v>
      </c>
      <c r="W123" s="360"/>
      <c r="X123" s="362"/>
      <c r="Y123" s="360">
        <v>1</v>
      </c>
      <c r="Z123" s="360"/>
      <c r="AA123" s="362"/>
      <c r="AB123" s="360">
        <v>1</v>
      </c>
      <c r="AC123" s="360"/>
      <c r="AD123" s="362"/>
      <c r="AE123" s="360">
        <v>1</v>
      </c>
      <c r="AF123" s="360"/>
      <c r="AG123" s="362"/>
      <c r="AH123" s="360">
        <v>1</v>
      </c>
      <c r="AI123" s="360"/>
      <c r="AJ123" s="362"/>
      <c r="AK123" s="360">
        <v>1</v>
      </c>
      <c r="AL123" s="360"/>
      <c r="AM123" s="362"/>
      <c r="AN123" s="360">
        <v>1</v>
      </c>
      <c r="AO123" s="360"/>
      <c r="AP123" s="362"/>
      <c r="AQ123" s="360">
        <v>1</v>
      </c>
      <c r="AR123" s="360"/>
      <c r="AS123" s="362"/>
      <c r="AT123" s="360">
        <v>1</v>
      </c>
      <c r="AU123" s="360"/>
      <c r="AV123" s="362"/>
      <c r="AW123" s="360">
        <v>1</v>
      </c>
      <c r="AX123" s="360"/>
      <c r="AY123" s="362"/>
      <c r="AZ123" s="360">
        <v>1</v>
      </c>
      <c r="BA123" s="360"/>
      <c r="BB123" s="362"/>
      <c r="BC123" s="360">
        <v>1</v>
      </c>
      <c r="BD123" s="360"/>
      <c r="BE123" s="362"/>
      <c r="BF123" s="360">
        <v>1</v>
      </c>
      <c r="BG123" s="360"/>
      <c r="BH123" s="362"/>
      <c r="BI123" s="360">
        <v>1</v>
      </c>
      <c r="BJ123" s="360"/>
      <c r="BK123" s="362"/>
      <c r="BL123" s="360">
        <v>1</v>
      </c>
      <c r="BM123" s="360"/>
      <c r="BN123" s="362"/>
      <c r="BO123" s="360">
        <v>1</v>
      </c>
      <c r="BP123" s="360"/>
      <c r="BQ123" s="362"/>
      <c r="BR123" s="360">
        <v>1</v>
      </c>
      <c r="BS123" s="360"/>
      <c r="BT123" s="362"/>
      <c r="BU123" s="360">
        <v>1</v>
      </c>
      <c r="BV123" s="360"/>
      <c r="BW123" s="362"/>
      <c r="BX123" s="360">
        <v>1</v>
      </c>
      <c r="BY123" s="360"/>
      <c r="BZ123" s="362"/>
      <c r="CA123" s="360">
        <v>1</v>
      </c>
      <c r="CB123" s="360"/>
      <c r="CC123" s="362"/>
      <c r="CD123" s="360">
        <v>1</v>
      </c>
      <c r="CE123" s="360"/>
      <c r="CF123" s="362"/>
      <c r="CG123" s="360">
        <v>1</v>
      </c>
      <c r="CH123" s="360"/>
      <c r="CI123" s="362"/>
      <c r="CJ123" s="360">
        <v>1</v>
      </c>
      <c r="CK123" s="360"/>
      <c r="CL123" s="362"/>
      <c r="CM123" s="360">
        <v>1</v>
      </c>
      <c r="CN123" s="360"/>
      <c r="CO123" s="362"/>
      <c r="CP123" s="360">
        <v>1</v>
      </c>
      <c r="CQ123" s="360"/>
      <c r="CR123" s="362"/>
      <c r="CS123" s="360">
        <v>1</v>
      </c>
      <c r="CT123" s="360"/>
      <c r="CU123" s="362"/>
      <c r="CV123" s="360"/>
      <c r="CW123" s="360">
        <v>1</v>
      </c>
      <c r="CX123" s="362"/>
      <c r="CY123" s="360">
        <v>1</v>
      </c>
      <c r="CZ123" s="360"/>
      <c r="DA123" s="362"/>
      <c r="DB123" s="360">
        <v>1</v>
      </c>
      <c r="DC123" s="360"/>
      <c r="DD123" s="362"/>
      <c r="DE123" s="388">
        <f t="shared" si="13"/>
        <v>34</v>
      </c>
      <c r="DF123" s="389">
        <f t="shared" si="14"/>
        <v>1</v>
      </c>
      <c r="DG123" s="390">
        <f t="shared" si="15"/>
        <v>0</v>
      </c>
    </row>
    <row r="124" ht="15.6" spans="2:111">
      <c r="B124" s="189">
        <v>10</v>
      </c>
      <c r="C124" s="188" t="str">
        <f>'5 жастағы балалар Ф'!C124</f>
        <v>Қабдысалы Нұрасыл Рақымұлы</v>
      </c>
      <c r="D124" s="360">
        <v>1</v>
      </c>
      <c r="E124" s="360"/>
      <c r="F124" s="362"/>
      <c r="G124" s="360">
        <v>1</v>
      </c>
      <c r="H124" s="360"/>
      <c r="I124" s="362"/>
      <c r="J124" s="360">
        <v>1</v>
      </c>
      <c r="K124" s="360"/>
      <c r="L124" s="362"/>
      <c r="M124" s="360">
        <v>1</v>
      </c>
      <c r="N124" s="360"/>
      <c r="O124" s="362"/>
      <c r="P124" s="360">
        <v>1</v>
      </c>
      <c r="Q124" s="360"/>
      <c r="R124" s="362"/>
      <c r="S124" s="360">
        <v>1</v>
      </c>
      <c r="T124" s="360"/>
      <c r="U124" s="362"/>
      <c r="V124" s="360">
        <v>1</v>
      </c>
      <c r="W124" s="360"/>
      <c r="X124" s="362"/>
      <c r="Y124" s="360">
        <v>1</v>
      </c>
      <c r="Z124" s="360"/>
      <c r="AA124" s="362"/>
      <c r="AB124" s="360">
        <v>1</v>
      </c>
      <c r="AC124" s="360"/>
      <c r="AD124" s="362"/>
      <c r="AE124" s="360">
        <v>1</v>
      </c>
      <c r="AF124" s="360"/>
      <c r="AG124" s="362"/>
      <c r="AH124" s="360">
        <v>1</v>
      </c>
      <c r="AI124" s="360"/>
      <c r="AJ124" s="362"/>
      <c r="AK124" s="360">
        <v>1</v>
      </c>
      <c r="AL124" s="360"/>
      <c r="AM124" s="362"/>
      <c r="AN124" s="360">
        <v>1</v>
      </c>
      <c r="AO124" s="360"/>
      <c r="AP124" s="362"/>
      <c r="AQ124" s="360">
        <v>1</v>
      </c>
      <c r="AR124" s="360"/>
      <c r="AS124" s="362"/>
      <c r="AT124" s="360">
        <v>1</v>
      </c>
      <c r="AU124" s="360"/>
      <c r="AV124" s="362"/>
      <c r="AW124" s="360">
        <v>1</v>
      </c>
      <c r="AX124" s="360"/>
      <c r="AY124" s="362"/>
      <c r="AZ124" s="360">
        <v>1</v>
      </c>
      <c r="BA124" s="360"/>
      <c r="BB124" s="362"/>
      <c r="BC124" s="360">
        <v>1</v>
      </c>
      <c r="BD124" s="360"/>
      <c r="BE124" s="362"/>
      <c r="BF124" s="360">
        <v>1</v>
      </c>
      <c r="BG124" s="360"/>
      <c r="BH124" s="362"/>
      <c r="BI124" s="360">
        <v>1</v>
      </c>
      <c r="BJ124" s="360"/>
      <c r="BK124" s="362"/>
      <c r="BL124" s="360">
        <v>1</v>
      </c>
      <c r="BM124" s="360"/>
      <c r="BN124" s="362"/>
      <c r="BO124" s="360">
        <v>1</v>
      </c>
      <c r="BP124" s="360"/>
      <c r="BQ124" s="362"/>
      <c r="BR124" s="360">
        <v>1</v>
      </c>
      <c r="BS124" s="360"/>
      <c r="BT124" s="362"/>
      <c r="BU124" s="360">
        <v>1</v>
      </c>
      <c r="BV124" s="360"/>
      <c r="BW124" s="362"/>
      <c r="BX124" s="360">
        <v>1</v>
      </c>
      <c r="BY124" s="360"/>
      <c r="BZ124" s="362"/>
      <c r="CA124" s="360">
        <v>1</v>
      </c>
      <c r="CB124" s="360"/>
      <c r="CC124" s="362"/>
      <c r="CD124" s="360">
        <v>1</v>
      </c>
      <c r="CE124" s="360"/>
      <c r="CF124" s="362"/>
      <c r="CG124" s="360">
        <v>1</v>
      </c>
      <c r="CH124" s="360"/>
      <c r="CI124" s="362"/>
      <c r="CJ124" s="360">
        <v>1</v>
      </c>
      <c r="CK124" s="360"/>
      <c r="CL124" s="362"/>
      <c r="CM124" s="360">
        <v>1</v>
      </c>
      <c r="CN124" s="360"/>
      <c r="CO124" s="362"/>
      <c r="CP124" s="360">
        <v>1</v>
      </c>
      <c r="CQ124" s="360"/>
      <c r="CR124" s="362"/>
      <c r="CS124" s="360">
        <v>1</v>
      </c>
      <c r="CT124" s="360"/>
      <c r="CU124" s="362"/>
      <c r="CV124" s="360"/>
      <c r="CW124" s="360">
        <v>1</v>
      </c>
      <c r="CX124" s="362"/>
      <c r="CY124" s="360">
        <v>1</v>
      </c>
      <c r="CZ124" s="360"/>
      <c r="DA124" s="362"/>
      <c r="DB124" s="360">
        <v>1</v>
      </c>
      <c r="DC124" s="360"/>
      <c r="DD124" s="362"/>
      <c r="DE124" s="388">
        <f t="shared" si="13"/>
        <v>34</v>
      </c>
      <c r="DF124" s="389">
        <f t="shared" si="14"/>
        <v>1</v>
      </c>
      <c r="DG124" s="390">
        <f t="shared" si="15"/>
        <v>0</v>
      </c>
    </row>
    <row r="125" ht="15.6" spans="2:111">
      <c r="B125" s="189">
        <v>11</v>
      </c>
      <c r="C125" s="188">
        <f>'5 жастағы балалар Ф'!C125</f>
        <v>0</v>
      </c>
      <c r="D125" s="360"/>
      <c r="E125" s="360"/>
      <c r="F125" s="362"/>
      <c r="G125" s="360"/>
      <c r="H125" s="360"/>
      <c r="I125" s="362"/>
      <c r="J125" s="360"/>
      <c r="K125" s="360"/>
      <c r="L125" s="362"/>
      <c r="M125" s="360"/>
      <c r="N125" s="360"/>
      <c r="O125" s="362"/>
      <c r="P125" s="360"/>
      <c r="Q125" s="360"/>
      <c r="R125" s="362"/>
      <c r="S125" s="360"/>
      <c r="T125" s="360"/>
      <c r="U125" s="362"/>
      <c r="V125" s="360"/>
      <c r="W125" s="360"/>
      <c r="X125" s="362"/>
      <c r="Y125" s="360"/>
      <c r="Z125" s="360"/>
      <c r="AA125" s="362"/>
      <c r="AB125" s="360"/>
      <c r="AC125" s="360"/>
      <c r="AD125" s="362"/>
      <c r="AE125" s="360"/>
      <c r="AF125" s="360"/>
      <c r="AG125" s="362"/>
      <c r="AH125" s="360"/>
      <c r="AI125" s="360"/>
      <c r="AJ125" s="362"/>
      <c r="AK125" s="360"/>
      <c r="AL125" s="360"/>
      <c r="AM125" s="362"/>
      <c r="AN125" s="360"/>
      <c r="AO125" s="360"/>
      <c r="AP125" s="362"/>
      <c r="AQ125" s="360"/>
      <c r="AR125" s="360"/>
      <c r="AS125" s="362"/>
      <c r="AT125" s="360"/>
      <c r="AU125" s="360"/>
      <c r="AV125" s="362"/>
      <c r="AW125" s="360"/>
      <c r="AX125" s="360"/>
      <c r="AY125" s="362"/>
      <c r="AZ125" s="360"/>
      <c r="BA125" s="360"/>
      <c r="BB125" s="362"/>
      <c r="BC125" s="360"/>
      <c r="BD125" s="360"/>
      <c r="BE125" s="362"/>
      <c r="BF125" s="360"/>
      <c r="BG125" s="360"/>
      <c r="BH125" s="362"/>
      <c r="BI125" s="360"/>
      <c r="BJ125" s="360"/>
      <c r="BK125" s="362"/>
      <c r="BL125" s="360"/>
      <c r="BM125" s="360"/>
      <c r="BN125" s="362"/>
      <c r="BO125" s="360"/>
      <c r="BP125" s="360"/>
      <c r="BQ125" s="362"/>
      <c r="BR125" s="360"/>
      <c r="BS125" s="360"/>
      <c r="BT125" s="362"/>
      <c r="BU125" s="360"/>
      <c r="BV125" s="360"/>
      <c r="BW125" s="362"/>
      <c r="BX125" s="360"/>
      <c r="BY125" s="360"/>
      <c r="BZ125" s="362"/>
      <c r="CA125" s="360"/>
      <c r="CB125" s="360"/>
      <c r="CC125" s="362"/>
      <c r="CD125" s="360"/>
      <c r="CE125" s="360"/>
      <c r="CF125" s="362"/>
      <c r="CG125" s="360"/>
      <c r="CH125" s="360"/>
      <c r="CI125" s="362"/>
      <c r="CJ125" s="360"/>
      <c r="CK125" s="360"/>
      <c r="CL125" s="362"/>
      <c r="CM125" s="360"/>
      <c r="CN125" s="360"/>
      <c r="CO125" s="362"/>
      <c r="CP125" s="360"/>
      <c r="CQ125" s="360"/>
      <c r="CR125" s="362"/>
      <c r="CS125" s="360"/>
      <c r="CT125" s="360"/>
      <c r="CU125" s="362"/>
      <c r="CV125" s="360"/>
      <c r="CW125" s="360"/>
      <c r="CX125" s="362"/>
      <c r="CY125" s="360"/>
      <c r="CZ125" s="360"/>
      <c r="DA125" s="362"/>
      <c r="DB125" s="360"/>
      <c r="DC125" s="360"/>
      <c r="DD125" s="362"/>
      <c r="DE125" s="388">
        <f t="shared" si="13"/>
        <v>0</v>
      </c>
      <c r="DF125" s="389">
        <f t="shared" si="14"/>
        <v>0</v>
      </c>
      <c r="DG125" s="390">
        <f t="shared" si="15"/>
        <v>0</v>
      </c>
    </row>
    <row r="126" ht="15.6" spans="2:111">
      <c r="B126" s="189">
        <v>12</v>
      </c>
      <c r="C126" s="188">
        <f>'5 жастағы балалар Ф'!C126</f>
        <v>0</v>
      </c>
      <c r="D126" s="360"/>
      <c r="E126" s="360"/>
      <c r="F126" s="362"/>
      <c r="G126" s="360"/>
      <c r="H126" s="360"/>
      <c r="I126" s="362"/>
      <c r="J126" s="360"/>
      <c r="K126" s="360"/>
      <c r="L126" s="362"/>
      <c r="M126" s="360"/>
      <c r="N126" s="360"/>
      <c r="O126" s="362"/>
      <c r="P126" s="360"/>
      <c r="Q126" s="360"/>
      <c r="R126" s="362"/>
      <c r="S126" s="360"/>
      <c r="T126" s="360"/>
      <c r="U126" s="362"/>
      <c r="V126" s="360"/>
      <c r="W126" s="360"/>
      <c r="X126" s="362"/>
      <c r="Y126" s="360"/>
      <c r="Z126" s="360"/>
      <c r="AA126" s="362"/>
      <c r="AB126" s="360"/>
      <c r="AC126" s="360"/>
      <c r="AD126" s="362"/>
      <c r="AE126" s="360"/>
      <c r="AF126" s="360"/>
      <c r="AG126" s="362"/>
      <c r="AH126" s="360"/>
      <c r="AI126" s="360"/>
      <c r="AJ126" s="362"/>
      <c r="AK126" s="360"/>
      <c r="AL126" s="360"/>
      <c r="AM126" s="362"/>
      <c r="AN126" s="360"/>
      <c r="AO126" s="360"/>
      <c r="AP126" s="362"/>
      <c r="AQ126" s="360"/>
      <c r="AR126" s="360"/>
      <c r="AS126" s="362"/>
      <c r="AT126" s="360"/>
      <c r="AU126" s="360"/>
      <c r="AV126" s="362"/>
      <c r="AW126" s="360"/>
      <c r="AX126" s="360"/>
      <c r="AY126" s="362"/>
      <c r="AZ126" s="360"/>
      <c r="BA126" s="360"/>
      <c r="BB126" s="362"/>
      <c r="BC126" s="360"/>
      <c r="BD126" s="360"/>
      <c r="BE126" s="362"/>
      <c r="BF126" s="360"/>
      <c r="BG126" s="360"/>
      <c r="BH126" s="362"/>
      <c r="BI126" s="360"/>
      <c r="BJ126" s="360"/>
      <c r="BK126" s="362"/>
      <c r="BL126" s="360"/>
      <c r="BM126" s="360"/>
      <c r="BN126" s="362"/>
      <c r="BO126" s="360"/>
      <c r="BP126" s="360"/>
      <c r="BQ126" s="362"/>
      <c r="BR126" s="360"/>
      <c r="BS126" s="360"/>
      <c r="BT126" s="362"/>
      <c r="BU126" s="360"/>
      <c r="BV126" s="360"/>
      <c r="BW126" s="362"/>
      <c r="BX126" s="360"/>
      <c r="BY126" s="360"/>
      <c r="BZ126" s="362"/>
      <c r="CA126" s="360"/>
      <c r="CB126" s="360"/>
      <c r="CC126" s="362"/>
      <c r="CD126" s="360"/>
      <c r="CE126" s="360"/>
      <c r="CF126" s="362"/>
      <c r="CG126" s="360"/>
      <c r="CH126" s="360"/>
      <c r="CI126" s="362"/>
      <c r="CJ126" s="360"/>
      <c r="CK126" s="360"/>
      <c r="CL126" s="362"/>
      <c r="CM126" s="360"/>
      <c r="CN126" s="360"/>
      <c r="CO126" s="362"/>
      <c r="CP126" s="360"/>
      <c r="CQ126" s="360"/>
      <c r="CR126" s="362"/>
      <c r="CS126" s="360"/>
      <c r="CT126" s="360"/>
      <c r="CU126" s="362"/>
      <c r="CV126" s="360"/>
      <c r="CW126" s="360"/>
      <c r="CX126" s="362"/>
      <c r="CY126" s="360"/>
      <c r="CZ126" s="360"/>
      <c r="DA126" s="362"/>
      <c r="DB126" s="360"/>
      <c r="DC126" s="360"/>
      <c r="DD126" s="362"/>
      <c r="DE126" s="388">
        <f t="shared" si="13"/>
        <v>0</v>
      </c>
      <c r="DF126" s="389">
        <f t="shared" si="14"/>
        <v>0</v>
      </c>
      <c r="DG126" s="390">
        <f t="shared" si="15"/>
        <v>0</v>
      </c>
    </row>
    <row r="127" ht="15.6" spans="2:111">
      <c r="B127" s="189">
        <v>13</v>
      </c>
      <c r="C127" s="188">
        <f>'5 жастағы балалар Ф'!C127</f>
        <v>0</v>
      </c>
      <c r="D127" s="360"/>
      <c r="E127" s="360"/>
      <c r="F127" s="362"/>
      <c r="G127" s="360"/>
      <c r="H127" s="360"/>
      <c r="I127" s="362"/>
      <c r="J127" s="360"/>
      <c r="K127" s="360"/>
      <c r="L127" s="362"/>
      <c r="M127" s="360"/>
      <c r="N127" s="360"/>
      <c r="O127" s="362"/>
      <c r="P127" s="360"/>
      <c r="Q127" s="360"/>
      <c r="R127" s="362"/>
      <c r="S127" s="360"/>
      <c r="T127" s="360"/>
      <c r="U127" s="362"/>
      <c r="V127" s="360"/>
      <c r="W127" s="360"/>
      <c r="X127" s="362"/>
      <c r="Y127" s="360"/>
      <c r="Z127" s="360"/>
      <c r="AA127" s="362"/>
      <c r="AB127" s="360"/>
      <c r="AC127" s="360"/>
      <c r="AD127" s="362"/>
      <c r="AE127" s="360"/>
      <c r="AF127" s="360"/>
      <c r="AG127" s="362"/>
      <c r="AH127" s="360"/>
      <c r="AI127" s="360"/>
      <c r="AJ127" s="362"/>
      <c r="AK127" s="360"/>
      <c r="AL127" s="360"/>
      <c r="AM127" s="362"/>
      <c r="AN127" s="360"/>
      <c r="AO127" s="360"/>
      <c r="AP127" s="362"/>
      <c r="AQ127" s="360"/>
      <c r="AR127" s="360"/>
      <c r="AS127" s="362"/>
      <c r="AT127" s="360"/>
      <c r="AU127" s="360"/>
      <c r="AV127" s="362"/>
      <c r="AW127" s="360"/>
      <c r="AX127" s="360"/>
      <c r="AY127" s="362"/>
      <c r="AZ127" s="360"/>
      <c r="BA127" s="360"/>
      <c r="BB127" s="362"/>
      <c r="BC127" s="360"/>
      <c r="BD127" s="360"/>
      <c r="BE127" s="362"/>
      <c r="BF127" s="360"/>
      <c r="BG127" s="360"/>
      <c r="BH127" s="362"/>
      <c r="BI127" s="360"/>
      <c r="BJ127" s="360"/>
      <c r="BK127" s="362"/>
      <c r="BL127" s="360"/>
      <c r="BM127" s="360"/>
      <c r="BN127" s="362"/>
      <c r="BO127" s="360"/>
      <c r="BP127" s="360"/>
      <c r="BQ127" s="362"/>
      <c r="BR127" s="360"/>
      <c r="BS127" s="360"/>
      <c r="BT127" s="362"/>
      <c r="BU127" s="360"/>
      <c r="BV127" s="360"/>
      <c r="BW127" s="362"/>
      <c r="BX127" s="360"/>
      <c r="BY127" s="360"/>
      <c r="BZ127" s="362"/>
      <c r="CA127" s="360"/>
      <c r="CB127" s="360"/>
      <c r="CC127" s="362"/>
      <c r="CD127" s="360"/>
      <c r="CE127" s="360"/>
      <c r="CF127" s="362"/>
      <c r="CG127" s="360"/>
      <c r="CH127" s="360"/>
      <c r="CI127" s="362"/>
      <c r="CJ127" s="360"/>
      <c r="CK127" s="360"/>
      <c r="CL127" s="362"/>
      <c r="CM127" s="360"/>
      <c r="CN127" s="360"/>
      <c r="CO127" s="362"/>
      <c r="CP127" s="360"/>
      <c r="CQ127" s="360"/>
      <c r="CR127" s="362"/>
      <c r="CS127" s="360"/>
      <c r="CT127" s="360"/>
      <c r="CU127" s="362"/>
      <c r="CV127" s="360"/>
      <c r="CW127" s="360"/>
      <c r="CX127" s="362"/>
      <c r="CY127" s="360"/>
      <c r="CZ127" s="360"/>
      <c r="DA127" s="362"/>
      <c r="DB127" s="360"/>
      <c r="DC127" s="360"/>
      <c r="DD127" s="362"/>
      <c r="DE127" s="388">
        <f t="shared" si="13"/>
        <v>0</v>
      </c>
      <c r="DF127" s="389">
        <f t="shared" si="14"/>
        <v>0</v>
      </c>
      <c r="DG127" s="390">
        <f t="shared" si="15"/>
        <v>0</v>
      </c>
    </row>
    <row r="128" ht="15.6" spans="2:111">
      <c r="B128" s="189">
        <v>14</v>
      </c>
      <c r="C128" s="188">
        <f>'5 жастағы балалар Ф'!C128</f>
        <v>0</v>
      </c>
      <c r="D128" s="360"/>
      <c r="E128" s="360"/>
      <c r="F128" s="362"/>
      <c r="G128" s="360"/>
      <c r="H128" s="360"/>
      <c r="I128" s="362"/>
      <c r="J128" s="360"/>
      <c r="K128" s="360"/>
      <c r="L128" s="362"/>
      <c r="M128" s="360"/>
      <c r="N128" s="360"/>
      <c r="O128" s="362"/>
      <c r="P128" s="360"/>
      <c r="Q128" s="360"/>
      <c r="R128" s="362"/>
      <c r="S128" s="360"/>
      <c r="T128" s="360"/>
      <c r="U128" s="362"/>
      <c r="V128" s="360"/>
      <c r="W128" s="360"/>
      <c r="X128" s="362"/>
      <c r="Y128" s="360"/>
      <c r="Z128" s="360"/>
      <c r="AA128" s="362"/>
      <c r="AB128" s="360"/>
      <c r="AC128" s="360"/>
      <c r="AD128" s="362"/>
      <c r="AE128" s="360"/>
      <c r="AF128" s="360"/>
      <c r="AG128" s="362"/>
      <c r="AH128" s="360"/>
      <c r="AI128" s="360"/>
      <c r="AJ128" s="362"/>
      <c r="AK128" s="360"/>
      <c r="AL128" s="360"/>
      <c r="AM128" s="362"/>
      <c r="AN128" s="360"/>
      <c r="AO128" s="360"/>
      <c r="AP128" s="362"/>
      <c r="AQ128" s="360"/>
      <c r="AR128" s="360"/>
      <c r="AS128" s="362"/>
      <c r="AT128" s="360"/>
      <c r="AU128" s="360"/>
      <c r="AV128" s="362"/>
      <c r="AW128" s="360"/>
      <c r="AX128" s="360"/>
      <c r="AY128" s="362"/>
      <c r="AZ128" s="360"/>
      <c r="BA128" s="360"/>
      <c r="BB128" s="362"/>
      <c r="BC128" s="360"/>
      <c r="BD128" s="360"/>
      <c r="BE128" s="362"/>
      <c r="BF128" s="360"/>
      <c r="BG128" s="360"/>
      <c r="BH128" s="362"/>
      <c r="BI128" s="360"/>
      <c r="BJ128" s="360"/>
      <c r="BK128" s="362"/>
      <c r="BL128" s="360"/>
      <c r="BM128" s="360"/>
      <c r="BN128" s="362"/>
      <c r="BO128" s="360"/>
      <c r="BP128" s="360"/>
      <c r="BQ128" s="362"/>
      <c r="BR128" s="360"/>
      <c r="BS128" s="360"/>
      <c r="BT128" s="362"/>
      <c r="BU128" s="360"/>
      <c r="BV128" s="360"/>
      <c r="BW128" s="362"/>
      <c r="BX128" s="360"/>
      <c r="BY128" s="360"/>
      <c r="BZ128" s="362"/>
      <c r="CA128" s="360"/>
      <c r="CB128" s="360"/>
      <c r="CC128" s="362"/>
      <c r="CD128" s="360"/>
      <c r="CE128" s="360"/>
      <c r="CF128" s="362"/>
      <c r="CG128" s="360"/>
      <c r="CH128" s="360"/>
      <c r="CI128" s="362"/>
      <c r="CJ128" s="360"/>
      <c r="CK128" s="360"/>
      <c r="CL128" s="362"/>
      <c r="CM128" s="360"/>
      <c r="CN128" s="360"/>
      <c r="CO128" s="362"/>
      <c r="CP128" s="360"/>
      <c r="CQ128" s="360"/>
      <c r="CR128" s="362"/>
      <c r="CS128" s="360"/>
      <c r="CT128" s="360"/>
      <c r="CU128" s="362"/>
      <c r="CV128" s="360"/>
      <c r="CW128" s="360"/>
      <c r="CX128" s="362"/>
      <c r="CY128" s="360"/>
      <c r="CZ128" s="360"/>
      <c r="DA128" s="362"/>
      <c r="DB128" s="360"/>
      <c r="DC128" s="360"/>
      <c r="DD128" s="362"/>
      <c r="DE128" s="388">
        <f t="shared" si="13"/>
        <v>0</v>
      </c>
      <c r="DF128" s="389">
        <f t="shared" si="14"/>
        <v>0</v>
      </c>
      <c r="DG128" s="390">
        <f t="shared" si="15"/>
        <v>0</v>
      </c>
    </row>
    <row r="129" ht="15.6" spans="2:111">
      <c r="B129" s="189">
        <v>15</v>
      </c>
      <c r="C129" s="188">
        <f>'5 жастағы балалар Ф'!C129</f>
        <v>0</v>
      </c>
      <c r="D129" s="360"/>
      <c r="E129" s="360"/>
      <c r="F129" s="362"/>
      <c r="G129" s="360"/>
      <c r="H129" s="360"/>
      <c r="I129" s="362"/>
      <c r="J129" s="360"/>
      <c r="K129" s="360"/>
      <c r="L129" s="362"/>
      <c r="M129" s="360"/>
      <c r="N129" s="360"/>
      <c r="O129" s="362"/>
      <c r="P129" s="360"/>
      <c r="Q129" s="360"/>
      <c r="R129" s="362"/>
      <c r="S129" s="360"/>
      <c r="T129" s="360"/>
      <c r="U129" s="362"/>
      <c r="V129" s="360"/>
      <c r="W129" s="360"/>
      <c r="X129" s="362"/>
      <c r="Y129" s="360"/>
      <c r="Z129" s="360"/>
      <c r="AA129" s="362"/>
      <c r="AB129" s="360"/>
      <c r="AC129" s="360"/>
      <c r="AD129" s="362"/>
      <c r="AE129" s="360"/>
      <c r="AF129" s="360"/>
      <c r="AG129" s="362"/>
      <c r="AH129" s="360"/>
      <c r="AI129" s="360"/>
      <c r="AJ129" s="362"/>
      <c r="AK129" s="360"/>
      <c r="AL129" s="360"/>
      <c r="AM129" s="362"/>
      <c r="AN129" s="360"/>
      <c r="AO129" s="360"/>
      <c r="AP129" s="362"/>
      <c r="AQ129" s="360"/>
      <c r="AR129" s="360"/>
      <c r="AS129" s="362"/>
      <c r="AT129" s="360"/>
      <c r="AU129" s="360"/>
      <c r="AV129" s="362"/>
      <c r="AW129" s="360"/>
      <c r="AX129" s="360"/>
      <c r="AY129" s="362"/>
      <c r="AZ129" s="360"/>
      <c r="BA129" s="360"/>
      <c r="BB129" s="362"/>
      <c r="BC129" s="360"/>
      <c r="BD129" s="360"/>
      <c r="BE129" s="362"/>
      <c r="BF129" s="360"/>
      <c r="BG129" s="360"/>
      <c r="BH129" s="362"/>
      <c r="BI129" s="360"/>
      <c r="BJ129" s="360"/>
      <c r="BK129" s="362"/>
      <c r="BL129" s="360"/>
      <c r="BM129" s="360"/>
      <c r="BN129" s="362"/>
      <c r="BO129" s="360"/>
      <c r="BP129" s="360"/>
      <c r="BQ129" s="362"/>
      <c r="BR129" s="360"/>
      <c r="BS129" s="360"/>
      <c r="BT129" s="362"/>
      <c r="BU129" s="360"/>
      <c r="BV129" s="360"/>
      <c r="BW129" s="362"/>
      <c r="BX129" s="360"/>
      <c r="BY129" s="360"/>
      <c r="BZ129" s="362"/>
      <c r="CA129" s="360"/>
      <c r="CB129" s="360"/>
      <c r="CC129" s="362"/>
      <c r="CD129" s="360"/>
      <c r="CE129" s="360"/>
      <c r="CF129" s="362"/>
      <c r="CG129" s="360"/>
      <c r="CH129" s="360"/>
      <c r="CI129" s="362"/>
      <c r="CJ129" s="360"/>
      <c r="CK129" s="360"/>
      <c r="CL129" s="362"/>
      <c r="CM129" s="360"/>
      <c r="CN129" s="360"/>
      <c r="CO129" s="362"/>
      <c r="CP129" s="360"/>
      <c r="CQ129" s="360"/>
      <c r="CR129" s="362"/>
      <c r="CS129" s="360"/>
      <c r="CT129" s="360"/>
      <c r="CU129" s="362"/>
      <c r="CV129" s="360"/>
      <c r="CW129" s="360"/>
      <c r="CX129" s="362"/>
      <c r="CY129" s="360"/>
      <c r="CZ129" s="360"/>
      <c r="DA129" s="362"/>
      <c r="DB129" s="360"/>
      <c r="DC129" s="360"/>
      <c r="DD129" s="362"/>
      <c r="DE129" s="388">
        <f t="shared" si="13"/>
        <v>0</v>
      </c>
      <c r="DF129" s="389">
        <f t="shared" si="14"/>
        <v>0</v>
      </c>
      <c r="DG129" s="390">
        <f t="shared" si="15"/>
        <v>0</v>
      </c>
    </row>
    <row r="130" ht="15.6" spans="2:111">
      <c r="B130" s="189">
        <v>16</v>
      </c>
      <c r="C130" s="188">
        <f>'5 жастағы балалар Ф'!C130</f>
        <v>0</v>
      </c>
      <c r="D130" s="360"/>
      <c r="E130" s="360"/>
      <c r="F130" s="362"/>
      <c r="G130" s="360"/>
      <c r="H130" s="360"/>
      <c r="I130" s="362"/>
      <c r="J130" s="360"/>
      <c r="K130" s="360"/>
      <c r="L130" s="362"/>
      <c r="M130" s="360"/>
      <c r="N130" s="360"/>
      <c r="O130" s="362"/>
      <c r="P130" s="360"/>
      <c r="Q130" s="360"/>
      <c r="R130" s="362"/>
      <c r="S130" s="360"/>
      <c r="T130" s="360"/>
      <c r="U130" s="362"/>
      <c r="V130" s="360"/>
      <c r="W130" s="360"/>
      <c r="X130" s="362"/>
      <c r="Y130" s="360"/>
      <c r="Z130" s="360"/>
      <c r="AA130" s="362"/>
      <c r="AB130" s="360"/>
      <c r="AC130" s="360"/>
      <c r="AD130" s="362"/>
      <c r="AE130" s="360"/>
      <c r="AF130" s="360"/>
      <c r="AG130" s="362"/>
      <c r="AH130" s="360"/>
      <c r="AI130" s="360"/>
      <c r="AJ130" s="362"/>
      <c r="AK130" s="360"/>
      <c r="AL130" s="360"/>
      <c r="AM130" s="362"/>
      <c r="AN130" s="360"/>
      <c r="AO130" s="360"/>
      <c r="AP130" s="362"/>
      <c r="AQ130" s="360"/>
      <c r="AR130" s="360"/>
      <c r="AS130" s="362"/>
      <c r="AT130" s="360"/>
      <c r="AU130" s="360"/>
      <c r="AV130" s="362"/>
      <c r="AW130" s="360"/>
      <c r="AX130" s="360"/>
      <c r="AY130" s="362"/>
      <c r="AZ130" s="360"/>
      <c r="BA130" s="360"/>
      <c r="BB130" s="362"/>
      <c r="BC130" s="360"/>
      <c r="BD130" s="360"/>
      <c r="BE130" s="362"/>
      <c r="BF130" s="360"/>
      <c r="BG130" s="360"/>
      <c r="BH130" s="362"/>
      <c r="BI130" s="360"/>
      <c r="BJ130" s="360"/>
      <c r="BK130" s="362"/>
      <c r="BL130" s="360"/>
      <c r="BM130" s="360"/>
      <c r="BN130" s="362"/>
      <c r="BO130" s="360"/>
      <c r="BP130" s="360"/>
      <c r="BQ130" s="362"/>
      <c r="BR130" s="360"/>
      <c r="BS130" s="360"/>
      <c r="BT130" s="362"/>
      <c r="BU130" s="360"/>
      <c r="BV130" s="360"/>
      <c r="BW130" s="362"/>
      <c r="BX130" s="360"/>
      <c r="BY130" s="360"/>
      <c r="BZ130" s="362"/>
      <c r="CA130" s="360"/>
      <c r="CB130" s="360"/>
      <c r="CC130" s="362"/>
      <c r="CD130" s="360"/>
      <c r="CE130" s="360"/>
      <c r="CF130" s="362"/>
      <c r="CG130" s="360"/>
      <c r="CH130" s="360"/>
      <c r="CI130" s="362"/>
      <c r="CJ130" s="360"/>
      <c r="CK130" s="360"/>
      <c r="CL130" s="362"/>
      <c r="CM130" s="360"/>
      <c r="CN130" s="360"/>
      <c r="CO130" s="362"/>
      <c r="CP130" s="360"/>
      <c r="CQ130" s="360"/>
      <c r="CR130" s="362"/>
      <c r="CS130" s="360"/>
      <c r="CT130" s="360"/>
      <c r="CU130" s="362"/>
      <c r="CV130" s="360"/>
      <c r="CW130" s="360"/>
      <c r="CX130" s="362"/>
      <c r="CY130" s="360"/>
      <c r="CZ130" s="360"/>
      <c r="DA130" s="362"/>
      <c r="DB130" s="360"/>
      <c r="DC130" s="360"/>
      <c r="DD130" s="362"/>
      <c r="DE130" s="388">
        <f t="shared" si="13"/>
        <v>0</v>
      </c>
      <c r="DF130" s="389">
        <f t="shared" si="14"/>
        <v>0</v>
      </c>
      <c r="DG130" s="390">
        <f t="shared" si="15"/>
        <v>0</v>
      </c>
    </row>
    <row r="131" ht="15.6" spans="2:111">
      <c r="B131" s="189">
        <v>17</v>
      </c>
      <c r="C131" s="188">
        <f>'5 жастағы балалар Ф'!C131</f>
        <v>0</v>
      </c>
      <c r="D131" s="360"/>
      <c r="E131" s="360"/>
      <c r="F131" s="362"/>
      <c r="G131" s="360"/>
      <c r="H131" s="360"/>
      <c r="I131" s="362"/>
      <c r="J131" s="360"/>
      <c r="K131" s="360"/>
      <c r="L131" s="362"/>
      <c r="M131" s="360"/>
      <c r="N131" s="360"/>
      <c r="O131" s="362"/>
      <c r="P131" s="360"/>
      <c r="Q131" s="360"/>
      <c r="R131" s="362"/>
      <c r="S131" s="360"/>
      <c r="T131" s="360"/>
      <c r="U131" s="362"/>
      <c r="V131" s="360"/>
      <c r="W131" s="360"/>
      <c r="X131" s="362"/>
      <c r="Y131" s="360"/>
      <c r="Z131" s="360"/>
      <c r="AA131" s="362"/>
      <c r="AB131" s="360"/>
      <c r="AC131" s="360"/>
      <c r="AD131" s="362"/>
      <c r="AE131" s="360"/>
      <c r="AF131" s="360"/>
      <c r="AG131" s="362"/>
      <c r="AH131" s="360"/>
      <c r="AI131" s="360"/>
      <c r="AJ131" s="362"/>
      <c r="AK131" s="360"/>
      <c r="AL131" s="360"/>
      <c r="AM131" s="362"/>
      <c r="AN131" s="360"/>
      <c r="AO131" s="360"/>
      <c r="AP131" s="362"/>
      <c r="AQ131" s="360"/>
      <c r="AR131" s="360"/>
      <c r="AS131" s="362"/>
      <c r="AT131" s="360"/>
      <c r="AU131" s="360"/>
      <c r="AV131" s="362"/>
      <c r="AW131" s="360"/>
      <c r="AX131" s="360"/>
      <c r="AY131" s="362"/>
      <c r="AZ131" s="360"/>
      <c r="BA131" s="360"/>
      <c r="BB131" s="362"/>
      <c r="BC131" s="360"/>
      <c r="BD131" s="360"/>
      <c r="BE131" s="362"/>
      <c r="BF131" s="360"/>
      <c r="BG131" s="360"/>
      <c r="BH131" s="362"/>
      <c r="BI131" s="360"/>
      <c r="BJ131" s="360"/>
      <c r="BK131" s="362"/>
      <c r="BL131" s="360"/>
      <c r="BM131" s="360"/>
      <c r="BN131" s="362"/>
      <c r="BO131" s="360"/>
      <c r="BP131" s="360"/>
      <c r="BQ131" s="362"/>
      <c r="BR131" s="360"/>
      <c r="BS131" s="360"/>
      <c r="BT131" s="362"/>
      <c r="BU131" s="360"/>
      <c r="BV131" s="360"/>
      <c r="BW131" s="362"/>
      <c r="BX131" s="360"/>
      <c r="BY131" s="360"/>
      <c r="BZ131" s="362"/>
      <c r="CA131" s="360"/>
      <c r="CB131" s="360"/>
      <c r="CC131" s="362"/>
      <c r="CD131" s="360"/>
      <c r="CE131" s="360"/>
      <c r="CF131" s="362"/>
      <c r="CG131" s="360"/>
      <c r="CH131" s="360"/>
      <c r="CI131" s="362"/>
      <c r="CJ131" s="360"/>
      <c r="CK131" s="360"/>
      <c r="CL131" s="362"/>
      <c r="CM131" s="360"/>
      <c r="CN131" s="360"/>
      <c r="CO131" s="362"/>
      <c r="CP131" s="360"/>
      <c r="CQ131" s="360"/>
      <c r="CR131" s="362"/>
      <c r="CS131" s="360"/>
      <c r="CT131" s="360"/>
      <c r="CU131" s="362"/>
      <c r="CV131" s="360"/>
      <c r="CW131" s="360"/>
      <c r="CX131" s="362"/>
      <c r="CY131" s="360"/>
      <c r="CZ131" s="360"/>
      <c r="DA131" s="362"/>
      <c r="DB131" s="360"/>
      <c r="DC131" s="360"/>
      <c r="DD131" s="362"/>
      <c r="DE131" s="388">
        <f t="shared" si="13"/>
        <v>0</v>
      </c>
      <c r="DF131" s="389">
        <f t="shared" si="14"/>
        <v>0</v>
      </c>
      <c r="DG131" s="390">
        <f t="shared" si="15"/>
        <v>0</v>
      </c>
    </row>
    <row r="132" ht="15.6" spans="2:111">
      <c r="B132" s="189">
        <v>18</v>
      </c>
      <c r="C132" s="188">
        <f>'5 жастағы балалар Ф'!C132</f>
        <v>0</v>
      </c>
      <c r="D132" s="360"/>
      <c r="E132" s="360"/>
      <c r="F132" s="362"/>
      <c r="G132" s="360"/>
      <c r="H132" s="360"/>
      <c r="I132" s="362"/>
      <c r="J132" s="360"/>
      <c r="K132" s="360"/>
      <c r="L132" s="362"/>
      <c r="M132" s="360"/>
      <c r="N132" s="360"/>
      <c r="O132" s="362"/>
      <c r="P132" s="360"/>
      <c r="Q132" s="360"/>
      <c r="R132" s="362"/>
      <c r="S132" s="360"/>
      <c r="T132" s="360"/>
      <c r="U132" s="362"/>
      <c r="V132" s="360"/>
      <c r="W132" s="360"/>
      <c r="X132" s="362"/>
      <c r="Y132" s="360"/>
      <c r="Z132" s="360"/>
      <c r="AA132" s="362"/>
      <c r="AB132" s="360"/>
      <c r="AC132" s="360"/>
      <c r="AD132" s="362"/>
      <c r="AE132" s="360"/>
      <c r="AF132" s="360"/>
      <c r="AG132" s="362"/>
      <c r="AH132" s="360"/>
      <c r="AI132" s="360"/>
      <c r="AJ132" s="362"/>
      <c r="AK132" s="360"/>
      <c r="AL132" s="360"/>
      <c r="AM132" s="362"/>
      <c r="AN132" s="360"/>
      <c r="AO132" s="360"/>
      <c r="AP132" s="362"/>
      <c r="AQ132" s="360"/>
      <c r="AR132" s="360"/>
      <c r="AS132" s="362"/>
      <c r="AT132" s="360"/>
      <c r="AU132" s="360"/>
      <c r="AV132" s="362"/>
      <c r="AW132" s="360"/>
      <c r="AX132" s="360"/>
      <c r="AY132" s="362"/>
      <c r="AZ132" s="360"/>
      <c r="BA132" s="360"/>
      <c r="BB132" s="362"/>
      <c r="BC132" s="360"/>
      <c r="BD132" s="360"/>
      <c r="BE132" s="362"/>
      <c r="BF132" s="360"/>
      <c r="BG132" s="360"/>
      <c r="BH132" s="362"/>
      <c r="BI132" s="360"/>
      <c r="BJ132" s="360"/>
      <c r="BK132" s="362"/>
      <c r="BL132" s="360"/>
      <c r="BM132" s="360"/>
      <c r="BN132" s="362"/>
      <c r="BO132" s="360"/>
      <c r="BP132" s="360"/>
      <c r="BQ132" s="362"/>
      <c r="BR132" s="360"/>
      <c r="BS132" s="360"/>
      <c r="BT132" s="362"/>
      <c r="BU132" s="360"/>
      <c r="BV132" s="360"/>
      <c r="BW132" s="362"/>
      <c r="BX132" s="360"/>
      <c r="BY132" s="360"/>
      <c r="BZ132" s="362"/>
      <c r="CA132" s="360"/>
      <c r="CB132" s="360"/>
      <c r="CC132" s="362"/>
      <c r="CD132" s="360"/>
      <c r="CE132" s="360"/>
      <c r="CF132" s="362"/>
      <c r="CG132" s="360"/>
      <c r="CH132" s="360"/>
      <c r="CI132" s="362"/>
      <c r="CJ132" s="360"/>
      <c r="CK132" s="360"/>
      <c r="CL132" s="362"/>
      <c r="CM132" s="360"/>
      <c r="CN132" s="360"/>
      <c r="CO132" s="362"/>
      <c r="CP132" s="360"/>
      <c r="CQ132" s="360"/>
      <c r="CR132" s="362"/>
      <c r="CS132" s="360"/>
      <c r="CT132" s="360"/>
      <c r="CU132" s="362"/>
      <c r="CV132" s="360"/>
      <c r="CW132" s="360"/>
      <c r="CX132" s="362"/>
      <c r="CY132" s="360"/>
      <c r="CZ132" s="360"/>
      <c r="DA132" s="362"/>
      <c r="DB132" s="360"/>
      <c r="DC132" s="360"/>
      <c r="DD132" s="362"/>
      <c r="DE132" s="388">
        <f t="shared" si="13"/>
        <v>0</v>
      </c>
      <c r="DF132" s="389">
        <f t="shared" si="14"/>
        <v>0</v>
      </c>
      <c r="DG132" s="390">
        <f t="shared" si="15"/>
        <v>0</v>
      </c>
    </row>
    <row r="133" ht="15.6" spans="2:111">
      <c r="B133" s="189">
        <v>19</v>
      </c>
      <c r="C133" s="188">
        <f>'5 жастағы балалар Ф'!C133</f>
        <v>0</v>
      </c>
      <c r="D133" s="360"/>
      <c r="E133" s="360"/>
      <c r="F133" s="362"/>
      <c r="G133" s="360"/>
      <c r="H133" s="360"/>
      <c r="I133" s="362"/>
      <c r="J133" s="360"/>
      <c r="K133" s="360"/>
      <c r="L133" s="362"/>
      <c r="M133" s="360"/>
      <c r="N133" s="360"/>
      <c r="O133" s="362"/>
      <c r="P133" s="360"/>
      <c r="Q133" s="360"/>
      <c r="R133" s="362"/>
      <c r="S133" s="360"/>
      <c r="T133" s="360"/>
      <c r="U133" s="362"/>
      <c r="V133" s="360"/>
      <c r="W133" s="360"/>
      <c r="X133" s="362"/>
      <c r="Y133" s="360"/>
      <c r="Z133" s="360"/>
      <c r="AA133" s="362"/>
      <c r="AB133" s="360"/>
      <c r="AC133" s="360"/>
      <c r="AD133" s="362"/>
      <c r="AE133" s="360"/>
      <c r="AF133" s="360"/>
      <c r="AG133" s="362"/>
      <c r="AH133" s="360"/>
      <c r="AI133" s="360"/>
      <c r="AJ133" s="362"/>
      <c r="AK133" s="360"/>
      <c r="AL133" s="360"/>
      <c r="AM133" s="362"/>
      <c r="AN133" s="360"/>
      <c r="AO133" s="360"/>
      <c r="AP133" s="362"/>
      <c r="AQ133" s="360"/>
      <c r="AR133" s="360"/>
      <c r="AS133" s="362"/>
      <c r="AT133" s="360"/>
      <c r="AU133" s="360"/>
      <c r="AV133" s="362"/>
      <c r="AW133" s="360"/>
      <c r="AX133" s="360"/>
      <c r="AY133" s="362"/>
      <c r="AZ133" s="360"/>
      <c r="BA133" s="360"/>
      <c r="BB133" s="362"/>
      <c r="BC133" s="360"/>
      <c r="BD133" s="360"/>
      <c r="BE133" s="362"/>
      <c r="BF133" s="360"/>
      <c r="BG133" s="360"/>
      <c r="BH133" s="362"/>
      <c r="BI133" s="360"/>
      <c r="BJ133" s="360"/>
      <c r="BK133" s="362"/>
      <c r="BL133" s="360"/>
      <c r="BM133" s="360"/>
      <c r="BN133" s="362"/>
      <c r="BO133" s="360"/>
      <c r="BP133" s="360"/>
      <c r="BQ133" s="362"/>
      <c r="BR133" s="360"/>
      <c r="BS133" s="360"/>
      <c r="BT133" s="362"/>
      <c r="BU133" s="360"/>
      <c r="BV133" s="360"/>
      <c r="BW133" s="362"/>
      <c r="BX133" s="360"/>
      <c r="BY133" s="360"/>
      <c r="BZ133" s="362"/>
      <c r="CA133" s="360"/>
      <c r="CB133" s="360"/>
      <c r="CC133" s="362"/>
      <c r="CD133" s="360"/>
      <c r="CE133" s="360"/>
      <c r="CF133" s="362"/>
      <c r="CG133" s="360"/>
      <c r="CH133" s="360"/>
      <c r="CI133" s="362"/>
      <c r="CJ133" s="360"/>
      <c r="CK133" s="360"/>
      <c r="CL133" s="362"/>
      <c r="CM133" s="360"/>
      <c r="CN133" s="360"/>
      <c r="CO133" s="362"/>
      <c r="CP133" s="360"/>
      <c r="CQ133" s="360"/>
      <c r="CR133" s="362"/>
      <c r="CS133" s="360"/>
      <c r="CT133" s="360"/>
      <c r="CU133" s="362"/>
      <c r="CV133" s="360"/>
      <c r="CW133" s="360"/>
      <c r="CX133" s="362"/>
      <c r="CY133" s="360"/>
      <c r="CZ133" s="360"/>
      <c r="DA133" s="362"/>
      <c r="DB133" s="360"/>
      <c r="DC133" s="360"/>
      <c r="DD133" s="362"/>
      <c r="DE133" s="388">
        <f t="shared" si="13"/>
        <v>0</v>
      </c>
      <c r="DF133" s="389">
        <f t="shared" si="14"/>
        <v>0</v>
      </c>
      <c r="DG133" s="390">
        <f t="shared" si="15"/>
        <v>0</v>
      </c>
    </row>
    <row r="134" ht="15.6" spans="2:111">
      <c r="B134" s="189">
        <v>20</v>
      </c>
      <c r="C134" s="188">
        <f>'5 жастағы балалар Ф'!C134</f>
        <v>0</v>
      </c>
      <c r="D134" s="360"/>
      <c r="E134" s="360"/>
      <c r="F134" s="362"/>
      <c r="G134" s="360"/>
      <c r="H134" s="360"/>
      <c r="I134" s="362"/>
      <c r="J134" s="360"/>
      <c r="K134" s="360"/>
      <c r="L134" s="362"/>
      <c r="M134" s="360"/>
      <c r="N134" s="360"/>
      <c r="O134" s="362"/>
      <c r="P134" s="360"/>
      <c r="Q134" s="360"/>
      <c r="R134" s="362"/>
      <c r="S134" s="360"/>
      <c r="T134" s="360"/>
      <c r="U134" s="362"/>
      <c r="V134" s="360"/>
      <c r="W134" s="360"/>
      <c r="X134" s="362"/>
      <c r="Y134" s="360"/>
      <c r="Z134" s="360"/>
      <c r="AA134" s="362"/>
      <c r="AB134" s="360"/>
      <c r="AC134" s="360"/>
      <c r="AD134" s="362"/>
      <c r="AE134" s="360"/>
      <c r="AF134" s="360"/>
      <c r="AG134" s="362"/>
      <c r="AH134" s="360"/>
      <c r="AI134" s="360"/>
      <c r="AJ134" s="362"/>
      <c r="AK134" s="360"/>
      <c r="AL134" s="360"/>
      <c r="AM134" s="362"/>
      <c r="AN134" s="360"/>
      <c r="AO134" s="360"/>
      <c r="AP134" s="362"/>
      <c r="AQ134" s="360"/>
      <c r="AR134" s="360"/>
      <c r="AS134" s="362"/>
      <c r="AT134" s="360"/>
      <c r="AU134" s="360"/>
      <c r="AV134" s="362"/>
      <c r="AW134" s="360"/>
      <c r="AX134" s="360"/>
      <c r="AY134" s="362"/>
      <c r="AZ134" s="360"/>
      <c r="BA134" s="360"/>
      <c r="BB134" s="362"/>
      <c r="BC134" s="360"/>
      <c r="BD134" s="360"/>
      <c r="BE134" s="362"/>
      <c r="BF134" s="360"/>
      <c r="BG134" s="360"/>
      <c r="BH134" s="362"/>
      <c r="BI134" s="360"/>
      <c r="BJ134" s="360"/>
      <c r="BK134" s="362"/>
      <c r="BL134" s="360"/>
      <c r="BM134" s="360"/>
      <c r="BN134" s="362"/>
      <c r="BO134" s="360"/>
      <c r="BP134" s="360"/>
      <c r="BQ134" s="362"/>
      <c r="BR134" s="360"/>
      <c r="BS134" s="360"/>
      <c r="BT134" s="362"/>
      <c r="BU134" s="360"/>
      <c r="BV134" s="360"/>
      <c r="BW134" s="362"/>
      <c r="BX134" s="360"/>
      <c r="BY134" s="360"/>
      <c r="BZ134" s="362"/>
      <c r="CA134" s="360"/>
      <c r="CB134" s="360"/>
      <c r="CC134" s="362"/>
      <c r="CD134" s="360"/>
      <c r="CE134" s="360"/>
      <c r="CF134" s="362"/>
      <c r="CG134" s="360"/>
      <c r="CH134" s="360"/>
      <c r="CI134" s="362"/>
      <c r="CJ134" s="360"/>
      <c r="CK134" s="360"/>
      <c r="CL134" s="362"/>
      <c r="CM134" s="360"/>
      <c r="CN134" s="360"/>
      <c r="CO134" s="362"/>
      <c r="CP134" s="360"/>
      <c r="CQ134" s="360"/>
      <c r="CR134" s="362"/>
      <c r="CS134" s="360"/>
      <c r="CT134" s="360"/>
      <c r="CU134" s="362"/>
      <c r="CV134" s="360"/>
      <c r="CW134" s="360"/>
      <c r="CX134" s="362"/>
      <c r="CY134" s="360"/>
      <c r="CZ134" s="360"/>
      <c r="DA134" s="362"/>
      <c r="DB134" s="360"/>
      <c r="DC134" s="360"/>
      <c r="DD134" s="362"/>
      <c r="DE134" s="388">
        <f t="shared" si="13"/>
        <v>0</v>
      </c>
      <c r="DF134" s="389">
        <f t="shared" si="14"/>
        <v>0</v>
      </c>
      <c r="DG134" s="390">
        <f t="shared" si="15"/>
        <v>0</v>
      </c>
    </row>
    <row r="135" ht="15.6" spans="2:111">
      <c r="B135" s="189">
        <v>21</v>
      </c>
      <c r="C135" s="188">
        <f>'5 жастағы балалар Ф'!C135</f>
        <v>0</v>
      </c>
      <c r="D135" s="360"/>
      <c r="E135" s="360"/>
      <c r="F135" s="362"/>
      <c r="G135" s="360"/>
      <c r="H135" s="360"/>
      <c r="I135" s="362"/>
      <c r="J135" s="360"/>
      <c r="K135" s="360"/>
      <c r="L135" s="362"/>
      <c r="M135" s="360"/>
      <c r="N135" s="360"/>
      <c r="O135" s="362"/>
      <c r="P135" s="360"/>
      <c r="Q135" s="360"/>
      <c r="R135" s="362"/>
      <c r="S135" s="360"/>
      <c r="T135" s="360"/>
      <c r="U135" s="362"/>
      <c r="V135" s="360"/>
      <c r="W135" s="360"/>
      <c r="X135" s="362"/>
      <c r="Y135" s="360"/>
      <c r="Z135" s="360"/>
      <c r="AA135" s="362"/>
      <c r="AB135" s="360"/>
      <c r="AC135" s="360"/>
      <c r="AD135" s="362"/>
      <c r="AE135" s="360"/>
      <c r="AF135" s="360"/>
      <c r="AG135" s="362"/>
      <c r="AH135" s="360"/>
      <c r="AI135" s="360"/>
      <c r="AJ135" s="362"/>
      <c r="AK135" s="360"/>
      <c r="AL135" s="360"/>
      <c r="AM135" s="362"/>
      <c r="AN135" s="360"/>
      <c r="AO135" s="360"/>
      <c r="AP135" s="362"/>
      <c r="AQ135" s="360"/>
      <c r="AR135" s="360"/>
      <c r="AS135" s="362"/>
      <c r="AT135" s="360"/>
      <c r="AU135" s="360"/>
      <c r="AV135" s="362"/>
      <c r="AW135" s="360"/>
      <c r="AX135" s="360"/>
      <c r="AY135" s="362"/>
      <c r="AZ135" s="360"/>
      <c r="BA135" s="360"/>
      <c r="BB135" s="362"/>
      <c r="BC135" s="360"/>
      <c r="BD135" s="360"/>
      <c r="BE135" s="362"/>
      <c r="BF135" s="360"/>
      <c r="BG135" s="360"/>
      <c r="BH135" s="362"/>
      <c r="BI135" s="360"/>
      <c r="BJ135" s="360"/>
      <c r="BK135" s="362"/>
      <c r="BL135" s="360"/>
      <c r="BM135" s="360"/>
      <c r="BN135" s="362"/>
      <c r="BO135" s="360"/>
      <c r="BP135" s="360"/>
      <c r="BQ135" s="362"/>
      <c r="BR135" s="360"/>
      <c r="BS135" s="360"/>
      <c r="BT135" s="362"/>
      <c r="BU135" s="360"/>
      <c r="BV135" s="360"/>
      <c r="BW135" s="362"/>
      <c r="BX135" s="360"/>
      <c r="BY135" s="360"/>
      <c r="BZ135" s="362"/>
      <c r="CA135" s="360"/>
      <c r="CB135" s="360"/>
      <c r="CC135" s="362"/>
      <c r="CD135" s="360"/>
      <c r="CE135" s="360"/>
      <c r="CF135" s="362"/>
      <c r="CG135" s="360"/>
      <c r="CH135" s="360"/>
      <c r="CI135" s="362"/>
      <c r="CJ135" s="360"/>
      <c r="CK135" s="360"/>
      <c r="CL135" s="362"/>
      <c r="CM135" s="360"/>
      <c r="CN135" s="360"/>
      <c r="CO135" s="362"/>
      <c r="CP135" s="360"/>
      <c r="CQ135" s="360"/>
      <c r="CR135" s="362"/>
      <c r="CS135" s="360"/>
      <c r="CT135" s="360"/>
      <c r="CU135" s="362"/>
      <c r="CV135" s="360"/>
      <c r="CW135" s="360"/>
      <c r="CX135" s="362"/>
      <c r="CY135" s="360"/>
      <c r="CZ135" s="360"/>
      <c r="DA135" s="362"/>
      <c r="DB135" s="360"/>
      <c r="DC135" s="360"/>
      <c r="DD135" s="362"/>
      <c r="DE135" s="388">
        <f t="shared" si="13"/>
        <v>0</v>
      </c>
      <c r="DF135" s="389">
        <f t="shared" si="14"/>
        <v>0</v>
      </c>
      <c r="DG135" s="390">
        <f t="shared" si="15"/>
        <v>0</v>
      </c>
    </row>
    <row r="136" ht="15.6" spans="2:111">
      <c r="B136" s="189">
        <v>22</v>
      </c>
      <c r="C136" s="188">
        <f>'5 жастағы балалар Ф'!C136</f>
        <v>0</v>
      </c>
      <c r="D136" s="360"/>
      <c r="E136" s="360"/>
      <c r="F136" s="362"/>
      <c r="G136" s="360"/>
      <c r="H136" s="360"/>
      <c r="I136" s="362"/>
      <c r="J136" s="360"/>
      <c r="K136" s="360"/>
      <c r="L136" s="362"/>
      <c r="M136" s="360"/>
      <c r="N136" s="360"/>
      <c r="O136" s="362"/>
      <c r="P136" s="360"/>
      <c r="Q136" s="360"/>
      <c r="R136" s="362"/>
      <c r="S136" s="360"/>
      <c r="T136" s="360"/>
      <c r="U136" s="362"/>
      <c r="V136" s="360"/>
      <c r="W136" s="360"/>
      <c r="X136" s="362"/>
      <c r="Y136" s="360"/>
      <c r="Z136" s="360"/>
      <c r="AA136" s="362"/>
      <c r="AB136" s="360"/>
      <c r="AC136" s="360"/>
      <c r="AD136" s="362"/>
      <c r="AE136" s="360"/>
      <c r="AF136" s="360"/>
      <c r="AG136" s="362"/>
      <c r="AH136" s="360"/>
      <c r="AI136" s="360"/>
      <c r="AJ136" s="362"/>
      <c r="AK136" s="360"/>
      <c r="AL136" s="360"/>
      <c r="AM136" s="362"/>
      <c r="AN136" s="360"/>
      <c r="AO136" s="360"/>
      <c r="AP136" s="362"/>
      <c r="AQ136" s="360"/>
      <c r="AR136" s="360"/>
      <c r="AS136" s="362"/>
      <c r="AT136" s="360"/>
      <c r="AU136" s="360"/>
      <c r="AV136" s="362"/>
      <c r="AW136" s="360"/>
      <c r="AX136" s="360"/>
      <c r="AY136" s="362"/>
      <c r="AZ136" s="360"/>
      <c r="BA136" s="360"/>
      <c r="BB136" s="362"/>
      <c r="BC136" s="360"/>
      <c r="BD136" s="360"/>
      <c r="BE136" s="362"/>
      <c r="BF136" s="360"/>
      <c r="BG136" s="360"/>
      <c r="BH136" s="362"/>
      <c r="BI136" s="360"/>
      <c r="BJ136" s="360"/>
      <c r="BK136" s="362"/>
      <c r="BL136" s="360"/>
      <c r="BM136" s="360"/>
      <c r="BN136" s="362"/>
      <c r="BO136" s="360"/>
      <c r="BP136" s="360"/>
      <c r="BQ136" s="362"/>
      <c r="BR136" s="360"/>
      <c r="BS136" s="360"/>
      <c r="BT136" s="362"/>
      <c r="BU136" s="360"/>
      <c r="BV136" s="360"/>
      <c r="BW136" s="362"/>
      <c r="BX136" s="360"/>
      <c r="BY136" s="360"/>
      <c r="BZ136" s="362"/>
      <c r="CA136" s="360"/>
      <c r="CB136" s="360"/>
      <c r="CC136" s="362"/>
      <c r="CD136" s="360"/>
      <c r="CE136" s="360"/>
      <c r="CF136" s="362"/>
      <c r="CG136" s="360"/>
      <c r="CH136" s="360"/>
      <c r="CI136" s="362"/>
      <c r="CJ136" s="360"/>
      <c r="CK136" s="360"/>
      <c r="CL136" s="362"/>
      <c r="CM136" s="360"/>
      <c r="CN136" s="360"/>
      <c r="CO136" s="362"/>
      <c r="CP136" s="360"/>
      <c r="CQ136" s="360"/>
      <c r="CR136" s="362"/>
      <c r="CS136" s="360"/>
      <c r="CT136" s="360"/>
      <c r="CU136" s="362"/>
      <c r="CV136" s="360"/>
      <c r="CW136" s="360"/>
      <c r="CX136" s="362"/>
      <c r="CY136" s="360"/>
      <c r="CZ136" s="360"/>
      <c r="DA136" s="362"/>
      <c r="DB136" s="360"/>
      <c r="DC136" s="360"/>
      <c r="DD136" s="362"/>
      <c r="DE136" s="388">
        <f t="shared" si="13"/>
        <v>0</v>
      </c>
      <c r="DF136" s="389">
        <f t="shared" si="14"/>
        <v>0</v>
      </c>
      <c r="DG136" s="390">
        <f t="shared" si="15"/>
        <v>0</v>
      </c>
    </row>
    <row r="137" ht="15.6" spans="2:111">
      <c r="B137" s="189">
        <v>23</v>
      </c>
      <c r="C137" s="188">
        <f>'5 жастағы балалар Ф'!C137</f>
        <v>0</v>
      </c>
      <c r="D137" s="360"/>
      <c r="E137" s="360"/>
      <c r="F137" s="362"/>
      <c r="G137" s="360"/>
      <c r="H137" s="360"/>
      <c r="I137" s="362"/>
      <c r="J137" s="360"/>
      <c r="K137" s="360"/>
      <c r="L137" s="362"/>
      <c r="M137" s="360"/>
      <c r="N137" s="360"/>
      <c r="O137" s="362"/>
      <c r="P137" s="360"/>
      <c r="Q137" s="360"/>
      <c r="R137" s="362"/>
      <c r="S137" s="360"/>
      <c r="T137" s="360"/>
      <c r="U137" s="362"/>
      <c r="V137" s="360"/>
      <c r="W137" s="360"/>
      <c r="X137" s="362"/>
      <c r="Y137" s="360"/>
      <c r="Z137" s="360"/>
      <c r="AA137" s="362"/>
      <c r="AB137" s="360"/>
      <c r="AC137" s="360"/>
      <c r="AD137" s="362"/>
      <c r="AE137" s="360"/>
      <c r="AF137" s="360"/>
      <c r="AG137" s="362"/>
      <c r="AH137" s="360"/>
      <c r="AI137" s="360"/>
      <c r="AJ137" s="362"/>
      <c r="AK137" s="360"/>
      <c r="AL137" s="360"/>
      <c r="AM137" s="362"/>
      <c r="AN137" s="360"/>
      <c r="AO137" s="360"/>
      <c r="AP137" s="362"/>
      <c r="AQ137" s="360"/>
      <c r="AR137" s="360"/>
      <c r="AS137" s="362"/>
      <c r="AT137" s="360"/>
      <c r="AU137" s="360"/>
      <c r="AV137" s="362"/>
      <c r="AW137" s="360"/>
      <c r="AX137" s="360"/>
      <c r="AY137" s="362"/>
      <c r="AZ137" s="360"/>
      <c r="BA137" s="360"/>
      <c r="BB137" s="362"/>
      <c r="BC137" s="360"/>
      <c r="BD137" s="360"/>
      <c r="BE137" s="362"/>
      <c r="BF137" s="360"/>
      <c r="BG137" s="360"/>
      <c r="BH137" s="362"/>
      <c r="BI137" s="360"/>
      <c r="BJ137" s="360"/>
      <c r="BK137" s="362"/>
      <c r="BL137" s="360"/>
      <c r="BM137" s="360"/>
      <c r="BN137" s="362"/>
      <c r="BO137" s="360"/>
      <c r="BP137" s="360"/>
      <c r="BQ137" s="362"/>
      <c r="BR137" s="360"/>
      <c r="BS137" s="360"/>
      <c r="BT137" s="362"/>
      <c r="BU137" s="360"/>
      <c r="BV137" s="360"/>
      <c r="BW137" s="362"/>
      <c r="BX137" s="360"/>
      <c r="BY137" s="360"/>
      <c r="BZ137" s="362"/>
      <c r="CA137" s="360"/>
      <c r="CB137" s="360"/>
      <c r="CC137" s="362"/>
      <c r="CD137" s="360"/>
      <c r="CE137" s="360"/>
      <c r="CF137" s="362"/>
      <c r="CG137" s="360"/>
      <c r="CH137" s="360"/>
      <c r="CI137" s="362"/>
      <c r="CJ137" s="360"/>
      <c r="CK137" s="360"/>
      <c r="CL137" s="362"/>
      <c r="CM137" s="360"/>
      <c r="CN137" s="360"/>
      <c r="CO137" s="362"/>
      <c r="CP137" s="360"/>
      <c r="CQ137" s="360"/>
      <c r="CR137" s="362"/>
      <c r="CS137" s="360"/>
      <c r="CT137" s="360"/>
      <c r="CU137" s="362"/>
      <c r="CV137" s="360"/>
      <c r="CW137" s="360"/>
      <c r="CX137" s="362"/>
      <c r="CY137" s="360"/>
      <c r="CZ137" s="360"/>
      <c r="DA137" s="362"/>
      <c r="DB137" s="360"/>
      <c r="DC137" s="360"/>
      <c r="DD137" s="362"/>
      <c r="DE137" s="388">
        <f t="shared" si="13"/>
        <v>0</v>
      </c>
      <c r="DF137" s="389">
        <f t="shared" si="14"/>
        <v>0</v>
      </c>
      <c r="DG137" s="390">
        <f t="shared" si="15"/>
        <v>0</v>
      </c>
    </row>
    <row r="138" ht="15.6" spans="2:111">
      <c r="B138" s="189">
        <v>24</v>
      </c>
      <c r="C138" s="188">
        <f>'5 жастағы балалар Ф'!C138</f>
        <v>0</v>
      </c>
      <c r="D138" s="360"/>
      <c r="E138" s="360"/>
      <c r="F138" s="362"/>
      <c r="G138" s="360"/>
      <c r="H138" s="360"/>
      <c r="I138" s="362"/>
      <c r="J138" s="360"/>
      <c r="K138" s="360"/>
      <c r="L138" s="362"/>
      <c r="M138" s="360"/>
      <c r="N138" s="360"/>
      <c r="O138" s="362"/>
      <c r="P138" s="360"/>
      <c r="Q138" s="360"/>
      <c r="R138" s="362"/>
      <c r="S138" s="360"/>
      <c r="T138" s="360"/>
      <c r="U138" s="362"/>
      <c r="V138" s="360"/>
      <c r="W138" s="360"/>
      <c r="X138" s="362"/>
      <c r="Y138" s="360"/>
      <c r="Z138" s="360"/>
      <c r="AA138" s="362"/>
      <c r="AB138" s="360"/>
      <c r="AC138" s="360"/>
      <c r="AD138" s="362"/>
      <c r="AE138" s="360"/>
      <c r="AF138" s="360"/>
      <c r="AG138" s="362"/>
      <c r="AH138" s="360"/>
      <c r="AI138" s="360"/>
      <c r="AJ138" s="362"/>
      <c r="AK138" s="360"/>
      <c r="AL138" s="360"/>
      <c r="AM138" s="362"/>
      <c r="AN138" s="360"/>
      <c r="AO138" s="360"/>
      <c r="AP138" s="362"/>
      <c r="AQ138" s="360"/>
      <c r="AR138" s="360"/>
      <c r="AS138" s="362"/>
      <c r="AT138" s="360"/>
      <c r="AU138" s="360"/>
      <c r="AV138" s="362"/>
      <c r="AW138" s="360"/>
      <c r="AX138" s="360"/>
      <c r="AY138" s="362"/>
      <c r="AZ138" s="360"/>
      <c r="BA138" s="360"/>
      <c r="BB138" s="362"/>
      <c r="BC138" s="360"/>
      <c r="BD138" s="360"/>
      <c r="BE138" s="362"/>
      <c r="BF138" s="360"/>
      <c r="BG138" s="360"/>
      <c r="BH138" s="362"/>
      <c r="BI138" s="360"/>
      <c r="BJ138" s="360"/>
      <c r="BK138" s="362"/>
      <c r="BL138" s="360"/>
      <c r="BM138" s="360"/>
      <c r="BN138" s="362"/>
      <c r="BO138" s="360"/>
      <c r="BP138" s="360"/>
      <c r="BQ138" s="362"/>
      <c r="BR138" s="360"/>
      <c r="BS138" s="360"/>
      <c r="BT138" s="362"/>
      <c r="BU138" s="360"/>
      <c r="BV138" s="360"/>
      <c r="BW138" s="362"/>
      <c r="BX138" s="360"/>
      <c r="BY138" s="360"/>
      <c r="BZ138" s="362"/>
      <c r="CA138" s="360"/>
      <c r="CB138" s="360"/>
      <c r="CC138" s="362"/>
      <c r="CD138" s="360"/>
      <c r="CE138" s="360"/>
      <c r="CF138" s="362"/>
      <c r="CG138" s="360"/>
      <c r="CH138" s="360"/>
      <c r="CI138" s="362"/>
      <c r="CJ138" s="360"/>
      <c r="CK138" s="360"/>
      <c r="CL138" s="362"/>
      <c r="CM138" s="360"/>
      <c r="CN138" s="360"/>
      <c r="CO138" s="362"/>
      <c r="CP138" s="360"/>
      <c r="CQ138" s="360"/>
      <c r="CR138" s="362"/>
      <c r="CS138" s="360"/>
      <c r="CT138" s="360"/>
      <c r="CU138" s="362"/>
      <c r="CV138" s="360"/>
      <c r="CW138" s="360"/>
      <c r="CX138" s="362"/>
      <c r="CY138" s="360"/>
      <c r="CZ138" s="360"/>
      <c r="DA138" s="362"/>
      <c r="DB138" s="360"/>
      <c r="DC138" s="360"/>
      <c r="DD138" s="362"/>
      <c r="DE138" s="388">
        <f t="shared" si="13"/>
        <v>0</v>
      </c>
      <c r="DF138" s="389">
        <f t="shared" si="14"/>
        <v>0</v>
      </c>
      <c r="DG138" s="390">
        <f t="shared" si="15"/>
        <v>0</v>
      </c>
    </row>
    <row r="139" ht="15.6" spans="2:111">
      <c r="B139" s="189">
        <v>25</v>
      </c>
      <c r="C139" s="188">
        <f>'5 жастағы балалар Ф'!C139</f>
        <v>0</v>
      </c>
      <c r="D139" s="360"/>
      <c r="E139" s="360"/>
      <c r="F139" s="362"/>
      <c r="G139" s="360"/>
      <c r="H139" s="360"/>
      <c r="I139" s="362"/>
      <c r="J139" s="360"/>
      <c r="K139" s="360"/>
      <c r="L139" s="362"/>
      <c r="M139" s="360"/>
      <c r="N139" s="360"/>
      <c r="O139" s="362"/>
      <c r="P139" s="360"/>
      <c r="Q139" s="360"/>
      <c r="R139" s="362"/>
      <c r="S139" s="360"/>
      <c r="T139" s="360"/>
      <c r="U139" s="362"/>
      <c r="V139" s="360"/>
      <c r="W139" s="360"/>
      <c r="X139" s="362"/>
      <c r="Y139" s="360"/>
      <c r="Z139" s="360"/>
      <c r="AA139" s="362"/>
      <c r="AB139" s="360"/>
      <c r="AC139" s="360"/>
      <c r="AD139" s="362"/>
      <c r="AE139" s="360"/>
      <c r="AF139" s="360"/>
      <c r="AG139" s="362"/>
      <c r="AH139" s="360"/>
      <c r="AI139" s="360"/>
      <c r="AJ139" s="362"/>
      <c r="AK139" s="360"/>
      <c r="AL139" s="360"/>
      <c r="AM139" s="362"/>
      <c r="AN139" s="360"/>
      <c r="AO139" s="360"/>
      <c r="AP139" s="362"/>
      <c r="AQ139" s="360"/>
      <c r="AR139" s="360"/>
      <c r="AS139" s="362"/>
      <c r="AT139" s="360"/>
      <c r="AU139" s="360"/>
      <c r="AV139" s="362"/>
      <c r="AW139" s="360"/>
      <c r="AX139" s="360"/>
      <c r="AY139" s="362"/>
      <c r="AZ139" s="360"/>
      <c r="BA139" s="360"/>
      <c r="BB139" s="362"/>
      <c r="BC139" s="360"/>
      <c r="BD139" s="360"/>
      <c r="BE139" s="362"/>
      <c r="BF139" s="360"/>
      <c r="BG139" s="360"/>
      <c r="BH139" s="362"/>
      <c r="BI139" s="360"/>
      <c r="BJ139" s="360"/>
      <c r="BK139" s="362"/>
      <c r="BL139" s="360"/>
      <c r="BM139" s="360"/>
      <c r="BN139" s="362"/>
      <c r="BO139" s="360"/>
      <c r="BP139" s="360"/>
      <c r="BQ139" s="362"/>
      <c r="BR139" s="360"/>
      <c r="BS139" s="360"/>
      <c r="BT139" s="362"/>
      <c r="BU139" s="360"/>
      <c r="BV139" s="360"/>
      <c r="BW139" s="362"/>
      <c r="BX139" s="360"/>
      <c r="BY139" s="360"/>
      <c r="BZ139" s="362"/>
      <c r="CA139" s="360"/>
      <c r="CB139" s="360"/>
      <c r="CC139" s="362"/>
      <c r="CD139" s="360"/>
      <c r="CE139" s="360"/>
      <c r="CF139" s="362"/>
      <c r="CG139" s="360"/>
      <c r="CH139" s="360"/>
      <c r="CI139" s="362"/>
      <c r="CJ139" s="360"/>
      <c r="CK139" s="360"/>
      <c r="CL139" s="362"/>
      <c r="CM139" s="360"/>
      <c r="CN139" s="360"/>
      <c r="CO139" s="362"/>
      <c r="CP139" s="360"/>
      <c r="CQ139" s="360"/>
      <c r="CR139" s="362"/>
      <c r="CS139" s="360"/>
      <c r="CT139" s="360"/>
      <c r="CU139" s="362"/>
      <c r="CV139" s="360"/>
      <c r="CW139" s="360"/>
      <c r="CX139" s="362"/>
      <c r="CY139" s="360"/>
      <c r="CZ139" s="360"/>
      <c r="DA139" s="362"/>
      <c r="DB139" s="360"/>
      <c r="DC139" s="360"/>
      <c r="DD139" s="362"/>
      <c r="DE139" s="388">
        <f t="shared" si="13"/>
        <v>0</v>
      </c>
      <c r="DF139" s="389">
        <f t="shared" si="14"/>
        <v>0</v>
      </c>
      <c r="DG139" s="390">
        <f t="shared" si="15"/>
        <v>0</v>
      </c>
    </row>
    <row r="140" ht="15.6" spans="2:111">
      <c r="B140" s="190">
        <v>26</v>
      </c>
      <c r="C140" s="188">
        <f>'5 жастағы балалар Ф'!C140</f>
        <v>0</v>
      </c>
      <c r="D140" s="360"/>
      <c r="E140" s="360"/>
      <c r="F140" s="362"/>
      <c r="G140" s="360"/>
      <c r="H140" s="360"/>
      <c r="I140" s="362"/>
      <c r="J140" s="360"/>
      <c r="K140" s="360"/>
      <c r="L140" s="362"/>
      <c r="M140" s="360"/>
      <c r="N140" s="360"/>
      <c r="O140" s="362"/>
      <c r="P140" s="360"/>
      <c r="Q140" s="360"/>
      <c r="R140" s="362"/>
      <c r="S140" s="360"/>
      <c r="T140" s="360"/>
      <c r="U140" s="362"/>
      <c r="V140" s="360"/>
      <c r="W140" s="360"/>
      <c r="X140" s="362"/>
      <c r="Y140" s="360"/>
      <c r="Z140" s="360"/>
      <c r="AA140" s="362"/>
      <c r="AB140" s="360"/>
      <c r="AC140" s="360"/>
      <c r="AD140" s="362"/>
      <c r="AE140" s="360"/>
      <c r="AF140" s="360"/>
      <c r="AG140" s="362"/>
      <c r="AH140" s="360"/>
      <c r="AI140" s="360"/>
      <c r="AJ140" s="362"/>
      <c r="AK140" s="360"/>
      <c r="AL140" s="360"/>
      <c r="AM140" s="362"/>
      <c r="AN140" s="360"/>
      <c r="AO140" s="360"/>
      <c r="AP140" s="362"/>
      <c r="AQ140" s="360"/>
      <c r="AR140" s="360"/>
      <c r="AS140" s="362"/>
      <c r="AT140" s="360"/>
      <c r="AU140" s="360"/>
      <c r="AV140" s="362"/>
      <c r="AW140" s="360"/>
      <c r="AX140" s="360"/>
      <c r="AY140" s="362"/>
      <c r="AZ140" s="360"/>
      <c r="BA140" s="360"/>
      <c r="BB140" s="362"/>
      <c r="BC140" s="360"/>
      <c r="BD140" s="360"/>
      <c r="BE140" s="362"/>
      <c r="BF140" s="360"/>
      <c r="BG140" s="360"/>
      <c r="BH140" s="362"/>
      <c r="BI140" s="360"/>
      <c r="BJ140" s="360"/>
      <c r="BK140" s="362"/>
      <c r="BL140" s="360"/>
      <c r="BM140" s="360"/>
      <c r="BN140" s="362"/>
      <c r="BO140" s="360"/>
      <c r="BP140" s="360"/>
      <c r="BQ140" s="362"/>
      <c r="BR140" s="360"/>
      <c r="BS140" s="360"/>
      <c r="BT140" s="362"/>
      <c r="BU140" s="360"/>
      <c r="BV140" s="360"/>
      <c r="BW140" s="362"/>
      <c r="BX140" s="360"/>
      <c r="BY140" s="360"/>
      <c r="BZ140" s="362"/>
      <c r="CA140" s="360"/>
      <c r="CB140" s="360"/>
      <c r="CC140" s="362"/>
      <c r="CD140" s="360"/>
      <c r="CE140" s="360"/>
      <c r="CF140" s="362"/>
      <c r="CG140" s="360"/>
      <c r="CH140" s="360"/>
      <c r="CI140" s="362"/>
      <c r="CJ140" s="360"/>
      <c r="CK140" s="360"/>
      <c r="CL140" s="362"/>
      <c r="CM140" s="360"/>
      <c r="CN140" s="360"/>
      <c r="CO140" s="362"/>
      <c r="CP140" s="360"/>
      <c r="CQ140" s="360"/>
      <c r="CR140" s="362"/>
      <c r="CS140" s="360"/>
      <c r="CT140" s="360"/>
      <c r="CU140" s="362"/>
      <c r="CV140" s="360"/>
      <c r="CW140" s="360"/>
      <c r="CX140" s="362"/>
      <c r="CY140" s="360"/>
      <c r="CZ140" s="360"/>
      <c r="DA140" s="362"/>
      <c r="DB140" s="360"/>
      <c r="DC140" s="360"/>
      <c r="DD140" s="362"/>
      <c r="DE140" s="388">
        <f t="shared" si="13"/>
        <v>0</v>
      </c>
      <c r="DF140" s="389">
        <f t="shared" si="14"/>
        <v>0</v>
      </c>
      <c r="DG140" s="390">
        <f t="shared" si="15"/>
        <v>0</v>
      </c>
    </row>
    <row r="141" ht="15.6" spans="2:111">
      <c r="B141" s="190">
        <v>27</v>
      </c>
      <c r="C141" s="188">
        <f>'5 жастағы балалар Ф'!C141</f>
        <v>0</v>
      </c>
      <c r="D141" s="360"/>
      <c r="E141" s="360"/>
      <c r="F141" s="362"/>
      <c r="G141" s="360"/>
      <c r="H141" s="360"/>
      <c r="I141" s="362"/>
      <c r="J141" s="360"/>
      <c r="K141" s="360"/>
      <c r="L141" s="362"/>
      <c r="M141" s="360"/>
      <c r="N141" s="360"/>
      <c r="O141" s="362"/>
      <c r="P141" s="360"/>
      <c r="Q141" s="360"/>
      <c r="R141" s="362"/>
      <c r="S141" s="360"/>
      <c r="T141" s="360"/>
      <c r="U141" s="362"/>
      <c r="V141" s="360"/>
      <c r="W141" s="360"/>
      <c r="X141" s="362"/>
      <c r="Y141" s="360"/>
      <c r="Z141" s="360"/>
      <c r="AA141" s="362"/>
      <c r="AB141" s="360"/>
      <c r="AC141" s="360"/>
      <c r="AD141" s="362"/>
      <c r="AE141" s="360"/>
      <c r="AF141" s="360"/>
      <c r="AG141" s="362"/>
      <c r="AH141" s="360"/>
      <c r="AI141" s="360"/>
      <c r="AJ141" s="362"/>
      <c r="AK141" s="360"/>
      <c r="AL141" s="360"/>
      <c r="AM141" s="362"/>
      <c r="AN141" s="360"/>
      <c r="AO141" s="360"/>
      <c r="AP141" s="362"/>
      <c r="AQ141" s="360"/>
      <c r="AR141" s="360"/>
      <c r="AS141" s="362"/>
      <c r="AT141" s="360"/>
      <c r="AU141" s="360"/>
      <c r="AV141" s="362"/>
      <c r="AW141" s="360"/>
      <c r="AX141" s="360"/>
      <c r="AY141" s="362"/>
      <c r="AZ141" s="360"/>
      <c r="BA141" s="360"/>
      <c r="BB141" s="362"/>
      <c r="BC141" s="360"/>
      <c r="BD141" s="360"/>
      <c r="BE141" s="362"/>
      <c r="BF141" s="360"/>
      <c r="BG141" s="360"/>
      <c r="BH141" s="362"/>
      <c r="BI141" s="360"/>
      <c r="BJ141" s="360"/>
      <c r="BK141" s="362"/>
      <c r="BL141" s="360"/>
      <c r="BM141" s="360"/>
      <c r="BN141" s="362"/>
      <c r="BO141" s="360"/>
      <c r="BP141" s="360"/>
      <c r="BQ141" s="362"/>
      <c r="BR141" s="360"/>
      <c r="BS141" s="360"/>
      <c r="BT141" s="362"/>
      <c r="BU141" s="360"/>
      <c r="BV141" s="360"/>
      <c r="BW141" s="362"/>
      <c r="BX141" s="360"/>
      <c r="BY141" s="360"/>
      <c r="BZ141" s="362"/>
      <c r="CA141" s="360"/>
      <c r="CB141" s="360"/>
      <c r="CC141" s="362"/>
      <c r="CD141" s="360"/>
      <c r="CE141" s="360"/>
      <c r="CF141" s="362"/>
      <c r="CG141" s="360"/>
      <c r="CH141" s="360"/>
      <c r="CI141" s="362"/>
      <c r="CJ141" s="360"/>
      <c r="CK141" s="360"/>
      <c r="CL141" s="362"/>
      <c r="CM141" s="360"/>
      <c r="CN141" s="360"/>
      <c r="CO141" s="362"/>
      <c r="CP141" s="360"/>
      <c r="CQ141" s="360"/>
      <c r="CR141" s="362"/>
      <c r="CS141" s="360"/>
      <c r="CT141" s="360"/>
      <c r="CU141" s="362"/>
      <c r="CV141" s="360"/>
      <c r="CW141" s="360"/>
      <c r="CX141" s="362"/>
      <c r="CY141" s="360"/>
      <c r="CZ141" s="360"/>
      <c r="DA141" s="362"/>
      <c r="DB141" s="360"/>
      <c r="DC141" s="360"/>
      <c r="DD141" s="362"/>
      <c r="DE141" s="388">
        <f t="shared" si="13"/>
        <v>0</v>
      </c>
      <c r="DF141" s="389">
        <f t="shared" si="14"/>
        <v>0</v>
      </c>
      <c r="DG141" s="390">
        <f t="shared" si="15"/>
        <v>0</v>
      </c>
    </row>
    <row r="142" ht="15.6" spans="2:111">
      <c r="B142" s="191">
        <v>28</v>
      </c>
      <c r="C142" s="192">
        <f>'5 жастағы балалар Ф'!C142</f>
        <v>0</v>
      </c>
      <c r="D142" s="409"/>
      <c r="E142" s="409"/>
      <c r="F142" s="410"/>
      <c r="G142" s="409"/>
      <c r="H142" s="409"/>
      <c r="I142" s="410"/>
      <c r="J142" s="409"/>
      <c r="K142" s="409"/>
      <c r="L142" s="410"/>
      <c r="M142" s="409"/>
      <c r="N142" s="409"/>
      <c r="O142" s="410"/>
      <c r="P142" s="409"/>
      <c r="Q142" s="409"/>
      <c r="R142" s="410"/>
      <c r="S142" s="409"/>
      <c r="T142" s="409"/>
      <c r="U142" s="410"/>
      <c r="V142" s="409"/>
      <c r="W142" s="409"/>
      <c r="X142" s="410"/>
      <c r="Y142" s="409"/>
      <c r="Z142" s="409"/>
      <c r="AA142" s="410"/>
      <c r="AB142" s="409"/>
      <c r="AC142" s="409"/>
      <c r="AD142" s="410"/>
      <c r="AE142" s="409"/>
      <c r="AF142" s="409"/>
      <c r="AG142" s="410"/>
      <c r="AH142" s="409"/>
      <c r="AI142" s="409"/>
      <c r="AJ142" s="410"/>
      <c r="AK142" s="409"/>
      <c r="AL142" s="409"/>
      <c r="AM142" s="410"/>
      <c r="AN142" s="409"/>
      <c r="AO142" s="409"/>
      <c r="AP142" s="410"/>
      <c r="AQ142" s="409"/>
      <c r="AR142" s="409"/>
      <c r="AS142" s="410"/>
      <c r="AT142" s="409"/>
      <c r="AU142" s="409"/>
      <c r="AV142" s="410"/>
      <c r="AW142" s="409"/>
      <c r="AX142" s="409"/>
      <c r="AY142" s="410"/>
      <c r="AZ142" s="409"/>
      <c r="BA142" s="409"/>
      <c r="BB142" s="410"/>
      <c r="BC142" s="409"/>
      <c r="BD142" s="409"/>
      <c r="BE142" s="410"/>
      <c r="BF142" s="409"/>
      <c r="BG142" s="409"/>
      <c r="BH142" s="410"/>
      <c r="BI142" s="409"/>
      <c r="BJ142" s="409"/>
      <c r="BK142" s="410"/>
      <c r="BL142" s="409"/>
      <c r="BM142" s="409"/>
      <c r="BN142" s="410"/>
      <c r="BO142" s="409"/>
      <c r="BP142" s="409"/>
      <c r="BQ142" s="410"/>
      <c r="BR142" s="409"/>
      <c r="BS142" s="409"/>
      <c r="BT142" s="410"/>
      <c r="BU142" s="409"/>
      <c r="BV142" s="409"/>
      <c r="BW142" s="410"/>
      <c r="BX142" s="409"/>
      <c r="BY142" s="409"/>
      <c r="BZ142" s="410"/>
      <c r="CA142" s="409"/>
      <c r="CB142" s="409"/>
      <c r="CC142" s="410"/>
      <c r="CD142" s="409"/>
      <c r="CE142" s="409"/>
      <c r="CF142" s="410"/>
      <c r="CG142" s="409"/>
      <c r="CH142" s="409"/>
      <c r="CI142" s="410"/>
      <c r="CJ142" s="409"/>
      <c r="CK142" s="409"/>
      <c r="CL142" s="410"/>
      <c r="CM142" s="409"/>
      <c r="CN142" s="409"/>
      <c r="CO142" s="410"/>
      <c r="CP142" s="409"/>
      <c r="CQ142" s="409"/>
      <c r="CR142" s="410"/>
      <c r="CS142" s="409"/>
      <c r="CT142" s="409"/>
      <c r="CU142" s="410"/>
      <c r="CV142" s="409"/>
      <c r="CW142" s="409"/>
      <c r="CX142" s="410"/>
      <c r="CY142" s="409"/>
      <c r="CZ142" s="409"/>
      <c r="DA142" s="410"/>
      <c r="DB142" s="409"/>
      <c r="DC142" s="409"/>
      <c r="DD142" s="410"/>
      <c r="DE142" s="388">
        <f t="shared" si="13"/>
        <v>0</v>
      </c>
      <c r="DF142" s="389">
        <f t="shared" si="14"/>
        <v>0</v>
      </c>
      <c r="DG142" s="390">
        <f t="shared" si="15"/>
        <v>0</v>
      </c>
    </row>
    <row r="143" ht="15.6" spans="2:111">
      <c r="B143" s="191">
        <v>29</v>
      </c>
      <c r="C143" s="192">
        <f>'5 жастағы балалар Ф'!C143</f>
        <v>0</v>
      </c>
      <c r="D143" s="409"/>
      <c r="E143" s="409"/>
      <c r="F143" s="410"/>
      <c r="G143" s="409"/>
      <c r="H143" s="409"/>
      <c r="I143" s="410"/>
      <c r="J143" s="409"/>
      <c r="K143" s="409"/>
      <c r="L143" s="410"/>
      <c r="M143" s="409"/>
      <c r="N143" s="409"/>
      <c r="O143" s="410"/>
      <c r="P143" s="409"/>
      <c r="Q143" s="409"/>
      <c r="R143" s="410"/>
      <c r="S143" s="409"/>
      <c r="T143" s="409"/>
      <c r="U143" s="410"/>
      <c r="V143" s="409"/>
      <c r="W143" s="409"/>
      <c r="X143" s="410"/>
      <c r="Y143" s="409"/>
      <c r="Z143" s="409"/>
      <c r="AA143" s="410"/>
      <c r="AB143" s="409"/>
      <c r="AC143" s="409"/>
      <c r="AD143" s="410"/>
      <c r="AE143" s="409"/>
      <c r="AF143" s="409"/>
      <c r="AG143" s="410"/>
      <c r="AH143" s="409"/>
      <c r="AI143" s="409"/>
      <c r="AJ143" s="410"/>
      <c r="AK143" s="409"/>
      <c r="AL143" s="409"/>
      <c r="AM143" s="410"/>
      <c r="AN143" s="409"/>
      <c r="AO143" s="409"/>
      <c r="AP143" s="410"/>
      <c r="AQ143" s="409"/>
      <c r="AR143" s="409"/>
      <c r="AS143" s="410"/>
      <c r="AT143" s="409"/>
      <c r="AU143" s="409"/>
      <c r="AV143" s="410"/>
      <c r="AW143" s="409"/>
      <c r="AX143" s="409"/>
      <c r="AY143" s="410"/>
      <c r="AZ143" s="409"/>
      <c r="BA143" s="409"/>
      <c r="BB143" s="410"/>
      <c r="BC143" s="409"/>
      <c r="BD143" s="409"/>
      <c r="BE143" s="410"/>
      <c r="BF143" s="409"/>
      <c r="BG143" s="409"/>
      <c r="BH143" s="410"/>
      <c r="BI143" s="409"/>
      <c r="BJ143" s="409"/>
      <c r="BK143" s="410"/>
      <c r="BL143" s="409"/>
      <c r="BM143" s="409"/>
      <c r="BN143" s="410"/>
      <c r="BO143" s="409"/>
      <c r="BP143" s="409"/>
      <c r="BQ143" s="410"/>
      <c r="BR143" s="409"/>
      <c r="BS143" s="409"/>
      <c r="BT143" s="410"/>
      <c r="BU143" s="409"/>
      <c r="BV143" s="409"/>
      <c r="BW143" s="410"/>
      <c r="BX143" s="409"/>
      <c r="BY143" s="409"/>
      <c r="BZ143" s="410"/>
      <c r="CA143" s="409"/>
      <c r="CB143" s="409"/>
      <c r="CC143" s="410"/>
      <c r="CD143" s="409"/>
      <c r="CE143" s="409"/>
      <c r="CF143" s="410"/>
      <c r="CG143" s="409"/>
      <c r="CH143" s="409"/>
      <c r="CI143" s="410"/>
      <c r="CJ143" s="409"/>
      <c r="CK143" s="409"/>
      <c r="CL143" s="410"/>
      <c r="CM143" s="409"/>
      <c r="CN143" s="409"/>
      <c r="CO143" s="410"/>
      <c r="CP143" s="409"/>
      <c r="CQ143" s="409"/>
      <c r="CR143" s="410"/>
      <c r="CS143" s="409"/>
      <c r="CT143" s="409"/>
      <c r="CU143" s="410"/>
      <c r="CV143" s="409"/>
      <c r="CW143" s="409"/>
      <c r="CX143" s="410"/>
      <c r="CY143" s="409"/>
      <c r="CZ143" s="409"/>
      <c r="DA143" s="410"/>
      <c r="DB143" s="409"/>
      <c r="DC143" s="409"/>
      <c r="DD143" s="410"/>
      <c r="DE143" s="388">
        <f t="shared" si="13"/>
        <v>0</v>
      </c>
      <c r="DF143" s="389">
        <f t="shared" si="14"/>
        <v>0</v>
      </c>
      <c r="DG143" s="390">
        <f t="shared" si="15"/>
        <v>0</v>
      </c>
    </row>
    <row r="144" ht="15.6" spans="2:111">
      <c r="B144" s="191">
        <v>30</v>
      </c>
      <c r="C144" s="192">
        <f>'5 жастағы балалар Ф'!C144</f>
        <v>0</v>
      </c>
      <c r="D144" s="409"/>
      <c r="E144" s="409"/>
      <c r="F144" s="410"/>
      <c r="G144" s="409"/>
      <c r="H144" s="409"/>
      <c r="I144" s="410"/>
      <c r="J144" s="409"/>
      <c r="K144" s="409"/>
      <c r="L144" s="410"/>
      <c r="M144" s="409"/>
      <c r="N144" s="409"/>
      <c r="O144" s="410"/>
      <c r="P144" s="409"/>
      <c r="Q144" s="409"/>
      <c r="R144" s="410"/>
      <c r="S144" s="409"/>
      <c r="T144" s="409"/>
      <c r="U144" s="410"/>
      <c r="V144" s="409"/>
      <c r="W144" s="409"/>
      <c r="X144" s="410"/>
      <c r="Y144" s="409"/>
      <c r="Z144" s="409"/>
      <c r="AA144" s="410"/>
      <c r="AB144" s="409"/>
      <c r="AC144" s="409"/>
      <c r="AD144" s="410"/>
      <c r="AE144" s="409"/>
      <c r="AF144" s="409"/>
      <c r="AG144" s="410"/>
      <c r="AH144" s="409"/>
      <c r="AI144" s="409"/>
      <c r="AJ144" s="410"/>
      <c r="AK144" s="409"/>
      <c r="AL144" s="409"/>
      <c r="AM144" s="410"/>
      <c r="AN144" s="409"/>
      <c r="AO144" s="409"/>
      <c r="AP144" s="410"/>
      <c r="AQ144" s="409"/>
      <c r="AR144" s="409"/>
      <c r="AS144" s="410"/>
      <c r="AT144" s="409"/>
      <c r="AU144" s="409"/>
      <c r="AV144" s="410"/>
      <c r="AW144" s="409"/>
      <c r="AX144" s="409"/>
      <c r="AY144" s="410"/>
      <c r="AZ144" s="409"/>
      <c r="BA144" s="409"/>
      <c r="BB144" s="410"/>
      <c r="BC144" s="409"/>
      <c r="BD144" s="409"/>
      <c r="BE144" s="410"/>
      <c r="BF144" s="409"/>
      <c r="BG144" s="409"/>
      <c r="BH144" s="410"/>
      <c r="BI144" s="409"/>
      <c r="BJ144" s="409"/>
      <c r="BK144" s="410"/>
      <c r="BL144" s="409"/>
      <c r="BM144" s="409"/>
      <c r="BN144" s="410"/>
      <c r="BO144" s="409"/>
      <c r="BP144" s="409"/>
      <c r="BQ144" s="410"/>
      <c r="BR144" s="409"/>
      <c r="BS144" s="409"/>
      <c r="BT144" s="410"/>
      <c r="BU144" s="409"/>
      <c r="BV144" s="409"/>
      <c r="BW144" s="410"/>
      <c r="BX144" s="409"/>
      <c r="BY144" s="409"/>
      <c r="BZ144" s="410"/>
      <c r="CA144" s="409"/>
      <c r="CB144" s="409"/>
      <c r="CC144" s="410"/>
      <c r="CD144" s="409"/>
      <c r="CE144" s="409"/>
      <c r="CF144" s="410"/>
      <c r="CG144" s="409"/>
      <c r="CH144" s="409"/>
      <c r="CI144" s="410"/>
      <c r="CJ144" s="409"/>
      <c r="CK144" s="409"/>
      <c r="CL144" s="410"/>
      <c r="CM144" s="409"/>
      <c r="CN144" s="409"/>
      <c r="CO144" s="410"/>
      <c r="CP144" s="409"/>
      <c r="CQ144" s="409"/>
      <c r="CR144" s="410"/>
      <c r="CS144" s="409"/>
      <c r="CT144" s="409"/>
      <c r="CU144" s="410"/>
      <c r="CV144" s="409"/>
      <c r="CW144" s="409"/>
      <c r="CX144" s="410"/>
      <c r="CY144" s="409"/>
      <c r="CZ144" s="409"/>
      <c r="DA144" s="410"/>
      <c r="DB144" s="409"/>
      <c r="DC144" s="409"/>
      <c r="DD144" s="410"/>
      <c r="DE144" s="388">
        <f t="shared" si="13"/>
        <v>0</v>
      </c>
      <c r="DF144" s="389">
        <f t="shared" si="14"/>
        <v>0</v>
      </c>
      <c r="DG144" s="390">
        <f t="shared" si="15"/>
        <v>0</v>
      </c>
    </row>
    <row r="145" ht="15.6" spans="2:111">
      <c r="B145" s="191">
        <v>31</v>
      </c>
      <c r="C145" s="192">
        <f>'5 жастағы балалар Ф'!C145</f>
        <v>0</v>
      </c>
      <c r="D145" s="409"/>
      <c r="E145" s="409"/>
      <c r="F145" s="410"/>
      <c r="G145" s="409"/>
      <c r="H145" s="409"/>
      <c r="I145" s="410"/>
      <c r="J145" s="409"/>
      <c r="K145" s="409"/>
      <c r="L145" s="410"/>
      <c r="M145" s="409"/>
      <c r="N145" s="409"/>
      <c r="O145" s="410"/>
      <c r="P145" s="409"/>
      <c r="Q145" s="409"/>
      <c r="R145" s="410"/>
      <c r="S145" s="409"/>
      <c r="T145" s="409"/>
      <c r="U145" s="410"/>
      <c r="V145" s="409"/>
      <c r="W145" s="409"/>
      <c r="X145" s="410"/>
      <c r="Y145" s="409"/>
      <c r="Z145" s="409"/>
      <c r="AA145" s="410"/>
      <c r="AB145" s="409"/>
      <c r="AC145" s="409"/>
      <c r="AD145" s="410"/>
      <c r="AE145" s="409"/>
      <c r="AF145" s="409"/>
      <c r="AG145" s="410"/>
      <c r="AH145" s="409"/>
      <c r="AI145" s="409"/>
      <c r="AJ145" s="410"/>
      <c r="AK145" s="409"/>
      <c r="AL145" s="409"/>
      <c r="AM145" s="410"/>
      <c r="AN145" s="409"/>
      <c r="AO145" s="409"/>
      <c r="AP145" s="410"/>
      <c r="AQ145" s="409"/>
      <c r="AR145" s="409"/>
      <c r="AS145" s="410"/>
      <c r="AT145" s="409"/>
      <c r="AU145" s="409"/>
      <c r="AV145" s="410"/>
      <c r="AW145" s="409"/>
      <c r="AX145" s="409"/>
      <c r="AY145" s="410"/>
      <c r="AZ145" s="409"/>
      <c r="BA145" s="409"/>
      <c r="BB145" s="410"/>
      <c r="BC145" s="409"/>
      <c r="BD145" s="409"/>
      <c r="BE145" s="410"/>
      <c r="BF145" s="409"/>
      <c r="BG145" s="409"/>
      <c r="BH145" s="410"/>
      <c r="BI145" s="409"/>
      <c r="BJ145" s="409"/>
      <c r="BK145" s="410"/>
      <c r="BL145" s="409"/>
      <c r="BM145" s="409"/>
      <c r="BN145" s="410"/>
      <c r="BO145" s="409"/>
      <c r="BP145" s="409"/>
      <c r="BQ145" s="410"/>
      <c r="BR145" s="409"/>
      <c r="BS145" s="409"/>
      <c r="BT145" s="410"/>
      <c r="BU145" s="409"/>
      <c r="BV145" s="409"/>
      <c r="BW145" s="410"/>
      <c r="BX145" s="409"/>
      <c r="BY145" s="409"/>
      <c r="BZ145" s="410"/>
      <c r="CA145" s="409"/>
      <c r="CB145" s="409"/>
      <c r="CC145" s="410"/>
      <c r="CD145" s="409"/>
      <c r="CE145" s="409"/>
      <c r="CF145" s="410"/>
      <c r="CG145" s="409"/>
      <c r="CH145" s="409"/>
      <c r="CI145" s="410"/>
      <c r="CJ145" s="409"/>
      <c r="CK145" s="409"/>
      <c r="CL145" s="410"/>
      <c r="CM145" s="409"/>
      <c r="CN145" s="409"/>
      <c r="CO145" s="410"/>
      <c r="CP145" s="409"/>
      <c r="CQ145" s="409"/>
      <c r="CR145" s="410"/>
      <c r="CS145" s="409"/>
      <c r="CT145" s="409"/>
      <c r="CU145" s="410"/>
      <c r="CV145" s="409"/>
      <c r="CW145" s="409"/>
      <c r="CX145" s="410"/>
      <c r="CY145" s="409"/>
      <c r="CZ145" s="409"/>
      <c r="DA145" s="410"/>
      <c r="DB145" s="409"/>
      <c r="DC145" s="409"/>
      <c r="DD145" s="410"/>
      <c r="DE145" s="388">
        <f t="shared" si="13"/>
        <v>0</v>
      </c>
      <c r="DF145" s="389">
        <f t="shared" si="14"/>
        <v>0</v>
      </c>
      <c r="DG145" s="390">
        <f t="shared" si="15"/>
        <v>0</v>
      </c>
    </row>
    <row r="146" ht="15.6" spans="2:111">
      <c r="B146" s="191">
        <v>32</v>
      </c>
      <c r="C146" s="192">
        <f>'5 жастағы балалар Ф'!C146</f>
        <v>0</v>
      </c>
      <c r="D146" s="409"/>
      <c r="E146" s="409"/>
      <c r="F146" s="410"/>
      <c r="G146" s="409"/>
      <c r="H146" s="409"/>
      <c r="I146" s="410"/>
      <c r="J146" s="409"/>
      <c r="K146" s="409"/>
      <c r="L146" s="410"/>
      <c r="M146" s="409"/>
      <c r="N146" s="409"/>
      <c r="O146" s="410"/>
      <c r="P146" s="409"/>
      <c r="Q146" s="409"/>
      <c r="R146" s="410"/>
      <c r="S146" s="409"/>
      <c r="T146" s="409"/>
      <c r="U146" s="410"/>
      <c r="V146" s="409"/>
      <c r="W146" s="409"/>
      <c r="X146" s="410"/>
      <c r="Y146" s="409"/>
      <c r="Z146" s="409"/>
      <c r="AA146" s="410"/>
      <c r="AB146" s="409"/>
      <c r="AC146" s="409"/>
      <c r="AD146" s="410"/>
      <c r="AE146" s="409"/>
      <c r="AF146" s="409"/>
      <c r="AG146" s="410"/>
      <c r="AH146" s="409"/>
      <c r="AI146" s="409"/>
      <c r="AJ146" s="410"/>
      <c r="AK146" s="409"/>
      <c r="AL146" s="409"/>
      <c r="AM146" s="410"/>
      <c r="AN146" s="409"/>
      <c r="AO146" s="409"/>
      <c r="AP146" s="410"/>
      <c r="AQ146" s="409"/>
      <c r="AR146" s="409"/>
      <c r="AS146" s="410"/>
      <c r="AT146" s="409"/>
      <c r="AU146" s="409"/>
      <c r="AV146" s="410"/>
      <c r="AW146" s="409"/>
      <c r="AX146" s="409"/>
      <c r="AY146" s="410"/>
      <c r="AZ146" s="409"/>
      <c r="BA146" s="409"/>
      <c r="BB146" s="410"/>
      <c r="BC146" s="409"/>
      <c r="BD146" s="409"/>
      <c r="BE146" s="410"/>
      <c r="BF146" s="409"/>
      <c r="BG146" s="409"/>
      <c r="BH146" s="410"/>
      <c r="BI146" s="409"/>
      <c r="BJ146" s="409"/>
      <c r="BK146" s="410"/>
      <c r="BL146" s="409"/>
      <c r="BM146" s="409"/>
      <c r="BN146" s="410"/>
      <c r="BO146" s="409"/>
      <c r="BP146" s="409"/>
      <c r="BQ146" s="410"/>
      <c r="BR146" s="409"/>
      <c r="BS146" s="409"/>
      <c r="BT146" s="410"/>
      <c r="BU146" s="409"/>
      <c r="BV146" s="409"/>
      <c r="BW146" s="410"/>
      <c r="BX146" s="409"/>
      <c r="BY146" s="409"/>
      <c r="BZ146" s="410"/>
      <c r="CA146" s="409"/>
      <c r="CB146" s="409"/>
      <c r="CC146" s="410"/>
      <c r="CD146" s="409"/>
      <c r="CE146" s="409"/>
      <c r="CF146" s="410"/>
      <c r="CG146" s="409"/>
      <c r="CH146" s="409"/>
      <c r="CI146" s="410"/>
      <c r="CJ146" s="409"/>
      <c r="CK146" s="409"/>
      <c r="CL146" s="410"/>
      <c r="CM146" s="409"/>
      <c r="CN146" s="409"/>
      <c r="CO146" s="410"/>
      <c r="CP146" s="409"/>
      <c r="CQ146" s="409"/>
      <c r="CR146" s="410"/>
      <c r="CS146" s="409"/>
      <c r="CT146" s="409"/>
      <c r="CU146" s="410"/>
      <c r="CV146" s="409"/>
      <c r="CW146" s="409"/>
      <c r="CX146" s="410"/>
      <c r="CY146" s="409"/>
      <c r="CZ146" s="409"/>
      <c r="DA146" s="410"/>
      <c r="DB146" s="409"/>
      <c r="DC146" s="409"/>
      <c r="DD146" s="410"/>
      <c r="DE146" s="388">
        <f t="shared" si="13"/>
        <v>0</v>
      </c>
      <c r="DF146" s="389">
        <f t="shared" si="14"/>
        <v>0</v>
      </c>
      <c r="DG146" s="390">
        <f t="shared" si="15"/>
        <v>0</v>
      </c>
    </row>
    <row r="147" ht="15.6" spans="2:111">
      <c r="B147" s="191">
        <v>33</v>
      </c>
      <c r="C147" s="192">
        <f>'5 жастағы балалар Ф'!C147</f>
        <v>0</v>
      </c>
      <c r="D147" s="409"/>
      <c r="E147" s="409"/>
      <c r="F147" s="410"/>
      <c r="G147" s="409"/>
      <c r="H147" s="409"/>
      <c r="I147" s="410"/>
      <c r="J147" s="409"/>
      <c r="K147" s="409"/>
      <c r="L147" s="410"/>
      <c r="M147" s="409"/>
      <c r="N147" s="409"/>
      <c r="O147" s="410"/>
      <c r="P147" s="409"/>
      <c r="Q147" s="409"/>
      <c r="R147" s="410"/>
      <c r="S147" s="409"/>
      <c r="T147" s="409"/>
      <c r="U147" s="410"/>
      <c r="V147" s="409"/>
      <c r="W147" s="409"/>
      <c r="X147" s="410"/>
      <c r="Y147" s="409"/>
      <c r="Z147" s="409"/>
      <c r="AA147" s="410"/>
      <c r="AB147" s="409"/>
      <c r="AC147" s="409"/>
      <c r="AD147" s="410"/>
      <c r="AE147" s="409"/>
      <c r="AF147" s="409"/>
      <c r="AG147" s="410"/>
      <c r="AH147" s="409"/>
      <c r="AI147" s="409"/>
      <c r="AJ147" s="410"/>
      <c r="AK147" s="409"/>
      <c r="AL147" s="409"/>
      <c r="AM147" s="410"/>
      <c r="AN147" s="409"/>
      <c r="AO147" s="409"/>
      <c r="AP147" s="410"/>
      <c r="AQ147" s="409"/>
      <c r="AR147" s="409"/>
      <c r="AS147" s="410"/>
      <c r="AT147" s="409"/>
      <c r="AU147" s="409"/>
      <c r="AV147" s="410"/>
      <c r="AW147" s="409"/>
      <c r="AX147" s="409"/>
      <c r="AY147" s="410"/>
      <c r="AZ147" s="409"/>
      <c r="BA147" s="409"/>
      <c r="BB147" s="410"/>
      <c r="BC147" s="409"/>
      <c r="BD147" s="409"/>
      <c r="BE147" s="410"/>
      <c r="BF147" s="409"/>
      <c r="BG147" s="409"/>
      <c r="BH147" s="410"/>
      <c r="BI147" s="409"/>
      <c r="BJ147" s="409"/>
      <c r="BK147" s="410"/>
      <c r="BL147" s="409"/>
      <c r="BM147" s="409"/>
      <c r="BN147" s="410"/>
      <c r="BO147" s="409"/>
      <c r="BP147" s="409"/>
      <c r="BQ147" s="410"/>
      <c r="BR147" s="409"/>
      <c r="BS147" s="409"/>
      <c r="BT147" s="410"/>
      <c r="BU147" s="409"/>
      <c r="BV147" s="409"/>
      <c r="BW147" s="410"/>
      <c r="BX147" s="409"/>
      <c r="BY147" s="409"/>
      <c r="BZ147" s="410"/>
      <c r="CA147" s="409"/>
      <c r="CB147" s="409"/>
      <c r="CC147" s="410"/>
      <c r="CD147" s="409"/>
      <c r="CE147" s="409"/>
      <c r="CF147" s="410"/>
      <c r="CG147" s="409"/>
      <c r="CH147" s="409"/>
      <c r="CI147" s="410"/>
      <c r="CJ147" s="409"/>
      <c r="CK147" s="409"/>
      <c r="CL147" s="410"/>
      <c r="CM147" s="409"/>
      <c r="CN147" s="409"/>
      <c r="CO147" s="410"/>
      <c r="CP147" s="409"/>
      <c r="CQ147" s="409"/>
      <c r="CR147" s="410"/>
      <c r="CS147" s="409"/>
      <c r="CT147" s="409"/>
      <c r="CU147" s="410"/>
      <c r="CV147" s="409"/>
      <c r="CW147" s="409"/>
      <c r="CX147" s="410"/>
      <c r="CY147" s="409"/>
      <c r="CZ147" s="409"/>
      <c r="DA147" s="410"/>
      <c r="DB147" s="409"/>
      <c r="DC147" s="409"/>
      <c r="DD147" s="410"/>
      <c r="DE147" s="388">
        <f t="shared" si="13"/>
        <v>0</v>
      </c>
      <c r="DF147" s="389">
        <f t="shared" si="14"/>
        <v>0</v>
      </c>
      <c r="DG147" s="390">
        <f t="shared" si="15"/>
        <v>0</v>
      </c>
    </row>
    <row r="148" ht="15.6" spans="2:111">
      <c r="B148" s="191">
        <v>34</v>
      </c>
      <c r="C148" s="192">
        <f>'5 жастағы балалар Ф'!C148</f>
        <v>0</v>
      </c>
      <c r="D148" s="409"/>
      <c r="E148" s="409"/>
      <c r="F148" s="410"/>
      <c r="G148" s="409"/>
      <c r="H148" s="409"/>
      <c r="I148" s="410"/>
      <c r="J148" s="409"/>
      <c r="K148" s="409"/>
      <c r="L148" s="410"/>
      <c r="M148" s="409"/>
      <c r="N148" s="409"/>
      <c r="O148" s="410"/>
      <c r="P148" s="409"/>
      <c r="Q148" s="409"/>
      <c r="R148" s="410"/>
      <c r="S148" s="409"/>
      <c r="T148" s="409"/>
      <c r="U148" s="410"/>
      <c r="V148" s="409"/>
      <c r="W148" s="409"/>
      <c r="X148" s="410"/>
      <c r="Y148" s="409"/>
      <c r="Z148" s="409"/>
      <c r="AA148" s="410"/>
      <c r="AB148" s="409"/>
      <c r="AC148" s="409"/>
      <c r="AD148" s="410"/>
      <c r="AE148" s="409"/>
      <c r="AF148" s="409"/>
      <c r="AG148" s="410"/>
      <c r="AH148" s="409"/>
      <c r="AI148" s="409"/>
      <c r="AJ148" s="410"/>
      <c r="AK148" s="409"/>
      <c r="AL148" s="409"/>
      <c r="AM148" s="410"/>
      <c r="AN148" s="409"/>
      <c r="AO148" s="409"/>
      <c r="AP148" s="410"/>
      <c r="AQ148" s="409"/>
      <c r="AR148" s="409"/>
      <c r="AS148" s="410"/>
      <c r="AT148" s="409"/>
      <c r="AU148" s="409"/>
      <c r="AV148" s="410"/>
      <c r="AW148" s="409"/>
      <c r="AX148" s="409"/>
      <c r="AY148" s="410"/>
      <c r="AZ148" s="409"/>
      <c r="BA148" s="409"/>
      <c r="BB148" s="410"/>
      <c r="BC148" s="409"/>
      <c r="BD148" s="409"/>
      <c r="BE148" s="410"/>
      <c r="BF148" s="409"/>
      <c r="BG148" s="409"/>
      <c r="BH148" s="410"/>
      <c r="BI148" s="409"/>
      <c r="BJ148" s="409"/>
      <c r="BK148" s="410"/>
      <c r="BL148" s="409"/>
      <c r="BM148" s="409"/>
      <c r="BN148" s="410"/>
      <c r="BO148" s="409"/>
      <c r="BP148" s="409"/>
      <c r="BQ148" s="410"/>
      <c r="BR148" s="409"/>
      <c r="BS148" s="409"/>
      <c r="BT148" s="410"/>
      <c r="BU148" s="409"/>
      <c r="BV148" s="409"/>
      <c r="BW148" s="410"/>
      <c r="BX148" s="409"/>
      <c r="BY148" s="409"/>
      <c r="BZ148" s="410"/>
      <c r="CA148" s="409"/>
      <c r="CB148" s="409"/>
      <c r="CC148" s="410"/>
      <c r="CD148" s="409"/>
      <c r="CE148" s="409"/>
      <c r="CF148" s="410"/>
      <c r="CG148" s="409"/>
      <c r="CH148" s="409"/>
      <c r="CI148" s="410"/>
      <c r="CJ148" s="409"/>
      <c r="CK148" s="409"/>
      <c r="CL148" s="410"/>
      <c r="CM148" s="409"/>
      <c r="CN148" s="409"/>
      <c r="CO148" s="410"/>
      <c r="CP148" s="409"/>
      <c r="CQ148" s="409"/>
      <c r="CR148" s="410"/>
      <c r="CS148" s="409"/>
      <c r="CT148" s="409"/>
      <c r="CU148" s="410"/>
      <c r="CV148" s="409"/>
      <c r="CW148" s="409"/>
      <c r="CX148" s="410"/>
      <c r="CY148" s="409"/>
      <c r="CZ148" s="409"/>
      <c r="DA148" s="410"/>
      <c r="DB148" s="409"/>
      <c r="DC148" s="409"/>
      <c r="DD148" s="410"/>
      <c r="DE148" s="388">
        <f t="shared" si="13"/>
        <v>0</v>
      </c>
      <c r="DF148" s="389">
        <f t="shared" si="14"/>
        <v>0</v>
      </c>
      <c r="DG148" s="390">
        <f t="shared" si="15"/>
        <v>0</v>
      </c>
    </row>
    <row r="149" ht="15.6" spans="2:111">
      <c r="B149" s="191">
        <v>35</v>
      </c>
      <c r="C149" s="192">
        <f>'5 жастағы балалар Ф'!C149</f>
        <v>0</v>
      </c>
      <c r="D149" s="409"/>
      <c r="E149" s="409"/>
      <c r="F149" s="410"/>
      <c r="G149" s="409"/>
      <c r="H149" s="409"/>
      <c r="I149" s="410"/>
      <c r="J149" s="409"/>
      <c r="K149" s="409"/>
      <c r="L149" s="410"/>
      <c r="M149" s="409"/>
      <c r="N149" s="409"/>
      <c r="O149" s="410"/>
      <c r="P149" s="409"/>
      <c r="Q149" s="409"/>
      <c r="R149" s="410"/>
      <c r="S149" s="409"/>
      <c r="T149" s="409"/>
      <c r="U149" s="410"/>
      <c r="V149" s="409"/>
      <c r="W149" s="409"/>
      <c r="X149" s="410"/>
      <c r="Y149" s="409"/>
      <c r="Z149" s="409"/>
      <c r="AA149" s="410"/>
      <c r="AB149" s="409"/>
      <c r="AC149" s="409"/>
      <c r="AD149" s="410"/>
      <c r="AE149" s="409"/>
      <c r="AF149" s="409"/>
      <c r="AG149" s="410"/>
      <c r="AH149" s="409"/>
      <c r="AI149" s="409"/>
      <c r="AJ149" s="410"/>
      <c r="AK149" s="409"/>
      <c r="AL149" s="409"/>
      <c r="AM149" s="410"/>
      <c r="AN149" s="409"/>
      <c r="AO149" s="409"/>
      <c r="AP149" s="410"/>
      <c r="AQ149" s="409"/>
      <c r="AR149" s="409"/>
      <c r="AS149" s="410"/>
      <c r="AT149" s="409"/>
      <c r="AU149" s="409"/>
      <c r="AV149" s="410"/>
      <c r="AW149" s="409"/>
      <c r="AX149" s="409"/>
      <c r="AY149" s="410"/>
      <c r="AZ149" s="409"/>
      <c r="BA149" s="409"/>
      <c r="BB149" s="410"/>
      <c r="BC149" s="409"/>
      <c r="BD149" s="409"/>
      <c r="BE149" s="410"/>
      <c r="BF149" s="409"/>
      <c r="BG149" s="409"/>
      <c r="BH149" s="410"/>
      <c r="BI149" s="409"/>
      <c r="BJ149" s="409"/>
      <c r="BK149" s="410"/>
      <c r="BL149" s="409"/>
      <c r="BM149" s="409"/>
      <c r="BN149" s="410"/>
      <c r="BO149" s="409"/>
      <c r="BP149" s="409"/>
      <c r="BQ149" s="410"/>
      <c r="BR149" s="409"/>
      <c r="BS149" s="409"/>
      <c r="BT149" s="410"/>
      <c r="BU149" s="409"/>
      <c r="BV149" s="409"/>
      <c r="BW149" s="410"/>
      <c r="BX149" s="409"/>
      <c r="BY149" s="409"/>
      <c r="BZ149" s="410"/>
      <c r="CA149" s="409"/>
      <c r="CB149" s="409"/>
      <c r="CC149" s="410"/>
      <c r="CD149" s="409"/>
      <c r="CE149" s="409"/>
      <c r="CF149" s="410"/>
      <c r="CG149" s="409"/>
      <c r="CH149" s="409"/>
      <c r="CI149" s="410"/>
      <c r="CJ149" s="409"/>
      <c r="CK149" s="409"/>
      <c r="CL149" s="410"/>
      <c r="CM149" s="409"/>
      <c r="CN149" s="409"/>
      <c r="CO149" s="410"/>
      <c r="CP149" s="409"/>
      <c r="CQ149" s="409"/>
      <c r="CR149" s="410"/>
      <c r="CS149" s="409"/>
      <c r="CT149" s="409"/>
      <c r="CU149" s="410"/>
      <c r="CV149" s="409"/>
      <c r="CW149" s="409"/>
      <c r="CX149" s="410"/>
      <c r="CY149" s="409"/>
      <c r="CZ149" s="409"/>
      <c r="DA149" s="410"/>
      <c r="DB149" s="409"/>
      <c r="DC149" s="409"/>
      <c r="DD149" s="410"/>
      <c r="DE149" s="388">
        <f t="shared" si="13"/>
        <v>0</v>
      </c>
      <c r="DF149" s="389">
        <f t="shared" si="14"/>
        <v>0</v>
      </c>
      <c r="DG149" s="390">
        <f t="shared" si="15"/>
        <v>0</v>
      </c>
    </row>
    <row r="150" ht="15.6" spans="2:111">
      <c r="B150" s="191">
        <v>36</v>
      </c>
      <c r="C150" s="192">
        <f>'5 жастағы балалар Ф'!C150</f>
        <v>0</v>
      </c>
      <c r="D150" s="409"/>
      <c r="E150" s="409"/>
      <c r="F150" s="410"/>
      <c r="G150" s="409"/>
      <c r="H150" s="409"/>
      <c r="I150" s="410"/>
      <c r="J150" s="409"/>
      <c r="K150" s="409"/>
      <c r="L150" s="410"/>
      <c r="M150" s="409"/>
      <c r="N150" s="409"/>
      <c r="O150" s="410"/>
      <c r="P150" s="409"/>
      <c r="Q150" s="409"/>
      <c r="R150" s="410"/>
      <c r="S150" s="409"/>
      <c r="T150" s="409"/>
      <c r="U150" s="410"/>
      <c r="V150" s="409"/>
      <c r="W150" s="409"/>
      <c r="X150" s="410"/>
      <c r="Y150" s="409"/>
      <c r="Z150" s="409"/>
      <c r="AA150" s="410"/>
      <c r="AB150" s="409"/>
      <c r="AC150" s="409"/>
      <c r="AD150" s="410"/>
      <c r="AE150" s="409"/>
      <c r="AF150" s="409"/>
      <c r="AG150" s="410"/>
      <c r="AH150" s="409"/>
      <c r="AI150" s="409"/>
      <c r="AJ150" s="410"/>
      <c r="AK150" s="409"/>
      <c r="AL150" s="409"/>
      <c r="AM150" s="410"/>
      <c r="AN150" s="409"/>
      <c r="AO150" s="409"/>
      <c r="AP150" s="410"/>
      <c r="AQ150" s="409"/>
      <c r="AR150" s="409"/>
      <c r="AS150" s="410"/>
      <c r="AT150" s="409"/>
      <c r="AU150" s="409"/>
      <c r="AV150" s="410"/>
      <c r="AW150" s="409"/>
      <c r="AX150" s="409"/>
      <c r="AY150" s="410"/>
      <c r="AZ150" s="409"/>
      <c r="BA150" s="409"/>
      <c r="BB150" s="410"/>
      <c r="BC150" s="409"/>
      <c r="BD150" s="409"/>
      <c r="BE150" s="410"/>
      <c r="BF150" s="409"/>
      <c r="BG150" s="409"/>
      <c r="BH150" s="410"/>
      <c r="BI150" s="409"/>
      <c r="BJ150" s="409"/>
      <c r="BK150" s="410"/>
      <c r="BL150" s="409"/>
      <c r="BM150" s="409"/>
      <c r="BN150" s="410"/>
      <c r="BO150" s="409"/>
      <c r="BP150" s="409"/>
      <c r="BQ150" s="410"/>
      <c r="BR150" s="409"/>
      <c r="BS150" s="409"/>
      <c r="BT150" s="410"/>
      <c r="BU150" s="409"/>
      <c r="BV150" s="409"/>
      <c r="BW150" s="410"/>
      <c r="BX150" s="409"/>
      <c r="BY150" s="409"/>
      <c r="BZ150" s="410"/>
      <c r="CA150" s="409"/>
      <c r="CB150" s="409"/>
      <c r="CC150" s="410"/>
      <c r="CD150" s="409"/>
      <c r="CE150" s="409"/>
      <c r="CF150" s="410"/>
      <c r="CG150" s="409"/>
      <c r="CH150" s="409"/>
      <c r="CI150" s="410"/>
      <c r="CJ150" s="409"/>
      <c r="CK150" s="409"/>
      <c r="CL150" s="410"/>
      <c r="CM150" s="409"/>
      <c r="CN150" s="409"/>
      <c r="CO150" s="410"/>
      <c r="CP150" s="409"/>
      <c r="CQ150" s="409"/>
      <c r="CR150" s="410"/>
      <c r="CS150" s="409"/>
      <c r="CT150" s="409"/>
      <c r="CU150" s="410"/>
      <c r="CV150" s="409"/>
      <c r="CW150" s="409"/>
      <c r="CX150" s="410"/>
      <c r="CY150" s="409"/>
      <c r="CZ150" s="409"/>
      <c r="DA150" s="410"/>
      <c r="DB150" s="409"/>
      <c r="DC150" s="409"/>
      <c r="DD150" s="410"/>
      <c r="DE150" s="388">
        <f t="shared" si="13"/>
        <v>0</v>
      </c>
      <c r="DF150" s="389">
        <f t="shared" si="14"/>
        <v>0</v>
      </c>
      <c r="DG150" s="390">
        <f t="shared" si="15"/>
        <v>0</v>
      </c>
    </row>
    <row r="151" ht="15.6" spans="2:111">
      <c r="B151" s="191">
        <v>37</v>
      </c>
      <c r="C151" s="192">
        <f>'5 жастағы балалар Ф'!C151</f>
        <v>0</v>
      </c>
      <c r="D151" s="409"/>
      <c r="E151" s="409"/>
      <c r="F151" s="410"/>
      <c r="G151" s="409"/>
      <c r="H151" s="409"/>
      <c r="I151" s="410"/>
      <c r="J151" s="409"/>
      <c r="K151" s="409"/>
      <c r="L151" s="410"/>
      <c r="M151" s="409"/>
      <c r="N151" s="409"/>
      <c r="O151" s="410"/>
      <c r="P151" s="409"/>
      <c r="Q151" s="409"/>
      <c r="R151" s="410"/>
      <c r="S151" s="409"/>
      <c r="T151" s="409"/>
      <c r="U151" s="410"/>
      <c r="V151" s="409"/>
      <c r="W151" s="409"/>
      <c r="X151" s="410"/>
      <c r="Y151" s="409"/>
      <c r="Z151" s="409"/>
      <c r="AA151" s="410"/>
      <c r="AB151" s="409"/>
      <c r="AC151" s="409"/>
      <c r="AD151" s="410"/>
      <c r="AE151" s="409"/>
      <c r="AF151" s="409"/>
      <c r="AG151" s="410"/>
      <c r="AH151" s="409"/>
      <c r="AI151" s="409"/>
      <c r="AJ151" s="410"/>
      <c r="AK151" s="409"/>
      <c r="AL151" s="409"/>
      <c r="AM151" s="410"/>
      <c r="AN151" s="409"/>
      <c r="AO151" s="409"/>
      <c r="AP151" s="410"/>
      <c r="AQ151" s="409"/>
      <c r="AR151" s="409"/>
      <c r="AS151" s="410"/>
      <c r="AT151" s="409"/>
      <c r="AU151" s="409"/>
      <c r="AV151" s="410"/>
      <c r="AW151" s="409"/>
      <c r="AX151" s="409"/>
      <c r="AY151" s="410"/>
      <c r="AZ151" s="409"/>
      <c r="BA151" s="409"/>
      <c r="BB151" s="410"/>
      <c r="BC151" s="409"/>
      <c r="BD151" s="409"/>
      <c r="BE151" s="410"/>
      <c r="BF151" s="409"/>
      <c r="BG151" s="409"/>
      <c r="BH151" s="410"/>
      <c r="BI151" s="409"/>
      <c r="BJ151" s="409"/>
      <c r="BK151" s="410"/>
      <c r="BL151" s="409"/>
      <c r="BM151" s="409"/>
      <c r="BN151" s="410"/>
      <c r="BO151" s="409"/>
      <c r="BP151" s="409"/>
      <c r="BQ151" s="410"/>
      <c r="BR151" s="409"/>
      <c r="BS151" s="409"/>
      <c r="BT151" s="410"/>
      <c r="BU151" s="409"/>
      <c r="BV151" s="409"/>
      <c r="BW151" s="410"/>
      <c r="BX151" s="409"/>
      <c r="BY151" s="409"/>
      <c r="BZ151" s="410"/>
      <c r="CA151" s="409"/>
      <c r="CB151" s="409"/>
      <c r="CC151" s="410"/>
      <c r="CD151" s="409"/>
      <c r="CE151" s="409"/>
      <c r="CF151" s="410"/>
      <c r="CG151" s="409"/>
      <c r="CH151" s="409"/>
      <c r="CI151" s="410"/>
      <c r="CJ151" s="409"/>
      <c r="CK151" s="409"/>
      <c r="CL151" s="410"/>
      <c r="CM151" s="409"/>
      <c r="CN151" s="409"/>
      <c r="CO151" s="410"/>
      <c r="CP151" s="409"/>
      <c r="CQ151" s="409"/>
      <c r="CR151" s="410"/>
      <c r="CS151" s="409"/>
      <c r="CT151" s="409"/>
      <c r="CU151" s="410"/>
      <c r="CV151" s="409"/>
      <c r="CW151" s="409"/>
      <c r="CX151" s="410"/>
      <c r="CY151" s="409"/>
      <c r="CZ151" s="409"/>
      <c r="DA151" s="410"/>
      <c r="DB151" s="409"/>
      <c r="DC151" s="409"/>
      <c r="DD151" s="410"/>
      <c r="DE151" s="388">
        <f t="shared" si="13"/>
        <v>0</v>
      </c>
      <c r="DF151" s="389">
        <f t="shared" si="14"/>
        <v>0</v>
      </c>
      <c r="DG151" s="390">
        <f t="shared" si="15"/>
        <v>0</v>
      </c>
    </row>
    <row r="152" ht="15.6" spans="2:111">
      <c r="B152" s="191">
        <v>38</v>
      </c>
      <c r="C152" s="192">
        <f>'5 жастағы балалар Ф'!C152</f>
        <v>0</v>
      </c>
      <c r="D152" s="409"/>
      <c r="E152" s="409"/>
      <c r="F152" s="410"/>
      <c r="G152" s="409"/>
      <c r="H152" s="409"/>
      <c r="I152" s="410"/>
      <c r="J152" s="409"/>
      <c r="K152" s="409"/>
      <c r="L152" s="410"/>
      <c r="M152" s="409"/>
      <c r="N152" s="409"/>
      <c r="O152" s="410"/>
      <c r="P152" s="409"/>
      <c r="Q152" s="409"/>
      <c r="R152" s="410"/>
      <c r="S152" s="409"/>
      <c r="T152" s="409"/>
      <c r="U152" s="410"/>
      <c r="V152" s="409"/>
      <c r="W152" s="409"/>
      <c r="X152" s="410"/>
      <c r="Y152" s="409"/>
      <c r="Z152" s="409"/>
      <c r="AA152" s="410"/>
      <c r="AB152" s="409"/>
      <c r="AC152" s="409"/>
      <c r="AD152" s="410"/>
      <c r="AE152" s="409"/>
      <c r="AF152" s="409"/>
      <c r="AG152" s="410"/>
      <c r="AH152" s="409"/>
      <c r="AI152" s="409"/>
      <c r="AJ152" s="410"/>
      <c r="AK152" s="409"/>
      <c r="AL152" s="409"/>
      <c r="AM152" s="410"/>
      <c r="AN152" s="409"/>
      <c r="AO152" s="409"/>
      <c r="AP152" s="410"/>
      <c r="AQ152" s="409"/>
      <c r="AR152" s="409"/>
      <c r="AS152" s="410"/>
      <c r="AT152" s="409"/>
      <c r="AU152" s="409"/>
      <c r="AV152" s="410"/>
      <c r="AW152" s="409"/>
      <c r="AX152" s="409"/>
      <c r="AY152" s="410"/>
      <c r="AZ152" s="409"/>
      <c r="BA152" s="409"/>
      <c r="BB152" s="410"/>
      <c r="BC152" s="409"/>
      <c r="BD152" s="409"/>
      <c r="BE152" s="410"/>
      <c r="BF152" s="409"/>
      <c r="BG152" s="409"/>
      <c r="BH152" s="410"/>
      <c r="BI152" s="409"/>
      <c r="BJ152" s="409"/>
      <c r="BK152" s="410"/>
      <c r="BL152" s="409"/>
      <c r="BM152" s="409"/>
      <c r="BN152" s="410"/>
      <c r="BO152" s="409"/>
      <c r="BP152" s="409"/>
      <c r="BQ152" s="410"/>
      <c r="BR152" s="409"/>
      <c r="BS152" s="409"/>
      <c r="BT152" s="410"/>
      <c r="BU152" s="409"/>
      <c r="BV152" s="409"/>
      <c r="BW152" s="410"/>
      <c r="BX152" s="409"/>
      <c r="BY152" s="409"/>
      <c r="BZ152" s="410"/>
      <c r="CA152" s="409"/>
      <c r="CB152" s="409"/>
      <c r="CC152" s="410"/>
      <c r="CD152" s="409"/>
      <c r="CE152" s="409"/>
      <c r="CF152" s="410"/>
      <c r="CG152" s="409"/>
      <c r="CH152" s="409"/>
      <c r="CI152" s="410"/>
      <c r="CJ152" s="409"/>
      <c r="CK152" s="409"/>
      <c r="CL152" s="410"/>
      <c r="CM152" s="409"/>
      <c r="CN152" s="409"/>
      <c r="CO152" s="410"/>
      <c r="CP152" s="409"/>
      <c r="CQ152" s="409"/>
      <c r="CR152" s="410"/>
      <c r="CS152" s="409"/>
      <c r="CT152" s="409"/>
      <c r="CU152" s="410"/>
      <c r="CV152" s="409"/>
      <c r="CW152" s="409"/>
      <c r="CX152" s="410"/>
      <c r="CY152" s="409"/>
      <c r="CZ152" s="409"/>
      <c r="DA152" s="410"/>
      <c r="DB152" s="409"/>
      <c r="DC152" s="409"/>
      <c r="DD152" s="410"/>
      <c r="DE152" s="388">
        <f t="shared" si="13"/>
        <v>0</v>
      </c>
      <c r="DF152" s="389">
        <f t="shared" si="14"/>
        <v>0</v>
      </c>
      <c r="DG152" s="390">
        <f t="shared" si="15"/>
        <v>0</v>
      </c>
    </row>
    <row r="153" ht="15.6" spans="2:111">
      <c r="B153" s="191">
        <v>39</v>
      </c>
      <c r="C153" s="192">
        <f>'5 жастағы балалар Ф'!C153</f>
        <v>0</v>
      </c>
      <c r="D153" s="409"/>
      <c r="E153" s="409"/>
      <c r="F153" s="410"/>
      <c r="G153" s="409"/>
      <c r="H153" s="409"/>
      <c r="I153" s="410"/>
      <c r="J153" s="409"/>
      <c r="K153" s="409"/>
      <c r="L153" s="410"/>
      <c r="M153" s="409"/>
      <c r="N153" s="409"/>
      <c r="O153" s="410"/>
      <c r="P153" s="409"/>
      <c r="Q153" s="409"/>
      <c r="R153" s="410"/>
      <c r="S153" s="409"/>
      <c r="T153" s="409"/>
      <c r="U153" s="410"/>
      <c r="V153" s="409"/>
      <c r="W153" s="409"/>
      <c r="X153" s="410"/>
      <c r="Y153" s="409"/>
      <c r="Z153" s="409"/>
      <c r="AA153" s="410"/>
      <c r="AB153" s="409"/>
      <c r="AC153" s="409"/>
      <c r="AD153" s="410"/>
      <c r="AE153" s="409"/>
      <c r="AF153" s="409"/>
      <c r="AG153" s="410"/>
      <c r="AH153" s="409"/>
      <c r="AI153" s="409"/>
      <c r="AJ153" s="410"/>
      <c r="AK153" s="409"/>
      <c r="AL153" s="409"/>
      <c r="AM153" s="410"/>
      <c r="AN153" s="409"/>
      <c r="AO153" s="409"/>
      <c r="AP153" s="410"/>
      <c r="AQ153" s="409"/>
      <c r="AR153" s="409"/>
      <c r="AS153" s="410"/>
      <c r="AT153" s="409"/>
      <c r="AU153" s="409"/>
      <c r="AV153" s="410"/>
      <c r="AW153" s="409"/>
      <c r="AX153" s="409"/>
      <c r="AY153" s="410"/>
      <c r="AZ153" s="409"/>
      <c r="BA153" s="409"/>
      <c r="BB153" s="410"/>
      <c r="BC153" s="409"/>
      <c r="BD153" s="409"/>
      <c r="BE153" s="410"/>
      <c r="BF153" s="409"/>
      <c r="BG153" s="409"/>
      <c r="BH153" s="410"/>
      <c r="BI153" s="409"/>
      <c r="BJ153" s="409"/>
      <c r="BK153" s="410"/>
      <c r="BL153" s="409"/>
      <c r="BM153" s="409"/>
      <c r="BN153" s="410"/>
      <c r="BO153" s="409"/>
      <c r="BP153" s="409"/>
      <c r="BQ153" s="410"/>
      <c r="BR153" s="409"/>
      <c r="BS153" s="409"/>
      <c r="BT153" s="410"/>
      <c r="BU153" s="409"/>
      <c r="BV153" s="409"/>
      <c r="BW153" s="410"/>
      <c r="BX153" s="409"/>
      <c r="BY153" s="409"/>
      <c r="BZ153" s="410"/>
      <c r="CA153" s="409"/>
      <c r="CB153" s="409"/>
      <c r="CC153" s="410"/>
      <c r="CD153" s="409"/>
      <c r="CE153" s="409"/>
      <c r="CF153" s="410"/>
      <c r="CG153" s="409"/>
      <c r="CH153" s="409"/>
      <c r="CI153" s="410"/>
      <c r="CJ153" s="409"/>
      <c r="CK153" s="409"/>
      <c r="CL153" s="410"/>
      <c r="CM153" s="409"/>
      <c r="CN153" s="409"/>
      <c r="CO153" s="410"/>
      <c r="CP153" s="409"/>
      <c r="CQ153" s="409"/>
      <c r="CR153" s="410"/>
      <c r="CS153" s="409"/>
      <c r="CT153" s="409"/>
      <c r="CU153" s="410"/>
      <c r="CV153" s="409"/>
      <c r="CW153" s="409"/>
      <c r="CX153" s="410"/>
      <c r="CY153" s="409"/>
      <c r="CZ153" s="409"/>
      <c r="DA153" s="410"/>
      <c r="DB153" s="409"/>
      <c r="DC153" s="409"/>
      <c r="DD153" s="410"/>
      <c r="DE153" s="388">
        <f t="shared" si="13"/>
        <v>0</v>
      </c>
      <c r="DF153" s="389">
        <f t="shared" si="14"/>
        <v>0</v>
      </c>
      <c r="DG153" s="390">
        <f t="shared" si="15"/>
        <v>0</v>
      </c>
    </row>
    <row r="154" ht="15.6" spans="2:111">
      <c r="B154" s="191">
        <v>40</v>
      </c>
      <c r="C154" s="192">
        <f>'5 жастағы балалар Ф'!C154</f>
        <v>0</v>
      </c>
      <c r="D154" s="409"/>
      <c r="E154" s="409"/>
      <c r="F154" s="410"/>
      <c r="G154" s="409"/>
      <c r="H154" s="409"/>
      <c r="I154" s="410"/>
      <c r="J154" s="409"/>
      <c r="K154" s="409"/>
      <c r="L154" s="410"/>
      <c r="M154" s="409"/>
      <c r="N154" s="409"/>
      <c r="O154" s="410"/>
      <c r="P154" s="409"/>
      <c r="Q154" s="409"/>
      <c r="R154" s="410"/>
      <c r="S154" s="409"/>
      <c r="T154" s="409"/>
      <c r="U154" s="410"/>
      <c r="V154" s="409"/>
      <c r="W154" s="409"/>
      <c r="X154" s="410"/>
      <c r="Y154" s="409"/>
      <c r="Z154" s="409"/>
      <c r="AA154" s="410"/>
      <c r="AB154" s="409"/>
      <c r="AC154" s="409"/>
      <c r="AD154" s="410"/>
      <c r="AE154" s="409"/>
      <c r="AF154" s="409"/>
      <c r="AG154" s="410"/>
      <c r="AH154" s="409"/>
      <c r="AI154" s="409"/>
      <c r="AJ154" s="410"/>
      <c r="AK154" s="409"/>
      <c r="AL154" s="409"/>
      <c r="AM154" s="410"/>
      <c r="AN154" s="409"/>
      <c r="AO154" s="409"/>
      <c r="AP154" s="410"/>
      <c r="AQ154" s="409"/>
      <c r="AR154" s="409"/>
      <c r="AS154" s="410"/>
      <c r="AT154" s="409"/>
      <c r="AU154" s="409"/>
      <c r="AV154" s="410"/>
      <c r="AW154" s="409"/>
      <c r="AX154" s="409"/>
      <c r="AY154" s="410"/>
      <c r="AZ154" s="409"/>
      <c r="BA154" s="409"/>
      <c r="BB154" s="410"/>
      <c r="BC154" s="409"/>
      <c r="BD154" s="409"/>
      <c r="BE154" s="410"/>
      <c r="BF154" s="409"/>
      <c r="BG154" s="409"/>
      <c r="BH154" s="410"/>
      <c r="BI154" s="409"/>
      <c r="BJ154" s="409"/>
      <c r="BK154" s="410"/>
      <c r="BL154" s="409"/>
      <c r="BM154" s="409"/>
      <c r="BN154" s="410"/>
      <c r="BO154" s="409"/>
      <c r="BP154" s="409"/>
      <c r="BQ154" s="410"/>
      <c r="BR154" s="409"/>
      <c r="BS154" s="409"/>
      <c r="BT154" s="410"/>
      <c r="BU154" s="409"/>
      <c r="BV154" s="409"/>
      <c r="BW154" s="410"/>
      <c r="BX154" s="409"/>
      <c r="BY154" s="409"/>
      <c r="BZ154" s="410"/>
      <c r="CA154" s="409"/>
      <c r="CB154" s="409"/>
      <c r="CC154" s="410"/>
      <c r="CD154" s="409"/>
      <c r="CE154" s="409"/>
      <c r="CF154" s="410"/>
      <c r="CG154" s="409"/>
      <c r="CH154" s="409"/>
      <c r="CI154" s="410"/>
      <c r="CJ154" s="409"/>
      <c r="CK154" s="409"/>
      <c r="CL154" s="410"/>
      <c r="CM154" s="409"/>
      <c r="CN154" s="409"/>
      <c r="CO154" s="410"/>
      <c r="CP154" s="409"/>
      <c r="CQ154" s="409"/>
      <c r="CR154" s="410"/>
      <c r="CS154" s="409"/>
      <c r="CT154" s="409"/>
      <c r="CU154" s="410"/>
      <c r="CV154" s="409"/>
      <c r="CW154" s="409"/>
      <c r="CX154" s="410"/>
      <c r="CY154" s="409"/>
      <c r="CZ154" s="409"/>
      <c r="DA154" s="410"/>
      <c r="DB154" s="409"/>
      <c r="DC154" s="409"/>
      <c r="DD154" s="410"/>
      <c r="DE154" s="388">
        <f t="shared" si="13"/>
        <v>0</v>
      </c>
      <c r="DF154" s="389">
        <f t="shared" si="14"/>
        <v>0</v>
      </c>
      <c r="DG154" s="390">
        <f t="shared" si="15"/>
        <v>0</v>
      </c>
    </row>
    <row r="155" ht="15.6" spans="2:111">
      <c r="B155" s="191">
        <v>41</v>
      </c>
      <c r="C155" s="192">
        <f>'5 жастағы балалар Ф'!C155</f>
        <v>0</v>
      </c>
      <c r="D155" s="409"/>
      <c r="E155" s="409"/>
      <c r="F155" s="410"/>
      <c r="G155" s="409"/>
      <c r="H155" s="409"/>
      <c r="I155" s="410"/>
      <c r="J155" s="409"/>
      <c r="K155" s="409"/>
      <c r="L155" s="410"/>
      <c r="M155" s="409"/>
      <c r="N155" s="409"/>
      <c r="O155" s="410"/>
      <c r="P155" s="409"/>
      <c r="Q155" s="409"/>
      <c r="R155" s="410"/>
      <c r="S155" s="409"/>
      <c r="T155" s="409"/>
      <c r="U155" s="410"/>
      <c r="V155" s="409"/>
      <c r="W155" s="409"/>
      <c r="X155" s="410"/>
      <c r="Y155" s="409"/>
      <c r="Z155" s="409"/>
      <c r="AA155" s="410"/>
      <c r="AB155" s="409"/>
      <c r="AC155" s="409"/>
      <c r="AD155" s="410"/>
      <c r="AE155" s="409"/>
      <c r="AF155" s="409"/>
      <c r="AG155" s="410"/>
      <c r="AH155" s="409"/>
      <c r="AI155" s="409"/>
      <c r="AJ155" s="410"/>
      <c r="AK155" s="409"/>
      <c r="AL155" s="409"/>
      <c r="AM155" s="410"/>
      <c r="AN155" s="409"/>
      <c r="AO155" s="409"/>
      <c r="AP155" s="410"/>
      <c r="AQ155" s="409"/>
      <c r="AR155" s="409"/>
      <c r="AS155" s="410"/>
      <c r="AT155" s="409"/>
      <c r="AU155" s="409"/>
      <c r="AV155" s="410"/>
      <c r="AW155" s="409"/>
      <c r="AX155" s="409"/>
      <c r="AY155" s="410"/>
      <c r="AZ155" s="409"/>
      <c r="BA155" s="409"/>
      <c r="BB155" s="410"/>
      <c r="BC155" s="409"/>
      <c r="BD155" s="409"/>
      <c r="BE155" s="410"/>
      <c r="BF155" s="409"/>
      <c r="BG155" s="409"/>
      <c r="BH155" s="410"/>
      <c r="BI155" s="409"/>
      <c r="BJ155" s="409"/>
      <c r="BK155" s="410"/>
      <c r="BL155" s="409"/>
      <c r="BM155" s="409"/>
      <c r="BN155" s="410"/>
      <c r="BO155" s="409"/>
      <c r="BP155" s="409"/>
      <c r="BQ155" s="410"/>
      <c r="BR155" s="409"/>
      <c r="BS155" s="409"/>
      <c r="BT155" s="410"/>
      <c r="BU155" s="409"/>
      <c r="BV155" s="409"/>
      <c r="BW155" s="410"/>
      <c r="BX155" s="409"/>
      <c r="BY155" s="409"/>
      <c r="BZ155" s="410"/>
      <c r="CA155" s="409"/>
      <c r="CB155" s="409"/>
      <c r="CC155" s="410"/>
      <c r="CD155" s="409"/>
      <c r="CE155" s="409"/>
      <c r="CF155" s="410"/>
      <c r="CG155" s="409"/>
      <c r="CH155" s="409"/>
      <c r="CI155" s="410"/>
      <c r="CJ155" s="409"/>
      <c r="CK155" s="409"/>
      <c r="CL155" s="410"/>
      <c r="CM155" s="409"/>
      <c r="CN155" s="409"/>
      <c r="CO155" s="410"/>
      <c r="CP155" s="409"/>
      <c r="CQ155" s="409"/>
      <c r="CR155" s="410"/>
      <c r="CS155" s="409"/>
      <c r="CT155" s="409"/>
      <c r="CU155" s="410"/>
      <c r="CV155" s="409"/>
      <c r="CW155" s="409"/>
      <c r="CX155" s="410"/>
      <c r="CY155" s="409"/>
      <c r="CZ155" s="409"/>
      <c r="DA155" s="410"/>
      <c r="DB155" s="409"/>
      <c r="DC155" s="409"/>
      <c r="DD155" s="410"/>
      <c r="DE155" s="388">
        <f t="shared" si="13"/>
        <v>0</v>
      </c>
      <c r="DF155" s="389">
        <f t="shared" si="14"/>
        <v>0</v>
      </c>
      <c r="DG155" s="390">
        <f t="shared" si="15"/>
        <v>0</v>
      </c>
    </row>
    <row r="156" ht="15.6" spans="2:111">
      <c r="B156" s="191">
        <v>42</v>
      </c>
      <c r="C156" s="192">
        <f>'5 жастағы балалар Ф'!C156</f>
        <v>0</v>
      </c>
      <c r="D156" s="409"/>
      <c r="E156" s="409"/>
      <c r="F156" s="410"/>
      <c r="G156" s="409"/>
      <c r="H156" s="409"/>
      <c r="I156" s="410"/>
      <c r="J156" s="409"/>
      <c r="K156" s="409"/>
      <c r="L156" s="410"/>
      <c r="M156" s="409"/>
      <c r="N156" s="409"/>
      <c r="O156" s="410"/>
      <c r="P156" s="409"/>
      <c r="Q156" s="409"/>
      <c r="R156" s="410"/>
      <c r="S156" s="409"/>
      <c r="T156" s="409"/>
      <c r="U156" s="410"/>
      <c r="V156" s="409"/>
      <c r="W156" s="409"/>
      <c r="X156" s="410"/>
      <c r="Y156" s="409"/>
      <c r="Z156" s="409"/>
      <c r="AA156" s="410"/>
      <c r="AB156" s="409"/>
      <c r="AC156" s="409"/>
      <c r="AD156" s="410"/>
      <c r="AE156" s="409"/>
      <c r="AF156" s="409"/>
      <c r="AG156" s="410"/>
      <c r="AH156" s="409"/>
      <c r="AI156" s="409"/>
      <c r="AJ156" s="410"/>
      <c r="AK156" s="409"/>
      <c r="AL156" s="409"/>
      <c r="AM156" s="410"/>
      <c r="AN156" s="409"/>
      <c r="AO156" s="409"/>
      <c r="AP156" s="410"/>
      <c r="AQ156" s="409"/>
      <c r="AR156" s="409"/>
      <c r="AS156" s="410"/>
      <c r="AT156" s="409"/>
      <c r="AU156" s="409"/>
      <c r="AV156" s="410"/>
      <c r="AW156" s="409"/>
      <c r="AX156" s="409"/>
      <c r="AY156" s="410"/>
      <c r="AZ156" s="409"/>
      <c r="BA156" s="409"/>
      <c r="BB156" s="410"/>
      <c r="BC156" s="409"/>
      <c r="BD156" s="409"/>
      <c r="BE156" s="410"/>
      <c r="BF156" s="409"/>
      <c r="BG156" s="409"/>
      <c r="BH156" s="410"/>
      <c r="BI156" s="409"/>
      <c r="BJ156" s="409"/>
      <c r="BK156" s="410"/>
      <c r="BL156" s="409"/>
      <c r="BM156" s="409"/>
      <c r="BN156" s="410"/>
      <c r="BO156" s="409"/>
      <c r="BP156" s="409"/>
      <c r="BQ156" s="410"/>
      <c r="BR156" s="409"/>
      <c r="BS156" s="409"/>
      <c r="BT156" s="410"/>
      <c r="BU156" s="409"/>
      <c r="BV156" s="409"/>
      <c r="BW156" s="410"/>
      <c r="BX156" s="409"/>
      <c r="BY156" s="409"/>
      <c r="BZ156" s="410"/>
      <c r="CA156" s="409"/>
      <c r="CB156" s="409"/>
      <c r="CC156" s="410"/>
      <c r="CD156" s="409"/>
      <c r="CE156" s="409"/>
      <c r="CF156" s="410"/>
      <c r="CG156" s="409"/>
      <c r="CH156" s="409"/>
      <c r="CI156" s="410"/>
      <c r="CJ156" s="409"/>
      <c r="CK156" s="409"/>
      <c r="CL156" s="410"/>
      <c r="CM156" s="409"/>
      <c r="CN156" s="409"/>
      <c r="CO156" s="410"/>
      <c r="CP156" s="409"/>
      <c r="CQ156" s="409"/>
      <c r="CR156" s="410"/>
      <c r="CS156" s="409"/>
      <c r="CT156" s="409"/>
      <c r="CU156" s="410"/>
      <c r="CV156" s="409"/>
      <c r="CW156" s="409"/>
      <c r="CX156" s="410"/>
      <c r="CY156" s="409"/>
      <c r="CZ156" s="409"/>
      <c r="DA156" s="410"/>
      <c r="DB156" s="409"/>
      <c r="DC156" s="409"/>
      <c r="DD156" s="410"/>
      <c r="DE156" s="388">
        <f t="shared" si="13"/>
        <v>0</v>
      </c>
      <c r="DF156" s="389">
        <f t="shared" si="14"/>
        <v>0</v>
      </c>
      <c r="DG156" s="390">
        <f t="shared" si="15"/>
        <v>0</v>
      </c>
    </row>
    <row r="157" spans="2:111">
      <c r="B157" s="193">
        <v>43</v>
      </c>
      <c r="C157" s="194">
        <f>'5 жастағы балалар Ф'!C157</f>
        <v>0</v>
      </c>
      <c r="D157" s="415"/>
      <c r="E157" s="416"/>
      <c r="F157" s="417"/>
      <c r="G157" s="415"/>
      <c r="H157" s="416"/>
      <c r="I157" s="417"/>
      <c r="J157" s="415"/>
      <c r="K157" s="416"/>
      <c r="L157" s="417"/>
      <c r="M157" s="415"/>
      <c r="N157" s="416"/>
      <c r="O157" s="417"/>
      <c r="P157" s="415"/>
      <c r="Q157" s="416"/>
      <c r="R157" s="417"/>
      <c r="S157" s="415"/>
      <c r="T157" s="416"/>
      <c r="U157" s="417"/>
      <c r="V157" s="415"/>
      <c r="W157" s="416"/>
      <c r="X157" s="417"/>
      <c r="Y157" s="415"/>
      <c r="Z157" s="416"/>
      <c r="AA157" s="417"/>
      <c r="AB157" s="415"/>
      <c r="AC157" s="416"/>
      <c r="AD157" s="417"/>
      <c r="AE157" s="415"/>
      <c r="AF157" s="416"/>
      <c r="AG157" s="417"/>
      <c r="AH157" s="415"/>
      <c r="AI157" s="416"/>
      <c r="AJ157" s="417"/>
      <c r="AK157" s="415"/>
      <c r="AL157" s="416"/>
      <c r="AM157" s="417"/>
      <c r="AN157" s="415"/>
      <c r="AO157" s="416"/>
      <c r="AP157" s="417"/>
      <c r="AQ157" s="415"/>
      <c r="AR157" s="416"/>
      <c r="AS157" s="417"/>
      <c r="AT157" s="415"/>
      <c r="AU157" s="416"/>
      <c r="AV157" s="417"/>
      <c r="AW157" s="415"/>
      <c r="AX157" s="416"/>
      <c r="AY157" s="417"/>
      <c r="AZ157" s="415"/>
      <c r="BA157" s="416"/>
      <c r="BB157" s="417"/>
      <c r="BC157" s="415"/>
      <c r="BD157" s="416"/>
      <c r="BE157" s="417"/>
      <c r="BF157" s="415"/>
      <c r="BG157" s="416"/>
      <c r="BH157" s="417"/>
      <c r="BI157" s="415"/>
      <c r="BJ157" s="416"/>
      <c r="BK157" s="417"/>
      <c r="BL157" s="415"/>
      <c r="BM157" s="416"/>
      <c r="BN157" s="417"/>
      <c r="BO157" s="415"/>
      <c r="BP157" s="416"/>
      <c r="BQ157" s="417"/>
      <c r="BR157" s="415"/>
      <c r="BS157" s="416"/>
      <c r="BT157" s="417"/>
      <c r="BU157" s="415"/>
      <c r="BV157" s="416"/>
      <c r="BW157" s="417"/>
      <c r="BX157" s="415"/>
      <c r="BY157" s="416"/>
      <c r="BZ157" s="417"/>
      <c r="CA157" s="415"/>
      <c r="CB157" s="416"/>
      <c r="CC157" s="417"/>
      <c r="CD157" s="415"/>
      <c r="CE157" s="416"/>
      <c r="CF157" s="417"/>
      <c r="CG157" s="415"/>
      <c r="CH157" s="416"/>
      <c r="CI157" s="417"/>
      <c r="CJ157" s="415"/>
      <c r="CK157" s="416"/>
      <c r="CL157" s="417"/>
      <c r="CM157" s="415"/>
      <c r="CN157" s="416"/>
      <c r="CO157" s="417"/>
      <c r="CP157" s="415"/>
      <c r="CQ157" s="416"/>
      <c r="CR157" s="417"/>
      <c r="CS157" s="415"/>
      <c r="CT157" s="416"/>
      <c r="CU157" s="417"/>
      <c r="CV157" s="415"/>
      <c r="CW157" s="416"/>
      <c r="CX157" s="417"/>
      <c r="CY157" s="415"/>
      <c r="CZ157" s="416"/>
      <c r="DA157" s="417"/>
      <c r="DB157" s="415"/>
      <c r="DC157" s="416"/>
      <c r="DD157" s="417"/>
      <c r="DE157" s="388">
        <f t="shared" si="13"/>
        <v>0</v>
      </c>
      <c r="DF157" s="389">
        <f t="shared" si="14"/>
        <v>0</v>
      </c>
      <c r="DG157" s="390">
        <f t="shared" si="15"/>
        <v>0</v>
      </c>
    </row>
    <row r="158" ht="15.6" spans="2:111">
      <c r="B158" s="193">
        <v>44</v>
      </c>
      <c r="C158" s="194">
        <f>'5 жастағы балалар Ф'!C158</f>
        <v>0</v>
      </c>
      <c r="D158" s="418"/>
      <c r="E158" s="418"/>
      <c r="F158" s="419"/>
      <c r="G158" s="418"/>
      <c r="H158" s="418"/>
      <c r="I158" s="419"/>
      <c r="J158" s="418"/>
      <c r="K158" s="418"/>
      <c r="L158" s="419"/>
      <c r="M158" s="418"/>
      <c r="N158" s="418"/>
      <c r="O158" s="419"/>
      <c r="P158" s="418"/>
      <c r="Q158" s="418"/>
      <c r="R158" s="419"/>
      <c r="S158" s="418"/>
      <c r="T158" s="418"/>
      <c r="U158" s="419"/>
      <c r="V158" s="418"/>
      <c r="W158" s="418"/>
      <c r="X158" s="419"/>
      <c r="Y158" s="418"/>
      <c r="Z158" s="418"/>
      <c r="AA158" s="419"/>
      <c r="AB158" s="418"/>
      <c r="AC158" s="418"/>
      <c r="AD158" s="419"/>
      <c r="AE158" s="418"/>
      <c r="AF158" s="418"/>
      <c r="AG158" s="419"/>
      <c r="AH158" s="418"/>
      <c r="AI158" s="418"/>
      <c r="AJ158" s="419"/>
      <c r="AK158" s="418"/>
      <c r="AL158" s="418"/>
      <c r="AM158" s="419"/>
      <c r="AN158" s="418"/>
      <c r="AO158" s="418"/>
      <c r="AP158" s="419"/>
      <c r="AQ158" s="418"/>
      <c r="AR158" s="418"/>
      <c r="AS158" s="419"/>
      <c r="AT158" s="418"/>
      <c r="AU158" s="418"/>
      <c r="AV158" s="419"/>
      <c r="AW158" s="418"/>
      <c r="AX158" s="418"/>
      <c r="AY158" s="419"/>
      <c r="AZ158" s="418"/>
      <c r="BA158" s="418"/>
      <c r="BB158" s="419"/>
      <c r="BC158" s="418"/>
      <c r="BD158" s="418"/>
      <c r="BE158" s="419"/>
      <c r="BF158" s="418"/>
      <c r="BG158" s="418"/>
      <c r="BH158" s="419"/>
      <c r="BI158" s="418"/>
      <c r="BJ158" s="418"/>
      <c r="BK158" s="419"/>
      <c r="BL158" s="418"/>
      <c r="BM158" s="418"/>
      <c r="BN158" s="419"/>
      <c r="BO158" s="418"/>
      <c r="BP158" s="418"/>
      <c r="BQ158" s="419"/>
      <c r="BR158" s="418"/>
      <c r="BS158" s="418"/>
      <c r="BT158" s="419"/>
      <c r="BU158" s="418"/>
      <c r="BV158" s="418"/>
      <c r="BW158" s="419"/>
      <c r="BX158" s="418"/>
      <c r="BY158" s="418"/>
      <c r="BZ158" s="419"/>
      <c r="CA158" s="418"/>
      <c r="CB158" s="418"/>
      <c r="CC158" s="419"/>
      <c r="CD158" s="418"/>
      <c r="CE158" s="418"/>
      <c r="CF158" s="419"/>
      <c r="CG158" s="418"/>
      <c r="CH158" s="418"/>
      <c r="CI158" s="419"/>
      <c r="CJ158" s="418"/>
      <c r="CK158" s="418"/>
      <c r="CL158" s="419"/>
      <c r="CM158" s="418"/>
      <c r="CN158" s="418"/>
      <c r="CO158" s="419"/>
      <c r="CP158" s="418"/>
      <c r="CQ158" s="418"/>
      <c r="CR158" s="419"/>
      <c r="CS158" s="418"/>
      <c r="CT158" s="418"/>
      <c r="CU158" s="419"/>
      <c r="CV158" s="418"/>
      <c r="CW158" s="418"/>
      <c r="CX158" s="419"/>
      <c r="CY158" s="418"/>
      <c r="CZ158" s="418"/>
      <c r="DA158" s="419"/>
      <c r="DB158" s="418"/>
      <c r="DC158" s="418"/>
      <c r="DD158" s="419"/>
      <c r="DE158" s="388">
        <f t="shared" si="13"/>
        <v>0</v>
      </c>
      <c r="DF158" s="389">
        <f t="shared" si="14"/>
        <v>0</v>
      </c>
      <c r="DG158" s="390">
        <f t="shared" si="15"/>
        <v>0</v>
      </c>
    </row>
    <row r="159" ht="15.6" spans="2:111">
      <c r="B159" s="193">
        <v>45</v>
      </c>
      <c r="C159" s="194">
        <f>'5 жастағы балалар Ф'!C159</f>
        <v>0</v>
      </c>
      <c r="D159" s="418"/>
      <c r="E159" s="418"/>
      <c r="F159" s="419"/>
      <c r="G159" s="418"/>
      <c r="H159" s="418"/>
      <c r="I159" s="419"/>
      <c r="J159" s="418"/>
      <c r="K159" s="418"/>
      <c r="L159" s="419"/>
      <c r="M159" s="418"/>
      <c r="N159" s="418"/>
      <c r="O159" s="419"/>
      <c r="P159" s="418"/>
      <c r="Q159" s="418"/>
      <c r="R159" s="419"/>
      <c r="S159" s="418"/>
      <c r="T159" s="418"/>
      <c r="U159" s="419"/>
      <c r="V159" s="418"/>
      <c r="W159" s="418"/>
      <c r="X159" s="419"/>
      <c r="Y159" s="418"/>
      <c r="Z159" s="418"/>
      <c r="AA159" s="419"/>
      <c r="AB159" s="418"/>
      <c r="AC159" s="418"/>
      <c r="AD159" s="419"/>
      <c r="AE159" s="418"/>
      <c r="AF159" s="418"/>
      <c r="AG159" s="419"/>
      <c r="AH159" s="418"/>
      <c r="AI159" s="418"/>
      <c r="AJ159" s="419"/>
      <c r="AK159" s="418"/>
      <c r="AL159" s="418"/>
      <c r="AM159" s="419"/>
      <c r="AN159" s="418"/>
      <c r="AO159" s="418"/>
      <c r="AP159" s="419"/>
      <c r="AQ159" s="418"/>
      <c r="AR159" s="418"/>
      <c r="AS159" s="419"/>
      <c r="AT159" s="418"/>
      <c r="AU159" s="418"/>
      <c r="AV159" s="419"/>
      <c r="AW159" s="418"/>
      <c r="AX159" s="418"/>
      <c r="AY159" s="419"/>
      <c r="AZ159" s="418"/>
      <c r="BA159" s="418"/>
      <c r="BB159" s="419"/>
      <c r="BC159" s="418"/>
      <c r="BD159" s="418"/>
      <c r="BE159" s="419"/>
      <c r="BF159" s="418"/>
      <c r="BG159" s="418"/>
      <c r="BH159" s="419"/>
      <c r="BI159" s="418"/>
      <c r="BJ159" s="418"/>
      <c r="BK159" s="419"/>
      <c r="BL159" s="418"/>
      <c r="BM159" s="418"/>
      <c r="BN159" s="419"/>
      <c r="BO159" s="418"/>
      <c r="BP159" s="418"/>
      <c r="BQ159" s="419"/>
      <c r="BR159" s="418"/>
      <c r="BS159" s="418"/>
      <c r="BT159" s="419"/>
      <c r="BU159" s="418"/>
      <c r="BV159" s="418"/>
      <c r="BW159" s="419"/>
      <c r="BX159" s="418"/>
      <c r="BY159" s="418"/>
      <c r="BZ159" s="419"/>
      <c r="CA159" s="418"/>
      <c r="CB159" s="418"/>
      <c r="CC159" s="419"/>
      <c r="CD159" s="418"/>
      <c r="CE159" s="418"/>
      <c r="CF159" s="419"/>
      <c r="CG159" s="418"/>
      <c r="CH159" s="418"/>
      <c r="CI159" s="419"/>
      <c r="CJ159" s="418"/>
      <c r="CK159" s="418"/>
      <c r="CL159" s="419"/>
      <c r="CM159" s="418"/>
      <c r="CN159" s="418"/>
      <c r="CO159" s="419"/>
      <c r="CP159" s="418"/>
      <c r="CQ159" s="418"/>
      <c r="CR159" s="419"/>
      <c r="CS159" s="418"/>
      <c r="CT159" s="418"/>
      <c r="CU159" s="419"/>
      <c r="CV159" s="418"/>
      <c r="CW159" s="418"/>
      <c r="CX159" s="419"/>
      <c r="CY159" s="418"/>
      <c r="CZ159" s="418"/>
      <c r="DA159" s="419"/>
      <c r="DB159" s="418"/>
      <c r="DC159" s="418"/>
      <c r="DD159" s="419"/>
      <c r="DE159" s="388">
        <f t="shared" si="13"/>
        <v>0</v>
      </c>
      <c r="DF159" s="389">
        <f t="shared" si="14"/>
        <v>0</v>
      </c>
      <c r="DG159" s="390">
        <f t="shared" si="15"/>
        <v>0</v>
      </c>
    </row>
    <row r="160" ht="15.6" spans="2:111">
      <c r="B160" s="193">
        <v>46</v>
      </c>
      <c r="C160" s="194">
        <f>'5 жастағы балалар Ф'!C160</f>
        <v>0</v>
      </c>
      <c r="D160" s="418"/>
      <c r="E160" s="418"/>
      <c r="F160" s="419"/>
      <c r="G160" s="418"/>
      <c r="H160" s="418"/>
      <c r="I160" s="419"/>
      <c r="J160" s="418"/>
      <c r="K160" s="418"/>
      <c r="L160" s="419"/>
      <c r="M160" s="418"/>
      <c r="N160" s="418"/>
      <c r="O160" s="419"/>
      <c r="P160" s="418"/>
      <c r="Q160" s="418"/>
      <c r="R160" s="419"/>
      <c r="S160" s="418"/>
      <c r="T160" s="418"/>
      <c r="U160" s="419"/>
      <c r="V160" s="418"/>
      <c r="W160" s="418"/>
      <c r="X160" s="419"/>
      <c r="Y160" s="418"/>
      <c r="Z160" s="418"/>
      <c r="AA160" s="419"/>
      <c r="AB160" s="418"/>
      <c r="AC160" s="418"/>
      <c r="AD160" s="419"/>
      <c r="AE160" s="418"/>
      <c r="AF160" s="418"/>
      <c r="AG160" s="419"/>
      <c r="AH160" s="418"/>
      <c r="AI160" s="418"/>
      <c r="AJ160" s="419"/>
      <c r="AK160" s="418"/>
      <c r="AL160" s="418"/>
      <c r="AM160" s="419"/>
      <c r="AN160" s="418"/>
      <c r="AO160" s="418"/>
      <c r="AP160" s="419"/>
      <c r="AQ160" s="418"/>
      <c r="AR160" s="418"/>
      <c r="AS160" s="419"/>
      <c r="AT160" s="418"/>
      <c r="AU160" s="418"/>
      <c r="AV160" s="419"/>
      <c r="AW160" s="418"/>
      <c r="AX160" s="418"/>
      <c r="AY160" s="419"/>
      <c r="AZ160" s="418"/>
      <c r="BA160" s="418"/>
      <c r="BB160" s="419"/>
      <c r="BC160" s="418"/>
      <c r="BD160" s="418"/>
      <c r="BE160" s="419"/>
      <c r="BF160" s="418"/>
      <c r="BG160" s="418"/>
      <c r="BH160" s="419"/>
      <c r="BI160" s="418"/>
      <c r="BJ160" s="418"/>
      <c r="BK160" s="419"/>
      <c r="BL160" s="418"/>
      <c r="BM160" s="418"/>
      <c r="BN160" s="419"/>
      <c r="BO160" s="418"/>
      <c r="BP160" s="418"/>
      <c r="BQ160" s="419"/>
      <c r="BR160" s="418"/>
      <c r="BS160" s="418"/>
      <c r="BT160" s="419"/>
      <c r="BU160" s="418"/>
      <c r="BV160" s="418"/>
      <c r="BW160" s="419"/>
      <c r="BX160" s="418"/>
      <c r="BY160" s="418"/>
      <c r="BZ160" s="419"/>
      <c r="CA160" s="418"/>
      <c r="CB160" s="418"/>
      <c r="CC160" s="419"/>
      <c r="CD160" s="418"/>
      <c r="CE160" s="418"/>
      <c r="CF160" s="419"/>
      <c r="CG160" s="418"/>
      <c r="CH160" s="418"/>
      <c r="CI160" s="419"/>
      <c r="CJ160" s="418"/>
      <c r="CK160" s="418"/>
      <c r="CL160" s="419"/>
      <c r="CM160" s="418"/>
      <c r="CN160" s="418"/>
      <c r="CO160" s="419"/>
      <c r="CP160" s="418"/>
      <c r="CQ160" s="418"/>
      <c r="CR160" s="419"/>
      <c r="CS160" s="418"/>
      <c r="CT160" s="418"/>
      <c r="CU160" s="419"/>
      <c r="CV160" s="418"/>
      <c r="CW160" s="418"/>
      <c r="CX160" s="419"/>
      <c r="CY160" s="418"/>
      <c r="CZ160" s="418"/>
      <c r="DA160" s="419"/>
      <c r="DB160" s="418"/>
      <c r="DC160" s="418"/>
      <c r="DD160" s="419"/>
      <c r="DE160" s="388">
        <f t="shared" si="13"/>
        <v>0</v>
      </c>
      <c r="DF160" s="389">
        <f t="shared" si="14"/>
        <v>0</v>
      </c>
      <c r="DG160" s="390">
        <f t="shared" si="15"/>
        <v>0</v>
      </c>
    </row>
    <row r="161" ht="15.6" spans="2:111">
      <c r="B161" s="193">
        <v>47</v>
      </c>
      <c r="C161" s="194">
        <f>'5 жастағы балалар Ф'!C161</f>
        <v>0</v>
      </c>
      <c r="D161" s="418"/>
      <c r="E161" s="418"/>
      <c r="F161" s="419"/>
      <c r="G161" s="418"/>
      <c r="H161" s="418"/>
      <c r="I161" s="419"/>
      <c r="J161" s="418"/>
      <c r="K161" s="418"/>
      <c r="L161" s="419"/>
      <c r="M161" s="418"/>
      <c r="N161" s="418"/>
      <c r="O161" s="419"/>
      <c r="P161" s="418"/>
      <c r="Q161" s="418"/>
      <c r="R161" s="419"/>
      <c r="S161" s="418"/>
      <c r="T161" s="418"/>
      <c r="U161" s="419"/>
      <c r="V161" s="418"/>
      <c r="W161" s="418"/>
      <c r="X161" s="419"/>
      <c r="Y161" s="418"/>
      <c r="Z161" s="418"/>
      <c r="AA161" s="419"/>
      <c r="AB161" s="418"/>
      <c r="AC161" s="418"/>
      <c r="AD161" s="419"/>
      <c r="AE161" s="418"/>
      <c r="AF161" s="418"/>
      <c r="AG161" s="419"/>
      <c r="AH161" s="418"/>
      <c r="AI161" s="418"/>
      <c r="AJ161" s="419"/>
      <c r="AK161" s="418"/>
      <c r="AL161" s="418"/>
      <c r="AM161" s="419"/>
      <c r="AN161" s="418"/>
      <c r="AO161" s="418"/>
      <c r="AP161" s="419"/>
      <c r="AQ161" s="418"/>
      <c r="AR161" s="418"/>
      <c r="AS161" s="419"/>
      <c r="AT161" s="418"/>
      <c r="AU161" s="418"/>
      <c r="AV161" s="419"/>
      <c r="AW161" s="418"/>
      <c r="AX161" s="418"/>
      <c r="AY161" s="419"/>
      <c r="AZ161" s="418"/>
      <c r="BA161" s="418"/>
      <c r="BB161" s="419"/>
      <c r="BC161" s="418"/>
      <c r="BD161" s="418"/>
      <c r="BE161" s="419"/>
      <c r="BF161" s="418"/>
      <c r="BG161" s="418"/>
      <c r="BH161" s="419"/>
      <c r="BI161" s="418"/>
      <c r="BJ161" s="418"/>
      <c r="BK161" s="419"/>
      <c r="BL161" s="418"/>
      <c r="BM161" s="418"/>
      <c r="BN161" s="419"/>
      <c r="BO161" s="418"/>
      <c r="BP161" s="418"/>
      <c r="BQ161" s="419"/>
      <c r="BR161" s="418"/>
      <c r="BS161" s="418"/>
      <c r="BT161" s="419"/>
      <c r="BU161" s="418"/>
      <c r="BV161" s="418"/>
      <c r="BW161" s="419"/>
      <c r="BX161" s="418"/>
      <c r="BY161" s="418"/>
      <c r="BZ161" s="419"/>
      <c r="CA161" s="418"/>
      <c r="CB161" s="418"/>
      <c r="CC161" s="419"/>
      <c r="CD161" s="418"/>
      <c r="CE161" s="418"/>
      <c r="CF161" s="419"/>
      <c r="CG161" s="418"/>
      <c r="CH161" s="418"/>
      <c r="CI161" s="419"/>
      <c r="CJ161" s="418"/>
      <c r="CK161" s="418"/>
      <c r="CL161" s="419"/>
      <c r="CM161" s="418"/>
      <c r="CN161" s="418"/>
      <c r="CO161" s="419"/>
      <c r="CP161" s="418"/>
      <c r="CQ161" s="418"/>
      <c r="CR161" s="419"/>
      <c r="CS161" s="418"/>
      <c r="CT161" s="418"/>
      <c r="CU161" s="419"/>
      <c r="CV161" s="418"/>
      <c r="CW161" s="418"/>
      <c r="CX161" s="419"/>
      <c r="CY161" s="418"/>
      <c r="CZ161" s="418"/>
      <c r="DA161" s="419"/>
      <c r="DB161" s="418"/>
      <c r="DC161" s="418"/>
      <c r="DD161" s="419"/>
      <c r="DE161" s="388">
        <f t="shared" si="13"/>
        <v>0</v>
      </c>
      <c r="DF161" s="389">
        <f t="shared" si="14"/>
        <v>0</v>
      </c>
      <c r="DG161" s="390">
        <f t="shared" si="15"/>
        <v>0</v>
      </c>
    </row>
    <row r="162" ht="15.6" spans="2:111">
      <c r="B162" s="193">
        <v>48</v>
      </c>
      <c r="C162" s="194">
        <f>'5 жастағы балалар Ф'!C162</f>
        <v>0</v>
      </c>
      <c r="D162" s="418"/>
      <c r="E162" s="418"/>
      <c r="F162" s="419"/>
      <c r="G162" s="418"/>
      <c r="H162" s="418"/>
      <c r="I162" s="419"/>
      <c r="J162" s="418"/>
      <c r="K162" s="418"/>
      <c r="L162" s="419"/>
      <c r="M162" s="418"/>
      <c r="N162" s="418"/>
      <c r="O162" s="419"/>
      <c r="P162" s="418"/>
      <c r="Q162" s="418"/>
      <c r="R162" s="419"/>
      <c r="S162" s="418"/>
      <c r="T162" s="418"/>
      <c r="U162" s="419"/>
      <c r="V162" s="418"/>
      <c r="W162" s="418"/>
      <c r="X162" s="419"/>
      <c r="Y162" s="418"/>
      <c r="Z162" s="418"/>
      <c r="AA162" s="419"/>
      <c r="AB162" s="418"/>
      <c r="AC162" s="418"/>
      <c r="AD162" s="419"/>
      <c r="AE162" s="418"/>
      <c r="AF162" s="418"/>
      <c r="AG162" s="419"/>
      <c r="AH162" s="418"/>
      <c r="AI162" s="418"/>
      <c r="AJ162" s="419"/>
      <c r="AK162" s="418"/>
      <c r="AL162" s="418"/>
      <c r="AM162" s="419"/>
      <c r="AN162" s="418"/>
      <c r="AO162" s="418"/>
      <c r="AP162" s="419"/>
      <c r="AQ162" s="418"/>
      <c r="AR162" s="418"/>
      <c r="AS162" s="419"/>
      <c r="AT162" s="418"/>
      <c r="AU162" s="418"/>
      <c r="AV162" s="419"/>
      <c r="AW162" s="418"/>
      <c r="AX162" s="418"/>
      <c r="AY162" s="419"/>
      <c r="AZ162" s="418"/>
      <c r="BA162" s="418"/>
      <c r="BB162" s="419"/>
      <c r="BC162" s="418"/>
      <c r="BD162" s="418"/>
      <c r="BE162" s="419"/>
      <c r="BF162" s="418"/>
      <c r="BG162" s="418"/>
      <c r="BH162" s="419"/>
      <c r="BI162" s="418"/>
      <c r="BJ162" s="418"/>
      <c r="BK162" s="419"/>
      <c r="BL162" s="418"/>
      <c r="BM162" s="418"/>
      <c r="BN162" s="419"/>
      <c r="BO162" s="418"/>
      <c r="BP162" s="418"/>
      <c r="BQ162" s="419"/>
      <c r="BR162" s="418"/>
      <c r="BS162" s="418"/>
      <c r="BT162" s="419"/>
      <c r="BU162" s="418"/>
      <c r="BV162" s="418"/>
      <c r="BW162" s="419"/>
      <c r="BX162" s="418"/>
      <c r="BY162" s="418"/>
      <c r="BZ162" s="419"/>
      <c r="CA162" s="418"/>
      <c r="CB162" s="418"/>
      <c r="CC162" s="419"/>
      <c r="CD162" s="418"/>
      <c r="CE162" s="418"/>
      <c r="CF162" s="419"/>
      <c r="CG162" s="418"/>
      <c r="CH162" s="418"/>
      <c r="CI162" s="419"/>
      <c r="CJ162" s="418"/>
      <c r="CK162" s="418"/>
      <c r="CL162" s="419"/>
      <c r="CM162" s="418"/>
      <c r="CN162" s="418"/>
      <c r="CO162" s="419"/>
      <c r="CP162" s="418"/>
      <c r="CQ162" s="418"/>
      <c r="CR162" s="419"/>
      <c r="CS162" s="418"/>
      <c r="CT162" s="418"/>
      <c r="CU162" s="419"/>
      <c r="CV162" s="418"/>
      <c r="CW162" s="418"/>
      <c r="CX162" s="419"/>
      <c r="CY162" s="418"/>
      <c r="CZ162" s="418"/>
      <c r="DA162" s="419"/>
      <c r="DB162" s="418"/>
      <c r="DC162" s="418"/>
      <c r="DD162" s="419"/>
      <c r="DE162" s="388">
        <f t="shared" si="13"/>
        <v>0</v>
      </c>
      <c r="DF162" s="389">
        <f t="shared" si="14"/>
        <v>0</v>
      </c>
      <c r="DG162" s="390">
        <f t="shared" si="15"/>
        <v>0</v>
      </c>
    </row>
    <row r="163" ht="15.6" spans="2:111">
      <c r="B163" s="193">
        <v>49</v>
      </c>
      <c r="C163" s="194">
        <f>'5 жастағы балалар Ф'!C163</f>
        <v>0</v>
      </c>
      <c r="D163" s="418"/>
      <c r="E163" s="418"/>
      <c r="F163" s="419"/>
      <c r="G163" s="418"/>
      <c r="H163" s="418"/>
      <c r="I163" s="419"/>
      <c r="J163" s="418"/>
      <c r="K163" s="418"/>
      <c r="L163" s="419"/>
      <c r="M163" s="418"/>
      <c r="N163" s="418"/>
      <c r="O163" s="419"/>
      <c r="P163" s="418"/>
      <c r="Q163" s="418"/>
      <c r="R163" s="419"/>
      <c r="S163" s="418"/>
      <c r="T163" s="418"/>
      <c r="U163" s="419"/>
      <c r="V163" s="418"/>
      <c r="W163" s="418"/>
      <c r="X163" s="419"/>
      <c r="Y163" s="418"/>
      <c r="Z163" s="418"/>
      <c r="AA163" s="419"/>
      <c r="AB163" s="418"/>
      <c r="AC163" s="418"/>
      <c r="AD163" s="419"/>
      <c r="AE163" s="418"/>
      <c r="AF163" s="418"/>
      <c r="AG163" s="419"/>
      <c r="AH163" s="418"/>
      <c r="AI163" s="418"/>
      <c r="AJ163" s="419"/>
      <c r="AK163" s="418"/>
      <c r="AL163" s="418"/>
      <c r="AM163" s="419"/>
      <c r="AN163" s="418"/>
      <c r="AO163" s="418"/>
      <c r="AP163" s="419"/>
      <c r="AQ163" s="418"/>
      <c r="AR163" s="418"/>
      <c r="AS163" s="419"/>
      <c r="AT163" s="418"/>
      <c r="AU163" s="418"/>
      <c r="AV163" s="419"/>
      <c r="AW163" s="418"/>
      <c r="AX163" s="418"/>
      <c r="AY163" s="419"/>
      <c r="AZ163" s="418"/>
      <c r="BA163" s="418"/>
      <c r="BB163" s="419"/>
      <c r="BC163" s="418"/>
      <c r="BD163" s="418"/>
      <c r="BE163" s="419"/>
      <c r="BF163" s="418"/>
      <c r="BG163" s="418"/>
      <c r="BH163" s="419"/>
      <c r="BI163" s="418"/>
      <c r="BJ163" s="418"/>
      <c r="BK163" s="419"/>
      <c r="BL163" s="418"/>
      <c r="BM163" s="418"/>
      <c r="BN163" s="419"/>
      <c r="BO163" s="418"/>
      <c r="BP163" s="418"/>
      <c r="BQ163" s="419"/>
      <c r="BR163" s="418"/>
      <c r="BS163" s="418"/>
      <c r="BT163" s="419"/>
      <c r="BU163" s="418"/>
      <c r="BV163" s="418"/>
      <c r="BW163" s="419"/>
      <c r="BX163" s="418"/>
      <c r="BY163" s="418"/>
      <c r="BZ163" s="419"/>
      <c r="CA163" s="418"/>
      <c r="CB163" s="418"/>
      <c r="CC163" s="419"/>
      <c r="CD163" s="418"/>
      <c r="CE163" s="418"/>
      <c r="CF163" s="419"/>
      <c r="CG163" s="418"/>
      <c r="CH163" s="418"/>
      <c r="CI163" s="419"/>
      <c r="CJ163" s="418"/>
      <c r="CK163" s="418"/>
      <c r="CL163" s="419"/>
      <c r="CM163" s="418"/>
      <c r="CN163" s="418"/>
      <c r="CO163" s="419"/>
      <c r="CP163" s="418"/>
      <c r="CQ163" s="418"/>
      <c r="CR163" s="419"/>
      <c r="CS163" s="418"/>
      <c r="CT163" s="418"/>
      <c r="CU163" s="419"/>
      <c r="CV163" s="418"/>
      <c r="CW163" s="418"/>
      <c r="CX163" s="419"/>
      <c r="CY163" s="418"/>
      <c r="CZ163" s="418"/>
      <c r="DA163" s="419"/>
      <c r="DB163" s="418"/>
      <c r="DC163" s="418"/>
      <c r="DD163" s="419"/>
      <c r="DE163" s="388">
        <f t="shared" si="13"/>
        <v>0</v>
      </c>
      <c r="DF163" s="389">
        <f t="shared" si="14"/>
        <v>0</v>
      </c>
      <c r="DG163" s="390">
        <f t="shared" si="15"/>
        <v>0</v>
      </c>
    </row>
    <row r="164" ht="15" customHeight="1" spans="2:111">
      <c r="B164" s="363" t="s">
        <v>70</v>
      </c>
      <c r="C164" s="364"/>
      <c r="D164" s="426">
        <f t="shared" ref="D164:BM164" si="16">SUM(D115:D163)</f>
        <v>7</v>
      </c>
      <c r="E164" s="426">
        <f t="shared" si="16"/>
        <v>1</v>
      </c>
      <c r="F164" s="367">
        <f t="shared" si="16"/>
        <v>0</v>
      </c>
      <c r="G164" s="455">
        <f t="shared" si="16"/>
        <v>7</v>
      </c>
      <c r="H164" s="426">
        <f t="shared" si="16"/>
        <v>1</v>
      </c>
      <c r="I164" s="367">
        <f t="shared" si="16"/>
        <v>0</v>
      </c>
      <c r="J164" s="455">
        <f t="shared" si="16"/>
        <v>6</v>
      </c>
      <c r="K164" s="426">
        <f t="shared" si="16"/>
        <v>2</v>
      </c>
      <c r="L164" s="367">
        <f t="shared" si="16"/>
        <v>0</v>
      </c>
      <c r="M164" s="455">
        <f t="shared" si="16"/>
        <v>7</v>
      </c>
      <c r="N164" s="426">
        <f t="shared" si="16"/>
        <v>1</v>
      </c>
      <c r="O164" s="427">
        <f t="shared" si="16"/>
        <v>0</v>
      </c>
      <c r="P164" s="368">
        <f t="shared" si="16"/>
        <v>6</v>
      </c>
      <c r="Q164" s="426">
        <f t="shared" si="16"/>
        <v>2</v>
      </c>
      <c r="R164" s="367">
        <f t="shared" si="16"/>
        <v>0</v>
      </c>
      <c r="S164" s="455">
        <f t="shared" si="16"/>
        <v>6</v>
      </c>
      <c r="T164" s="426">
        <f t="shared" si="16"/>
        <v>2</v>
      </c>
      <c r="U164" s="367">
        <f t="shared" si="16"/>
        <v>0</v>
      </c>
      <c r="V164" s="455">
        <f t="shared" si="16"/>
        <v>6</v>
      </c>
      <c r="W164" s="426">
        <f t="shared" si="16"/>
        <v>2</v>
      </c>
      <c r="X164" s="367">
        <f t="shared" si="16"/>
        <v>0</v>
      </c>
      <c r="Y164" s="455">
        <f t="shared" si="16"/>
        <v>6</v>
      </c>
      <c r="Z164" s="426">
        <f t="shared" si="16"/>
        <v>2</v>
      </c>
      <c r="AA164" s="367">
        <f t="shared" si="16"/>
        <v>0</v>
      </c>
      <c r="AB164" s="455">
        <f t="shared" si="16"/>
        <v>7</v>
      </c>
      <c r="AC164" s="426">
        <f t="shared" si="16"/>
        <v>1</v>
      </c>
      <c r="AD164" s="367">
        <f t="shared" si="16"/>
        <v>0</v>
      </c>
      <c r="AE164" s="455">
        <f t="shared" si="16"/>
        <v>6</v>
      </c>
      <c r="AF164" s="426">
        <f t="shared" si="16"/>
        <v>2</v>
      </c>
      <c r="AG164" s="367">
        <f t="shared" si="16"/>
        <v>0</v>
      </c>
      <c r="AH164" s="426">
        <f t="shared" ref="AH164:BK164" si="17">SUM(AH115:AH163)</f>
        <v>7</v>
      </c>
      <c r="AI164" s="426">
        <f t="shared" si="17"/>
        <v>1</v>
      </c>
      <c r="AJ164" s="367">
        <f t="shared" si="17"/>
        <v>0</v>
      </c>
      <c r="AK164" s="455">
        <f t="shared" si="17"/>
        <v>7</v>
      </c>
      <c r="AL164" s="426">
        <f t="shared" si="17"/>
        <v>1</v>
      </c>
      <c r="AM164" s="367">
        <f t="shared" si="17"/>
        <v>0</v>
      </c>
      <c r="AN164" s="455">
        <f t="shared" si="17"/>
        <v>7</v>
      </c>
      <c r="AO164" s="426">
        <f t="shared" si="17"/>
        <v>1</v>
      </c>
      <c r="AP164" s="367">
        <f t="shared" si="17"/>
        <v>0</v>
      </c>
      <c r="AQ164" s="455">
        <f t="shared" si="17"/>
        <v>7</v>
      </c>
      <c r="AR164" s="426">
        <f t="shared" si="17"/>
        <v>1</v>
      </c>
      <c r="AS164" s="427">
        <f t="shared" si="17"/>
        <v>0</v>
      </c>
      <c r="AT164" s="368">
        <f t="shared" si="17"/>
        <v>6</v>
      </c>
      <c r="AU164" s="426">
        <f t="shared" si="17"/>
        <v>2</v>
      </c>
      <c r="AV164" s="367">
        <f t="shared" si="17"/>
        <v>0</v>
      </c>
      <c r="AW164" s="455">
        <f t="shared" si="17"/>
        <v>6</v>
      </c>
      <c r="AX164" s="426">
        <f t="shared" si="17"/>
        <v>2</v>
      </c>
      <c r="AY164" s="367">
        <f t="shared" si="17"/>
        <v>0</v>
      </c>
      <c r="AZ164" s="455">
        <f t="shared" si="17"/>
        <v>6</v>
      </c>
      <c r="BA164" s="426">
        <f t="shared" si="17"/>
        <v>2</v>
      </c>
      <c r="BB164" s="367">
        <f t="shared" si="17"/>
        <v>0</v>
      </c>
      <c r="BC164" s="455">
        <f t="shared" si="17"/>
        <v>6</v>
      </c>
      <c r="BD164" s="426">
        <f t="shared" si="17"/>
        <v>2</v>
      </c>
      <c r="BE164" s="367">
        <f t="shared" si="17"/>
        <v>0</v>
      </c>
      <c r="BF164" s="455">
        <f t="shared" si="17"/>
        <v>6</v>
      </c>
      <c r="BG164" s="426">
        <f t="shared" si="17"/>
        <v>2</v>
      </c>
      <c r="BH164" s="367">
        <f t="shared" si="17"/>
        <v>0</v>
      </c>
      <c r="BI164" s="455">
        <f t="shared" si="17"/>
        <v>6</v>
      </c>
      <c r="BJ164" s="426">
        <f t="shared" si="17"/>
        <v>2</v>
      </c>
      <c r="BK164" s="367">
        <f t="shared" si="17"/>
        <v>0</v>
      </c>
      <c r="BL164" s="455">
        <f t="shared" si="16"/>
        <v>7</v>
      </c>
      <c r="BM164" s="426">
        <f t="shared" si="16"/>
        <v>1</v>
      </c>
      <c r="BN164" s="367">
        <f t="shared" ref="BN164:CX164" si="18">SUM(BN115:BN163)</f>
        <v>0</v>
      </c>
      <c r="BO164" s="455">
        <f t="shared" si="18"/>
        <v>5</v>
      </c>
      <c r="BP164" s="426">
        <f t="shared" si="18"/>
        <v>3</v>
      </c>
      <c r="BQ164" s="367">
        <f t="shared" si="18"/>
        <v>0</v>
      </c>
      <c r="BR164" s="455">
        <f t="shared" si="18"/>
        <v>6</v>
      </c>
      <c r="BS164" s="426">
        <f t="shared" si="18"/>
        <v>2</v>
      </c>
      <c r="BT164" s="367">
        <f t="shared" si="18"/>
        <v>0</v>
      </c>
      <c r="BU164" s="455">
        <f t="shared" si="18"/>
        <v>7</v>
      </c>
      <c r="BV164" s="426">
        <f t="shared" si="18"/>
        <v>1</v>
      </c>
      <c r="BW164" s="367">
        <f t="shared" si="18"/>
        <v>0</v>
      </c>
      <c r="BX164" s="455">
        <f t="shared" si="18"/>
        <v>7</v>
      </c>
      <c r="BY164" s="426">
        <f t="shared" si="18"/>
        <v>1</v>
      </c>
      <c r="BZ164" s="367">
        <f t="shared" si="18"/>
        <v>0</v>
      </c>
      <c r="CA164" s="455">
        <f t="shared" si="18"/>
        <v>7</v>
      </c>
      <c r="CB164" s="426">
        <f t="shared" si="18"/>
        <v>1</v>
      </c>
      <c r="CC164" s="427">
        <f t="shared" si="18"/>
        <v>0</v>
      </c>
      <c r="CD164" s="368">
        <f t="shared" si="18"/>
        <v>6</v>
      </c>
      <c r="CE164" s="426">
        <f t="shared" si="18"/>
        <v>2</v>
      </c>
      <c r="CF164" s="367">
        <f t="shared" si="18"/>
        <v>0</v>
      </c>
      <c r="CG164" s="455">
        <f t="shared" si="18"/>
        <v>7</v>
      </c>
      <c r="CH164" s="426">
        <f t="shared" si="18"/>
        <v>1</v>
      </c>
      <c r="CI164" s="367">
        <f t="shared" si="18"/>
        <v>0</v>
      </c>
      <c r="CJ164" s="455">
        <f t="shared" si="18"/>
        <v>5</v>
      </c>
      <c r="CK164" s="426">
        <f t="shared" si="18"/>
        <v>3</v>
      </c>
      <c r="CL164" s="367">
        <f t="shared" si="18"/>
        <v>0</v>
      </c>
      <c r="CM164" s="455">
        <f t="shared" si="18"/>
        <v>5</v>
      </c>
      <c r="CN164" s="426">
        <f t="shared" si="18"/>
        <v>3</v>
      </c>
      <c r="CO164" s="367">
        <f t="shared" si="18"/>
        <v>0</v>
      </c>
      <c r="CP164" s="455">
        <f t="shared" si="18"/>
        <v>6</v>
      </c>
      <c r="CQ164" s="426">
        <f t="shared" si="18"/>
        <v>2</v>
      </c>
      <c r="CR164" s="367">
        <f t="shared" si="18"/>
        <v>0</v>
      </c>
      <c r="CS164" s="455">
        <f t="shared" si="18"/>
        <v>6</v>
      </c>
      <c r="CT164" s="426">
        <f t="shared" si="18"/>
        <v>1</v>
      </c>
      <c r="CU164" s="427">
        <f t="shared" si="18"/>
        <v>1</v>
      </c>
      <c r="CV164" s="368">
        <f t="shared" si="18"/>
        <v>0</v>
      </c>
      <c r="CW164" s="426">
        <f t="shared" si="18"/>
        <v>7</v>
      </c>
      <c r="CX164" s="427">
        <f t="shared" si="18"/>
        <v>1</v>
      </c>
      <c r="CY164" s="368">
        <f t="shared" ref="CY164:DD164" si="19">SUM(CY115:CY163)</f>
        <v>6</v>
      </c>
      <c r="CZ164" s="426">
        <f t="shared" si="19"/>
        <v>1</v>
      </c>
      <c r="DA164" s="427">
        <f t="shared" si="19"/>
        <v>1</v>
      </c>
      <c r="DB164" s="368">
        <f t="shared" si="19"/>
        <v>7</v>
      </c>
      <c r="DC164" s="426">
        <f t="shared" si="19"/>
        <v>0</v>
      </c>
      <c r="DD164" s="427">
        <f t="shared" si="19"/>
        <v>1</v>
      </c>
      <c r="DE164" s="391"/>
      <c r="DF164" s="113"/>
      <c r="DG164" s="113"/>
    </row>
    <row r="165" ht="46.5" customHeight="1" spans="2:111">
      <c r="B165" s="367" t="s">
        <v>71</v>
      </c>
      <c r="C165" s="368"/>
      <c r="D165" s="429">
        <f>D164*100/DF167</f>
        <v>87.5</v>
      </c>
      <c r="E165" s="429">
        <f>E164*100/DF167</f>
        <v>12.5</v>
      </c>
      <c r="F165" s="430">
        <f>F164*100/DF167</f>
        <v>0</v>
      </c>
      <c r="G165" s="431">
        <f>G164*100/DF167</f>
        <v>87.5</v>
      </c>
      <c r="H165" s="429">
        <f>H164*100/DF167</f>
        <v>12.5</v>
      </c>
      <c r="I165" s="430">
        <f>I164*100/DF167</f>
        <v>0</v>
      </c>
      <c r="J165" s="431">
        <f>J164*100/DF167</f>
        <v>75</v>
      </c>
      <c r="K165" s="429">
        <f>K164*100/DF167</f>
        <v>25</v>
      </c>
      <c r="L165" s="430">
        <f>L164*100/DF167</f>
        <v>0</v>
      </c>
      <c r="M165" s="431">
        <f>M164*100/DF167</f>
        <v>87.5</v>
      </c>
      <c r="N165" s="429">
        <f>N164*100/DF167</f>
        <v>12.5</v>
      </c>
      <c r="O165" s="430">
        <f>O164*100/DF167</f>
        <v>0</v>
      </c>
      <c r="P165" s="431">
        <f>P164*100/DF167</f>
        <v>75</v>
      </c>
      <c r="Q165" s="429">
        <f>Q164*100/DF167</f>
        <v>25</v>
      </c>
      <c r="R165" s="430">
        <f>R164*100/DF167</f>
        <v>0</v>
      </c>
      <c r="S165" s="431">
        <f>S164*100/DF167</f>
        <v>75</v>
      </c>
      <c r="T165" s="429">
        <f>T164*100/DF167</f>
        <v>25</v>
      </c>
      <c r="U165" s="430">
        <f>U164*100/DF167</f>
        <v>0</v>
      </c>
      <c r="V165" s="431">
        <f>V164*100/DF167</f>
        <v>75</v>
      </c>
      <c r="W165" s="429">
        <f>W164*100/DF167</f>
        <v>25</v>
      </c>
      <c r="X165" s="430">
        <f>X164*100/DF167</f>
        <v>0</v>
      </c>
      <c r="Y165" s="431">
        <f>Y164*100/DF167</f>
        <v>75</v>
      </c>
      <c r="Z165" s="429">
        <f>Z164*100/DF167</f>
        <v>25</v>
      </c>
      <c r="AA165" s="430">
        <f>AA164*100/DF167</f>
        <v>0</v>
      </c>
      <c r="AB165" s="431">
        <f>AB164*100/DF167</f>
        <v>87.5</v>
      </c>
      <c r="AC165" s="429">
        <f>AC164*100/DF167</f>
        <v>12.5</v>
      </c>
      <c r="AD165" s="430">
        <f>AD164*100/DF167</f>
        <v>0</v>
      </c>
      <c r="AE165" s="431">
        <f>AE164*100/DF167</f>
        <v>75</v>
      </c>
      <c r="AF165" s="429">
        <f>AF164*100/DF167</f>
        <v>25</v>
      </c>
      <c r="AG165" s="430">
        <f>AG164*100/DF167</f>
        <v>0</v>
      </c>
      <c r="AH165" s="429">
        <f>AH164*100/DF167</f>
        <v>87.5</v>
      </c>
      <c r="AI165" s="429">
        <f>AI164*100/DF167</f>
        <v>12.5</v>
      </c>
      <c r="AJ165" s="430">
        <f>AJ164*100/DF167</f>
        <v>0</v>
      </c>
      <c r="AK165" s="431">
        <f>AK164*100/DF167</f>
        <v>87.5</v>
      </c>
      <c r="AL165" s="429">
        <f>AL164*100/DF167</f>
        <v>12.5</v>
      </c>
      <c r="AM165" s="430">
        <f>AM164*100/DF167</f>
        <v>0</v>
      </c>
      <c r="AN165" s="431">
        <f>AN164*100/DF167</f>
        <v>87.5</v>
      </c>
      <c r="AO165" s="429">
        <f>AO164*100/DF167</f>
        <v>12.5</v>
      </c>
      <c r="AP165" s="430">
        <f>AP164*100/DF167</f>
        <v>0</v>
      </c>
      <c r="AQ165" s="431">
        <f>AQ164*100/DF167</f>
        <v>87.5</v>
      </c>
      <c r="AR165" s="429">
        <f>AR164*100/DF167</f>
        <v>12.5</v>
      </c>
      <c r="AS165" s="430">
        <f>AS164*100/DF167</f>
        <v>0</v>
      </c>
      <c r="AT165" s="431">
        <f>AT164*100/DF167</f>
        <v>75</v>
      </c>
      <c r="AU165" s="429">
        <f>AU164*100/DF167</f>
        <v>25</v>
      </c>
      <c r="AV165" s="430">
        <f>AV164*100/DF167</f>
        <v>0</v>
      </c>
      <c r="AW165" s="431">
        <f>AW164*100/DF167</f>
        <v>75</v>
      </c>
      <c r="AX165" s="429">
        <f>AX164*100/DF167</f>
        <v>25</v>
      </c>
      <c r="AY165" s="430">
        <f>AY164*100/DF167</f>
        <v>0</v>
      </c>
      <c r="AZ165" s="431">
        <f>AZ164*100/DF167</f>
        <v>75</v>
      </c>
      <c r="BA165" s="429">
        <f>BA164*100/DF167</f>
        <v>25</v>
      </c>
      <c r="BB165" s="430">
        <f>BB164*100/DF167</f>
        <v>0</v>
      </c>
      <c r="BC165" s="431">
        <f>BC164*100/DF167</f>
        <v>75</v>
      </c>
      <c r="BD165" s="429">
        <f>BD164*100/DF167</f>
        <v>25</v>
      </c>
      <c r="BE165" s="430">
        <f>BE164*100/DF167</f>
        <v>0</v>
      </c>
      <c r="BF165" s="431">
        <f>BF164*100/DF167</f>
        <v>75</v>
      </c>
      <c r="BG165" s="429">
        <f>BG164*100/DF167</f>
        <v>25</v>
      </c>
      <c r="BH165" s="430">
        <f>BH164*100/DF167</f>
        <v>0</v>
      </c>
      <c r="BI165" s="431">
        <f>BI164*100/DF167</f>
        <v>75</v>
      </c>
      <c r="BJ165" s="429">
        <f>BJ164*100/DF167</f>
        <v>25</v>
      </c>
      <c r="BK165" s="430">
        <f>BK164*100/DF167</f>
        <v>0</v>
      </c>
      <c r="BL165" s="431">
        <f>BL164*100/DF167</f>
        <v>87.5</v>
      </c>
      <c r="BM165" s="429">
        <f>BM164*100/DF167</f>
        <v>12.5</v>
      </c>
      <c r="BN165" s="430">
        <f>BN164*100/DF167</f>
        <v>0</v>
      </c>
      <c r="BO165" s="431">
        <f>BO164*100/DF167</f>
        <v>62.5</v>
      </c>
      <c r="BP165" s="429">
        <f>BP164*100/DF167</f>
        <v>37.5</v>
      </c>
      <c r="BQ165" s="430">
        <f>BQ164*100/DF167</f>
        <v>0</v>
      </c>
      <c r="BR165" s="431">
        <f>BR164*100/DF167</f>
        <v>75</v>
      </c>
      <c r="BS165" s="429">
        <f>BS164*100/DF167</f>
        <v>25</v>
      </c>
      <c r="BT165" s="430">
        <f>BT164*100/DF167</f>
        <v>0</v>
      </c>
      <c r="BU165" s="431">
        <f>BU164*100/DF167</f>
        <v>87.5</v>
      </c>
      <c r="BV165" s="429">
        <f>BV164*100/DF167</f>
        <v>12.5</v>
      </c>
      <c r="BW165" s="430">
        <f>BW164*100/DF167</f>
        <v>0</v>
      </c>
      <c r="BX165" s="431">
        <f>BX164*100/DF167</f>
        <v>87.5</v>
      </c>
      <c r="BY165" s="429">
        <f>BY164*100/DF167</f>
        <v>12.5</v>
      </c>
      <c r="BZ165" s="370">
        <f>BZ164*100/DF167</f>
        <v>0</v>
      </c>
      <c r="CA165" s="371">
        <f>CA164*100/DF167</f>
        <v>87.5</v>
      </c>
      <c r="CB165" s="369">
        <f>CB164*100/DF167</f>
        <v>12.5</v>
      </c>
      <c r="CC165" s="370">
        <f>CC164*100/DF167</f>
        <v>0</v>
      </c>
      <c r="CD165" s="371">
        <f>CD164*100/DF167</f>
        <v>75</v>
      </c>
      <c r="CE165" s="369">
        <f>CE164*100/DF167</f>
        <v>25</v>
      </c>
      <c r="CF165" s="370">
        <f>CF164*100/DF167</f>
        <v>0</v>
      </c>
      <c r="CG165" s="371">
        <f>CG164*100/DF167</f>
        <v>87.5</v>
      </c>
      <c r="CH165" s="369">
        <f>CH164*100/DF167</f>
        <v>12.5</v>
      </c>
      <c r="CI165" s="370">
        <f>CI164*100/DF167</f>
        <v>0</v>
      </c>
      <c r="CJ165" s="371">
        <f>CJ164*100/DF167</f>
        <v>62.5</v>
      </c>
      <c r="CK165" s="369">
        <f>CK164*100/DF167</f>
        <v>37.5</v>
      </c>
      <c r="CL165" s="370">
        <f>CL164*100/DF167</f>
        <v>0</v>
      </c>
      <c r="CM165" s="371">
        <f>CM164*100/DF167</f>
        <v>62.5</v>
      </c>
      <c r="CN165" s="369">
        <f>CN164*100/DF167</f>
        <v>37.5</v>
      </c>
      <c r="CO165" s="370">
        <f>CO164*100/DF167</f>
        <v>0</v>
      </c>
      <c r="CP165" s="452">
        <f>CP164*100/DF167</f>
        <v>75</v>
      </c>
      <c r="CQ165" s="453">
        <f>CQ164*100/DF167</f>
        <v>25</v>
      </c>
      <c r="CR165" s="454">
        <f>CR164*100/DF167</f>
        <v>0</v>
      </c>
      <c r="CS165" s="452">
        <f>CS164*100/DF167</f>
        <v>75</v>
      </c>
      <c r="CT165" s="453">
        <f>CT164*100/DF167</f>
        <v>12.5</v>
      </c>
      <c r="CU165" s="454">
        <f>CU164*100/DF167</f>
        <v>12.5</v>
      </c>
      <c r="CV165" s="452">
        <f>CV164*100/DF167</f>
        <v>0</v>
      </c>
      <c r="CW165" s="453">
        <f>CW164*100/DF167</f>
        <v>87.5</v>
      </c>
      <c r="CX165" s="454">
        <f>CX164*100/DF167</f>
        <v>12.5</v>
      </c>
      <c r="CY165" s="452">
        <f>CY164*100/DF167</f>
        <v>75</v>
      </c>
      <c r="CZ165" s="453">
        <f>CZ164*100/DF167</f>
        <v>12.5</v>
      </c>
      <c r="DA165" s="454">
        <f>DA164*100/DF167</f>
        <v>12.5</v>
      </c>
      <c r="DB165" s="452">
        <f>DB164*100/DF167</f>
        <v>87.5</v>
      </c>
      <c r="DC165" s="453">
        <f>DC164*100/DF167</f>
        <v>0</v>
      </c>
      <c r="DD165" s="454">
        <f>DD164*100/DF167</f>
        <v>12.5</v>
      </c>
      <c r="DE165" s="391"/>
      <c r="DF165" s="113"/>
      <c r="DG165" s="113"/>
    </row>
    <row r="166" spans="2:111">
      <c r="B166" s="372"/>
      <c r="C166" s="373"/>
      <c r="D166" s="373"/>
      <c r="E166" s="373"/>
      <c r="F166" s="373"/>
      <c r="G166" s="373"/>
      <c r="H166" s="373"/>
      <c r="I166" s="373"/>
      <c r="J166" s="373"/>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373"/>
      <c r="AK166" s="373"/>
      <c r="AL166" s="373"/>
      <c r="AM166" s="373"/>
      <c r="AN166" s="373"/>
      <c r="AO166" s="373"/>
      <c r="AP166" s="373"/>
      <c r="AQ166" s="373"/>
      <c r="AR166" s="373"/>
      <c r="AS166" s="373"/>
      <c r="AT166" s="373"/>
      <c r="AU166" s="373"/>
      <c r="AV166" s="373"/>
      <c r="AW166" s="373"/>
      <c r="AX166" s="373"/>
      <c r="AY166" s="373"/>
      <c r="AZ166" s="373"/>
      <c r="BA166" s="373"/>
      <c r="BB166" s="373"/>
      <c r="BC166" s="373"/>
      <c r="BD166" s="373"/>
      <c r="BE166" s="373"/>
      <c r="BF166" s="373"/>
      <c r="BG166" s="373"/>
      <c r="BH166" s="373"/>
      <c r="BI166" s="373"/>
      <c r="BJ166" s="373"/>
      <c r="BK166" s="373"/>
      <c r="BL166" s="373"/>
      <c r="BM166" s="373"/>
      <c r="BN166" s="373"/>
      <c r="BO166" s="373"/>
      <c r="BP166" s="373"/>
      <c r="BQ166" s="373"/>
      <c r="BR166" s="373"/>
      <c r="BS166" s="373"/>
      <c r="BT166" s="373"/>
      <c r="BU166" s="373"/>
      <c r="BV166" s="373"/>
      <c r="BW166" s="373"/>
      <c r="BX166" s="373"/>
      <c r="BY166" s="373"/>
      <c r="BZ166" s="373"/>
      <c r="CA166" s="373"/>
      <c r="CB166" s="373"/>
      <c r="CC166" s="373"/>
      <c r="CD166" s="373"/>
      <c r="CE166" s="373"/>
      <c r="CF166" s="373"/>
      <c r="CG166" s="373"/>
      <c r="CH166" s="373"/>
      <c r="CI166" s="373"/>
      <c r="CJ166" s="373"/>
      <c r="CK166" s="373"/>
      <c r="CL166" s="373"/>
      <c r="CM166" s="373"/>
      <c r="CN166" s="373"/>
      <c r="CO166" s="373"/>
      <c r="CP166" s="373"/>
      <c r="CQ166" s="373"/>
      <c r="CR166" s="373"/>
      <c r="CS166" s="373"/>
      <c r="CT166" s="373"/>
      <c r="CU166" s="373"/>
      <c r="CV166" s="438"/>
      <c r="CW166" s="392"/>
      <c r="CX166" s="392"/>
      <c r="CY166" s="392"/>
      <c r="CZ166" s="392"/>
      <c r="DA166" s="392"/>
      <c r="DB166" s="392"/>
      <c r="DC166" s="392"/>
      <c r="DD166" s="392"/>
      <c r="DE166" s="393"/>
      <c r="DF166" s="32" t="s">
        <v>72</v>
      </c>
      <c r="DG166" s="32" t="s">
        <v>73</v>
      </c>
    </row>
    <row r="167" spans="2:111">
      <c r="B167" s="374"/>
      <c r="C167" s="315"/>
      <c r="D167" s="315"/>
      <c r="E167" s="315"/>
      <c r="F167" s="315"/>
      <c r="G167" s="315"/>
      <c r="H167" s="315"/>
      <c r="I167" s="315"/>
      <c r="J167" s="315"/>
      <c r="K167" s="315"/>
      <c r="L167" s="315"/>
      <c r="M167" s="315"/>
      <c r="N167" s="315"/>
      <c r="O167" s="315"/>
      <c r="P167" s="315"/>
      <c r="Q167" s="315"/>
      <c r="R167" s="315"/>
      <c r="S167" s="315"/>
      <c r="T167" s="315"/>
      <c r="U167" s="315"/>
      <c r="V167" s="315"/>
      <c r="W167" s="315"/>
      <c r="X167" s="315"/>
      <c r="Y167" s="315"/>
      <c r="Z167" s="315"/>
      <c r="AA167" s="315"/>
      <c r="AB167" s="315"/>
      <c r="AC167" s="315"/>
      <c r="AD167" s="315"/>
      <c r="AE167" s="315"/>
      <c r="AF167" s="315"/>
      <c r="AG167" s="315"/>
      <c r="AH167" s="315"/>
      <c r="AI167" s="315"/>
      <c r="AJ167" s="315"/>
      <c r="AK167" s="315"/>
      <c r="AL167" s="315"/>
      <c r="AM167" s="315"/>
      <c r="AN167" s="315"/>
      <c r="AO167" s="315"/>
      <c r="AP167" s="315"/>
      <c r="AQ167" s="315"/>
      <c r="AR167" s="315"/>
      <c r="AS167" s="315"/>
      <c r="AT167" s="315"/>
      <c r="AU167" s="315"/>
      <c r="AV167" s="315"/>
      <c r="AW167" s="315"/>
      <c r="AX167" s="315"/>
      <c r="AY167" s="315"/>
      <c r="AZ167" s="315"/>
      <c r="BA167" s="315"/>
      <c r="BB167" s="315"/>
      <c r="BC167" s="315"/>
      <c r="BD167" s="315"/>
      <c r="BE167" s="315"/>
      <c r="BF167" s="315"/>
      <c r="BG167" s="315"/>
      <c r="BH167" s="315"/>
      <c r="BI167" s="315"/>
      <c r="BJ167" s="315"/>
      <c r="BK167" s="315"/>
      <c r="BL167" s="315"/>
      <c r="BM167" s="315"/>
      <c r="BN167" s="315"/>
      <c r="BO167" s="315"/>
      <c r="BP167" s="315"/>
      <c r="BQ167" s="315"/>
      <c r="BR167" s="315"/>
      <c r="BS167" s="315"/>
      <c r="BT167" s="315"/>
      <c r="BU167" s="315"/>
      <c r="BV167" s="315"/>
      <c r="BW167" s="315"/>
      <c r="BX167" s="315"/>
      <c r="BY167" s="315"/>
      <c r="BZ167" s="315"/>
      <c r="CA167" s="315"/>
      <c r="CB167" s="315"/>
      <c r="CC167" s="315"/>
      <c r="CD167" s="315"/>
      <c r="CE167" s="315"/>
      <c r="CF167" s="315"/>
      <c r="CG167" s="315"/>
      <c r="CH167" s="315"/>
      <c r="CI167" s="315"/>
      <c r="CJ167" s="315"/>
      <c r="CK167" s="315"/>
      <c r="CL167" s="315"/>
      <c r="CM167" s="315"/>
      <c r="CN167" s="315"/>
      <c r="CO167" s="315"/>
      <c r="CP167" s="315"/>
      <c r="CQ167" s="315"/>
      <c r="CR167" s="315"/>
      <c r="CS167" s="315"/>
      <c r="CT167" s="315"/>
      <c r="CU167" s="315"/>
      <c r="CV167" s="394" t="s">
        <v>70</v>
      </c>
      <c r="CW167" s="439"/>
      <c r="CX167" s="439"/>
      <c r="CY167" s="439"/>
      <c r="CZ167" s="439"/>
      <c r="DA167" s="439"/>
      <c r="DB167" s="439"/>
      <c r="DC167" s="439"/>
      <c r="DD167" s="439"/>
      <c r="DE167" s="445"/>
      <c r="DF167" s="32">
        <f>'5 жастағы балалар Ф'!Z167</f>
        <v>8</v>
      </c>
      <c r="DG167" s="32">
        <v>100</v>
      </c>
    </row>
    <row r="168" spans="2:111">
      <c r="B168" s="374"/>
      <c r="C168" s="315"/>
      <c r="D168" s="315"/>
      <c r="E168" s="315"/>
      <c r="F168" s="315"/>
      <c r="G168" s="315"/>
      <c r="H168" s="315"/>
      <c r="I168" s="315"/>
      <c r="J168" s="315"/>
      <c r="K168" s="315"/>
      <c r="L168" s="315"/>
      <c r="M168" s="315"/>
      <c r="N168" s="315"/>
      <c r="O168" s="315"/>
      <c r="P168" s="315"/>
      <c r="Q168" s="315"/>
      <c r="R168" s="315"/>
      <c r="S168" s="315"/>
      <c r="T168" s="315"/>
      <c r="U168" s="315"/>
      <c r="V168" s="315"/>
      <c r="W168" s="315"/>
      <c r="X168" s="315"/>
      <c r="Y168" s="315"/>
      <c r="Z168" s="315"/>
      <c r="AA168" s="315"/>
      <c r="AB168" s="315"/>
      <c r="AC168" s="315"/>
      <c r="AD168" s="315"/>
      <c r="AE168" s="315"/>
      <c r="AF168" s="315"/>
      <c r="AG168" s="315"/>
      <c r="AH168" s="315"/>
      <c r="AI168" s="315"/>
      <c r="AJ168" s="315"/>
      <c r="AK168" s="315"/>
      <c r="AL168" s="315"/>
      <c r="AM168" s="315"/>
      <c r="AN168" s="315"/>
      <c r="AO168" s="315"/>
      <c r="AP168" s="315"/>
      <c r="AQ168" s="315"/>
      <c r="AR168" s="315"/>
      <c r="AS168" s="315"/>
      <c r="AT168" s="315"/>
      <c r="AU168" s="315"/>
      <c r="AV168" s="315"/>
      <c r="AW168" s="315"/>
      <c r="AX168" s="315"/>
      <c r="AY168" s="315"/>
      <c r="AZ168" s="315"/>
      <c r="BA168" s="315"/>
      <c r="BB168" s="315"/>
      <c r="BC168" s="315"/>
      <c r="BD168" s="315"/>
      <c r="BE168" s="315"/>
      <c r="BF168" s="315"/>
      <c r="BG168" s="315"/>
      <c r="BH168" s="315"/>
      <c r="BI168" s="315"/>
      <c r="BJ168" s="315"/>
      <c r="BK168" s="315"/>
      <c r="BL168" s="315"/>
      <c r="BM168" s="315"/>
      <c r="BN168" s="315"/>
      <c r="BO168" s="315"/>
      <c r="BP168" s="315"/>
      <c r="BQ168" s="315"/>
      <c r="BR168" s="315"/>
      <c r="BS168" s="315"/>
      <c r="BT168" s="315"/>
      <c r="BU168" s="315"/>
      <c r="BV168" s="315"/>
      <c r="BW168" s="315"/>
      <c r="BX168" s="315"/>
      <c r="BY168" s="315"/>
      <c r="BZ168" s="315"/>
      <c r="CA168" s="315"/>
      <c r="CB168" s="315"/>
      <c r="CC168" s="315"/>
      <c r="CD168" s="315"/>
      <c r="CE168" s="315"/>
      <c r="CF168" s="315"/>
      <c r="CG168" s="315"/>
      <c r="CH168" s="315"/>
      <c r="CI168" s="315"/>
      <c r="CJ168" s="315"/>
      <c r="CK168" s="315"/>
      <c r="CL168" s="315"/>
      <c r="CM168" s="315"/>
      <c r="CN168" s="315"/>
      <c r="CO168" s="315"/>
      <c r="CP168" s="315"/>
      <c r="CQ168" s="315"/>
      <c r="CR168" s="315"/>
      <c r="CS168" s="315"/>
      <c r="CT168" s="315"/>
      <c r="CU168" s="315"/>
      <c r="CV168" s="397" t="s">
        <v>6</v>
      </c>
      <c r="CW168" s="440"/>
      <c r="CX168" s="440"/>
      <c r="CY168" s="440"/>
      <c r="CZ168" s="440"/>
      <c r="DA168" s="440"/>
      <c r="DB168" s="440"/>
      <c r="DC168" s="440"/>
      <c r="DD168" s="440"/>
      <c r="DE168" s="446"/>
      <c r="DF168" s="400">
        <f>COUNTIF(DE115:DE163,"&gt;0")</f>
        <v>8</v>
      </c>
      <c r="DG168" s="401">
        <f>(BI165+BF165+BC165+AZ165+AW165+AT165+AQ165+AN165+AK165+AH165+D165+G165+J165+M165+P165+S165+V165+Y165+CG165+CJ165+CM165+CP165+CS165+CV165+CY165+DB165+AE165+AB165+BL165+BO165+BR165+BU165+BX165+CA165+CD165)/35</f>
        <v>76.7857142857143</v>
      </c>
    </row>
    <row r="169" spans="2:111">
      <c r="B169" s="374"/>
      <c r="C169" s="315"/>
      <c r="D169" s="315"/>
      <c r="E169" s="315"/>
      <c r="F169" s="315"/>
      <c r="G169" s="315"/>
      <c r="H169" s="315"/>
      <c r="I169" s="315"/>
      <c r="J169" s="315"/>
      <c r="K169" s="315"/>
      <c r="L169" s="315"/>
      <c r="M169" s="315"/>
      <c r="N169" s="315"/>
      <c r="O169" s="315"/>
      <c r="P169" s="315"/>
      <c r="Q169" s="315"/>
      <c r="R169" s="315"/>
      <c r="S169" s="315"/>
      <c r="T169" s="315"/>
      <c r="U169" s="315"/>
      <c r="V169" s="315"/>
      <c r="W169" s="315"/>
      <c r="X169" s="315"/>
      <c r="Y169" s="315"/>
      <c r="Z169" s="315"/>
      <c r="AA169" s="315"/>
      <c r="AB169" s="315"/>
      <c r="AC169" s="315"/>
      <c r="AD169" s="315"/>
      <c r="AE169" s="315"/>
      <c r="AF169" s="315"/>
      <c r="AG169" s="315"/>
      <c r="AH169" s="315"/>
      <c r="AI169" s="315"/>
      <c r="AJ169" s="315"/>
      <c r="AK169" s="315"/>
      <c r="AL169" s="315"/>
      <c r="AM169" s="315"/>
      <c r="AN169" s="315"/>
      <c r="AO169" s="315"/>
      <c r="AP169" s="315"/>
      <c r="AQ169" s="315"/>
      <c r="AR169" s="315"/>
      <c r="AS169" s="315"/>
      <c r="AT169" s="315"/>
      <c r="AU169" s="315"/>
      <c r="AV169" s="315"/>
      <c r="AW169" s="315"/>
      <c r="AX169" s="315"/>
      <c r="AY169" s="315"/>
      <c r="AZ169" s="315"/>
      <c r="BA169" s="315"/>
      <c r="BB169" s="315"/>
      <c r="BC169" s="315"/>
      <c r="BD169" s="315"/>
      <c r="BE169" s="315"/>
      <c r="BF169" s="315"/>
      <c r="BG169" s="315"/>
      <c r="BH169" s="315"/>
      <c r="BI169" s="315"/>
      <c r="BJ169" s="315"/>
      <c r="BK169" s="315"/>
      <c r="BL169" s="315"/>
      <c r="BM169" s="315"/>
      <c r="BN169" s="315"/>
      <c r="BO169" s="315"/>
      <c r="BP169" s="315"/>
      <c r="BQ169" s="315"/>
      <c r="BR169" s="315"/>
      <c r="BS169" s="315"/>
      <c r="BT169" s="315"/>
      <c r="BU169" s="315"/>
      <c r="BV169" s="315"/>
      <c r="BW169" s="315"/>
      <c r="BX169" s="315"/>
      <c r="BY169" s="315"/>
      <c r="BZ169" s="315"/>
      <c r="CA169" s="315"/>
      <c r="CB169" s="315"/>
      <c r="CC169" s="315"/>
      <c r="CD169" s="315"/>
      <c r="CE169" s="315"/>
      <c r="CF169" s="315"/>
      <c r="CG169" s="315"/>
      <c r="CH169" s="315"/>
      <c r="CI169" s="315"/>
      <c r="CJ169" s="315"/>
      <c r="CK169" s="315"/>
      <c r="CL169" s="315"/>
      <c r="CM169" s="315"/>
      <c r="CN169" s="315"/>
      <c r="CO169" s="315"/>
      <c r="CP169" s="315"/>
      <c r="CQ169" s="315"/>
      <c r="CR169" s="315"/>
      <c r="CS169" s="315"/>
      <c r="CT169" s="315"/>
      <c r="CU169" s="315"/>
      <c r="CV169" s="402" t="s">
        <v>7</v>
      </c>
      <c r="CW169" s="441"/>
      <c r="CX169" s="441"/>
      <c r="CY169" s="441"/>
      <c r="CZ169" s="441"/>
      <c r="DA169" s="441"/>
      <c r="DB169" s="441"/>
      <c r="DC169" s="441"/>
      <c r="DD169" s="441"/>
      <c r="DE169" s="447"/>
      <c r="DF169" s="400">
        <f>COUNTIF(DF115:DF163,"&gt;0")</f>
        <v>8</v>
      </c>
      <c r="DG169" s="401">
        <f>(BJ165+BG165+BD165+BA165+AX165+AU165+AR165+AO165+AL165+AI165+E165+H165+K165+N165+Q165+T165+W165+Z165+CT165+CH165+CK165+CN165+CQ165+CW165+CZ165+DC165+AF165+AC165+BM165+BP165+BS165+BV165+BY165+CB165+CE165)/35</f>
        <v>21.7857142857143</v>
      </c>
    </row>
    <row r="170" spans="2:111">
      <c r="B170" s="449"/>
      <c r="C170" s="450"/>
      <c r="D170" s="450"/>
      <c r="E170" s="450"/>
      <c r="F170" s="450"/>
      <c r="G170" s="450"/>
      <c r="H170" s="450"/>
      <c r="I170" s="450"/>
      <c r="J170" s="450"/>
      <c r="K170" s="450"/>
      <c r="L170" s="450"/>
      <c r="M170" s="450"/>
      <c r="N170" s="450"/>
      <c r="O170" s="450"/>
      <c r="P170" s="450"/>
      <c r="Q170" s="450"/>
      <c r="R170" s="450"/>
      <c r="S170" s="450"/>
      <c r="T170" s="450"/>
      <c r="U170" s="450"/>
      <c r="V170" s="450"/>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05" t="s">
        <v>8</v>
      </c>
      <c r="CW170" s="442"/>
      <c r="CX170" s="442"/>
      <c r="CY170" s="442"/>
      <c r="CZ170" s="442"/>
      <c r="DA170" s="442"/>
      <c r="DB170" s="442"/>
      <c r="DC170" s="442"/>
      <c r="DD170" s="442"/>
      <c r="DE170" s="448"/>
      <c r="DF170" s="400">
        <f>COUNTIF(DG115:DG163,"&gt;0")</f>
        <v>1</v>
      </c>
      <c r="DG170" s="401">
        <f>(BK165+BH165+BE165+BB165+AY165+AV165+AS165+AP165+AM165+AJ165+F165+I165+L165+O165+R165+U165+X165+AA165+CI165+CL165+CO165+CR165+CU165+CX165+DA165+DD165+AG165+AD165+BN165+BQ165+BT165+BW165+BZ165+CC165+CF165)/35</f>
        <v>1.42857142857143</v>
      </c>
    </row>
    <row r="181" spans="8:20">
      <c r="H181" s="414"/>
      <c r="T181" s="456"/>
    </row>
    <row r="314" spans="4:23">
      <c r="D314">
        <f>COUNTA(D10,G10,J10,M10,P10,S10,V10,Y10,AB10,AE10,BL10,BO10,BR10,BU10,BX10,CA10,CD10,#REF!,#REF!)</f>
        <v>2</v>
      </c>
      <c r="E314">
        <f>COUNTA(#REF!,#REF!,#REF!,#REF!,#REF!,#REF!,#REF!,#REF!,#REF!,#REF!,#REF!,#REF!,#REF!,#REF!,#REF!,CG10,CJ10,CM10)</f>
        <v>15</v>
      </c>
      <c r="F314">
        <f>COUNTA(F10,I10,L10,O10,R10,U10,X10,AA10,AD10,AG10,BN10,BQ10,BT10,BW10,BZ10,CC10,CF10,#REF!,#REF!)</f>
        <v>4</v>
      </c>
      <c r="G314">
        <f>COUNTA(#REF!,#REF!,#REF!,#REF!,#REF!,#REF!,#REF!,#REF!,#REF!,#REF!,#REF!,#REF!,#REF!,#REF!,#REF!,CI10,CL10,CO10)</f>
        <v>18</v>
      </c>
      <c r="H314">
        <f>COUNTA(E10,H10,K10,N10,Q10,T10,W10,Z10,AC10,AF10,BM10,BP10,BS10,BV10,BY10,CB10,CE10,#REF!,#REF!,#REF!)</f>
        <v>18</v>
      </c>
      <c r="I314">
        <f>COUNTA(#REF!,#REF!,#REF!,#REF!,#REF!,#REF!,#REF!,#REF!,#REF!,#REF!,#REF!,#REF!,#REF!,#REF!,CH10,CK10,CN10)</f>
        <v>14</v>
      </c>
      <c r="K314">
        <f>COUNTA(#REF!,#REF!,#REF!,D56,G56,J56,M56,P56,S56,V56,Y56,AB56,AE56,BL56,BO56,BR56,BU56,BX56,CA56,CD56,#REF!,#REF!)</f>
        <v>5</v>
      </c>
      <c r="L314">
        <f>COUNTA(CP56,CS56,#REF!,#REF!,#REF!,CV56,CY56,DB56,#REF!,#REF!,#REF!,#REF!,#REF!,#REF!,#REF!,#REF!,#REF!,#REF!,#REF!,#REF!,CG56,CJ56,CM56)</f>
        <v>15</v>
      </c>
      <c r="M314">
        <f>COUNTA(#REF!,#REF!,#REF!,F56,I56,L56,O56,R56,U56,X56,AA56,AD56,AG56,BN56,BQ56,BT56,BW56,BZ56,CC56,CF56,#REF!,#REF!)</f>
        <v>12</v>
      </c>
      <c r="N314">
        <f>COUNTA(CR56,CU56,#REF!,#REF!,#REF!,CX56,DA56,DD56,#REF!,#REF!,#REF!,#REF!,#REF!,#REF!,#REF!,#REF!,#REF!,#REF!,#REF!,#REF!,CI56,CL56,CO56)</f>
        <v>23</v>
      </c>
      <c r="O314">
        <f>COUNTA(#REF!,#REF!,E56,H56,K56,N56,Q56,T56,W56,Z56,AC56,AF56,BM56,BP56,BS56,BV56,BY56,CB56,CE56,#REF!,#REF!,#REF!)</f>
        <v>15</v>
      </c>
      <c r="P314">
        <f>COUNTA(CQ56,CT56,#REF!,#REF!,#REF!,CW56,CZ56,DC56,#REF!,#REF!,#REF!,#REF!,#REF!,#REF!,#REF!,#REF!,#REF!,#REF!,#REF!,#REF!,CH56,CK56,CN56)</f>
        <v>15</v>
      </c>
      <c r="R314">
        <f>COUNTA(E115,H115,#REF!,K115,N115,Q115,T115,W115,Z115,AC115,AF115,BM115,BP115,BS115,BV115,BY115,CB115,CE115,#REF!,#REF!,#REF!,#REF!)</f>
        <v>14</v>
      </c>
      <c r="S314">
        <f>COUNTA(#REF!,#REF!,#REF!,CW115,CZ115,DC115,#REF!,#REF!,#REF!,#REF!,#REF!,#REF!,#REF!,#REF!,#REF!,#REF!,#REF!,#REF!,CH115,CK115,CN115,CQ115,CT115)</f>
        <v>21</v>
      </c>
      <c r="T314">
        <f>COUNTA(D115,G115,J115,M115,P115,S115,V115,Y115,AB115,AE115,BL115,BO115,BR115,BU115,BX115,CA115,CD115,#REF!,#REF!,#REF!,#REF!,#REF!)</f>
        <v>13</v>
      </c>
      <c r="U314">
        <f>COUNTA(#REF!,#REF!,CV115,CY115,DB115,#REF!,#REF!,#REF!,#REF!,#REF!,#REF!,#REF!,#REF!,#REF!,#REF!,#REF!,#REF!,CG115,CJ115,CM115,CP115,CS115,#REF!)</f>
        <v>17</v>
      </c>
      <c r="V314">
        <f>COUNTA(F115,I115,L115,O115,R115,U115,X115,AA115,AD115,AG115,BN115,BQ115,BT115,BW115,BZ115,CC115,CF115,#REF!,#REF!,#REF!,#REF!,#REF!)</f>
        <v>5</v>
      </c>
      <c r="W314">
        <f>COUNTA(#REF!,#REF!,#REF!,CX115,DA115,DD115,#REF!,#REF!,#REF!,#REF!,#REF!,#REF!,#REF!,#REF!,#REF!,#REF!,#REF!,#REF!,CI115,CL115,CO115,CR115,CU115)</f>
        <v>15</v>
      </c>
    </row>
    <row r="315" spans="4:23">
      <c r="D315">
        <f>COUNTA(D11,G11,J11,M11,P11,S11,V11,Y11,AB11,AE11,BL11,BO11,BR11,BU11,BX11,CA11,CD11,#REF!,#REF!)</f>
        <v>2</v>
      </c>
      <c r="E315">
        <f>COUNTA(#REF!,#REF!,#REF!,#REF!,#REF!,#REF!,#REF!,#REF!,#REF!,#REF!,#REF!,#REF!,#REF!,#REF!,#REF!,CG11,CJ11,CM11)</f>
        <v>16</v>
      </c>
      <c r="F315">
        <f>COUNTA(F11,I11,L11,O11,R11,U11,X11,AA11,AD11,AG11,BN11,BQ11,BT11,BW11,BZ11,CC11,CF11,#REF!,#REF!)</f>
        <v>2</v>
      </c>
      <c r="G315">
        <f>COUNTA(#REF!,#REF!,#REF!,#REF!,#REF!,#REF!,#REF!,#REF!,#REF!,#REF!,#REF!,#REF!,#REF!,#REF!,#REF!,CI11,CL11,CO11)</f>
        <v>16</v>
      </c>
      <c r="H315">
        <f>COUNTA(E11,H11,K11,N11,Q11,T11,W11,Z11,AC11,AF11,BM11,BP11,BS11,BV11,BY11,CB11,CE11,#REF!,#REF!,#REF!)</f>
        <v>20</v>
      </c>
      <c r="I315">
        <f>COUNTA(#REF!,#REF!,#REF!,#REF!,#REF!,#REF!,#REF!,#REF!,#REF!,#REF!,#REF!,#REF!,#REF!,#REF!,CH11,CK11,CN11)</f>
        <v>15</v>
      </c>
      <c r="K315">
        <f>COUNTA(#REF!,#REF!,#REF!,D57,G57,J57,M57,P57,S57,V57,Y57,AB57,AE57,BL57,BO57,BR57,BU57,BX57,CA57,CD57,#REF!,#REF!)</f>
        <v>5</v>
      </c>
      <c r="L315">
        <f>COUNTA(CP57,CS57,#REF!,#REF!,#REF!,CV57,CY57,DB57,#REF!,#REF!,#REF!,#REF!,#REF!,#REF!,#REF!,#REF!,#REF!,#REF!,#REF!,#REF!,CG57,CJ57,CM57)</f>
        <v>16</v>
      </c>
      <c r="M315">
        <f>COUNTA(#REF!,#REF!,#REF!,F57,I57,L57,O57,R57,U57,X57,AA57,AD57,AG57,BN57,BQ57,BT57,BW57,BZ57,CC57,CF57,#REF!,#REF!)</f>
        <v>5</v>
      </c>
      <c r="N315">
        <f>COUNTA(CR57,CU57,#REF!,#REF!,#REF!,CX57,DA57,DD57,#REF!,#REF!,#REF!,#REF!,#REF!,#REF!,#REF!,#REF!,#REF!,#REF!,#REF!,#REF!,CI57,CL57,CO57)</f>
        <v>17</v>
      </c>
      <c r="O315">
        <f>COUNTA(#REF!,#REF!,E57,H57,K57,N57,Q57,T57,W57,Z57,AC57,AF57,BM57,BP57,BS57,BV57,BY57,CB57,CE57,#REF!,#REF!,#REF!)</f>
        <v>22</v>
      </c>
      <c r="P315">
        <f>COUNTA(CQ57,CT57,#REF!,#REF!,#REF!,CW57,CZ57,DC57,#REF!,#REF!,#REF!,#REF!,#REF!,#REF!,#REF!,#REF!,#REF!,#REF!,#REF!,#REF!,CH57,CK57,CN57)</f>
        <v>20</v>
      </c>
      <c r="R315">
        <f>COUNTA(E116,H116,#REF!,K116,N116,Q116,T116,W116,Z116,AC116,AF116,BM116,BP116,BS116,BV116,BY116,CB116,CE116,#REF!,#REF!,#REF!,#REF!)</f>
        <v>6</v>
      </c>
      <c r="S315">
        <f>COUNTA(#REF!,#REF!,#REF!,CW116,CZ116,DC116,#REF!,#REF!,#REF!,#REF!,#REF!,#REF!,#REF!,#REF!,#REF!,#REF!,#REF!,#REF!,CH116,CK116,CN116,CQ116,CT116)</f>
        <v>18</v>
      </c>
      <c r="T315">
        <f>COUNTA(D116,G116,J116,M116,P116,S116,V116,Y116,AB116,AE116,BL116,BO116,BR116,BU116,BX116,CA116,CD116,#REF!,#REF!,#REF!,#REF!,#REF!)</f>
        <v>21</v>
      </c>
      <c r="U315">
        <f>COUNTA(#REF!,#REF!,CV116,CY116,DB116,#REF!,#REF!,#REF!,#REF!,#REF!,#REF!,#REF!,#REF!,#REF!,#REF!,#REF!,#REF!,CG116,CJ116,CM116,CP116,CS116,#REF!)</f>
        <v>20</v>
      </c>
      <c r="V315">
        <f>COUNTA(F116,I116,L116,O116,R116,U116,X116,AA116,AD116,AG116,BN116,BQ116,BT116,BW116,BZ116,CC116,CF116,#REF!,#REF!,#REF!,#REF!,#REF!)</f>
        <v>5</v>
      </c>
      <c r="W315">
        <f>COUNTA(#REF!,#REF!,#REF!,CX116,DA116,DD116,#REF!,#REF!,#REF!,#REF!,#REF!,#REF!,#REF!,#REF!,#REF!,#REF!,#REF!,#REF!,CI116,CL116,CO116,CR116,CU116)</f>
        <v>15</v>
      </c>
    </row>
    <row r="316" spans="4:23">
      <c r="D316">
        <f>COUNTA(D12,G12,J12,M12,P12,S12,V12,Y12,AB12,AE12,BL12,BO12,BR12,BU12,BX12,CA12,CD12,#REF!,#REF!)</f>
        <v>2</v>
      </c>
      <c r="E316">
        <f>COUNTA(#REF!,#REF!,#REF!,#REF!,#REF!,#REF!,#REF!,#REF!,#REF!,#REF!,#REF!,#REF!,#REF!,#REF!,#REF!,CG12,CJ12,CM12)</f>
        <v>15</v>
      </c>
      <c r="F316">
        <f>COUNTA(F12,I12,L12,O12,R12,U12,X12,AA12,AD12,AG12,BN12,BQ12,BT12,BW12,BZ12,CC12,CF12,#REF!,#REF!)</f>
        <v>19</v>
      </c>
      <c r="G316">
        <f>COUNTA(#REF!,#REF!,#REF!,#REF!,#REF!,#REF!,#REF!,#REF!,#REF!,#REF!,#REF!,#REF!,#REF!,#REF!,#REF!,CI12,CL12,CO12)</f>
        <v>18</v>
      </c>
      <c r="H316">
        <f>COUNTA(E12,H12,K12,N12,Q12,T12,W12,Z12,AC12,AF12,BM12,BP12,BS12,BV12,BY12,CB12,CE12,#REF!,#REF!,#REF!)</f>
        <v>3</v>
      </c>
      <c r="I316">
        <f>COUNTA(#REF!,#REF!,#REF!,#REF!,#REF!,#REF!,#REF!,#REF!,#REF!,#REF!,#REF!,#REF!,#REF!,#REF!,CH12,CK12,CN12)</f>
        <v>14</v>
      </c>
      <c r="K316">
        <f>COUNTA(#REF!,#REF!,#REF!,D58,G58,J58,M58,P58,S58,V58,Y58,AB58,AE58,BL58,BO58,BR58,BU58,BX58,CA58,CD58,#REF!,#REF!)</f>
        <v>5</v>
      </c>
      <c r="L316">
        <f>COUNTA(CP58,CS58,#REF!,#REF!,#REF!,CV58,CY58,DB58,#REF!,#REF!,#REF!,#REF!,#REF!,#REF!,#REF!,#REF!,#REF!,#REF!,#REF!,#REF!,CG58,CJ58,CM58)</f>
        <v>15</v>
      </c>
      <c r="M316">
        <f>COUNTA(#REF!,#REF!,#REF!,F58,I58,L58,O58,R58,U58,X58,AA58,AD58,AG58,BN58,BQ58,BT58,BW58,BZ58,CC58,CF58,#REF!,#REF!)</f>
        <v>21</v>
      </c>
      <c r="N316">
        <f>COUNTA(CR58,CU58,#REF!,#REF!,#REF!,CX58,DA58,DD58,#REF!,#REF!,#REF!,#REF!,#REF!,#REF!,#REF!,#REF!,#REF!,#REF!,#REF!,#REF!,CI58,CL58,CO58)</f>
        <v>22</v>
      </c>
      <c r="O316">
        <f>COUNTA(#REF!,#REF!,E58,H58,K58,N58,Q58,T58,W58,Z58,AC58,AF58,BM58,BP58,BS58,BV58,BY58,CB58,CE58,#REF!,#REF!,#REF!)</f>
        <v>6</v>
      </c>
      <c r="P316">
        <f>COUNTA(CQ58,CT58,#REF!,#REF!,#REF!,CW58,CZ58,DC58,#REF!,#REF!,#REF!,#REF!,#REF!,#REF!,#REF!,#REF!,#REF!,#REF!,#REF!,#REF!,CH58,CK58,CN58)</f>
        <v>16</v>
      </c>
      <c r="R316">
        <f>COUNTA(E117,H117,#REF!,K117,N117,Q117,T117,W117,Z117,AC117,AF117,BM117,BP117,BS117,BV117,BY117,CB117,CE117,#REF!,#REF!,#REF!,#REF!)</f>
        <v>5</v>
      </c>
      <c r="S316">
        <f>COUNTA(#REF!,#REF!,#REF!,CW117,CZ117,DC117,#REF!,#REF!,#REF!,#REF!,#REF!,#REF!,#REF!,#REF!,#REF!,#REF!,#REF!,#REF!,CH117,CK117,CN117,CQ117,CT117)</f>
        <v>15</v>
      </c>
      <c r="T316">
        <f>COUNTA(D117,G117,J117,M117,P117,S117,V117,Y117,AB117,AE117,BL117,BO117,BR117,BU117,BX117,CA117,CD117,#REF!,#REF!,#REF!,#REF!,#REF!)</f>
        <v>5</v>
      </c>
      <c r="U316">
        <f>COUNTA(#REF!,#REF!,CV117,CY117,DB117,#REF!,#REF!,#REF!,#REF!,#REF!,#REF!,#REF!,#REF!,#REF!,#REF!,#REF!,#REF!,CG117,CJ117,CM117,CP117,CS117,#REF!)</f>
        <v>15</v>
      </c>
      <c r="V316">
        <f>COUNTA(F117,I117,L117,O117,R117,U117,X117,AA117,AD117,AG117,BN117,BQ117,BT117,BW117,BZ117,CC117,CF117,#REF!,#REF!,#REF!,#REF!,#REF!)</f>
        <v>5</v>
      </c>
      <c r="W316">
        <f>COUNTA(#REF!,#REF!,#REF!,CX117,DA117,DD117,#REF!,#REF!,#REF!,#REF!,#REF!,#REF!,#REF!,#REF!,#REF!,#REF!,#REF!,#REF!,CI117,CL117,CO117,CR117,CU117)</f>
        <v>15</v>
      </c>
    </row>
    <row r="317" spans="4:23">
      <c r="D317">
        <f>COUNTA(D13,G13,J13,M13,P13,S13,V13,Y13,AB13,AE13,BL13,BO13,BR13,BU13,BX13,CA13,CD13,#REF!,#REF!)</f>
        <v>2</v>
      </c>
      <c r="E317">
        <f>COUNTA(#REF!,#REF!,#REF!,#REF!,#REF!,#REF!,#REF!,#REF!,#REF!,#REF!,#REF!,#REF!,#REF!,#REF!,#REF!,CG13,CJ13,CM13)</f>
        <v>15</v>
      </c>
      <c r="F317">
        <f>COUNTA(F13,I13,L13,O13,R13,U13,X13,AA13,AD13,AG13,BN13,BQ13,BT13,BW13,BZ13,CC13,CF13,#REF!,#REF!)</f>
        <v>3</v>
      </c>
      <c r="G317">
        <f>COUNTA(#REF!,#REF!,#REF!,#REF!,#REF!,#REF!,#REF!,#REF!,#REF!,#REF!,#REF!,#REF!,#REF!,#REF!,#REF!,CI13,CL13,CO13)</f>
        <v>17</v>
      </c>
      <c r="H317">
        <f>COUNTA(E13,H13,K13,N13,Q13,T13,W13,Z13,AC13,AF13,BM13,BP13,BS13,BV13,BY13,CB13,CE13,#REF!,#REF!,#REF!)</f>
        <v>19</v>
      </c>
      <c r="I317">
        <f>COUNTA(#REF!,#REF!,#REF!,#REF!,#REF!,#REF!,#REF!,#REF!,#REF!,#REF!,#REF!,#REF!,#REF!,#REF!,CH13,CK13,CN13)</f>
        <v>15</v>
      </c>
      <c r="K317">
        <f>COUNTA(#REF!,#REF!,#REF!,D59,G59,J59,M59,P59,S59,V59,Y59,AB59,AE59,BL59,BO59,BR59,BU59,BX59,CA59,CD59,#REF!,#REF!)</f>
        <v>9</v>
      </c>
      <c r="L317">
        <f>COUNTA(CP59,CS59,#REF!,#REF!,#REF!,CV59,CY59,DB59,#REF!,#REF!,#REF!,#REF!,#REF!,#REF!,#REF!,#REF!,#REF!,#REF!,#REF!,#REF!,CG59,CJ59,CM59)</f>
        <v>15</v>
      </c>
      <c r="M317">
        <f>COUNTA(#REF!,#REF!,#REF!,F59,I59,L59,O59,R59,U59,X59,AA59,AD59,AG59,BN59,BQ59,BT59,BW59,BZ59,CC59,CF59,#REF!,#REF!)</f>
        <v>5</v>
      </c>
      <c r="N317">
        <f>COUNTA(CR59,CU59,#REF!,#REF!,#REF!,CX59,DA59,DD59,#REF!,#REF!,#REF!,#REF!,#REF!,#REF!,#REF!,#REF!,#REF!,#REF!,#REF!,#REF!,CI59,CL59,CO59)</f>
        <v>16</v>
      </c>
      <c r="O317">
        <f>COUNTA(#REF!,#REF!,E59,H59,K59,N59,Q59,T59,W59,Z59,AC59,AF59,BM59,BP59,BS59,BV59,BY59,CB59,CE59,#REF!,#REF!,#REF!)</f>
        <v>18</v>
      </c>
      <c r="P317">
        <f>COUNTA(CQ59,CT59,#REF!,#REF!,#REF!,CW59,CZ59,DC59,#REF!,#REF!,#REF!,#REF!,#REF!,#REF!,#REF!,#REF!,#REF!,#REF!,#REF!,#REF!,CH59,CK59,CN59)</f>
        <v>22</v>
      </c>
      <c r="R317">
        <f>COUNTA(E118,H118,#REF!,K118,N118,Q118,T118,W118,Z118,AC118,AF118,BM118,BP118,BS118,BV118,BY118,CB118,CE118,#REF!,#REF!,#REF!,#REF!)</f>
        <v>5</v>
      </c>
      <c r="S317">
        <f>COUNTA(#REF!,#REF!,#REF!,CW118,CZ118,DC118,#REF!,#REF!,#REF!,#REF!,#REF!,#REF!,#REF!,#REF!,#REF!,#REF!,#REF!,#REF!,CH118,CK118,CN118,CQ118,CT118)</f>
        <v>16</v>
      </c>
      <c r="T317">
        <f>COUNTA(D118,G118,J118,M118,P118,S118,V118,Y118,AB118,AE118,BL118,BO118,BR118,BU118,BX118,CA118,CD118,#REF!,#REF!,#REF!,#REF!,#REF!)</f>
        <v>22</v>
      </c>
      <c r="U317">
        <f>COUNTA(#REF!,#REF!,CV118,CY118,DB118,#REF!,#REF!,#REF!,#REF!,#REF!,#REF!,#REF!,#REF!,#REF!,#REF!,#REF!,#REF!,CG118,CJ118,CM118,CP118,CS118,#REF!)</f>
        <v>22</v>
      </c>
      <c r="V317">
        <f>COUNTA(F118,I118,L118,O118,R118,U118,X118,AA118,AD118,AG118,BN118,BQ118,BT118,BW118,BZ118,CC118,CF118,#REF!,#REF!,#REF!,#REF!,#REF!)</f>
        <v>5</v>
      </c>
      <c r="W317">
        <f>COUNTA(#REF!,#REF!,#REF!,CX118,DA118,DD118,#REF!,#REF!,#REF!,#REF!,#REF!,#REF!,#REF!,#REF!,#REF!,#REF!,#REF!,#REF!,CI118,CL118,CO118,CR118,CU118)</f>
        <v>15</v>
      </c>
    </row>
    <row r="318" spans="4:23">
      <c r="D318">
        <f>COUNTA(D14,G14,J14,M14,P14,S14,V14,Y14,AB14,AE14,BL14,BO14,BR14,BU14,BX14,CA14,CD14,#REF!,#REF!)</f>
        <v>9</v>
      </c>
      <c r="E318">
        <f>COUNTA(#REF!,#REF!,#REF!,#REF!,#REF!,#REF!,#REF!,#REF!,#REF!,#REF!,#REF!,#REF!,#REF!,#REF!,#REF!,CG14,CJ14,CM14)</f>
        <v>16</v>
      </c>
      <c r="F318">
        <f>COUNTA(F14,I14,L14,O14,R14,U14,X14,AA14,AD14,AG14,BN14,BQ14,BT14,BW14,BZ14,CC14,CF14,#REF!,#REF!)</f>
        <v>2</v>
      </c>
      <c r="G318">
        <f>COUNTA(#REF!,#REF!,#REF!,#REF!,#REF!,#REF!,#REF!,#REF!,#REF!,#REF!,#REF!,#REF!,#REF!,#REF!,#REF!,CI14,CL14,CO14)</f>
        <v>15</v>
      </c>
      <c r="H318">
        <f>COUNTA(E14,H14,K14,N14,Q14,T14,W14,Z14,AC14,AF14,BM14,BP14,BS14,BV14,BY14,CB14,CE14,#REF!,#REF!,#REF!)</f>
        <v>13</v>
      </c>
      <c r="I318">
        <f>COUNTA(#REF!,#REF!,#REF!,#REF!,#REF!,#REF!,#REF!,#REF!,#REF!,#REF!,#REF!,#REF!,#REF!,#REF!,CH14,CK14,CN14)</f>
        <v>16</v>
      </c>
      <c r="K318">
        <f>COUNTA(#REF!,#REF!,#REF!,D60,G60,J60,M60,P60,S60,V60,Y60,AB60,AE60,BL60,BO60,BR60,BU60,BX60,CA60,CD60,#REF!,#REF!)</f>
        <v>15</v>
      </c>
      <c r="L318">
        <f>COUNTA(CP60,CS60,#REF!,#REF!,#REF!,CV60,CY60,DB60,#REF!,#REF!,#REF!,#REF!,#REF!,#REF!,#REF!,#REF!,#REF!,#REF!,#REF!,#REF!,CG60,CJ60,CM60)</f>
        <v>18</v>
      </c>
      <c r="M318">
        <f>COUNTA(#REF!,#REF!,#REF!,F60,I60,L60,O60,R60,U60,X60,AA60,AD60,AG60,BN60,BQ60,BT60,BW60,BZ60,CC60,CF60,#REF!,#REF!)</f>
        <v>5</v>
      </c>
      <c r="N318">
        <f>COUNTA(CR60,CU60,#REF!,#REF!,#REF!,CX60,DA60,DD60,#REF!,#REF!,#REF!,#REF!,#REF!,#REF!,#REF!,#REF!,#REF!,#REF!,#REF!,#REF!,CI60,CL60,CO60)</f>
        <v>16</v>
      </c>
      <c r="O318">
        <f>COUNTA(#REF!,#REF!,E60,H60,K60,N60,Q60,T60,W60,Z60,AC60,AF60,BM60,BP60,BS60,BV60,BY60,CB60,CE60,#REF!,#REF!,#REF!)</f>
        <v>12</v>
      </c>
      <c r="P318">
        <f>COUNTA(CQ60,CT60,#REF!,#REF!,#REF!,CW60,CZ60,DC60,#REF!,#REF!,#REF!,#REF!,#REF!,#REF!,#REF!,#REF!,#REF!,#REF!,#REF!,#REF!,CH60,CK60,CN60)</f>
        <v>19</v>
      </c>
      <c r="R318">
        <f>COUNTA(E119,H119,#REF!,K119,N119,Q119,T119,W119,Z119,AC119,AF119,BM119,BP119,BS119,BV119,BY119,CB119,CE119,#REF!,#REF!,#REF!,#REF!)</f>
        <v>5</v>
      </c>
      <c r="S318">
        <f>COUNTA(#REF!,#REF!,#REF!,CW119,CZ119,DC119,#REF!,#REF!,#REF!,#REF!,#REF!,#REF!,#REF!,#REF!,#REF!,#REF!,#REF!,#REF!,CH119,CK119,CN119,CQ119,CT119)</f>
        <v>16</v>
      </c>
      <c r="T318">
        <f>COUNTA(D119,G119,J119,M119,P119,S119,V119,Y119,AB119,AE119,BL119,BO119,BR119,BU119,BX119,CA119,CD119,#REF!,#REF!,#REF!,#REF!,#REF!)</f>
        <v>22</v>
      </c>
      <c r="U318">
        <f>COUNTA(#REF!,#REF!,CV119,CY119,DB119,#REF!,#REF!,#REF!,#REF!,#REF!,#REF!,#REF!,#REF!,#REF!,#REF!,#REF!,#REF!,CG119,CJ119,CM119,CP119,CS119,#REF!)</f>
        <v>21</v>
      </c>
      <c r="V318">
        <f>COUNTA(F119,I119,L119,O119,R119,U119,X119,AA119,AD119,AG119,BN119,BQ119,BT119,BW119,BZ119,CC119,CF119,#REF!,#REF!,#REF!,#REF!,#REF!)</f>
        <v>5</v>
      </c>
      <c r="W318">
        <f>COUNTA(#REF!,#REF!,#REF!,CX119,DA119,DD119,#REF!,#REF!,#REF!,#REF!,#REF!,#REF!,#REF!,#REF!,#REF!,#REF!,#REF!,#REF!,CI119,CL119,CO119,CR119,CU119)</f>
        <v>15</v>
      </c>
    </row>
    <row r="319" spans="4:23">
      <c r="D319">
        <f>COUNTA(D15,G15,J15,M15,P15,S15,V15,Y15,AB15,AE15,BL15,BO15,BR15,BU15,BX15,CA15,CD15,#REF!,#REF!)</f>
        <v>2</v>
      </c>
      <c r="E319">
        <f>COUNTA(#REF!,#REF!,#REF!,#REF!,#REF!,#REF!,#REF!,#REF!,#REF!,#REF!,#REF!,#REF!,#REF!,#REF!,#REF!,CG15,CJ15,CM15)</f>
        <v>15</v>
      </c>
      <c r="F319">
        <f>COUNTA(F15,I15,L15,O15,R15,U15,X15,AA15,AD15,AG15,BN15,BQ15,BT15,BW15,BZ15,CC15,CF15,#REF!,#REF!)</f>
        <v>19</v>
      </c>
      <c r="G319">
        <f>COUNTA(#REF!,#REF!,#REF!,#REF!,#REF!,#REF!,#REF!,#REF!,#REF!,#REF!,#REF!,#REF!,#REF!,#REF!,#REF!,CI15,CL15,CO15)</f>
        <v>18</v>
      </c>
      <c r="H319">
        <f>COUNTA(E15,H15,K15,N15,Q15,T15,W15,Z15,AC15,AF15,BM15,BP15,BS15,BV15,BY15,CB15,CE15,#REF!,#REF!,#REF!)</f>
        <v>3</v>
      </c>
      <c r="I319">
        <f>COUNTA(#REF!,#REF!,#REF!,#REF!,#REF!,#REF!,#REF!,#REF!,#REF!,#REF!,#REF!,#REF!,#REF!,#REF!,CH15,CK15,CN15)</f>
        <v>14</v>
      </c>
      <c r="K319">
        <f>COUNTA(#REF!,#REF!,#REF!,D61,G61,J61,M61,P61,S61,V61,Y61,AB61,AE61,BL61,BO61,BR61,BU61,BX61,CA61,CD61,#REF!,#REF!)</f>
        <v>5</v>
      </c>
      <c r="L319">
        <f>COUNTA(CP61,CS61,#REF!,#REF!,#REF!,CV61,CY61,DB61,#REF!,#REF!,#REF!,#REF!,#REF!,#REF!,#REF!,#REF!,#REF!,#REF!,#REF!,#REF!,CG61,CJ61,CM61)</f>
        <v>15</v>
      </c>
      <c r="M319">
        <f>COUNTA(#REF!,#REF!,#REF!,F61,I61,L61,O61,R61,U61,X61,AA61,AD61,AG61,BN61,BQ61,BT61,BW61,BZ61,CC61,CF61,#REF!,#REF!)</f>
        <v>20</v>
      </c>
      <c r="N319">
        <f>COUNTA(CR61,CU61,#REF!,#REF!,#REF!,CX61,DA61,DD61,#REF!,#REF!,#REF!,#REF!,#REF!,#REF!,#REF!,#REF!,#REF!,#REF!,#REF!,#REF!,CI61,CL61,CO61)</f>
        <v>23</v>
      </c>
      <c r="O319">
        <f>COUNTA(#REF!,#REF!,E61,H61,K61,N61,Q61,T61,W61,Z61,AC61,AF61,BM61,BP61,BS61,BV61,BY61,CB61,CE61,#REF!,#REF!,#REF!)</f>
        <v>7</v>
      </c>
      <c r="P319">
        <f>COUNTA(CQ61,CT61,#REF!,#REF!,#REF!,CW61,CZ61,DC61,#REF!,#REF!,#REF!,#REF!,#REF!,#REF!,#REF!,#REF!,#REF!,#REF!,#REF!,#REF!,CH61,CK61,CN61)</f>
        <v>15</v>
      </c>
      <c r="R319">
        <f>COUNTA(E120,H120,#REF!,K120,N120,Q120,T120,W120,Z120,AC120,AF120,BM120,BP120,BS120,BV120,BY120,CB120,CE120,#REF!,#REF!,#REF!,#REF!)</f>
        <v>22</v>
      </c>
      <c r="S319">
        <f>COUNTA(#REF!,#REF!,#REF!,CW120,CZ120,DC120,#REF!,#REF!,#REF!,#REF!,#REF!,#REF!,#REF!,#REF!,#REF!,#REF!,#REF!,#REF!,CH120,CK120,CN120,CQ120,CT120)</f>
        <v>19</v>
      </c>
      <c r="T319">
        <f>COUNTA(D120,G120,J120,M120,P120,S120,V120,Y120,AB120,AE120,BL120,BO120,BR120,BU120,BX120,CA120,CD120,#REF!,#REF!,#REF!,#REF!,#REF!)</f>
        <v>5</v>
      </c>
      <c r="U319">
        <f>COUNTA(#REF!,#REF!,CV120,CY120,DB120,#REF!,#REF!,#REF!,#REF!,#REF!,#REF!,#REF!,#REF!,#REF!,#REF!,#REF!,#REF!,CG120,CJ120,CM120,CP120,CS120,#REF!)</f>
        <v>16</v>
      </c>
      <c r="V319">
        <f>COUNTA(F120,I120,L120,O120,R120,U120,X120,AA120,AD120,AG120,BN120,BQ120,BT120,BW120,BZ120,CC120,CF120,#REF!,#REF!,#REF!,#REF!,#REF!)</f>
        <v>5</v>
      </c>
      <c r="W319">
        <f>COUNTA(#REF!,#REF!,#REF!,CX120,DA120,DD120,#REF!,#REF!,#REF!,#REF!,#REF!,#REF!,#REF!,#REF!,#REF!,#REF!,#REF!,#REF!,CI120,CL120,CO120,CR120,CU120)</f>
        <v>19</v>
      </c>
    </row>
    <row r="320" spans="4:23">
      <c r="D320">
        <f>COUNTA(D16,G16,J16,M16,P16,S16,V16,Y16,AB16,AE16,BL16,BO16,BR16,BU16,BX16,CA16,CD16,#REF!,#REF!)</f>
        <v>15</v>
      </c>
      <c r="E320">
        <f>COUNTA(#REF!,#REF!,#REF!,#REF!,#REF!,#REF!,#REF!,#REF!,#REF!,#REF!,#REF!,#REF!,#REF!,#REF!,#REF!,CG16,CJ16,CM16)</f>
        <v>17</v>
      </c>
      <c r="F320">
        <f>COUNTA(F16,I16,L16,O16,R16,U16,X16,AA16,AD16,AG16,BN16,BQ16,BT16,BW16,BZ16,CC16,CF16,#REF!,#REF!)</f>
        <v>2</v>
      </c>
      <c r="G320">
        <f>COUNTA(#REF!,#REF!,#REF!,#REF!,#REF!,#REF!,#REF!,#REF!,#REF!,#REF!,#REF!,#REF!,#REF!,#REF!,#REF!,CI16,CL16,CO16)</f>
        <v>15</v>
      </c>
      <c r="H320">
        <f>COUNTA(E16,H16,K16,N16,Q16,T16,W16,Z16,AC16,AF16,BM16,BP16,BS16,BV16,BY16,CB16,CE16,#REF!,#REF!,#REF!)</f>
        <v>7</v>
      </c>
      <c r="I320">
        <f>COUNTA(#REF!,#REF!,#REF!,#REF!,#REF!,#REF!,#REF!,#REF!,#REF!,#REF!,#REF!,#REF!,#REF!,#REF!,CH16,CK16,CN16)</f>
        <v>15</v>
      </c>
      <c r="K320">
        <f>COUNTA(#REF!,#REF!,#REF!,D62,G62,J62,M62,P62,S62,V62,Y62,AB62,AE62,BL62,BO62,BR62,BU62,BX62,CA62,CD62,#REF!,#REF!)</f>
        <v>20</v>
      </c>
      <c r="L320">
        <f>COUNTA(CP62,CS62,#REF!,#REF!,#REF!,CV62,CY62,DB62,#REF!,#REF!,#REF!,#REF!,#REF!,#REF!,#REF!,#REF!,#REF!,#REF!,#REF!,#REF!,CG62,CJ62,CM62)</f>
        <v>19</v>
      </c>
      <c r="M320">
        <f>COUNTA(#REF!,#REF!,#REF!,F62,I62,L62,O62,R62,U62,X62,AA62,AD62,AG62,BN62,BQ62,BT62,BW62,BZ62,CC62,CF62,#REF!,#REF!)</f>
        <v>5</v>
      </c>
      <c r="N320">
        <f>COUNTA(CR62,CU62,#REF!,#REF!,#REF!,CX62,DA62,DD62,#REF!,#REF!,#REF!,#REF!,#REF!,#REF!,#REF!,#REF!,#REF!,#REF!,#REF!,#REF!,CI62,CL62,CO62)</f>
        <v>16</v>
      </c>
      <c r="O320">
        <f>COUNTA(#REF!,#REF!,E62,H62,K62,N62,Q62,T62,W62,Z62,AC62,AF62,BM62,BP62,BS62,BV62,BY62,CB62,CE62,#REF!,#REF!,#REF!)</f>
        <v>7</v>
      </c>
      <c r="P320">
        <f>COUNTA(CQ62,CT62,#REF!,#REF!,#REF!,CW62,CZ62,DC62,#REF!,#REF!,#REF!,#REF!,#REF!,#REF!,#REF!,#REF!,#REF!,#REF!,#REF!,#REF!,CH62,CK62,CN62)</f>
        <v>18</v>
      </c>
      <c r="R320">
        <f>COUNTA(E121,H121,#REF!,K121,N121,Q121,T121,W121,Z121,AC121,AF121,BM121,BP121,BS121,BV121,BY121,CB121,CE121,#REF!,#REF!,#REF!,#REF!)</f>
        <v>5</v>
      </c>
      <c r="S320">
        <f>COUNTA(#REF!,#REF!,#REF!,CW121,CZ121,DC121,#REF!,#REF!,#REF!,#REF!,#REF!,#REF!,#REF!,#REF!,#REF!,#REF!,#REF!,#REF!,CH121,CK121,CN121,CQ121,CT121)</f>
        <v>16</v>
      </c>
      <c r="T320">
        <f>COUNTA(D121,G121,J121,M121,P121,S121,V121,Y121,AB121,AE121,BL121,BO121,BR121,BU121,BX121,CA121,CD121,#REF!,#REF!,#REF!,#REF!,#REF!)</f>
        <v>22</v>
      </c>
      <c r="U320">
        <f>COUNTA(#REF!,#REF!,CV121,CY121,DB121,#REF!,#REF!,#REF!,#REF!,#REF!,#REF!,#REF!,#REF!,#REF!,#REF!,#REF!,#REF!,CG121,CJ121,CM121,CP121,CS121,#REF!)</f>
        <v>22</v>
      </c>
      <c r="V320">
        <f>COUNTA(F121,I121,L121,O121,R121,U121,X121,AA121,AD121,AG121,BN121,BQ121,BT121,BW121,BZ121,CC121,CF121,#REF!,#REF!,#REF!,#REF!,#REF!)</f>
        <v>5</v>
      </c>
      <c r="W320">
        <f>COUNTA(#REF!,#REF!,#REF!,CX121,DA121,DD121,#REF!,#REF!,#REF!,#REF!,#REF!,#REF!,#REF!,#REF!,#REF!,#REF!,#REF!,#REF!,CI121,CL121,CO121,CR121,CU121)</f>
        <v>15</v>
      </c>
    </row>
    <row r="321" spans="4:23">
      <c r="D321">
        <f>COUNTA(D17,G17,J17,M17,P17,S17,V17,Y17,AB17,AE17,BL17,BO17,BR17,BU17,BX17,CA17,CD17,#REF!,#REF!)</f>
        <v>2</v>
      </c>
      <c r="E321">
        <f>COUNTA(#REF!,#REF!,#REF!,#REF!,#REF!,#REF!,#REF!,#REF!,#REF!,#REF!,#REF!,#REF!,#REF!,#REF!,#REF!,CG17,CJ17,CM17)</f>
        <v>15</v>
      </c>
      <c r="F321">
        <f>COUNTA(F17,I17,L17,O17,R17,U17,X17,AA17,AD17,AG17,BN17,BQ17,BT17,BW17,BZ17,CC17,CF17,#REF!,#REF!)</f>
        <v>5</v>
      </c>
      <c r="G321">
        <f>COUNTA(#REF!,#REF!,#REF!,#REF!,#REF!,#REF!,#REF!,#REF!,#REF!,#REF!,#REF!,#REF!,#REF!,#REF!,#REF!,CI17,CL17,CO17)</f>
        <v>15</v>
      </c>
      <c r="H321">
        <f>COUNTA(E17,H17,K17,N17,Q17,T17,W17,Z17,AC17,AF17,BM17,BP17,BS17,BV17,BY17,CB17,CE17,#REF!,#REF!,#REF!)</f>
        <v>17</v>
      </c>
      <c r="I321">
        <f>COUNTA(#REF!,#REF!,#REF!,#REF!,#REF!,#REF!,#REF!,#REF!,#REF!,#REF!,#REF!,#REF!,#REF!,#REF!,CH17,CK17,CN17)</f>
        <v>17</v>
      </c>
      <c r="K321">
        <f>COUNTA(#REF!,#REF!,#REF!,D63,G63,J63,M63,P63,S63,V63,Y63,AB63,AE63,BL63,BO63,BR63,BU63,BX63,CA63,CD63,#REF!,#REF!)</f>
        <v>5</v>
      </c>
      <c r="L321">
        <f>COUNTA(CP63,CS63,#REF!,#REF!,#REF!,CV63,CY63,DB63,#REF!,#REF!,#REF!,#REF!,#REF!,#REF!,#REF!,#REF!,#REF!,#REF!,#REF!,#REF!,CG63,CJ63,CM63)</f>
        <v>15</v>
      </c>
      <c r="M321">
        <f>COUNTA(#REF!,#REF!,#REF!,F63,I63,L63,O63,R63,U63,X63,AA63,AD63,AG63,BN63,BQ63,BT63,BW63,BZ63,CC63,CF63,#REF!,#REF!)</f>
        <v>5</v>
      </c>
      <c r="N321">
        <f>COUNTA(CR63,CU63,#REF!,#REF!,#REF!,CX63,DA63,DD63,#REF!,#REF!,#REF!,#REF!,#REF!,#REF!,#REF!,#REF!,#REF!,#REF!,#REF!,#REF!,CI63,CL63,CO63)</f>
        <v>15</v>
      </c>
      <c r="O321">
        <f>COUNTA(#REF!,#REF!,E63,H63,K63,N63,Q63,T63,W63,Z63,AC63,AF63,BM63,BP63,BS63,BV63,BY63,CB63,CE63,#REF!,#REF!,#REF!)</f>
        <v>5</v>
      </c>
      <c r="P321">
        <f>COUNTA(CQ63,CT63,#REF!,#REF!,#REF!,CW63,CZ63,DC63,#REF!,#REF!,#REF!,#REF!,#REF!,#REF!,#REF!,#REF!,#REF!,#REF!,#REF!,#REF!,CH63,CK63,CN63)</f>
        <v>15</v>
      </c>
      <c r="R321">
        <f>COUNTA(E122,H122,#REF!,K122,N122,Q122,T122,W122,Z122,AC122,AF122,BM122,BP122,BS122,BV122,BY122,CB122,CE122,#REF!,#REF!,#REF!,#REF!)</f>
        <v>5</v>
      </c>
      <c r="S321">
        <f>COUNTA(#REF!,#REF!,#REF!,CW122,CZ122,DC122,#REF!,#REF!,#REF!,#REF!,#REF!,#REF!,#REF!,#REF!,#REF!,#REF!,#REF!,#REF!,CH122,CK122,CN122,CQ122,CT122)</f>
        <v>15</v>
      </c>
      <c r="T321">
        <f>COUNTA(D122,G122,J122,M122,P122,S122,V122,Y122,AB122,AE122,BL122,BO122,BR122,BU122,BX122,CA122,CD122,#REF!,#REF!,#REF!,#REF!,#REF!)</f>
        <v>5</v>
      </c>
      <c r="U321">
        <f>COUNTA(#REF!,#REF!,CV122,CY122,DB122,#REF!,#REF!,#REF!,#REF!,#REF!,#REF!,#REF!,#REF!,#REF!,#REF!,#REF!,#REF!,CG122,CJ122,CM122,CP122,CS122,#REF!)</f>
        <v>15</v>
      </c>
      <c r="V321">
        <f>COUNTA(F122,I122,L122,O122,R122,U122,X122,AA122,AD122,AG122,BN122,BQ122,BT122,BW122,BZ122,CC122,CF122,#REF!,#REF!,#REF!,#REF!,#REF!)</f>
        <v>5</v>
      </c>
      <c r="W321">
        <f>COUNTA(#REF!,#REF!,#REF!,CX122,DA122,DD122,#REF!,#REF!,#REF!,#REF!,#REF!,#REF!,#REF!,#REF!,#REF!,#REF!,#REF!,#REF!,CI122,CL122,CO122,CR122,CU122)</f>
        <v>15</v>
      </c>
    </row>
    <row r="322" spans="4:23">
      <c r="D322">
        <f>COUNTA(D18,G18,J18,M18,P18,S18,V18,Y18,AB18,AE18,BL18,BO18,BR18,BU18,BX18,CA18,CD18,#REF!,#REF!)</f>
        <v>14</v>
      </c>
      <c r="E322">
        <f>COUNTA(#REF!,#REF!,#REF!,#REF!,#REF!,#REF!,#REF!,#REF!,#REF!,#REF!,#REF!,#REF!,#REF!,#REF!,#REF!,CG18,CJ18,CM18)</f>
        <v>16</v>
      </c>
      <c r="F322">
        <f>COUNTA(F18,I18,L18,O18,R18,U18,X18,AA18,AD18,AG18,BN18,BQ18,BT18,BW18,BZ18,CC18,CF18,#REF!,#REF!)</f>
        <v>2</v>
      </c>
      <c r="G322">
        <f>COUNTA(#REF!,#REF!,#REF!,#REF!,#REF!,#REF!,#REF!,#REF!,#REF!,#REF!,#REF!,#REF!,#REF!,#REF!,#REF!,CI18,CL18,CO18)</f>
        <v>15</v>
      </c>
      <c r="H322">
        <f>COUNTA(E18,H18,K18,N18,Q18,T18,W18,Z18,AC18,AF18,BM18,BP18,BS18,BV18,BY18,CB18,CE18,#REF!,#REF!,#REF!)</f>
        <v>8</v>
      </c>
      <c r="I322">
        <f>COUNTA(#REF!,#REF!,#REF!,#REF!,#REF!,#REF!,#REF!,#REF!,#REF!,#REF!,#REF!,#REF!,#REF!,#REF!,CH18,CK18,CN18)</f>
        <v>16</v>
      </c>
      <c r="K322">
        <f>COUNTA(#REF!,#REF!,#REF!,D64,G64,J64,M64,P64,S64,V64,Y64,AB64,AE64,BL64,BO64,BR64,BU64,BX64,CA64,CD64,#REF!,#REF!)</f>
        <v>14</v>
      </c>
      <c r="L322">
        <f>COUNTA(CP64,CS64,#REF!,#REF!,#REF!,CV64,CY64,DB64,#REF!,#REF!,#REF!,#REF!,#REF!,#REF!,#REF!,#REF!,#REF!,#REF!,#REF!,#REF!,CG64,CJ64,CM64)</f>
        <v>18</v>
      </c>
      <c r="M322">
        <f>COUNTA(#REF!,#REF!,#REF!,F64,I64,L64,O64,R64,U64,X64,AA64,AD64,AG64,BN64,BQ64,BT64,BW64,BZ64,CC64,CF64,#REF!,#REF!)</f>
        <v>5</v>
      </c>
      <c r="N322">
        <f>COUNTA(CR64,CU64,#REF!,#REF!,#REF!,CX64,DA64,DD64,#REF!,#REF!,#REF!,#REF!,#REF!,#REF!,#REF!,#REF!,#REF!,#REF!,#REF!,#REF!,CI64,CL64,CO64)</f>
        <v>16</v>
      </c>
      <c r="O322">
        <f>COUNTA(#REF!,#REF!,E64,H64,K64,N64,Q64,T64,W64,Z64,AC64,AF64,BM64,BP64,BS64,BV64,BY64,CB64,CE64,#REF!,#REF!,#REF!)</f>
        <v>13</v>
      </c>
      <c r="P322">
        <f>COUNTA(CQ64,CT64,#REF!,#REF!,#REF!,CW64,CZ64,DC64,#REF!,#REF!,#REF!,#REF!,#REF!,#REF!,#REF!,#REF!,#REF!,#REF!,#REF!,#REF!,CH64,CK64,CN64)</f>
        <v>20</v>
      </c>
      <c r="R322">
        <f>COUNTA(E123,H123,#REF!,K123,N123,Q123,T123,W123,Z123,AC123,AF123,BM123,BP123,BS123,BV123,BY123,CB123,CE123,#REF!,#REF!,#REF!,#REF!)</f>
        <v>5</v>
      </c>
      <c r="S322">
        <f>COUNTA(#REF!,#REF!,#REF!,CW123,CZ123,DC123,#REF!,#REF!,#REF!,#REF!,#REF!,#REF!,#REF!,#REF!,#REF!,#REF!,#REF!,#REF!,CH123,CK123,CN123,CQ123,CT123)</f>
        <v>16</v>
      </c>
      <c r="T322">
        <f>COUNTA(D123,G123,J123,M123,P123,S123,V123,Y123,AB123,AE123,BL123,BO123,BR123,BU123,BX123,CA123,CD123,#REF!,#REF!,#REF!,#REF!,#REF!)</f>
        <v>22</v>
      </c>
      <c r="U322">
        <f>COUNTA(#REF!,#REF!,CV123,CY123,DB123,#REF!,#REF!,#REF!,#REF!,#REF!,#REF!,#REF!,#REF!,#REF!,#REF!,#REF!,#REF!,CG123,CJ123,CM123,CP123,CS123,#REF!)</f>
        <v>22</v>
      </c>
      <c r="V322">
        <f>COUNTA(F123,I123,L123,O123,R123,U123,X123,AA123,AD123,AG123,BN123,BQ123,BT123,BW123,BZ123,CC123,CF123,#REF!,#REF!,#REF!,#REF!,#REF!)</f>
        <v>5</v>
      </c>
      <c r="W322">
        <f>COUNTA(#REF!,#REF!,#REF!,CX123,DA123,DD123,#REF!,#REF!,#REF!,#REF!,#REF!,#REF!,#REF!,#REF!,#REF!,#REF!,#REF!,#REF!,CI123,CL123,CO123,CR123,CU123)</f>
        <v>15</v>
      </c>
    </row>
    <row r="323" spans="4:23">
      <c r="D323">
        <f>COUNTA(D19,G19,J19,M19,P19,S19,V19,Y19,AB19,AE19,BL19,BO19,BR19,BU19,BX19,CA19,CD19,#REF!,#REF!)</f>
        <v>16</v>
      </c>
      <c r="E323">
        <f>COUNTA(#REF!,#REF!,#REF!,#REF!,#REF!,#REF!,#REF!,#REF!,#REF!,#REF!,#REF!,#REF!,#REF!,#REF!,#REF!,CG19,CJ19,CM19)</f>
        <v>16</v>
      </c>
      <c r="F323">
        <f>COUNTA(F19,I19,L19,O19,R19,U19,X19,AA19,AD19,AG19,BN19,BQ19,BT19,BW19,BZ19,CC19,CF19,#REF!,#REF!)</f>
        <v>2</v>
      </c>
      <c r="G323">
        <f>COUNTA(#REF!,#REF!,#REF!,#REF!,#REF!,#REF!,#REF!,#REF!,#REF!,#REF!,#REF!,#REF!,#REF!,#REF!,#REF!,CI19,CL19,CO19)</f>
        <v>16</v>
      </c>
      <c r="H323">
        <f>COUNTA(E19,H19,K19,N19,Q19,T19,W19,Z19,AC19,AF19,BM19,BP19,BS19,BV19,BY19,CB19,CE19,#REF!,#REF!,#REF!)</f>
        <v>6</v>
      </c>
      <c r="I323">
        <f>COUNTA(#REF!,#REF!,#REF!,#REF!,#REF!,#REF!,#REF!,#REF!,#REF!,#REF!,#REF!,#REF!,#REF!,#REF!,CH19,CK19,CN19)</f>
        <v>15</v>
      </c>
      <c r="K323">
        <f>COUNTA(#REF!,#REF!,#REF!,D65,G65,J65,M65,P65,S65,V65,Y65,AB65,AE65,BL65,BO65,BR65,BU65,BX65,CA65,CD65,#REF!,#REF!)</f>
        <v>18</v>
      </c>
      <c r="L323">
        <f>COUNTA(CP65,CS65,#REF!,#REF!,#REF!,CV65,CY65,DB65,#REF!,#REF!,#REF!,#REF!,#REF!,#REF!,#REF!,#REF!,#REF!,#REF!,#REF!,#REF!,CG65,CJ65,CM65)</f>
        <v>18</v>
      </c>
      <c r="M323">
        <f>COUNTA(#REF!,#REF!,#REF!,F65,I65,L65,O65,R65,U65,X65,AA65,AD65,AG65,BN65,BQ65,BT65,BW65,BZ65,CC65,CF65,#REF!,#REF!)</f>
        <v>5</v>
      </c>
      <c r="N323">
        <f>COUNTA(CR65,CU65,#REF!,#REF!,#REF!,CX65,DA65,DD65,#REF!,#REF!,#REF!,#REF!,#REF!,#REF!,#REF!,#REF!,#REF!,#REF!,#REF!,#REF!,CI65,CL65,CO65)</f>
        <v>16</v>
      </c>
      <c r="O323">
        <f>COUNTA(#REF!,#REF!,E65,H65,K65,N65,Q65,T65,W65,Z65,AC65,AF65,BM65,BP65,BS65,BV65,BY65,CB65,CE65,#REF!,#REF!,#REF!)</f>
        <v>9</v>
      </c>
      <c r="P323">
        <f>COUNTA(CQ65,CT65,#REF!,#REF!,#REF!,CW65,CZ65,DC65,#REF!,#REF!,#REF!,#REF!,#REF!,#REF!,#REF!,#REF!,#REF!,#REF!,#REF!,#REF!,CH65,CK65,CN65)</f>
        <v>20</v>
      </c>
      <c r="R323">
        <f>COUNTA(E124,H124,#REF!,K124,N124,Q124,T124,W124,Z124,AC124,AF124,BM124,BP124,BS124,BV124,BY124,CB124,CE124,#REF!,#REF!,#REF!,#REF!)</f>
        <v>5</v>
      </c>
      <c r="S323">
        <f>COUNTA(#REF!,#REF!,#REF!,CW124,CZ124,DC124,#REF!,#REF!,#REF!,#REF!,#REF!,#REF!,#REF!,#REF!,#REF!,#REF!,#REF!,#REF!,CH124,CK124,CN124,CQ124,CT124)</f>
        <v>16</v>
      </c>
      <c r="T323">
        <f>COUNTA(D124,G124,J124,M124,P124,S124,V124,Y124,AB124,AE124,BL124,BO124,BR124,BU124,BX124,CA124,CD124,#REF!,#REF!,#REF!,#REF!,#REF!)</f>
        <v>22</v>
      </c>
      <c r="U323">
        <f>COUNTA(#REF!,#REF!,CV124,CY124,DB124,#REF!,#REF!,#REF!,#REF!,#REF!,#REF!,#REF!,#REF!,#REF!,#REF!,#REF!,#REF!,CG124,CJ124,CM124,CP124,CS124,#REF!)</f>
        <v>22</v>
      </c>
      <c r="V323">
        <f>COUNTA(F124,I124,L124,O124,R124,U124,X124,AA124,AD124,AG124,BN124,BQ124,BT124,BW124,BZ124,CC124,CF124,#REF!,#REF!,#REF!,#REF!,#REF!)</f>
        <v>5</v>
      </c>
      <c r="W323">
        <f>COUNTA(#REF!,#REF!,#REF!,CX124,DA124,DD124,#REF!,#REF!,#REF!,#REF!,#REF!,#REF!,#REF!,#REF!,#REF!,#REF!,#REF!,#REF!,CI124,CL124,CO124,CR124,CU124)</f>
        <v>15</v>
      </c>
    </row>
    <row r="324" spans="4:23">
      <c r="D324">
        <f>COUNTA(D20,G20,J20,M20,P20,S20,V20,Y20,AB20,AE20,BL20,BO20,BR20,BU20,BX20,CA20,CD20,#REF!,#REF!)</f>
        <v>2</v>
      </c>
      <c r="E324">
        <f>COUNTA(#REF!,#REF!,#REF!,#REF!,#REF!,#REF!,#REF!,#REF!,#REF!,#REF!,#REF!,#REF!,#REF!,#REF!,#REF!,CG20,CJ20,CM20)</f>
        <v>15</v>
      </c>
      <c r="F324">
        <f>COUNTA(F20,I20,L20,O20,R20,U20,X20,AA20,AD20,AG20,BN20,BQ20,BT20,BW20,BZ20,CC20,CF20,#REF!,#REF!)</f>
        <v>3</v>
      </c>
      <c r="G324">
        <f>COUNTA(#REF!,#REF!,#REF!,#REF!,#REF!,#REF!,#REF!,#REF!,#REF!,#REF!,#REF!,#REF!,#REF!,#REF!,#REF!,CI20,CL20,CO20)</f>
        <v>18</v>
      </c>
      <c r="H324">
        <f>COUNTA(E20,H20,K20,N20,Q20,T20,W20,Z20,AC20,AF20,BM20,BP20,BS20,BV20,BY20,CB20,CE20,#REF!,#REF!,#REF!)</f>
        <v>19</v>
      </c>
      <c r="I324">
        <f>COUNTA(#REF!,#REF!,#REF!,#REF!,#REF!,#REF!,#REF!,#REF!,#REF!,#REF!,#REF!,#REF!,#REF!,#REF!,CH20,CK20,CN20)</f>
        <v>14</v>
      </c>
      <c r="K324">
        <f>COUNTA(#REF!,#REF!,#REF!,D66,G66,J66,M66,P66,S66,V66,Y66,AB66,AE66,BL66,BO66,BR66,BU66,BX66,CA66,CD66,#REF!,#REF!)</f>
        <v>5</v>
      </c>
      <c r="L324">
        <f>COUNTA(CP66,CS66,#REF!,#REF!,#REF!,CV66,CY66,DB66,#REF!,#REF!,#REF!,#REF!,#REF!,#REF!,#REF!,#REF!,#REF!,#REF!,#REF!,#REF!,CG66,CJ66,CM66)</f>
        <v>15</v>
      </c>
      <c r="M324">
        <f>COUNTA(#REF!,#REF!,#REF!,F66,I66,L66,O66,R66,U66,X66,AA66,AD66,AG66,BN66,BQ66,BT66,BW66,BZ66,CC66,CF66,#REF!,#REF!)</f>
        <v>5</v>
      </c>
      <c r="N324">
        <f>COUNTA(CR66,CU66,#REF!,#REF!,#REF!,CX66,DA66,DD66,#REF!,#REF!,#REF!,#REF!,#REF!,#REF!,#REF!,#REF!,#REF!,#REF!,#REF!,#REF!,CI66,CL66,CO66)</f>
        <v>15</v>
      </c>
      <c r="O324">
        <f>COUNTA(#REF!,#REF!,E66,H66,K66,N66,Q66,T66,W66,Z66,AC66,AF66,BM66,BP66,BS66,BV66,BY66,CB66,CE66,#REF!,#REF!,#REF!)</f>
        <v>5</v>
      </c>
      <c r="P324">
        <f>COUNTA(CQ66,CT66,#REF!,#REF!,#REF!,CW66,CZ66,DC66,#REF!,#REF!,#REF!,#REF!,#REF!,#REF!,#REF!,#REF!,#REF!,#REF!,#REF!,#REF!,CH66,CK66,CN66)</f>
        <v>15</v>
      </c>
      <c r="R324">
        <f>COUNTA(E125,H125,#REF!,K125,N125,Q125,T125,W125,Z125,AC125,AF125,BM125,BP125,BS125,BV125,BY125,CB125,CE125,#REF!,#REF!,#REF!,#REF!)</f>
        <v>5</v>
      </c>
      <c r="S324">
        <f>COUNTA(#REF!,#REF!,#REF!,CW125,CZ125,DC125,#REF!,#REF!,#REF!,#REF!,#REF!,#REF!,#REF!,#REF!,#REF!,#REF!,#REF!,#REF!,CH125,CK125,CN125,CQ125,CT125)</f>
        <v>15</v>
      </c>
      <c r="T324">
        <f>COUNTA(D125,G125,J125,M125,P125,S125,V125,Y125,AB125,AE125,BL125,BO125,BR125,BU125,BX125,CA125,CD125,#REF!,#REF!,#REF!,#REF!,#REF!)</f>
        <v>5</v>
      </c>
      <c r="U324">
        <f>COUNTA(#REF!,#REF!,CV125,CY125,DB125,#REF!,#REF!,#REF!,#REF!,#REF!,#REF!,#REF!,#REF!,#REF!,#REF!,#REF!,#REF!,CG125,CJ125,CM125,CP125,CS125,#REF!)</f>
        <v>15</v>
      </c>
      <c r="V324">
        <f>COUNTA(F125,I125,L125,O125,R125,U125,X125,AA125,AD125,AG125,BN125,BQ125,BT125,BW125,BZ125,CC125,CF125,#REF!,#REF!,#REF!,#REF!,#REF!)</f>
        <v>5</v>
      </c>
      <c r="W324">
        <f>COUNTA(#REF!,#REF!,#REF!,CX125,DA125,DD125,#REF!,#REF!,#REF!,#REF!,#REF!,#REF!,#REF!,#REF!,#REF!,#REF!,#REF!,#REF!,CI125,CL125,CO125,CR125,CU125)</f>
        <v>15</v>
      </c>
    </row>
    <row r="325" spans="4:23">
      <c r="D325">
        <f>COUNTA(D21,G21,J21,M21,P21,S21,V21,Y21,AB21,AE21,BL21,BO21,BR21,BU21,BX21,CA21,CD21,#REF!,#REF!)</f>
        <v>2</v>
      </c>
      <c r="E325">
        <f>COUNTA(#REF!,#REF!,#REF!,#REF!,#REF!,#REF!,#REF!,#REF!,#REF!,#REF!,#REF!,#REF!,#REF!,#REF!,#REF!,CG21,CJ21,CM21)</f>
        <v>15</v>
      </c>
      <c r="F325">
        <f>COUNTA(F21,I21,L21,O21,R21,U21,X21,AA21,AD21,AG21,BN21,BQ21,BT21,BW21,BZ21,CC21,CF21,#REF!,#REF!)</f>
        <v>2</v>
      </c>
      <c r="G325">
        <f>COUNTA(#REF!,#REF!,#REF!,#REF!,#REF!,#REF!,#REF!,#REF!,#REF!,#REF!,#REF!,#REF!,#REF!,#REF!,#REF!,CI21,CL21,CO21)</f>
        <v>15</v>
      </c>
      <c r="H325">
        <f>COUNTA(E21,H21,K21,N21,Q21,T21,W21,Z21,AC21,AF21,BM21,BP21,BS21,BV21,BY21,CB21,CE21,#REF!,#REF!,#REF!)</f>
        <v>3</v>
      </c>
      <c r="I325">
        <f>COUNTA(#REF!,#REF!,#REF!,#REF!,#REF!,#REF!,#REF!,#REF!,#REF!,#REF!,#REF!,#REF!,#REF!,#REF!,CH21,CK21,CN21)</f>
        <v>14</v>
      </c>
      <c r="K325">
        <f>COUNTA(#REF!,#REF!,#REF!,D67,G67,J67,M67,P67,S67,V67,Y67,AB67,AE67,BL67,BO67,BR67,BU67,BX67,CA67,CD67,#REF!,#REF!)</f>
        <v>5</v>
      </c>
      <c r="L325">
        <f>COUNTA(CP67,CS67,#REF!,#REF!,#REF!,CV67,CY67,DB67,#REF!,#REF!,#REF!,#REF!,#REF!,#REF!,#REF!,#REF!,#REF!,#REF!,#REF!,#REF!,CG67,CJ67,CM67)</f>
        <v>15</v>
      </c>
      <c r="M325">
        <f>COUNTA(#REF!,#REF!,#REF!,F67,I67,L67,O67,R67,U67,X67,AA67,AD67,AG67,BN67,BQ67,BT67,BW67,BZ67,CC67,CF67,#REF!,#REF!)</f>
        <v>5</v>
      </c>
      <c r="N325">
        <f>COUNTA(CR67,CU67,#REF!,#REF!,#REF!,CX67,DA67,DD67,#REF!,#REF!,#REF!,#REF!,#REF!,#REF!,#REF!,#REF!,#REF!,#REF!,#REF!,#REF!,CI67,CL67,CO67)</f>
        <v>15</v>
      </c>
      <c r="O325">
        <f>COUNTA(#REF!,#REF!,E67,H67,K67,N67,Q67,T67,W67,Z67,AC67,AF67,BM67,BP67,BS67,BV67,BY67,CB67,CE67,#REF!,#REF!,#REF!)</f>
        <v>5</v>
      </c>
      <c r="P325">
        <f>COUNTA(CQ67,CT67,#REF!,#REF!,#REF!,CW67,CZ67,DC67,#REF!,#REF!,#REF!,#REF!,#REF!,#REF!,#REF!,#REF!,#REF!,#REF!,#REF!,#REF!,CH67,CK67,CN67)</f>
        <v>15</v>
      </c>
      <c r="R325">
        <f>COUNTA(E126,H126,#REF!,K126,N126,Q126,T126,W126,Z126,AC126,AF126,BM126,BP126,BS126,BV126,BY126,CB126,CE126,#REF!,#REF!,#REF!,#REF!)</f>
        <v>5</v>
      </c>
      <c r="S325">
        <f>COUNTA(#REF!,#REF!,#REF!,CW126,CZ126,DC126,#REF!,#REF!,#REF!,#REF!,#REF!,#REF!,#REF!,#REF!,#REF!,#REF!,#REF!,#REF!,CH126,CK126,CN126,CQ126,CT126)</f>
        <v>15</v>
      </c>
      <c r="T325">
        <f>COUNTA(D126,G126,J126,M126,P126,S126,V126,Y126,AB126,AE126,BL126,BO126,BR126,BU126,BX126,CA126,CD126,#REF!,#REF!,#REF!,#REF!,#REF!)</f>
        <v>5</v>
      </c>
      <c r="U325">
        <f>COUNTA(#REF!,#REF!,CV126,CY126,DB126,#REF!,#REF!,#REF!,#REF!,#REF!,#REF!,#REF!,#REF!,#REF!,#REF!,#REF!,#REF!,CG126,CJ126,CM126,CP126,CS126,#REF!)</f>
        <v>15</v>
      </c>
      <c r="V325">
        <f>COUNTA(F126,I126,L126,O126,R126,U126,X126,AA126,AD126,AG126,BN126,BQ126,BT126,BW126,BZ126,CC126,CF126,#REF!,#REF!,#REF!,#REF!,#REF!)</f>
        <v>5</v>
      </c>
      <c r="W325">
        <f>COUNTA(#REF!,#REF!,#REF!,CX126,DA126,DD126,#REF!,#REF!,#REF!,#REF!,#REF!,#REF!,#REF!,#REF!,#REF!,#REF!,#REF!,#REF!,CI126,CL126,CO126,CR126,CU126)</f>
        <v>15</v>
      </c>
    </row>
    <row r="326" spans="4:23">
      <c r="D326">
        <f>COUNTA(D22,G22,J22,M22,P22,S22,V22,Y22,AB22,AE22,BL22,BO22,BR22,BU22,BX22,CA22,CD22,#REF!,#REF!)</f>
        <v>2</v>
      </c>
      <c r="E326">
        <f>COUNTA(#REF!,#REF!,#REF!,#REF!,#REF!,#REF!,#REF!,#REF!,#REF!,#REF!,#REF!,#REF!,#REF!,#REF!,#REF!,CG22,CJ22,CM22)</f>
        <v>15</v>
      </c>
      <c r="F326">
        <f>COUNTA(F22,I22,L22,O22,R22,U22,X22,AA22,AD22,AG22,BN22,BQ22,BT22,BW22,BZ22,CC22,CF22,#REF!,#REF!)</f>
        <v>2</v>
      </c>
      <c r="G326">
        <f>COUNTA(#REF!,#REF!,#REF!,#REF!,#REF!,#REF!,#REF!,#REF!,#REF!,#REF!,#REF!,#REF!,#REF!,#REF!,#REF!,CI22,CL22,CO22)</f>
        <v>15</v>
      </c>
      <c r="H326">
        <f>COUNTA(E22,H22,K22,N22,Q22,T22,W22,Z22,AC22,AF22,BM22,BP22,BS22,BV22,BY22,CB22,CE22,#REF!,#REF!,#REF!)</f>
        <v>3</v>
      </c>
      <c r="I326">
        <f>COUNTA(#REF!,#REF!,#REF!,#REF!,#REF!,#REF!,#REF!,#REF!,#REF!,#REF!,#REF!,#REF!,#REF!,#REF!,CH22,CK22,CN22)</f>
        <v>14</v>
      </c>
      <c r="K326">
        <f>COUNTA(#REF!,#REF!,#REF!,D68,G68,J68,M68,P68,S68,V68,Y68,AB68,AE68,BL68,BO68,BR68,BU68,BX68,CA68,CD68,#REF!,#REF!)</f>
        <v>5</v>
      </c>
      <c r="L326">
        <f>COUNTA(CP68,CS68,#REF!,#REF!,#REF!,CV68,CY68,DB68,#REF!,#REF!,#REF!,#REF!,#REF!,#REF!,#REF!,#REF!,#REF!,#REF!,#REF!,#REF!,CG68,CJ68,CM68)</f>
        <v>15</v>
      </c>
      <c r="M326">
        <f>COUNTA(#REF!,#REF!,#REF!,F68,I68,L68,O68,R68,U68,X68,AA68,AD68,AG68,BN68,BQ68,BT68,BW68,BZ68,CC68,CF68,#REF!,#REF!)</f>
        <v>5</v>
      </c>
      <c r="N326">
        <f>COUNTA(CR68,CU68,#REF!,#REF!,#REF!,CX68,DA68,DD68,#REF!,#REF!,#REF!,#REF!,#REF!,#REF!,#REF!,#REF!,#REF!,#REF!,#REF!,#REF!,CI68,CL68,CO68)</f>
        <v>15</v>
      </c>
      <c r="O326">
        <f>COUNTA(#REF!,#REF!,E68,H68,K68,N68,Q68,T68,W68,Z68,AC68,AF68,BM68,BP68,BS68,BV68,BY68,CB68,CE68,#REF!,#REF!,#REF!)</f>
        <v>5</v>
      </c>
      <c r="P326">
        <f>COUNTA(CQ68,CT68,#REF!,#REF!,#REF!,CW68,CZ68,DC68,#REF!,#REF!,#REF!,#REF!,#REF!,#REF!,#REF!,#REF!,#REF!,#REF!,#REF!,#REF!,CH68,CK68,CN68)</f>
        <v>15</v>
      </c>
      <c r="R326">
        <f>COUNTA(E127,H127,#REF!,K127,N127,Q127,T127,W127,Z127,AC127,AF127,BM127,BP127,BS127,BV127,BY127,CB127,CE127,#REF!,#REF!,#REF!,#REF!)</f>
        <v>5</v>
      </c>
      <c r="S326">
        <f>COUNTA(#REF!,#REF!,#REF!,CW127,CZ127,DC127,#REF!,#REF!,#REF!,#REF!,#REF!,#REF!,#REF!,#REF!,#REF!,#REF!,#REF!,#REF!,CH127,CK127,CN127,CQ127,CT127)</f>
        <v>15</v>
      </c>
      <c r="T326">
        <f>COUNTA(D127,G127,J127,M127,P127,S127,V127,Y127,AB127,AE127,BL127,BO127,BR127,BU127,BX127,CA127,CD127,#REF!,#REF!,#REF!,#REF!,#REF!)</f>
        <v>5</v>
      </c>
      <c r="U326">
        <f>COUNTA(#REF!,#REF!,CV127,CY127,DB127,#REF!,#REF!,#REF!,#REF!,#REF!,#REF!,#REF!,#REF!,#REF!,#REF!,#REF!,#REF!,CG127,CJ127,CM127,CP127,CS127,#REF!)</f>
        <v>15</v>
      </c>
      <c r="V326">
        <f>COUNTA(F127,I127,L127,O127,R127,U127,X127,AA127,AD127,AG127,BN127,BQ127,BT127,BW127,BZ127,CC127,CF127,#REF!,#REF!,#REF!,#REF!,#REF!)</f>
        <v>5</v>
      </c>
      <c r="W326">
        <f>COUNTA(#REF!,#REF!,#REF!,CX127,DA127,DD127,#REF!,#REF!,#REF!,#REF!,#REF!,#REF!,#REF!,#REF!,#REF!,#REF!,#REF!,#REF!,CI127,CL127,CO127,CR127,CU127)</f>
        <v>15</v>
      </c>
    </row>
    <row r="327" spans="4:23">
      <c r="D327">
        <f>COUNTA(D23,G23,J23,M23,P23,S23,V23,Y23,AB23,AE23,BL23,BO23,BR23,BU23,BX23,CA23,CD23,#REF!,#REF!)</f>
        <v>2</v>
      </c>
      <c r="E327">
        <f>COUNTA(#REF!,#REF!,#REF!,#REF!,#REF!,#REF!,#REF!,#REF!,#REF!,#REF!,#REF!,#REF!,#REF!,#REF!,#REF!,CG23,CJ23,CM23)</f>
        <v>15</v>
      </c>
      <c r="F327">
        <f>COUNTA(F23,I23,L23,O23,R23,U23,X23,AA23,AD23,AG23,BN23,BQ23,BT23,BW23,BZ23,CC23,CF23,#REF!,#REF!)</f>
        <v>2</v>
      </c>
      <c r="G327">
        <f>COUNTA(#REF!,#REF!,#REF!,#REF!,#REF!,#REF!,#REF!,#REF!,#REF!,#REF!,#REF!,#REF!,#REF!,#REF!,#REF!,CI23,CL23,CO23)</f>
        <v>15</v>
      </c>
      <c r="H327">
        <f>COUNTA(E23,H23,K23,N23,Q23,T23,W23,Z23,AC23,AF23,BM23,BP23,BS23,BV23,BY23,CB23,CE23,#REF!,#REF!,#REF!)</f>
        <v>3</v>
      </c>
      <c r="I327">
        <f>COUNTA(#REF!,#REF!,#REF!,#REF!,#REF!,#REF!,#REF!,#REF!,#REF!,#REF!,#REF!,#REF!,#REF!,#REF!,CH23,CK23,CN23)</f>
        <v>14</v>
      </c>
      <c r="K327">
        <f>COUNTA(#REF!,#REF!,#REF!,D69,G69,J69,M69,P69,S69,V69,Y69,AB69,AE69,BL69,BO69,BR69,BU69,BX69,CA69,CD69,#REF!,#REF!)</f>
        <v>5</v>
      </c>
      <c r="L327">
        <f>COUNTA(CP69,CS69,#REF!,#REF!,#REF!,CV69,CY69,DB69,#REF!,#REF!,#REF!,#REF!,#REF!,#REF!,#REF!,#REF!,#REF!,#REF!,#REF!,#REF!,CG69,CJ69,CM69)</f>
        <v>15</v>
      </c>
      <c r="M327">
        <f>COUNTA(#REF!,#REF!,#REF!,F69,I69,L69,O69,R69,U69,X69,AA69,AD69,AG69,BN69,BQ69,BT69,BW69,BZ69,CC69,CF69,#REF!,#REF!)</f>
        <v>5</v>
      </c>
      <c r="N327">
        <f>COUNTA(CR69,CU69,#REF!,#REF!,#REF!,CX69,DA69,DD69,#REF!,#REF!,#REF!,#REF!,#REF!,#REF!,#REF!,#REF!,#REF!,#REF!,#REF!,#REF!,CI69,CL69,CO69)</f>
        <v>15</v>
      </c>
      <c r="O327">
        <f>COUNTA(#REF!,#REF!,E69,H69,K69,N69,Q69,T69,W69,Z69,AC69,AF69,BM69,BP69,BS69,BV69,BY69,CB69,CE69,#REF!,#REF!,#REF!)</f>
        <v>5</v>
      </c>
      <c r="P327">
        <f>COUNTA(CQ69,CT69,#REF!,#REF!,#REF!,CW69,CZ69,DC69,#REF!,#REF!,#REF!,#REF!,#REF!,#REF!,#REF!,#REF!,#REF!,#REF!,#REF!,#REF!,CH69,CK69,CN69)</f>
        <v>15</v>
      </c>
      <c r="R327">
        <f>COUNTA(E128,H128,#REF!,K128,N128,Q128,T128,W128,Z128,AC128,AF128,BM128,BP128,BS128,BV128,BY128,CB128,CE128,#REF!,#REF!,#REF!,#REF!)</f>
        <v>5</v>
      </c>
      <c r="S327">
        <f>COUNTA(#REF!,#REF!,#REF!,CW128,CZ128,DC128,#REF!,#REF!,#REF!,#REF!,#REF!,#REF!,#REF!,#REF!,#REF!,#REF!,#REF!,#REF!,CH128,CK128,CN128,CQ128,CT128)</f>
        <v>15</v>
      </c>
      <c r="T327">
        <f>COUNTA(D128,G128,J128,M128,P128,S128,V128,Y128,AB128,AE128,BL128,BO128,BR128,BU128,BX128,CA128,CD128,#REF!,#REF!,#REF!,#REF!,#REF!)</f>
        <v>5</v>
      </c>
      <c r="U327">
        <f>COUNTA(#REF!,#REF!,CV128,CY128,DB128,#REF!,#REF!,#REF!,#REF!,#REF!,#REF!,#REF!,#REF!,#REF!,#REF!,#REF!,#REF!,CG128,CJ128,CM128,CP128,CS128,#REF!)</f>
        <v>15</v>
      </c>
      <c r="V327">
        <f>COUNTA(F128,I128,L128,O128,R128,U128,X128,AA128,AD128,AG128,BN128,BQ128,BT128,BW128,BZ128,CC128,CF128,#REF!,#REF!,#REF!,#REF!,#REF!)</f>
        <v>5</v>
      </c>
      <c r="W327">
        <f>COUNTA(#REF!,#REF!,#REF!,CX128,DA128,DD128,#REF!,#REF!,#REF!,#REF!,#REF!,#REF!,#REF!,#REF!,#REF!,#REF!,#REF!,#REF!,CI128,CL128,CO128,CR128,CU128)</f>
        <v>15</v>
      </c>
    </row>
    <row r="328" spans="4:23">
      <c r="D328">
        <f>COUNTA(D24,G24,J24,M24,P24,S24,V24,Y24,AB24,AE24,BL24,BO24,BR24,BU24,BX24,CA24,CD24,#REF!,#REF!)</f>
        <v>2</v>
      </c>
      <c r="E328">
        <f>COUNTA(#REF!,#REF!,#REF!,#REF!,#REF!,#REF!,#REF!,#REF!,#REF!,#REF!,#REF!,#REF!,#REF!,#REF!,#REF!,CG24,CJ24,CM24)</f>
        <v>15</v>
      </c>
      <c r="F328">
        <f>COUNTA(F24,I24,L24,O24,R24,U24,X24,AA24,AD24,AG24,BN24,BQ24,BT24,BW24,BZ24,CC24,CF24,#REF!,#REF!)</f>
        <v>2</v>
      </c>
      <c r="G328">
        <f>COUNTA(#REF!,#REF!,#REF!,#REF!,#REF!,#REF!,#REF!,#REF!,#REF!,#REF!,#REF!,#REF!,#REF!,#REF!,#REF!,CI24,CL24,CO24)</f>
        <v>15</v>
      </c>
      <c r="H328">
        <f>COUNTA(E24,H24,K24,N24,Q24,T24,W24,Z24,AC24,AF24,BM24,BP24,BS24,BV24,BY24,CB24,CE24,#REF!,#REF!,#REF!)</f>
        <v>3</v>
      </c>
      <c r="I328">
        <f>COUNTA(#REF!,#REF!,#REF!,#REF!,#REF!,#REF!,#REF!,#REF!,#REF!,#REF!,#REF!,#REF!,#REF!,#REF!,CH24,CK24,CN24)</f>
        <v>14</v>
      </c>
      <c r="K328">
        <f>COUNTA(#REF!,#REF!,#REF!,D70,G70,J70,M70,P70,S70,V70,Y70,AB70,AE70,BL70,BO70,BR70,BU70,BX70,CA70,CD70,#REF!,#REF!)</f>
        <v>5</v>
      </c>
      <c r="L328">
        <f>COUNTA(CP70,CS70,#REF!,#REF!,#REF!,CV70,CY70,DB70,#REF!,#REF!,#REF!,#REF!,#REF!,#REF!,#REF!,#REF!,#REF!,#REF!,#REF!,#REF!,CG70,CJ70,CM70)</f>
        <v>15</v>
      </c>
      <c r="M328">
        <f>COUNTA(#REF!,#REF!,#REF!,F70,I70,L70,O70,R70,U70,X70,AA70,AD70,AG70,BN70,BQ70,BT70,BW70,BZ70,CC70,CF70,#REF!,#REF!)</f>
        <v>5</v>
      </c>
      <c r="N328">
        <f>COUNTA(CR70,CU70,#REF!,#REF!,#REF!,CX70,DA70,DD70,#REF!,#REF!,#REF!,#REF!,#REF!,#REF!,#REF!,#REF!,#REF!,#REF!,#REF!,#REF!,CI70,CL70,CO70)</f>
        <v>15</v>
      </c>
      <c r="O328">
        <f>COUNTA(#REF!,#REF!,E70,H70,K70,N70,Q70,T70,W70,Z70,AC70,AF70,BM70,BP70,BS70,BV70,BY70,CB70,CE70,#REF!,#REF!,#REF!)</f>
        <v>5</v>
      </c>
      <c r="P328">
        <f>COUNTA(CQ70,CT70,#REF!,#REF!,#REF!,CW70,CZ70,DC70,#REF!,#REF!,#REF!,#REF!,#REF!,#REF!,#REF!,#REF!,#REF!,#REF!,#REF!,#REF!,CH70,CK70,CN70)</f>
        <v>15</v>
      </c>
      <c r="R328">
        <f>COUNTA(E129,H129,#REF!,K129,N129,Q129,T129,W129,Z129,AC129,AF129,BM129,BP129,BS129,BV129,BY129,CB129,CE129,#REF!,#REF!,#REF!,#REF!)</f>
        <v>5</v>
      </c>
      <c r="S328">
        <f>COUNTA(#REF!,#REF!,#REF!,CW129,CZ129,DC129,#REF!,#REF!,#REF!,#REF!,#REF!,#REF!,#REF!,#REF!,#REF!,#REF!,#REF!,#REF!,CH129,CK129,CN129,CQ129,CT129)</f>
        <v>15</v>
      </c>
      <c r="T328">
        <f>COUNTA(D129,G129,J129,M129,P129,S129,V129,Y129,AB129,AE129,BL129,BO129,BR129,BU129,BX129,CA129,CD129,#REF!,#REF!,#REF!,#REF!,#REF!)</f>
        <v>5</v>
      </c>
      <c r="U328">
        <f>COUNTA(#REF!,#REF!,CV129,CY129,DB129,#REF!,#REF!,#REF!,#REF!,#REF!,#REF!,#REF!,#REF!,#REF!,#REF!,#REF!,#REF!,CG129,CJ129,CM129,CP129,CS129,#REF!)</f>
        <v>15</v>
      </c>
      <c r="V328">
        <f>COUNTA(F129,I129,L129,O129,R129,U129,X129,AA129,AD129,AG129,BN129,BQ129,BT129,BW129,BZ129,CC129,CF129,#REF!,#REF!,#REF!,#REF!,#REF!)</f>
        <v>5</v>
      </c>
      <c r="W328">
        <f>COUNTA(#REF!,#REF!,#REF!,CX129,DA129,DD129,#REF!,#REF!,#REF!,#REF!,#REF!,#REF!,#REF!,#REF!,#REF!,#REF!,#REF!,#REF!,CI129,CL129,CO129,CR129,CU129)</f>
        <v>15</v>
      </c>
    </row>
    <row r="329" spans="4:23">
      <c r="D329">
        <f>COUNTA(D25,G25,J25,M25,P25,S25,V25,Y25,AB25,AE25,BL25,BO25,BR25,BU25,BX25,CA25,CD25,#REF!,#REF!)</f>
        <v>2</v>
      </c>
      <c r="E329">
        <f>COUNTA(#REF!,#REF!,#REF!,#REF!,#REF!,#REF!,#REF!,#REF!,#REF!,#REF!,#REF!,#REF!,#REF!,#REF!,#REF!,CG25,CJ25,CM25)</f>
        <v>15</v>
      </c>
      <c r="F329">
        <f>COUNTA(F25,I25,L25,O25,R25,U25,X25,AA25,AD25,AG25,BN25,BQ25,BT25,BW25,BZ25,CC25,CF25,#REF!,#REF!)</f>
        <v>2</v>
      </c>
      <c r="G329">
        <f>COUNTA(#REF!,#REF!,#REF!,#REF!,#REF!,#REF!,#REF!,#REF!,#REF!,#REF!,#REF!,#REF!,#REF!,#REF!,#REF!,CI25,CL25,CO25)</f>
        <v>15</v>
      </c>
      <c r="H329">
        <f>COUNTA(E25,H25,K25,N25,Q25,T25,W25,Z25,AC25,AF25,BM25,BP25,BS25,BV25,BY25,CB25,CE25,#REF!,#REF!,#REF!)</f>
        <v>3</v>
      </c>
      <c r="I329">
        <f>COUNTA(#REF!,#REF!,#REF!,#REF!,#REF!,#REF!,#REF!,#REF!,#REF!,#REF!,#REF!,#REF!,#REF!,#REF!,CH25,CK25,CN25)</f>
        <v>14</v>
      </c>
      <c r="K329">
        <f>COUNTA(#REF!,#REF!,#REF!,D71,G71,J71,M71,P71,S71,V71,Y71,AB71,AE71,BL71,BO71,BR71,BU71,BX71,CA71,CD71,#REF!,#REF!)</f>
        <v>5</v>
      </c>
      <c r="L329">
        <f>COUNTA(CP71,CS71,#REF!,#REF!,#REF!,CV71,CY71,DB71,#REF!,#REF!,#REF!,#REF!,#REF!,#REF!,#REF!,#REF!,#REF!,#REF!,#REF!,#REF!,CG71,CJ71,CM71)</f>
        <v>15</v>
      </c>
      <c r="M329">
        <f>COUNTA(#REF!,#REF!,#REF!,F71,I71,L71,O71,R71,U71,X71,AA71,AD71,AG71,BN71,BQ71,BT71,BW71,BZ71,CC71,CF71,#REF!,#REF!)</f>
        <v>5</v>
      </c>
      <c r="N329">
        <f>COUNTA(CR71,CU71,#REF!,#REF!,#REF!,CX71,DA71,DD71,#REF!,#REF!,#REF!,#REF!,#REF!,#REF!,#REF!,#REF!,#REF!,#REF!,#REF!,#REF!,CI71,CL71,CO71)</f>
        <v>15</v>
      </c>
      <c r="O329">
        <f>COUNTA(#REF!,#REF!,E71,H71,K71,N71,Q71,T71,W71,Z71,AC71,AF71,BM71,BP71,BS71,BV71,BY71,CB71,CE71,#REF!,#REF!,#REF!)</f>
        <v>5</v>
      </c>
      <c r="P329">
        <f>COUNTA(CQ71,CT71,#REF!,#REF!,#REF!,CW71,CZ71,DC71,#REF!,#REF!,#REF!,#REF!,#REF!,#REF!,#REF!,#REF!,#REF!,#REF!,#REF!,#REF!,CH71,CK71,CN71)</f>
        <v>15</v>
      </c>
      <c r="R329">
        <f>COUNTA(E130,H130,#REF!,K130,N130,Q130,T130,W130,Z130,AC130,AF130,BM130,BP130,BS130,BV130,BY130,CB130,CE130,#REF!,#REF!,#REF!,#REF!)</f>
        <v>5</v>
      </c>
      <c r="S329">
        <f>COUNTA(#REF!,#REF!,#REF!,CW130,CZ130,DC130,#REF!,#REF!,#REF!,#REF!,#REF!,#REF!,#REF!,#REF!,#REF!,#REF!,#REF!,#REF!,CH130,CK130,CN130,CQ130,CT130)</f>
        <v>15</v>
      </c>
      <c r="T329">
        <f>COUNTA(D130,G130,J130,M130,P130,S130,V130,Y130,AB130,AE130,BL130,BO130,BR130,BU130,BX130,CA130,CD130,#REF!,#REF!,#REF!,#REF!,#REF!)</f>
        <v>5</v>
      </c>
      <c r="U329">
        <f>COUNTA(#REF!,#REF!,CV130,CY130,DB130,#REF!,#REF!,#REF!,#REF!,#REF!,#REF!,#REF!,#REF!,#REF!,#REF!,#REF!,#REF!,CG130,CJ130,CM130,CP130,CS130,#REF!)</f>
        <v>15</v>
      </c>
      <c r="V329">
        <f>COUNTA(F130,I130,L130,O130,R130,U130,X130,AA130,AD130,AG130,BN130,BQ130,BT130,BW130,BZ130,CC130,CF130,#REF!,#REF!,#REF!,#REF!,#REF!)</f>
        <v>5</v>
      </c>
      <c r="W329">
        <f>COUNTA(#REF!,#REF!,#REF!,CX130,DA130,DD130,#REF!,#REF!,#REF!,#REF!,#REF!,#REF!,#REF!,#REF!,#REF!,#REF!,#REF!,#REF!,CI130,CL130,CO130,CR130,CU130)</f>
        <v>15</v>
      </c>
    </row>
    <row r="330" spans="4:23">
      <c r="D330">
        <f>COUNTA(D26,G26,J26,M26,P26,S26,V26,Y26,AB26,AE26,BL26,BO26,BR26,BU26,BX26,CA26,CD26,#REF!,#REF!)</f>
        <v>2</v>
      </c>
      <c r="E330">
        <f>COUNTA(#REF!,#REF!,#REF!,#REF!,#REF!,#REF!,#REF!,#REF!,#REF!,#REF!,#REF!,#REF!,#REF!,#REF!,#REF!,CG26,CJ26,CM26)</f>
        <v>15</v>
      </c>
      <c r="F330">
        <f>COUNTA(F26,I26,L26,O26,R26,U26,X26,AA26,AD26,AG26,BN26,BQ26,BT26,BW26,BZ26,CC26,CF26,#REF!,#REF!)</f>
        <v>2</v>
      </c>
      <c r="G330">
        <f>COUNTA(#REF!,#REF!,#REF!,#REF!,#REF!,#REF!,#REF!,#REF!,#REF!,#REF!,#REF!,#REF!,#REF!,#REF!,#REF!,CI26,CL26,CO26)</f>
        <v>15</v>
      </c>
      <c r="H330">
        <f>COUNTA(E26,H26,K26,N26,Q26,T26,W26,Z26,AC26,AF26,BM26,BP26,BS26,BV26,BY26,CB26,CE26,#REF!,#REF!,#REF!)</f>
        <v>3</v>
      </c>
      <c r="I330">
        <f>COUNTA(#REF!,#REF!,#REF!,#REF!,#REF!,#REF!,#REF!,#REF!,#REF!,#REF!,#REF!,#REF!,#REF!,#REF!,CH26,CK26,CN26)</f>
        <v>14</v>
      </c>
      <c r="K330">
        <f>COUNTA(#REF!,#REF!,#REF!,D72,G72,J72,M72,P72,S72,V72,Y72,AB72,AE72,BL72,BO72,BR72,BU72,BX72,CA72,CD72,#REF!,#REF!)</f>
        <v>5</v>
      </c>
      <c r="L330">
        <f>COUNTA(CP72,CS72,#REF!,#REF!,#REF!,CV72,CY72,DB72,#REF!,#REF!,#REF!,#REF!,#REF!,#REF!,#REF!,#REF!,#REF!,#REF!,#REF!,#REF!,CG72,CJ72,CM72)</f>
        <v>15</v>
      </c>
      <c r="M330">
        <f>COUNTA(#REF!,#REF!,#REF!,F72,I72,L72,O72,R72,U72,X72,AA72,AD72,AG72,BN72,BQ72,BT72,BW72,BZ72,CC72,CF72,#REF!,#REF!)</f>
        <v>5</v>
      </c>
      <c r="N330">
        <f>COUNTA(CR72,CU72,#REF!,#REF!,#REF!,CX72,DA72,DD72,#REF!,#REF!,#REF!,#REF!,#REF!,#REF!,#REF!,#REF!,#REF!,#REF!,#REF!,#REF!,CI72,CL72,CO72)</f>
        <v>15</v>
      </c>
      <c r="O330">
        <f>COUNTA(#REF!,#REF!,E72,H72,K72,N72,Q72,T72,W72,Z72,AC72,AF72,BM72,BP72,BS72,BV72,BY72,CB72,CE72,#REF!,#REF!,#REF!)</f>
        <v>5</v>
      </c>
      <c r="P330">
        <f>COUNTA(CQ72,CT72,#REF!,#REF!,#REF!,CW72,CZ72,DC72,#REF!,#REF!,#REF!,#REF!,#REF!,#REF!,#REF!,#REF!,#REF!,#REF!,#REF!,#REF!,CH72,CK72,CN72)</f>
        <v>15</v>
      </c>
      <c r="R330">
        <f>COUNTA(E131,H131,#REF!,K131,N131,Q131,T131,W131,Z131,AC131,AF131,BM131,BP131,BS131,BV131,BY131,CB131,CE131,#REF!,#REF!,#REF!,#REF!)</f>
        <v>5</v>
      </c>
      <c r="S330">
        <f>COUNTA(#REF!,#REF!,#REF!,CW131,CZ131,DC131,#REF!,#REF!,#REF!,#REF!,#REF!,#REF!,#REF!,#REF!,#REF!,#REF!,#REF!,#REF!,CH131,CK131,CN131,CQ131,CT131)</f>
        <v>15</v>
      </c>
      <c r="T330">
        <f>COUNTA(D131,G131,J131,M131,P131,S131,V131,Y131,AB131,AE131,BL131,BO131,BR131,BU131,BX131,CA131,CD131,#REF!,#REF!,#REF!,#REF!,#REF!)</f>
        <v>5</v>
      </c>
      <c r="U330">
        <f>COUNTA(#REF!,#REF!,CV131,CY131,DB131,#REF!,#REF!,#REF!,#REF!,#REF!,#REF!,#REF!,#REF!,#REF!,#REF!,#REF!,#REF!,CG131,CJ131,CM131,CP131,CS131,#REF!)</f>
        <v>15</v>
      </c>
      <c r="V330">
        <f>COUNTA(F131,I131,L131,O131,R131,U131,X131,AA131,AD131,AG131,BN131,BQ131,BT131,BW131,BZ131,CC131,CF131,#REF!,#REF!,#REF!,#REF!,#REF!)</f>
        <v>5</v>
      </c>
      <c r="W330">
        <f>COUNTA(#REF!,#REF!,#REF!,CX131,DA131,DD131,#REF!,#REF!,#REF!,#REF!,#REF!,#REF!,#REF!,#REF!,#REF!,#REF!,#REF!,#REF!,CI131,CL131,CO131,CR131,CU131)</f>
        <v>15</v>
      </c>
    </row>
    <row r="331" spans="4:23">
      <c r="D331">
        <f>COUNTA(D27,G27,J27,M27,P27,S27,V27,Y27,AB27,AE27,BL27,BO27,BR27,BU27,BX27,CA27,CD27,#REF!,#REF!)</f>
        <v>2</v>
      </c>
      <c r="E331">
        <f>COUNTA(#REF!,#REF!,#REF!,#REF!,#REF!,#REF!,#REF!,#REF!,#REF!,#REF!,#REF!,#REF!,#REF!,#REF!,#REF!,CG27,CJ27,CM27)</f>
        <v>15</v>
      </c>
      <c r="F331">
        <f>COUNTA(F27,I27,L27,O27,R27,U27,X27,AA27,AD27,AG27,BN27,BQ27,BT27,BW27,BZ27,CC27,CF27,#REF!,#REF!)</f>
        <v>2</v>
      </c>
      <c r="G331">
        <f>COUNTA(#REF!,#REF!,#REF!,#REF!,#REF!,#REF!,#REF!,#REF!,#REF!,#REF!,#REF!,#REF!,#REF!,#REF!,#REF!,CI27,CL27,CO27)</f>
        <v>15</v>
      </c>
      <c r="H331">
        <f>COUNTA(E27,H27,K27,N27,Q27,T27,W27,Z27,AC27,AF27,BM27,BP27,BS27,BV27,BY27,CB27,CE27,#REF!,#REF!,#REF!)</f>
        <v>3</v>
      </c>
      <c r="I331">
        <f>COUNTA(#REF!,#REF!,#REF!,#REF!,#REF!,#REF!,#REF!,#REF!,#REF!,#REF!,#REF!,#REF!,#REF!,#REF!,CH27,CK27,CN27)</f>
        <v>14</v>
      </c>
      <c r="K331">
        <f>COUNTA(#REF!,#REF!,#REF!,D73,G73,J73,M73,P73,S73,V73,Y73,AB73,AE73,BL73,BO73,BR73,BU73,BX73,CA73,CD73,#REF!,#REF!)</f>
        <v>5</v>
      </c>
      <c r="L331">
        <f>COUNTA(CP73,CS73,#REF!,#REF!,#REF!,CV73,CY73,DB73,#REF!,#REF!,#REF!,#REF!,#REF!,#REF!,#REF!,#REF!,#REF!,#REF!,#REF!,#REF!,CG73,CJ73,CM73)</f>
        <v>15</v>
      </c>
      <c r="M331">
        <f>COUNTA(#REF!,#REF!,#REF!,F73,I73,L73,O73,R73,U73,X73,AA73,AD73,AG73,BN73,BQ73,BT73,BW73,BZ73,CC73,CF73,#REF!,#REF!)</f>
        <v>5</v>
      </c>
      <c r="N331">
        <f>COUNTA(CR73,CU73,#REF!,#REF!,#REF!,CX73,DA73,DD73,#REF!,#REF!,#REF!,#REF!,#REF!,#REF!,#REF!,#REF!,#REF!,#REF!,#REF!,#REF!,CI73,CL73,CO73)</f>
        <v>15</v>
      </c>
      <c r="O331">
        <f>COUNTA(#REF!,#REF!,E73,H73,K73,N73,Q73,T73,W73,Z73,AC73,AF73,BM73,BP73,BS73,BV73,BY73,CB73,CE73,#REF!,#REF!,#REF!)</f>
        <v>5</v>
      </c>
      <c r="P331">
        <f>COUNTA(CQ73,CT73,#REF!,#REF!,#REF!,CW73,CZ73,DC73,#REF!,#REF!,#REF!,#REF!,#REF!,#REF!,#REF!,#REF!,#REF!,#REF!,#REF!,#REF!,CH73,CK73,CN73)</f>
        <v>15</v>
      </c>
      <c r="R331">
        <f>COUNTA(E132,H132,#REF!,K132,N132,Q132,T132,W132,Z132,AC132,AF132,BM132,BP132,BS132,BV132,BY132,CB132,CE132,#REF!,#REF!,#REF!,#REF!)</f>
        <v>5</v>
      </c>
      <c r="S331">
        <f>COUNTA(#REF!,#REF!,#REF!,CW132,CZ132,DC132,#REF!,#REF!,#REF!,#REF!,#REF!,#REF!,#REF!,#REF!,#REF!,#REF!,#REF!,#REF!,CH132,CK132,CN132,CQ132,CT132)</f>
        <v>15</v>
      </c>
      <c r="T331">
        <f>COUNTA(D132,G132,J132,M132,P132,S132,V132,Y132,AB132,AE132,BL132,BO132,BR132,BU132,BX132,CA132,CD132,#REF!,#REF!,#REF!,#REF!,#REF!)</f>
        <v>5</v>
      </c>
      <c r="U331">
        <f>COUNTA(#REF!,#REF!,CV132,CY132,DB132,#REF!,#REF!,#REF!,#REF!,#REF!,#REF!,#REF!,#REF!,#REF!,#REF!,#REF!,#REF!,CG132,CJ132,CM132,CP132,CS132,#REF!)</f>
        <v>15</v>
      </c>
      <c r="V331">
        <f>COUNTA(F132,I132,L132,O132,R132,U132,X132,AA132,AD132,AG132,BN132,BQ132,BT132,BW132,BZ132,CC132,CF132,#REF!,#REF!,#REF!,#REF!,#REF!)</f>
        <v>5</v>
      </c>
      <c r="W331">
        <f>COUNTA(#REF!,#REF!,#REF!,CX132,DA132,DD132,#REF!,#REF!,#REF!,#REF!,#REF!,#REF!,#REF!,#REF!,#REF!,#REF!,#REF!,#REF!,CI132,CL132,CO132,CR132,CU132)</f>
        <v>15</v>
      </c>
    </row>
    <row r="332" spans="4:23">
      <c r="D332">
        <f>COUNTA(D28,G28,J28,M28,P28,S28,V28,Y28,AB28,AE28,BL28,BO28,BR28,BU28,BX28,CA28,CD28,#REF!,#REF!)</f>
        <v>2</v>
      </c>
      <c r="E332">
        <f>COUNTA(#REF!,#REF!,#REF!,#REF!,#REF!,#REF!,#REF!,#REF!,#REF!,#REF!,#REF!,#REF!,#REF!,#REF!,#REF!,CG28,CJ28,CM28)</f>
        <v>15</v>
      </c>
      <c r="F332">
        <f>COUNTA(F28,I28,L28,O28,R28,U28,X28,AA28,AD28,AG28,BN28,BQ28,BT28,BW28,BZ28,CC28,CF28,#REF!,#REF!)</f>
        <v>2</v>
      </c>
      <c r="G332">
        <f>COUNTA(#REF!,#REF!,#REF!,#REF!,#REF!,#REF!,#REF!,#REF!,#REF!,#REF!,#REF!,#REF!,#REF!,#REF!,#REF!,CI28,CL28,CO28)</f>
        <v>15</v>
      </c>
      <c r="H332">
        <f>COUNTA(E28,H28,K28,N28,Q28,T28,W28,Z28,AC28,AF28,BM28,BP28,BS28,BV28,BY28,CB28,CE28,#REF!,#REF!,#REF!)</f>
        <v>3</v>
      </c>
      <c r="I332">
        <f>COUNTA(#REF!,#REF!,#REF!,#REF!,#REF!,#REF!,#REF!,#REF!,#REF!,#REF!,#REF!,#REF!,#REF!,#REF!,CH28,CK28,CN28)</f>
        <v>14</v>
      </c>
      <c r="K332">
        <f>COUNTA(#REF!,#REF!,#REF!,D74,G74,J74,M74,P74,S74,V74,Y74,AB74,AE74,BL74,BO74,BR74,BU74,BX74,CA74,CD74,#REF!,#REF!)</f>
        <v>5</v>
      </c>
      <c r="L332">
        <f>COUNTA(CP74,CS74,#REF!,#REF!,#REF!,CV74,CY74,DB74,#REF!,#REF!,#REF!,#REF!,#REF!,#REF!,#REF!,#REF!,#REF!,#REF!,#REF!,#REF!,CG74,CJ74,CM74)</f>
        <v>15</v>
      </c>
      <c r="M332">
        <f>COUNTA(#REF!,#REF!,#REF!,F74,I74,L74,O74,R74,U74,X74,AA74,AD74,AG74,BN74,BQ74,BT74,BW74,BZ74,CC74,CF74,#REF!,#REF!)</f>
        <v>5</v>
      </c>
      <c r="N332">
        <f>COUNTA(CR74,CU74,#REF!,#REF!,#REF!,CX74,DA74,DD74,#REF!,#REF!,#REF!,#REF!,#REF!,#REF!,#REF!,#REF!,#REF!,#REF!,#REF!,#REF!,CI74,CL74,CO74)</f>
        <v>15</v>
      </c>
      <c r="O332">
        <f>COUNTA(#REF!,#REF!,E74,H74,K74,N74,Q74,T74,W74,Z74,AC74,AF74,BM74,BP74,BS74,BV74,BY74,CB74,CE74,#REF!,#REF!,#REF!)</f>
        <v>5</v>
      </c>
      <c r="P332">
        <f>COUNTA(CQ74,CT74,#REF!,#REF!,#REF!,CW74,CZ74,DC74,#REF!,#REF!,#REF!,#REF!,#REF!,#REF!,#REF!,#REF!,#REF!,#REF!,#REF!,#REF!,CH74,CK74,CN74)</f>
        <v>15</v>
      </c>
      <c r="R332">
        <f>COUNTA(E133,H133,#REF!,K133,N133,Q133,T133,W133,Z133,AC133,AF133,BM133,BP133,BS133,BV133,BY133,CB133,CE133,#REF!,#REF!,#REF!,#REF!)</f>
        <v>5</v>
      </c>
      <c r="S332">
        <f>COUNTA(#REF!,#REF!,#REF!,CW133,CZ133,DC133,#REF!,#REF!,#REF!,#REF!,#REF!,#REF!,#REF!,#REF!,#REF!,#REF!,#REF!,#REF!,CH133,CK133,CN133,CQ133,CT133)</f>
        <v>15</v>
      </c>
      <c r="T332">
        <f>COUNTA(D133,G133,J133,M133,P133,S133,V133,Y133,AB133,AE133,BL133,BO133,BR133,BU133,BX133,CA133,CD133,#REF!,#REF!,#REF!,#REF!,#REF!)</f>
        <v>5</v>
      </c>
      <c r="U332">
        <f>COUNTA(#REF!,#REF!,CV133,CY133,DB133,#REF!,#REF!,#REF!,#REF!,#REF!,#REF!,#REF!,#REF!,#REF!,#REF!,#REF!,#REF!,CG133,CJ133,CM133,CP133,CS133,#REF!)</f>
        <v>15</v>
      </c>
      <c r="V332">
        <f>COUNTA(F133,I133,L133,O133,R133,U133,X133,AA133,AD133,AG133,BN133,BQ133,BT133,BW133,BZ133,CC133,CF133,#REF!,#REF!,#REF!,#REF!,#REF!)</f>
        <v>5</v>
      </c>
      <c r="W332">
        <f>COUNTA(#REF!,#REF!,#REF!,CX133,DA133,DD133,#REF!,#REF!,#REF!,#REF!,#REF!,#REF!,#REF!,#REF!,#REF!,#REF!,#REF!,#REF!,CI133,CL133,CO133,CR133,CU133)</f>
        <v>15</v>
      </c>
    </row>
    <row r="333" spans="4:23">
      <c r="D333">
        <f>COUNTA(D29,G29,J29,M29,P29,S29,V29,Y29,AB29,AE29,BL29,BO29,BR29,BU29,BX29,CA29,CD29,#REF!,#REF!)</f>
        <v>2</v>
      </c>
      <c r="E333">
        <f>COUNTA(#REF!,#REF!,#REF!,#REF!,#REF!,#REF!,#REF!,#REF!,#REF!,#REF!,#REF!,#REF!,#REF!,#REF!,#REF!,CG29,CJ29,CM29)</f>
        <v>15</v>
      </c>
      <c r="F333">
        <f>COUNTA(F29,I29,L29,O29,R29,U29,X29,AA29,AD29,AG29,BN29,BQ29,BT29,BW29,BZ29,CC29,CF29,#REF!,#REF!)</f>
        <v>2</v>
      </c>
      <c r="G333">
        <f>COUNTA(#REF!,#REF!,#REF!,#REF!,#REF!,#REF!,#REF!,#REF!,#REF!,#REF!,#REF!,#REF!,#REF!,#REF!,#REF!,CI29,CL29,CO29)</f>
        <v>15</v>
      </c>
      <c r="H333">
        <f>COUNTA(E29,H29,K29,N29,Q29,T29,W29,Z29,AC29,AF29,BM29,BP29,BS29,BV29,BY29,CB29,CE29,#REF!,#REF!,#REF!)</f>
        <v>3</v>
      </c>
      <c r="I333">
        <f>COUNTA(#REF!,#REF!,#REF!,#REF!,#REF!,#REF!,#REF!,#REF!,#REF!,#REF!,#REF!,#REF!,#REF!,#REF!,CH29,CK29,CN29)</f>
        <v>14</v>
      </c>
      <c r="K333">
        <f>COUNTA(#REF!,#REF!,#REF!,D75,G75,J75,M75,P75,S75,V75,Y75,AB75,AE75,BL75,BO75,BR75,BU75,BX75,CA75,CD75,#REF!,#REF!)</f>
        <v>5</v>
      </c>
      <c r="L333">
        <f>COUNTA(CP75,CS75,#REF!,#REF!,#REF!,CV75,CY75,DB75,#REF!,#REF!,#REF!,#REF!,#REF!,#REF!,#REF!,#REF!,#REF!,#REF!,#REF!,#REF!,CG75,CJ75,CM75)</f>
        <v>15</v>
      </c>
      <c r="M333">
        <f>COUNTA(#REF!,#REF!,#REF!,F75,I75,L75,O75,R75,U75,X75,AA75,AD75,AG75,BN75,BQ75,BT75,BW75,BZ75,CC75,CF75,#REF!,#REF!)</f>
        <v>5</v>
      </c>
      <c r="N333">
        <f>COUNTA(CR75,CU75,#REF!,#REF!,#REF!,CX75,DA75,DD75,#REF!,#REF!,#REF!,#REF!,#REF!,#REF!,#REF!,#REF!,#REF!,#REF!,#REF!,#REF!,CI75,CL75,CO75)</f>
        <v>15</v>
      </c>
      <c r="O333">
        <f>COUNTA(#REF!,#REF!,E75,H75,K75,N75,Q75,T75,W75,Z75,AC75,AF75,BM75,BP75,BS75,BV75,BY75,CB75,CE75,#REF!,#REF!,#REF!)</f>
        <v>5</v>
      </c>
      <c r="P333">
        <f>COUNTA(CQ75,CT75,#REF!,#REF!,#REF!,CW75,CZ75,DC75,#REF!,#REF!,#REF!,#REF!,#REF!,#REF!,#REF!,#REF!,#REF!,#REF!,#REF!,#REF!,CH75,CK75,CN75)</f>
        <v>15</v>
      </c>
      <c r="R333">
        <f>COUNTA(E134,H134,#REF!,K134,N134,Q134,T134,W134,Z134,AC134,AF134,BM134,BP134,BS134,BV134,BY134,CB134,CE134,#REF!,#REF!,#REF!,#REF!)</f>
        <v>5</v>
      </c>
      <c r="S333">
        <f>COUNTA(#REF!,#REF!,#REF!,CW134,CZ134,DC134,#REF!,#REF!,#REF!,#REF!,#REF!,#REF!,#REF!,#REF!,#REF!,#REF!,#REF!,#REF!,CH134,CK134,CN134,CQ134,CT134)</f>
        <v>15</v>
      </c>
      <c r="T333">
        <f>COUNTA(D134,G134,J134,M134,P134,S134,V134,Y134,AB134,AE134,BL134,BO134,BR134,BU134,BX134,CA134,CD134,#REF!,#REF!,#REF!,#REF!,#REF!)</f>
        <v>5</v>
      </c>
      <c r="U333">
        <f>COUNTA(#REF!,#REF!,CV134,CY134,DB134,#REF!,#REF!,#REF!,#REF!,#REF!,#REF!,#REF!,#REF!,#REF!,#REF!,#REF!,#REF!,CG134,CJ134,CM134,CP134,CS134,#REF!)</f>
        <v>15</v>
      </c>
      <c r="V333">
        <f>COUNTA(F134,I134,L134,O134,R134,U134,X134,AA134,AD134,AG134,BN134,BQ134,BT134,BW134,BZ134,CC134,CF134,#REF!,#REF!,#REF!,#REF!,#REF!)</f>
        <v>5</v>
      </c>
      <c r="W333">
        <f>COUNTA(#REF!,#REF!,#REF!,CX134,DA134,DD134,#REF!,#REF!,#REF!,#REF!,#REF!,#REF!,#REF!,#REF!,#REF!,#REF!,#REF!,#REF!,CI134,CL134,CO134,CR134,CU134)</f>
        <v>15</v>
      </c>
    </row>
    <row r="334" spans="4:23">
      <c r="D334">
        <f>COUNTA(D30,G30,J30,M30,P30,S30,V30,Y30,AB30,AE30,BL30,BO30,BR30,BU30,BX30,CA30,CD30,#REF!,#REF!)</f>
        <v>2</v>
      </c>
      <c r="E334">
        <f>COUNTA(#REF!,#REF!,#REF!,#REF!,#REF!,#REF!,#REF!,#REF!,#REF!,#REF!,#REF!,#REF!,#REF!,#REF!,#REF!,CG30,CJ30,CM30)</f>
        <v>15</v>
      </c>
      <c r="F334">
        <f>COUNTA(F30,I30,L30,O30,R30,U30,X30,AA30,AD30,AG30,BN30,BQ30,BT30,BW30,BZ30,CC30,CF30,#REF!,#REF!)</f>
        <v>2</v>
      </c>
      <c r="G334">
        <f>COUNTA(#REF!,#REF!,#REF!,#REF!,#REF!,#REF!,#REF!,#REF!,#REF!,#REF!,#REF!,#REF!,#REF!,#REF!,#REF!,CI30,CL30,CO30)</f>
        <v>15</v>
      </c>
      <c r="H334">
        <f>COUNTA(E30,H30,K30,N30,Q30,T30,W30,Z30,AC30,AF30,BM30,BP30,BS30,BV30,BY30,CB30,CE30,#REF!,#REF!,#REF!)</f>
        <v>3</v>
      </c>
      <c r="I334">
        <f>COUNTA(#REF!,#REF!,#REF!,#REF!,#REF!,#REF!,#REF!,#REF!,#REF!,#REF!,#REF!,#REF!,#REF!,#REF!,CH30,CK30,CN30)</f>
        <v>14</v>
      </c>
      <c r="K334">
        <f>COUNTA(#REF!,#REF!,#REF!,D76,G76,J76,M76,P76,S76,V76,Y76,AB76,AE76,BL76,BO76,BR76,BU76,BX76,CA76,CD76,#REF!,#REF!)</f>
        <v>5</v>
      </c>
      <c r="L334">
        <f>COUNTA(CP76,CS76,#REF!,#REF!,#REF!,CV76,CY76,DB76,#REF!,#REF!,#REF!,#REF!,#REF!,#REF!,#REF!,#REF!,#REF!,#REF!,#REF!,#REF!,CG76,CJ76,CM76)</f>
        <v>15</v>
      </c>
      <c r="M334">
        <f>COUNTA(#REF!,#REF!,#REF!,F76,I76,L76,O76,R76,U76,X76,AA76,AD76,AG76,BN76,BQ76,BT76,BW76,BZ76,CC76,CF76,#REF!,#REF!)</f>
        <v>5</v>
      </c>
      <c r="N334">
        <f>COUNTA(CR76,CU76,#REF!,#REF!,#REF!,CX76,DA76,DD76,#REF!,#REF!,#REF!,#REF!,#REF!,#REF!,#REF!,#REF!,#REF!,#REF!,#REF!,#REF!,CI76,CL76,CO76)</f>
        <v>15</v>
      </c>
      <c r="O334">
        <f>COUNTA(#REF!,#REF!,E76,H76,K76,N76,Q76,T76,W76,Z76,AC76,AF76,BM76,BP76,BS76,BV76,BY76,CB76,CE76,#REF!,#REF!,#REF!)</f>
        <v>5</v>
      </c>
      <c r="P334">
        <f>COUNTA(CQ76,CT76,#REF!,#REF!,#REF!,CW76,CZ76,DC76,#REF!,#REF!,#REF!,#REF!,#REF!,#REF!,#REF!,#REF!,#REF!,#REF!,#REF!,#REF!,CH76,CK76,CN76)</f>
        <v>15</v>
      </c>
      <c r="R334">
        <f>COUNTA(E135,H135,#REF!,K135,N135,Q135,T135,W135,Z135,AC135,AF135,BM135,BP135,BS135,BV135,BY135,CB135,CE135,#REF!,#REF!,#REF!,#REF!)</f>
        <v>5</v>
      </c>
      <c r="S334">
        <f>COUNTA(#REF!,#REF!,#REF!,CW135,CZ135,DC135,#REF!,#REF!,#REF!,#REF!,#REF!,#REF!,#REF!,#REF!,#REF!,#REF!,#REF!,#REF!,CH135,CK135,CN135,CQ135,CT135)</f>
        <v>15</v>
      </c>
      <c r="T334">
        <f>COUNTA(D135,G135,J135,M135,P135,S135,V135,Y135,AB135,AE135,BL135,BO135,BR135,BU135,BX135,CA135,CD135,#REF!,#REF!,#REF!,#REF!,#REF!)</f>
        <v>5</v>
      </c>
      <c r="U334">
        <f>COUNTA(#REF!,#REF!,CV135,CY135,DB135,#REF!,#REF!,#REF!,#REF!,#REF!,#REF!,#REF!,#REF!,#REF!,#REF!,#REF!,#REF!,CG135,CJ135,CM135,CP135,CS135,#REF!)</f>
        <v>15</v>
      </c>
      <c r="V334">
        <f>COUNTA(F135,I135,L135,O135,R135,U135,X135,AA135,AD135,AG135,BN135,BQ135,BT135,BW135,BZ135,CC135,CF135,#REF!,#REF!,#REF!,#REF!,#REF!)</f>
        <v>5</v>
      </c>
      <c r="W334">
        <f>COUNTA(#REF!,#REF!,#REF!,CX135,DA135,DD135,#REF!,#REF!,#REF!,#REF!,#REF!,#REF!,#REF!,#REF!,#REF!,#REF!,#REF!,#REF!,CI135,CL135,CO135,CR135,CU135)</f>
        <v>15</v>
      </c>
    </row>
    <row r="335" spans="4:23">
      <c r="D335">
        <f>COUNTA(D31,G31,J31,M31,P31,S31,V31,Y31,AB31,AE31,BL31,BO31,BR31,BU31,BX31,CA31,CD31,#REF!,#REF!)</f>
        <v>2</v>
      </c>
      <c r="E335">
        <f>COUNTA(#REF!,#REF!,#REF!,#REF!,#REF!,#REF!,#REF!,#REF!,#REF!,#REF!,#REF!,#REF!,#REF!,#REF!,#REF!,CG31,CJ31,CM31)</f>
        <v>15</v>
      </c>
      <c r="F335">
        <f>COUNTA(F31,I31,L31,O31,R31,U31,X31,AA31,AD31,AG31,BN31,BQ31,BT31,BW31,BZ31,CC31,CF31,#REF!,#REF!)</f>
        <v>2</v>
      </c>
      <c r="G335">
        <f>COUNTA(#REF!,#REF!,#REF!,#REF!,#REF!,#REF!,#REF!,#REF!,#REF!,#REF!,#REF!,#REF!,#REF!,#REF!,#REF!,CI31,CL31,CO31)</f>
        <v>15</v>
      </c>
      <c r="H335">
        <f>COUNTA(E31,H31,K31,N31,Q31,T31,W31,Z31,AC31,AF31,BM31,BP31,BS31,BV31,BY31,CB31,CE31,#REF!,#REF!,#REF!)</f>
        <v>3</v>
      </c>
      <c r="I335">
        <f>COUNTA(#REF!,#REF!,#REF!,#REF!,#REF!,#REF!,#REF!,#REF!,#REF!,#REF!,#REF!,#REF!,#REF!,#REF!,CH31,CK31,CN31)</f>
        <v>14</v>
      </c>
      <c r="K335">
        <f>COUNTA(#REF!,#REF!,#REF!,D77,G77,J77,M77,P77,S77,V77,Y77,AB77,AE77,BL77,BO77,BR77,BU77,BX77,CA77,CD77,#REF!,#REF!)</f>
        <v>5</v>
      </c>
      <c r="L335">
        <f>COUNTA(CP77,CS77,#REF!,#REF!,#REF!,CV77,CY77,DB77,#REF!,#REF!,#REF!,#REF!,#REF!,#REF!,#REF!,#REF!,#REF!,#REF!,#REF!,#REF!,CG77,CJ77,CM77)</f>
        <v>15</v>
      </c>
      <c r="M335">
        <f>COUNTA(#REF!,#REF!,#REF!,F77,I77,L77,O77,R77,U77,X77,AA77,AD77,AG77,BN77,BQ77,BT77,BW77,BZ77,CC77,CF77,#REF!,#REF!)</f>
        <v>5</v>
      </c>
      <c r="N335">
        <f>COUNTA(CR77,CU77,#REF!,#REF!,#REF!,CX77,DA77,DD77,#REF!,#REF!,#REF!,#REF!,#REF!,#REF!,#REF!,#REF!,#REF!,#REF!,#REF!,#REF!,CI77,CL77,CO77)</f>
        <v>15</v>
      </c>
      <c r="O335">
        <f>COUNTA(#REF!,#REF!,E77,H77,K77,N77,Q77,T77,W77,Z77,AC77,AF77,BM77,BP77,BS77,BV77,BY77,CB77,CE77,#REF!,#REF!,#REF!)</f>
        <v>5</v>
      </c>
      <c r="P335">
        <f>COUNTA(CQ77,CT77,#REF!,#REF!,#REF!,CW77,CZ77,DC77,#REF!,#REF!,#REF!,#REF!,#REF!,#REF!,#REF!,#REF!,#REF!,#REF!,#REF!,#REF!,CH77,CK77,CN77)</f>
        <v>15</v>
      </c>
      <c r="R335">
        <f>COUNTA(E136,H136,#REF!,K136,N136,Q136,T136,W136,Z136,AC136,AF136,BM136,BP136,BS136,BV136,BY136,CB136,CE136,#REF!,#REF!,#REF!,#REF!)</f>
        <v>5</v>
      </c>
      <c r="S335">
        <f>COUNTA(#REF!,#REF!,#REF!,CW136,CZ136,DC136,#REF!,#REF!,#REF!,#REF!,#REF!,#REF!,#REF!,#REF!,#REF!,#REF!,#REF!,#REF!,CH136,CK136,CN136,CQ136,CT136)</f>
        <v>15</v>
      </c>
      <c r="T335">
        <f>COUNTA(D136,G136,J136,M136,P136,S136,V136,Y136,AB136,AE136,BL136,BO136,BR136,BU136,BX136,CA136,CD136,#REF!,#REF!,#REF!,#REF!,#REF!)</f>
        <v>5</v>
      </c>
      <c r="U335">
        <f>COUNTA(#REF!,#REF!,CV136,CY136,DB136,#REF!,#REF!,#REF!,#REF!,#REF!,#REF!,#REF!,#REF!,#REF!,#REF!,#REF!,#REF!,CG136,CJ136,CM136,CP136,CS136,#REF!)</f>
        <v>15</v>
      </c>
      <c r="V335">
        <f>COUNTA(F136,I136,L136,O136,R136,U136,X136,AA136,AD136,AG136,BN136,BQ136,BT136,BW136,BZ136,CC136,CF136,#REF!,#REF!,#REF!,#REF!,#REF!)</f>
        <v>5</v>
      </c>
      <c r="W335">
        <f>COUNTA(#REF!,#REF!,#REF!,CX136,DA136,DD136,#REF!,#REF!,#REF!,#REF!,#REF!,#REF!,#REF!,#REF!,#REF!,#REF!,#REF!,#REF!,CI136,CL136,CO136,CR136,CU136)</f>
        <v>15</v>
      </c>
    </row>
    <row r="336" spans="4:23">
      <c r="D336">
        <f>COUNTA(D32,G32,J32,M32,P32,S32,V32,Y32,AB32,AE32,BL32,BO32,BR32,BU32,BX32,CA32,CD32,#REF!,#REF!)</f>
        <v>2</v>
      </c>
      <c r="E336">
        <f>COUNTA(#REF!,#REF!,#REF!,#REF!,#REF!,#REF!,#REF!,#REF!,#REF!,#REF!,#REF!,#REF!,#REF!,#REF!,#REF!,CG32,CJ32,CM32)</f>
        <v>15</v>
      </c>
      <c r="F336">
        <f>COUNTA(F32,I32,L32,O32,R32,U32,X32,AA32,AD32,AG32,BN32,BQ32,BT32,BW32,BZ32,CC32,CF32,#REF!,#REF!)</f>
        <v>2</v>
      </c>
      <c r="G336">
        <f>COUNTA(#REF!,#REF!,#REF!,#REF!,#REF!,#REF!,#REF!,#REF!,#REF!,#REF!,#REF!,#REF!,#REF!,#REF!,#REF!,CI32,CL32,CO32)</f>
        <v>15</v>
      </c>
      <c r="H336">
        <f>COUNTA(E32,H32,K32,N32,Q32,T32,W32,Z32,AC32,AF32,BM32,BP32,BS32,BV32,BY32,CB32,CE32,#REF!,#REF!,#REF!)</f>
        <v>3</v>
      </c>
      <c r="I336">
        <f>COUNTA(#REF!,#REF!,#REF!,#REF!,#REF!,#REF!,#REF!,#REF!,#REF!,#REF!,#REF!,#REF!,#REF!,#REF!,CH32,CK32,CN32)</f>
        <v>14</v>
      </c>
      <c r="K336">
        <f>COUNTA(#REF!,#REF!,#REF!,D78,G78,J78,M78,P78,S78,V78,Y78,AB78,AE78,BL78,BO78,BR78,BU78,BX78,CA78,CD78,#REF!,#REF!)</f>
        <v>5</v>
      </c>
      <c r="L336">
        <f>COUNTA(CP78,CS78,#REF!,#REF!,#REF!,CV78,CY78,DB78,#REF!,#REF!,#REF!,#REF!,#REF!,#REF!,#REF!,#REF!,#REF!,#REF!,#REF!,#REF!,CG78,CJ78,CM78)</f>
        <v>15</v>
      </c>
      <c r="M336">
        <f>COUNTA(#REF!,#REF!,#REF!,F78,I78,L78,O78,R78,U78,X78,AA78,AD78,AG78,BN78,BQ78,BT78,BW78,BZ78,CC78,CF78,#REF!,#REF!)</f>
        <v>5</v>
      </c>
      <c r="N336">
        <f>COUNTA(CR78,CU78,#REF!,#REF!,#REF!,CX78,DA78,DD78,#REF!,#REF!,#REF!,#REF!,#REF!,#REF!,#REF!,#REF!,#REF!,#REF!,#REF!,#REF!,CI78,CL78,CO78)</f>
        <v>15</v>
      </c>
      <c r="O336">
        <f>COUNTA(#REF!,#REF!,E78,H78,K78,N78,Q78,T78,W78,Z78,AC78,AF78,BM78,BP78,BS78,BV78,BY78,CB78,CE78,#REF!,#REF!,#REF!)</f>
        <v>5</v>
      </c>
      <c r="P336">
        <f>COUNTA(CQ78,CT78,#REF!,#REF!,#REF!,CW78,CZ78,DC78,#REF!,#REF!,#REF!,#REF!,#REF!,#REF!,#REF!,#REF!,#REF!,#REF!,#REF!,#REF!,CH78,CK78,CN78)</f>
        <v>15</v>
      </c>
      <c r="R336">
        <f>COUNTA(E137,H137,#REF!,K137,N137,Q137,T137,W137,Z137,AC137,AF137,BM137,BP137,BS137,BV137,BY137,CB137,CE137,#REF!,#REF!,#REF!,#REF!)</f>
        <v>5</v>
      </c>
      <c r="S336">
        <f>COUNTA(#REF!,#REF!,#REF!,CW137,CZ137,DC137,#REF!,#REF!,#REF!,#REF!,#REF!,#REF!,#REF!,#REF!,#REF!,#REF!,#REF!,#REF!,CH137,CK137,CN137,CQ137,CT137)</f>
        <v>15</v>
      </c>
      <c r="T336">
        <f>COUNTA(D137,G137,J137,M137,P137,S137,V137,Y137,AB137,AE137,BL137,BO137,BR137,BU137,BX137,CA137,CD137,#REF!,#REF!,#REF!,#REF!,#REF!)</f>
        <v>5</v>
      </c>
      <c r="U336">
        <f>COUNTA(#REF!,#REF!,CV137,CY137,DB137,#REF!,#REF!,#REF!,#REF!,#REF!,#REF!,#REF!,#REF!,#REF!,#REF!,#REF!,#REF!,CG137,CJ137,CM137,CP137,CS137,#REF!)</f>
        <v>15</v>
      </c>
      <c r="V336">
        <f>COUNTA(F137,I137,L137,O137,R137,U137,X137,AA137,AD137,AG137,BN137,BQ137,BT137,BW137,BZ137,CC137,CF137,#REF!,#REF!,#REF!,#REF!,#REF!)</f>
        <v>5</v>
      </c>
      <c r="W336">
        <f>COUNTA(#REF!,#REF!,#REF!,CX137,DA137,DD137,#REF!,#REF!,#REF!,#REF!,#REF!,#REF!,#REF!,#REF!,#REF!,#REF!,#REF!,#REF!,CI137,CL137,CO137,CR137,CU137)</f>
        <v>15</v>
      </c>
    </row>
    <row r="337" spans="4:23">
      <c r="D337">
        <f>COUNTA(D33,G33,J33,M33,P33,S33,V33,Y33,AB33,AE33,BL33,BO33,BR33,BU33,BX33,CA33,CD33,#REF!,#REF!)</f>
        <v>2</v>
      </c>
      <c r="E337">
        <f>COUNTA(#REF!,#REF!,#REF!,#REF!,#REF!,#REF!,#REF!,#REF!,#REF!,#REF!,#REF!,#REF!,#REF!,#REF!,#REF!,CG33,CJ33,CM33)</f>
        <v>15</v>
      </c>
      <c r="F337">
        <f>COUNTA(F33,I33,L33,O33,R33,U33,X33,AA33,AD33,AG33,BN33,BQ33,BT33,BW33,BZ33,CC33,CF33,#REF!,#REF!)</f>
        <v>2</v>
      </c>
      <c r="G337">
        <f>COUNTA(#REF!,#REF!,#REF!,#REF!,#REF!,#REF!,#REF!,#REF!,#REF!,#REF!,#REF!,#REF!,#REF!,#REF!,#REF!,CI33,CL33,CO33)</f>
        <v>15</v>
      </c>
      <c r="H337">
        <f>COUNTA(E33,H33,K33,N33,Q33,T33,W33,Z33,AC33,AF33,BM33,BP33,BS33,BV33,BY33,CB33,CE33,#REF!,#REF!,#REF!)</f>
        <v>3</v>
      </c>
      <c r="I337">
        <f>COUNTA(#REF!,#REF!,#REF!,#REF!,#REF!,#REF!,#REF!,#REF!,#REF!,#REF!,#REF!,#REF!,#REF!,#REF!,CH33,CK33,CN33)</f>
        <v>14</v>
      </c>
      <c r="K337">
        <f>COUNTA(#REF!,#REF!,#REF!,D79,G79,J79,M79,P79,S79,V79,Y79,AB79,AE79,BL79,BO79,BR79,BU79,BX79,CA79,CD79,#REF!,#REF!)</f>
        <v>5</v>
      </c>
      <c r="L337">
        <f>COUNTA(CP79,CS79,#REF!,#REF!,#REF!,CV79,CY79,DB79,#REF!,#REF!,#REF!,#REF!,#REF!,#REF!,#REF!,#REF!,#REF!,#REF!,#REF!,#REF!,CG79,CJ79,CM79)</f>
        <v>15</v>
      </c>
      <c r="M337">
        <f>COUNTA(#REF!,#REF!,#REF!,F79,I79,L79,O79,R79,U79,X79,AA79,AD79,AG79,BN79,BQ79,BT79,BW79,BZ79,CC79,CF79,#REF!,#REF!)</f>
        <v>5</v>
      </c>
      <c r="N337">
        <f>COUNTA(CR79,CU79,#REF!,#REF!,#REF!,CX79,DA79,DD79,#REF!,#REF!,#REF!,#REF!,#REF!,#REF!,#REF!,#REF!,#REF!,#REF!,#REF!,#REF!,CI79,CL79,CO79)</f>
        <v>15</v>
      </c>
      <c r="O337">
        <f>COUNTA(#REF!,#REF!,E79,H79,K79,N79,Q79,T79,W79,Z79,AC79,AF79,BM79,BP79,BS79,BV79,BY79,CB79,CE79,#REF!,#REF!,#REF!)</f>
        <v>5</v>
      </c>
      <c r="P337">
        <f>COUNTA(CQ79,CT79,#REF!,#REF!,#REF!,CW79,CZ79,DC79,#REF!,#REF!,#REF!,#REF!,#REF!,#REF!,#REF!,#REF!,#REF!,#REF!,#REF!,#REF!,CH79,CK79,CN79)</f>
        <v>15</v>
      </c>
      <c r="R337">
        <f>COUNTA(E138,H138,#REF!,K138,N138,Q138,T138,W138,Z138,AC138,AF138,BM138,BP138,BS138,BV138,BY138,CB138,CE138,#REF!,#REF!,#REF!,#REF!)</f>
        <v>5</v>
      </c>
      <c r="S337">
        <f>COUNTA(#REF!,#REF!,#REF!,CW138,CZ138,DC138,#REF!,#REF!,#REF!,#REF!,#REF!,#REF!,#REF!,#REF!,#REF!,#REF!,#REF!,#REF!,CH138,CK138,CN138,CQ138,CT138)</f>
        <v>15</v>
      </c>
      <c r="T337">
        <f>COUNTA(D138,G138,J138,M138,P138,S138,V138,Y138,AB138,AE138,BL138,BO138,BR138,BU138,BX138,CA138,CD138,#REF!,#REF!,#REF!,#REF!,#REF!)</f>
        <v>5</v>
      </c>
      <c r="U337">
        <f>COUNTA(#REF!,#REF!,CV138,CY138,DB138,#REF!,#REF!,#REF!,#REF!,#REF!,#REF!,#REF!,#REF!,#REF!,#REF!,#REF!,#REF!,CG138,CJ138,CM138,CP138,CS138,#REF!)</f>
        <v>15</v>
      </c>
      <c r="V337">
        <f>COUNTA(F138,I138,L138,O138,R138,U138,X138,AA138,AD138,AG138,BN138,BQ138,BT138,BW138,BZ138,CC138,CF138,#REF!,#REF!,#REF!,#REF!,#REF!)</f>
        <v>5</v>
      </c>
      <c r="W337">
        <f>COUNTA(#REF!,#REF!,#REF!,CX138,DA138,DD138,#REF!,#REF!,#REF!,#REF!,#REF!,#REF!,#REF!,#REF!,#REF!,#REF!,#REF!,#REF!,CI138,CL138,CO138,CR138,CU138)</f>
        <v>15</v>
      </c>
    </row>
    <row r="338" spans="4:23">
      <c r="D338">
        <f>COUNTA(D36,G36,J36,M36,P36,S36,V36,Y36,AB36,AE36,BL36,BO36,BR36,BU36,BX36,CA36,CD36,#REF!,#REF!)</f>
        <v>2</v>
      </c>
      <c r="E338">
        <f>COUNTA(#REF!,#REF!,#REF!,#REF!,#REF!,#REF!,#REF!,#REF!,#REF!,#REF!,#REF!,#REF!,#REF!,#REF!,#REF!,CG36,CJ36,CM36)</f>
        <v>15</v>
      </c>
      <c r="F338">
        <f>COUNTA(F36,I36,L36,O36,R36,U36,X36,AA36,AD36,AG36,BN36,BQ36,BT36,BW36,BZ36,CC36,CF36,#REF!,#REF!)</f>
        <v>2</v>
      </c>
      <c r="G338">
        <f>COUNTA(#REF!,#REF!,#REF!,#REF!,#REF!,#REF!,#REF!,#REF!,#REF!,#REF!,#REF!,#REF!,#REF!,#REF!,#REF!,CI36,CL36,CO36)</f>
        <v>15</v>
      </c>
      <c r="H338">
        <f>COUNTA(E36,H36,K36,N36,Q36,T36,W36,Z36,AC36,AF36,BM36,BP36,BS36,BV36,BY36,CB36,CE36,#REF!,#REF!,#REF!)</f>
        <v>3</v>
      </c>
      <c r="I338">
        <f>COUNTA(#REF!,#REF!,#REF!,#REF!,#REF!,#REF!,#REF!,#REF!,#REF!,#REF!,#REF!,#REF!,#REF!,#REF!,CH36,CK36,CN36)</f>
        <v>14</v>
      </c>
      <c r="K338">
        <f>COUNTA(#REF!,#REF!,#REF!,D82,G82,J82,M82,P82,S82,V82,Y82,AB82,AE82,BL82,BO82,BR82,BU82,BX82,CA82,CD82,#REF!,#REF!)</f>
        <v>5</v>
      </c>
      <c r="L338">
        <f>COUNTA(CP82,CS82,#REF!,#REF!,#REF!,CV82,CY82,DB82,#REF!,#REF!,#REF!,#REF!,#REF!,#REF!,#REF!,#REF!,#REF!,#REF!,#REF!,#REF!,CG82,CJ82,CM82)</f>
        <v>15</v>
      </c>
      <c r="M338">
        <f>COUNTA(#REF!,#REF!,#REF!,F82,I82,L82,O82,R82,U82,X82,AA82,AD82,AG82,BN82,BQ82,BT82,BW82,BZ82,CC82,CF82,#REF!,#REF!)</f>
        <v>5</v>
      </c>
      <c r="N338">
        <f>COUNTA(CR82,CU82,#REF!,#REF!,#REF!,CX82,DA82,DD82,#REF!,#REF!,#REF!,#REF!,#REF!,#REF!,#REF!,#REF!,#REF!,#REF!,#REF!,#REF!,CI82,CL82,CO82)</f>
        <v>15</v>
      </c>
      <c r="O338">
        <f>COUNTA(#REF!,#REF!,E82,H82,K82,N82,Q82,T82,W82,Z82,AC82,AF82,BM82,BP82,BS82,BV82,BY82,CB82,CE82,#REF!,#REF!,#REF!)</f>
        <v>5</v>
      </c>
      <c r="P338">
        <f>COUNTA(CQ82,CT82,#REF!,#REF!,#REF!,CW82,CZ82,DC82,#REF!,#REF!,#REF!,#REF!,#REF!,#REF!,#REF!,#REF!,#REF!,#REF!,#REF!,#REF!,CH82,CK82,CN82)</f>
        <v>15</v>
      </c>
      <c r="R338">
        <f>COUNTA(E141,H141,#REF!,K141,N141,Q141,T141,W141,Z141,AC141,AF141,BM141,BP141,BS141,BV141,BY141,CB141,CE141,#REF!,#REF!,#REF!,#REF!)</f>
        <v>5</v>
      </c>
      <c r="S338">
        <f>COUNTA(#REF!,#REF!,#REF!,CW141,CZ141,DC141,#REF!,#REF!,#REF!,#REF!,#REF!,#REF!,#REF!,#REF!,#REF!,#REF!,#REF!,#REF!,CH141,CK141,CN141,CQ141,CT141)</f>
        <v>15</v>
      </c>
      <c r="T338">
        <f>COUNTA(D141,G141,J141,M141,P141,S141,V141,Y141,AB141,AE141,BL141,BO141,BR141,BU141,BX141,CA141,CD141,#REF!,#REF!,#REF!,#REF!,#REF!)</f>
        <v>5</v>
      </c>
      <c r="U338">
        <f>COUNTA(#REF!,#REF!,CV141,CY141,DB141,#REF!,#REF!,#REF!,#REF!,#REF!,#REF!,#REF!,#REF!,#REF!,#REF!,#REF!,#REF!,CG141,CJ141,CM141,CP141,CS141,#REF!)</f>
        <v>15</v>
      </c>
      <c r="V338">
        <f>COUNTA(F141,I141,L141,O141,R141,U141,X141,AA141,AD141,AG141,BN141,BQ141,BT141,BW141,BZ141,CC141,CF141,#REF!,#REF!,#REF!,#REF!,#REF!)</f>
        <v>5</v>
      </c>
      <c r="W338">
        <f>COUNTA(#REF!,#REF!,#REF!,CX141,DA141,DD141,#REF!,#REF!,#REF!,#REF!,#REF!,#REF!,#REF!,#REF!,#REF!,#REF!,#REF!,#REF!,CI141,CL141,CO141,CR141,CU141)</f>
        <v>15</v>
      </c>
    </row>
    <row r="339" spans="4:23">
      <c r="D339">
        <f>COUNTA(#REF!,#REF!,#REF!,#REF!,#REF!,#REF!,#REF!,#REF!,#REF!,#REF!,#REF!,#REF!,#REF!,#REF!,#REF!,#REF!,#REF!,#REF!,#REF!)</f>
        <v>19</v>
      </c>
      <c r="E339">
        <f>COUNTA(#REF!,#REF!,#REF!,#REF!,#REF!,#REF!,#REF!,#REF!,#REF!,#REF!,#REF!,#REF!,#REF!,#REF!,#REF!,#REF!,#REF!,#REF!)</f>
        <v>18</v>
      </c>
      <c r="F339">
        <f>COUNTA(#REF!,#REF!,#REF!,#REF!,#REF!,#REF!,#REF!,#REF!,#REF!,#REF!,#REF!,#REF!,#REF!,#REF!,#REF!,#REF!,#REF!,#REF!,#REF!)</f>
        <v>19</v>
      </c>
      <c r="G339">
        <f>COUNTA(#REF!,#REF!,#REF!,#REF!,#REF!,#REF!,#REF!,#REF!,#REF!,#REF!,#REF!,#REF!,#REF!,#REF!,#REF!,#REF!,#REF!,#REF!)</f>
        <v>18</v>
      </c>
      <c r="H339">
        <f>COUNTA(#REF!,#REF!,#REF!,#REF!,#REF!,#REF!,#REF!,#REF!,#REF!,#REF!,#REF!,#REF!,#REF!,#REF!,#REF!,#REF!,#REF!,#REF!,#REF!,#REF!)</f>
        <v>20</v>
      </c>
      <c r="I339">
        <f>COUNTA(#REF!,#REF!,#REF!,#REF!,#REF!,#REF!,#REF!,#REF!,#REF!,#REF!,#REF!,#REF!,#REF!,#REF!,#REF!,#REF!,#REF!)</f>
        <v>17</v>
      </c>
      <c r="K339">
        <f>COUNTA(#REF!,#REF!,#REF!,D83,G83,J83,M83,P83,S83,V83,Y83,AB83,AE83,BL83,BO83,BR83,BU83,BX83,CA83,CD83,#REF!,#REF!)</f>
        <v>5</v>
      </c>
      <c r="L339">
        <f>COUNTA(CP83,CS83,#REF!,#REF!,#REF!,CV83,CY83,DB83,#REF!,#REF!,#REF!,#REF!,#REF!,#REF!,#REF!,#REF!,#REF!,#REF!,#REF!,#REF!,CG83,CJ83,CM83)</f>
        <v>15</v>
      </c>
      <c r="M339">
        <f>COUNTA(#REF!,#REF!,#REF!,F83,I83,L83,O83,R83,U83,X83,AA83,AD83,AG83,BN83,BQ83,BT83,BW83,BZ83,CC83,CF83,#REF!,#REF!)</f>
        <v>5</v>
      </c>
      <c r="N339">
        <f>COUNTA(CR83,CU83,#REF!,#REF!,#REF!,CX83,DA83,DD83,#REF!,#REF!,#REF!,#REF!,#REF!,#REF!,#REF!,#REF!,#REF!,#REF!,#REF!,#REF!,CI83,CL83,CO83)</f>
        <v>15</v>
      </c>
      <c r="O339">
        <f>COUNTA(#REF!,#REF!,E83,H83,K83,N83,Q83,T83,W83,Z83,AC83,AF83,BM83,BP83,BS83,BV83,BY83,CB83,CE83,#REF!,#REF!,#REF!)</f>
        <v>5</v>
      </c>
      <c r="P339">
        <f>COUNTA(CQ83,CT83,#REF!,#REF!,#REF!,CW83,CZ83,DC83,#REF!,#REF!,#REF!,#REF!,#REF!,#REF!,#REF!,#REF!,#REF!,#REF!,#REF!,#REF!,CH83,CK83,CN83)</f>
        <v>15</v>
      </c>
      <c r="R339">
        <f>COUNTA(E142,H142,#REF!,K142,N142,Q142,T142,W142,Z142,AC142,AF142,BM142,BP142,BS142,BV142,BY142,CB142,CE142,#REF!,#REF!,#REF!,#REF!)</f>
        <v>5</v>
      </c>
      <c r="S339">
        <f>COUNTA(#REF!,#REF!,#REF!,CW142,CZ142,DC142,#REF!,#REF!,#REF!,#REF!,#REF!,#REF!,#REF!,#REF!,#REF!,#REF!,#REF!,#REF!,CH142,CK142,CN142,CQ142,CT142)</f>
        <v>15</v>
      </c>
      <c r="T339">
        <f>COUNTA(D142,G142,J142,M142,P142,S142,V142,Y142,AB142,AE142,BL142,BO142,BR142,BU142,BX142,CA142,CD142,#REF!,#REF!,#REF!,#REF!,#REF!)</f>
        <v>5</v>
      </c>
      <c r="U339">
        <f>COUNTA(#REF!,#REF!,CV142,CY142,DB142,#REF!,#REF!,#REF!,#REF!,#REF!,#REF!,#REF!,#REF!,#REF!,#REF!,#REF!,#REF!,CG142,CJ142,CM142,CP142,CS142,#REF!)</f>
        <v>15</v>
      </c>
      <c r="V339">
        <f>COUNTA(F142,I142,L142,O142,R142,U142,X142,AA142,AD142,AG142,BN142,BQ142,BT142,BW142,BZ142,CC142,CF142,#REF!,#REF!,#REF!,#REF!,#REF!)</f>
        <v>5</v>
      </c>
      <c r="W339">
        <f>COUNTA(#REF!,#REF!,#REF!,CX142,DA142,DD142,#REF!,#REF!,#REF!,#REF!,#REF!,#REF!,#REF!,#REF!,#REF!,#REF!,#REF!,#REF!,CI142,CL142,CO142,CR142,CU142)</f>
        <v>15</v>
      </c>
    </row>
    <row r="340" spans="4:23">
      <c r="D340">
        <f>COUNTA(#REF!,#REF!,#REF!,#REF!,#REF!,#REF!,#REF!,#REF!,#REF!,#REF!,#REF!,#REF!,#REF!,#REF!,#REF!,#REF!,#REF!,#REF!,#REF!)</f>
        <v>19</v>
      </c>
      <c r="E340">
        <f>COUNTA(#REF!,#REF!,#REF!,#REF!,#REF!,#REF!,#REF!,#REF!,#REF!,#REF!,#REF!,#REF!,#REF!,#REF!,#REF!,#REF!,#REF!,#REF!)</f>
        <v>18</v>
      </c>
      <c r="F340">
        <f>COUNTA(#REF!,#REF!,#REF!,#REF!,#REF!,#REF!,#REF!,#REF!,#REF!,#REF!,#REF!,#REF!,#REF!,#REF!,#REF!,#REF!,#REF!,#REF!,#REF!)</f>
        <v>19</v>
      </c>
      <c r="G340">
        <f>COUNTA(#REF!,#REF!,#REF!,#REF!,#REF!,#REF!,#REF!,#REF!,#REF!,#REF!,#REF!,#REF!,#REF!,#REF!,#REF!,#REF!,#REF!,#REF!)</f>
        <v>18</v>
      </c>
      <c r="H340">
        <f>COUNTA(#REF!,#REF!,#REF!,#REF!,#REF!,#REF!,#REF!,#REF!,#REF!,#REF!,#REF!,#REF!,#REF!,#REF!,#REF!,#REF!,#REF!,#REF!,#REF!,#REF!)</f>
        <v>20</v>
      </c>
      <c r="I340">
        <f>COUNTA(#REF!,#REF!,#REF!,#REF!,#REF!,#REF!,#REF!,#REF!,#REF!,#REF!,#REF!,#REF!,#REF!,#REF!,#REF!,#REF!,#REF!)</f>
        <v>17</v>
      </c>
      <c r="K340">
        <f>COUNTA(#REF!,#REF!,#REF!,D84,G84,J84,M84,P84,S84,V84,Y84,AB84,AE84,BL84,BO84,BR84,BU84,BX84,CA84,CD84,#REF!,#REF!)</f>
        <v>5</v>
      </c>
      <c r="L340">
        <f>COUNTA(CP84,CS84,#REF!,#REF!,#REF!,CV84,CY84,DB84,#REF!,#REF!,#REF!,#REF!,#REF!,#REF!,#REF!,#REF!,#REF!,#REF!,#REF!,#REF!,CG84,CJ84,CM84)</f>
        <v>15</v>
      </c>
      <c r="M340">
        <f>COUNTA(#REF!,#REF!,#REF!,F84,I84,L84,O84,R84,U84,X84,AA84,AD84,AG84,BN84,BQ84,BT84,BW84,BZ84,CC84,CF84,#REF!,#REF!)</f>
        <v>5</v>
      </c>
      <c r="N340">
        <f>COUNTA(CR84,CU84,#REF!,#REF!,#REF!,CX84,DA84,DD84,#REF!,#REF!,#REF!,#REF!,#REF!,#REF!,#REF!,#REF!,#REF!,#REF!,#REF!,#REF!,CI84,CL84,CO84)</f>
        <v>15</v>
      </c>
      <c r="O340">
        <f>COUNTA(#REF!,#REF!,E84,H84,K84,N84,Q84,T84,W84,Z84,AC84,AF84,BM84,BP84,BS84,BV84,BY84,CB84,CE84,#REF!,#REF!,#REF!)</f>
        <v>5</v>
      </c>
      <c r="P340">
        <f>COUNTA(CQ84,CT84,#REF!,#REF!,#REF!,CW84,CZ84,DC84,#REF!,#REF!,#REF!,#REF!,#REF!,#REF!,#REF!,#REF!,#REF!,#REF!,#REF!,#REF!,CH84,CK84,CN84)</f>
        <v>15</v>
      </c>
      <c r="R340">
        <f>COUNTA(E143,H143,#REF!,K143,N143,Q143,T143,W143,Z143,AC143,AF143,BM143,BP143,BS143,BV143,BY143,CB143,CE143,#REF!,#REF!,#REF!,#REF!)</f>
        <v>5</v>
      </c>
      <c r="S340">
        <f>COUNTA(#REF!,#REF!,#REF!,CW143,CZ143,DC143,#REF!,#REF!,#REF!,#REF!,#REF!,#REF!,#REF!,#REF!,#REF!,#REF!,#REF!,#REF!,CH143,CK143,CN143,CQ143,CT143)</f>
        <v>15</v>
      </c>
      <c r="T340">
        <f>COUNTA(D143,G143,J143,M143,P143,S143,V143,Y143,AB143,AE143,BL143,BO143,BR143,BU143,BX143,CA143,CD143,#REF!,#REF!,#REF!,#REF!,#REF!)</f>
        <v>5</v>
      </c>
      <c r="U340">
        <f>COUNTA(#REF!,#REF!,CV143,CY143,DB143,#REF!,#REF!,#REF!,#REF!,#REF!,#REF!,#REF!,#REF!,#REF!,#REF!,#REF!,#REF!,CG143,CJ143,CM143,CP143,CS143,#REF!)</f>
        <v>15</v>
      </c>
      <c r="V340">
        <f>COUNTA(F143,I143,L143,O143,R143,U143,X143,AA143,AD143,AG143,BN143,BQ143,BT143,BW143,BZ143,CC143,CF143,#REF!,#REF!,#REF!,#REF!,#REF!)</f>
        <v>5</v>
      </c>
      <c r="W340">
        <f>COUNTA(#REF!,#REF!,#REF!,CX143,DA143,DD143,#REF!,#REF!,#REF!,#REF!,#REF!,#REF!,#REF!,#REF!,#REF!,#REF!,#REF!,#REF!,CI143,CL143,CO143,CR143,CU143)</f>
        <v>15</v>
      </c>
    </row>
    <row r="341" spans="4:23">
      <c r="D341">
        <f>COUNTA(#REF!,#REF!,#REF!,#REF!,#REF!,#REF!,#REF!,#REF!,#REF!,#REF!,#REF!,#REF!,#REF!,#REF!,#REF!,#REF!,#REF!,#REF!,#REF!)</f>
        <v>19</v>
      </c>
      <c r="E341">
        <f>COUNTA(#REF!,#REF!,#REF!,#REF!,#REF!,#REF!,#REF!,#REF!,#REF!,#REF!,#REF!,#REF!,#REF!,#REF!,#REF!,#REF!,#REF!,#REF!)</f>
        <v>18</v>
      </c>
      <c r="F341">
        <f>COUNTA(#REF!,#REF!,#REF!,#REF!,#REF!,#REF!,#REF!,#REF!,#REF!,#REF!,#REF!,#REF!,#REF!,#REF!,#REF!,#REF!,#REF!,#REF!,#REF!)</f>
        <v>19</v>
      </c>
      <c r="G341">
        <f>COUNTA(#REF!,#REF!,#REF!,#REF!,#REF!,#REF!,#REF!,#REF!,#REF!,#REF!,#REF!,#REF!,#REF!,#REF!,#REF!,#REF!,#REF!,#REF!)</f>
        <v>18</v>
      </c>
      <c r="H341">
        <f>COUNTA(#REF!,#REF!,#REF!,#REF!,#REF!,#REF!,#REF!,#REF!,#REF!,#REF!,#REF!,#REF!,#REF!,#REF!,#REF!,#REF!,#REF!,#REF!,#REF!,#REF!)</f>
        <v>20</v>
      </c>
      <c r="I341">
        <f>COUNTA(#REF!,#REF!,#REF!,#REF!,#REF!,#REF!,#REF!,#REF!,#REF!,#REF!,#REF!,#REF!,#REF!,#REF!,#REF!,#REF!,#REF!)</f>
        <v>17</v>
      </c>
      <c r="K341">
        <f>COUNTA(#REF!,#REF!,#REF!,D85,G85,J85,M85,P85,S85,V85,Y85,AB85,AE85,BL85,BO85,BR85,BU85,BX85,CA85,CD85,#REF!,#REF!)</f>
        <v>5</v>
      </c>
      <c r="L341">
        <f>COUNTA(CP85,CS85,#REF!,#REF!,#REF!,CV85,CY85,DB85,#REF!,#REF!,#REF!,#REF!,#REF!,#REF!,#REF!,#REF!,#REF!,#REF!,#REF!,#REF!,CG85,CJ85,CM85)</f>
        <v>15</v>
      </c>
      <c r="M341">
        <f>COUNTA(#REF!,#REF!,#REF!,F85,I85,L85,O85,R85,U85,X85,AA85,AD85,AG85,BN85,BQ85,BT85,BW85,BZ85,CC85,CF85,#REF!,#REF!)</f>
        <v>5</v>
      </c>
      <c r="N341">
        <f>COUNTA(CR85,CU85,#REF!,#REF!,#REF!,CX85,DA85,DD85,#REF!,#REF!,#REF!,#REF!,#REF!,#REF!,#REF!,#REF!,#REF!,#REF!,#REF!,#REF!,CI85,CL85,CO85)</f>
        <v>15</v>
      </c>
      <c r="O341">
        <f>COUNTA(#REF!,#REF!,E85,H85,K85,N85,Q85,T85,W85,Z85,AC85,AF85,BM85,BP85,BS85,BV85,BY85,CB85,CE85,#REF!,#REF!,#REF!)</f>
        <v>5</v>
      </c>
      <c r="P341">
        <f>COUNTA(CQ85,CT85,#REF!,#REF!,#REF!,CW85,CZ85,DC85,#REF!,#REF!,#REF!,#REF!,#REF!,#REF!,#REF!,#REF!,#REF!,#REF!,#REF!,#REF!,CH85,CK85,CN85)</f>
        <v>15</v>
      </c>
      <c r="R341">
        <f>COUNTA(E144,H144,#REF!,K144,N144,Q144,T144,W144,Z144,AC144,AF144,BM144,BP144,BS144,BV144,BY144,CB144,CE144,#REF!,#REF!,#REF!,#REF!)</f>
        <v>5</v>
      </c>
      <c r="S341">
        <f>COUNTA(#REF!,#REF!,#REF!,CW144,CZ144,DC144,#REF!,#REF!,#REF!,#REF!,#REF!,#REF!,#REF!,#REF!,#REF!,#REF!,#REF!,#REF!,CH144,CK144,CN144,CQ144,CT144)</f>
        <v>15</v>
      </c>
      <c r="T341">
        <f>COUNTA(D144,G144,J144,M144,P144,S144,V144,Y144,AB144,AE144,BL144,BO144,BR144,BU144,BX144,CA144,CD144,#REF!,#REF!,#REF!,#REF!,#REF!)</f>
        <v>5</v>
      </c>
      <c r="U341">
        <f>COUNTA(#REF!,#REF!,CV144,CY144,DB144,#REF!,#REF!,#REF!,#REF!,#REF!,#REF!,#REF!,#REF!,#REF!,#REF!,#REF!,#REF!,CG144,CJ144,CM144,CP144,CS144,#REF!)</f>
        <v>15</v>
      </c>
      <c r="V341">
        <f>COUNTA(F144,I144,L144,O144,R144,U144,X144,AA144,AD144,AG144,BN144,BQ144,BT144,BW144,BZ144,CC144,CF144,#REF!,#REF!,#REF!,#REF!,#REF!)</f>
        <v>5</v>
      </c>
      <c r="W341">
        <f>COUNTA(#REF!,#REF!,#REF!,CX144,DA144,DD144,#REF!,#REF!,#REF!,#REF!,#REF!,#REF!,#REF!,#REF!,#REF!,#REF!,#REF!,#REF!,CI144,CL144,CO144,CR144,CU144)</f>
        <v>15</v>
      </c>
    </row>
    <row r="342" spans="4:23">
      <c r="D342">
        <f>COUNTA(#REF!,#REF!,#REF!,#REF!,#REF!,#REF!,#REF!,#REF!,#REF!,#REF!,#REF!,#REF!,#REF!,#REF!,#REF!,#REF!,#REF!,#REF!,#REF!)</f>
        <v>19</v>
      </c>
      <c r="E342">
        <f>COUNTA(#REF!,#REF!,#REF!,#REF!,#REF!,#REF!,#REF!,#REF!,#REF!,#REF!,#REF!,#REF!,#REF!,#REF!,#REF!,#REF!,#REF!,#REF!)</f>
        <v>18</v>
      </c>
      <c r="F342">
        <f>COUNTA(#REF!,#REF!,#REF!,#REF!,#REF!,#REF!,#REF!,#REF!,#REF!,#REF!,#REF!,#REF!,#REF!,#REF!,#REF!,#REF!,#REF!,#REF!,#REF!)</f>
        <v>19</v>
      </c>
      <c r="G342">
        <f>COUNTA(#REF!,#REF!,#REF!,#REF!,#REF!,#REF!,#REF!,#REF!,#REF!,#REF!,#REF!,#REF!,#REF!,#REF!,#REF!,#REF!,#REF!,#REF!)</f>
        <v>18</v>
      </c>
      <c r="H342">
        <f>COUNTA(#REF!,#REF!,#REF!,#REF!,#REF!,#REF!,#REF!,#REF!,#REF!,#REF!,#REF!,#REF!,#REF!,#REF!,#REF!,#REF!,#REF!,#REF!,#REF!,#REF!)</f>
        <v>20</v>
      </c>
      <c r="I342">
        <f>COUNTA(#REF!,#REF!,#REF!,#REF!,#REF!,#REF!,#REF!,#REF!,#REF!,#REF!,#REF!,#REF!,#REF!,#REF!,#REF!,#REF!,#REF!)</f>
        <v>17</v>
      </c>
      <c r="K342">
        <f>COUNTA(#REF!,#REF!,#REF!,D86,G86,J86,M86,P86,S86,V86,Y86,AB86,AE86,BL86,BO86,BR86,BU86,BX86,CA86,CD86,#REF!,#REF!)</f>
        <v>5</v>
      </c>
      <c r="L342">
        <f>COUNTA(CP86,CS86,#REF!,#REF!,#REF!,CV86,CY86,DB86,#REF!,#REF!,#REF!,#REF!,#REF!,#REF!,#REF!,#REF!,#REF!,#REF!,#REF!,#REF!,CG86,CJ86,CM86)</f>
        <v>15</v>
      </c>
      <c r="M342">
        <f>COUNTA(#REF!,#REF!,#REF!,F86,I86,L86,O86,R86,U86,X86,AA86,AD86,AG86,BN86,BQ86,BT86,BW86,BZ86,CC86,CF86,#REF!,#REF!)</f>
        <v>5</v>
      </c>
      <c r="N342">
        <f>COUNTA(CR86,CU86,#REF!,#REF!,#REF!,CX86,DA86,DD86,#REF!,#REF!,#REF!,#REF!,#REF!,#REF!,#REF!,#REF!,#REF!,#REF!,#REF!,#REF!,CI86,CL86,CO86)</f>
        <v>15</v>
      </c>
      <c r="O342">
        <f>COUNTA(#REF!,#REF!,E86,H86,K86,N86,Q86,T86,W86,Z86,AC86,AF86,BM86,BP86,BS86,BV86,BY86,CB86,CE86,#REF!,#REF!,#REF!)</f>
        <v>5</v>
      </c>
      <c r="P342">
        <f>COUNTA(CQ86,CT86,#REF!,#REF!,#REF!,CW86,CZ86,DC86,#REF!,#REF!,#REF!,#REF!,#REF!,#REF!,#REF!,#REF!,#REF!,#REF!,#REF!,#REF!,CH86,CK86,CN86)</f>
        <v>15</v>
      </c>
      <c r="R342">
        <f>COUNTA(E145,H145,#REF!,K145,N145,Q145,T145,W145,Z145,AC145,AF145,BM145,BP145,BS145,BV145,BY145,CB145,CE145,#REF!,#REF!,#REF!,#REF!)</f>
        <v>5</v>
      </c>
      <c r="S342">
        <f>COUNTA(#REF!,#REF!,#REF!,CW145,CZ145,DC145,#REF!,#REF!,#REF!,#REF!,#REF!,#REF!,#REF!,#REF!,#REF!,#REF!,#REF!,#REF!,CH145,CK145,CN145,CQ145,CT145)</f>
        <v>15</v>
      </c>
      <c r="T342">
        <f>COUNTA(D145,G145,J145,M145,P145,S145,V145,Y145,AB145,AE145,BL145,BO145,BR145,BU145,BX145,CA145,CD145,#REF!,#REF!,#REF!,#REF!,#REF!)</f>
        <v>5</v>
      </c>
      <c r="U342">
        <f>COUNTA(#REF!,#REF!,CV145,CY145,DB145,#REF!,#REF!,#REF!,#REF!,#REF!,#REF!,#REF!,#REF!,#REF!,#REF!,#REF!,#REF!,CG145,CJ145,CM145,CP145,CS145,#REF!)</f>
        <v>15</v>
      </c>
      <c r="V342">
        <f>COUNTA(F145,I145,L145,O145,R145,U145,X145,AA145,AD145,AG145,BN145,BQ145,BT145,BW145,BZ145,CC145,CF145,#REF!,#REF!,#REF!,#REF!,#REF!)</f>
        <v>5</v>
      </c>
      <c r="W342">
        <f>COUNTA(#REF!,#REF!,#REF!,CX145,DA145,DD145,#REF!,#REF!,#REF!,#REF!,#REF!,#REF!,#REF!,#REF!,#REF!,#REF!,#REF!,#REF!,CI145,CL145,CO145,CR145,CU145)</f>
        <v>15</v>
      </c>
    </row>
    <row r="343" spans="4:23">
      <c r="D343">
        <f>COUNTA(#REF!,#REF!,#REF!,#REF!,#REF!,#REF!,#REF!,#REF!,#REF!,#REF!,#REF!,#REF!,#REF!,#REF!,#REF!,#REF!,#REF!,#REF!,#REF!)</f>
        <v>19</v>
      </c>
      <c r="E343">
        <f>COUNTA(#REF!,#REF!,#REF!,#REF!,#REF!,#REF!,#REF!,#REF!,#REF!,#REF!,#REF!,#REF!,#REF!,#REF!,#REF!,#REF!,#REF!,#REF!)</f>
        <v>18</v>
      </c>
      <c r="F343">
        <f>COUNTA(#REF!,#REF!,#REF!,#REF!,#REF!,#REF!,#REF!,#REF!,#REF!,#REF!,#REF!,#REF!,#REF!,#REF!,#REF!,#REF!,#REF!,#REF!,#REF!)</f>
        <v>19</v>
      </c>
      <c r="G343">
        <f>COUNTA(#REF!,#REF!,#REF!,#REF!,#REF!,#REF!,#REF!,#REF!,#REF!,#REF!,#REF!,#REF!,#REF!,#REF!,#REF!,#REF!,#REF!,#REF!)</f>
        <v>18</v>
      </c>
      <c r="H343">
        <f>COUNTA(#REF!,#REF!,#REF!,#REF!,#REF!,#REF!,#REF!,#REF!,#REF!,#REF!,#REF!,#REF!,#REF!,#REF!,#REF!,#REF!,#REF!,#REF!,#REF!,#REF!)</f>
        <v>20</v>
      </c>
      <c r="I343">
        <f>COUNTA(#REF!,#REF!,#REF!,#REF!,#REF!,#REF!,#REF!,#REF!,#REF!,#REF!,#REF!,#REF!,#REF!,#REF!,#REF!,#REF!,#REF!)</f>
        <v>17</v>
      </c>
      <c r="K343">
        <f>COUNTA(#REF!,#REF!,#REF!,D87,G87,J87,M87,P87,S87,V87,Y87,AB87,AE87,BL87,BO87,BR87,BU87,BX87,CA87,CD87,#REF!,#REF!)</f>
        <v>5</v>
      </c>
      <c r="L343">
        <f>COUNTA(CP87,CS87,#REF!,#REF!,#REF!,CV87,CY87,DB87,#REF!,#REF!,#REF!,#REF!,#REF!,#REF!,#REF!,#REF!,#REF!,#REF!,#REF!,#REF!,CG87,CJ87,CM87)</f>
        <v>15</v>
      </c>
      <c r="M343">
        <f>COUNTA(#REF!,#REF!,#REF!,F87,I87,L87,O87,R87,U87,X87,AA87,AD87,AG87,BN87,BQ87,BT87,BW87,BZ87,CC87,CF87,#REF!,#REF!)</f>
        <v>5</v>
      </c>
      <c r="N343">
        <f>COUNTA(CR87,CU87,#REF!,#REF!,#REF!,CX87,DA87,DD87,#REF!,#REF!,#REF!,#REF!,#REF!,#REF!,#REF!,#REF!,#REF!,#REF!,#REF!,#REF!,CI87,CL87,CO87)</f>
        <v>15</v>
      </c>
      <c r="O343">
        <f>COUNTA(#REF!,#REF!,E87,H87,K87,N87,Q87,T87,W87,Z87,AC87,AF87,BM87,BP87,BS87,BV87,BY87,CB87,CE87,#REF!,#REF!,#REF!)</f>
        <v>5</v>
      </c>
      <c r="P343">
        <f>COUNTA(CQ87,CT87,#REF!,#REF!,#REF!,CW87,CZ87,DC87,#REF!,#REF!,#REF!,#REF!,#REF!,#REF!,#REF!,#REF!,#REF!,#REF!,#REF!,#REF!,CH87,CK87,CN87)</f>
        <v>15</v>
      </c>
      <c r="R343">
        <f>COUNTA(E146,H146,#REF!,K146,N146,Q146,T146,W146,Z146,AC146,AF146,BM146,BP146,BS146,BV146,BY146,CB146,CE146,#REF!,#REF!,#REF!,#REF!)</f>
        <v>5</v>
      </c>
      <c r="S343">
        <f>COUNTA(#REF!,#REF!,#REF!,CW146,CZ146,DC146,#REF!,#REF!,#REF!,#REF!,#REF!,#REF!,#REF!,#REF!,#REF!,#REF!,#REF!,#REF!,CH146,CK146,CN146,CQ146,CT146)</f>
        <v>15</v>
      </c>
      <c r="T343">
        <f>COUNTA(D146,G146,J146,M146,P146,S146,V146,Y146,AB146,AE146,BL146,BO146,BR146,BU146,BX146,CA146,CD146,#REF!,#REF!,#REF!,#REF!,#REF!)</f>
        <v>5</v>
      </c>
      <c r="U343">
        <f>COUNTA(#REF!,#REF!,CV146,CY146,DB146,#REF!,#REF!,#REF!,#REF!,#REF!,#REF!,#REF!,#REF!,#REF!,#REF!,#REF!,#REF!,CG146,CJ146,CM146,CP146,CS146,#REF!)</f>
        <v>15</v>
      </c>
      <c r="V343">
        <f>COUNTA(F146,I146,L146,O146,R146,U146,X146,AA146,AD146,AG146,BN146,BQ146,BT146,BW146,BZ146,CC146,CF146,#REF!,#REF!,#REF!,#REF!,#REF!)</f>
        <v>5</v>
      </c>
      <c r="W343">
        <f>COUNTA(#REF!,#REF!,#REF!,CX146,DA146,DD146,#REF!,#REF!,#REF!,#REF!,#REF!,#REF!,#REF!,#REF!,#REF!,#REF!,#REF!,#REF!,CI146,CL146,CO146,CR146,CU146)</f>
        <v>15</v>
      </c>
    </row>
    <row r="344" spans="11:23">
      <c r="K344">
        <f>COUNTA(#REF!,#REF!,#REF!,D93,G93,J93,M93,P93,S93,V93,Y93,AB93,AE93,BL93,BO93,BR93,BU93,BX93,CA93,CD93,#REF!,#REF!)</f>
        <v>5</v>
      </c>
      <c r="L344">
        <f>COUNTA(CP93,CS93,#REF!,#REF!,#REF!,CV93,CY93,DB93,#REF!,#REF!,#REF!,#REF!,#REF!,#REF!,#REF!,#REF!,#REF!,#REF!,#REF!,#REF!,CG93,CJ93,CM93)</f>
        <v>15</v>
      </c>
      <c r="M344">
        <f>COUNTA(#REF!,#REF!,#REF!,F93,I93,L93,O93,R93,U93,X93,AA93,AD93,AG93,BN93,BQ93,BT93,BW93,BZ93,CC93,CF93,#REF!,#REF!)</f>
        <v>5</v>
      </c>
      <c r="N344">
        <f>COUNTA(CR93,CU93,#REF!,#REF!,#REF!,CX93,DA93,DD93,#REF!,#REF!,#REF!,#REF!,#REF!,#REF!,#REF!,#REF!,#REF!,#REF!,#REF!,#REF!,CI93,CL93,CO93)</f>
        <v>15</v>
      </c>
      <c r="O344">
        <f>COUNTA(#REF!,#REF!,E93,H93,K93,N93,Q93,T93,W93,Z93,AC93,AF93,BM93,BP93,BS93,BV93,BY93,CB93,CE93,#REF!,#REF!,#REF!)</f>
        <v>5</v>
      </c>
      <c r="P344">
        <f>COUNTA(CQ93,CT93,#REF!,#REF!,#REF!,CW93,CZ93,DC93,#REF!,#REF!,#REF!,#REF!,#REF!,#REF!,#REF!,#REF!,#REF!,#REF!,#REF!,#REF!,CH93,CK93,CN93)</f>
        <v>15</v>
      </c>
      <c r="R344">
        <f>COUNTA(E147,H147,#REF!,K147,N147,Q147,T147,W147,Z147,AC147,AF147,BM147,BP147,BS147,BV147,BY147,CB147,CE147,#REF!,#REF!,#REF!,#REF!)</f>
        <v>5</v>
      </c>
      <c r="S344">
        <f>COUNTA(#REF!,#REF!,#REF!,CW147,CZ147,DC147,#REF!,#REF!,#REF!,#REF!,#REF!,#REF!,#REF!,#REF!,#REF!,#REF!,#REF!,#REF!,CH147,CK147,CN147,CQ147,CT147)</f>
        <v>15</v>
      </c>
      <c r="T344">
        <f>COUNTA(D147,G147,J147,M147,P147,S147,V147,Y147,AB147,AE147,BL147,BO147,BR147,BU147,BX147,CA147,CD147,#REF!,#REF!,#REF!,#REF!,#REF!)</f>
        <v>5</v>
      </c>
      <c r="U344">
        <f>COUNTA(#REF!,#REF!,CV147,CY147,DB147,#REF!,#REF!,#REF!,#REF!,#REF!,#REF!,#REF!,#REF!,#REF!,#REF!,#REF!,#REF!,CG147,CJ147,CM147,CP147,CS147,#REF!)</f>
        <v>15</v>
      </c>
      <c r="V344">
        <f>COUNTA(F147,I147,L147,O147,R147,U147,X147,AA147,AD147,AG147,BN147,BQ147,BT147,BW147,BZ147,CC147,CF147,#REF!,#REF!,#REF!,#REF!,#REF!)</f>
        <v>5</v>
      </c>
      <c r="W344">
        <f>COUNTA(#REF!,#REF!,#REF!,CX147,DA147,DD147,#REF!,#REF!,#REF!,#REF!,#REF!,#REF!,#REF!,#REF!,#REF!,#REF!,#REF!,#REF!,CI147,CL147,CO147,CR147,CU147)</f>
        <v>15</v>
      </c>
    </row>
    <row r="345" spans="11:23">
      <c r="K345">
        <f>COUNTA(#REF!,#REF!,#REF!,D94,G94,J94,M94,P94,S94,V94,Y94,AB94,AE94,BL94,BO94,BR94,BU94,BX94,CA94,CD94,#REF!,#REF!)</f>
        <v>5</v>
      </c>
      <c r="L345">
        <f>COUNTA(CP94,CS94,#REF!,#REF!,#REF!,CV94,CY94,DB94,#REF!,#REF!,#REF!,#REF!,#REF!,#REF!,#REF!,#REF!,#REF!,#REF!,#REF!,#REF!,CG94,CJ94,CM94)</f>
        <v>15</v>
      </c>
      <c r="M345">
        <f>COUNTA(#REF!,#REF!,#REF!,F94,I94,L94,O94,R94,U94,X94,AA94,AD94,AG94,BN94,BQ94,BT94,BW94,BZ94,CC94,CF94,#REF!,#REF!)</f>
        <v>5</v>
      </c>
      <c r="N345">
        <f>COUNTA(CR94,CU94,#REF!,#REF!,#REF!,CX94,DA94,DD94,#REF!,#REF!,#REF!,#REF!,#REF!,#REF!,#REF!,#REF!,#REF!,#REF!,#REF!,#REF!,CI94,CL94,CO94)</f>
        <v>15</v>
      </c>
      <c r="O345">
        <f>COUNTA(#REF!,#REF!,E94,H94,K94,N94,Q94,T94,W94,Z94,AC94,AF94,BM94,BP94,BS94,BV94,BY94,CB94,CE94,#REF!,#REF!,#REF!)</f>
        <v>5</v>
      </c>
      <c r="P345">
        <f>COUNTA(CQ94,CT94,#REF!,#REF!,#REF!,CW94,CZ94,DC94,#REF!,#REF!,#REF!,#REF!,#REF!,#REF!,#REF!,#REF!,#REF!,#REF!,#REF!,#REF!,CH94,CK94,CN94)</f>
        <v>15</v>
      </c>
      <c r="R345">
        <f>COUNTA(E148,H148,#REF!,K148,N148,Q148,T148,W148,Z148,AC148,AF148,BM148,BP148,BS148,BV148,BY148,CB148,CE148,#REF!,#REF!,#REF!,#REF!)</f>
        <v>5</v>
      </c>
      <c r="S345">
        <f>COUNTA(#REF!,#REF!,#REF!,CW148,CZ148,DC148,#REF!,#REF!,#REF!,#REF!,#REF!,#REF!,#REF!,#REF!,#REF!,#REF!,#REF!,#REF!,CH148,CK148,CN148,CQ148,CT148)</f>
        <v>15</v>
      </c>
      <c r="T345">
        <f>COUNTA(D148,G148,J148,M148,P148,S148,V148,Y148,AB148,AE148,BL148,BO148,BR148,BU148,BX148,CA148,CD148,#REF!,#REF!,#REF!,#REF!,#REF!)</f>
        <v>5</v>
      </c>
      <c r="U345">
        <f>COUNTA(#REF!,#REF!,CV148,CY148,DB148,#REF!,#REF!,#REF!,#REF!,#REF!,#REF!,#REF!,#REF!,#REF!,#REF!,#REF!,#REF!,CG148,CJ148,CM148,CP148,CS148,#REF!)</f>
        <v>15</v>
      </c>
      <c r="V345">
        <f>COUNTA(F148,I148,L148,O148,R148,U148,X148,AA148,AD148,AG148,BN148,BQ148,BT148,BW148,BZ148,CC148,CF148,#REF!,#REF!,#REF!,#REF!,#REF!)</f>
        <v>5</v>
      </c>
      <c r="W345">
        <f>COUNTA(#REF!,#REF!,#REF!,CX148,DA148,DD148,#REF!,#REF!,#REF!,#REF!,#REF!,#REF!,#REF!,#REF!,#REF!,#REF!,#REF!,#REF!,CI148,CL148,CO148,CR148,CU148)</f>
        <v>15</v>
      </c>
    </row>
    <row r="346" spans="11:23">
      <c r="K346">
        <f>COUNTA(#REF!,#REF!,#REF!,D95,G95,J95,M95,P95,S95,V95,Y95,AB95,AE95,BL95,BO95,BR95,BU95,BX95,CA95,CD95,#REF!,#REF!)</f>
        <v>5</v>
      </c>
      <c r="L346">
        <f>COUNTA(CP95,CS95,#REF!,#REF!,#REF!,CV95,CY95,DB95,#REF!,#REF!,#REF!,#REF!,#REF!,#REF!,#REF!,#REF!,#REF!,#REF!,#REF!,#REF!,CG95,CJ95,CM95)</f>
        <v>15</v>
      </c>
      <c r="M346">
        <f>COUNTA(#REF!,#REF!,#REF!,F95,I95,L95,O95,R95,U95,X95,AA95,AD95,AG95,BN95,BQ95,BT95,BW95,BZ95,CC95,CF95,#REF!,#REF!)</f>
        <v>5</v>
      </c>
      <c r="N346">
        <f>COUNTA(CR95,CU95,#REF!,#REF!,#REF!,CX95,DA95,DD95,#REF!,#REF!,#REF!,#REF!,#REF!,#REF!,#REF!,#REF!,#REF!,#REF!,#REF!,#REF!,CI95,CL95,CO95)</f>
        <v>15</v>
      </c>
      <c r="O346">
        <f>COUNTA(#REF!,#REF!,E95,H95,K95,N95,Q95,T95,W95,Z95,AC95,AF95,BM95,BP95,BS95,BV95,BY95,CB95,CE95,#REF!,#REF!,#REF!)</f>
        <v>5</v>
      </c>
      <c r="P346">
        <f>COUNTA(CQ95,CT95,#REF!,#REF!,#REF!,CW95,CZ95,DC95,#REF!,#REF!,#REF!,#REF!,#REF!,#REF!,#REF!,#REF!,#REF!,#REF!,#REF!,#REF!,CH95,CK95,CN95)</f>
        <v>15</v>
      </c>
      <c r="R346">
        <f>COUNTA(E149,H149,#REF!,K149,N149,Q149,T149,W149,Z149,AC149,AF149,BM149,BP149,BS149,BV149,BY149,CB149,CE149,#REF!,#REF!,#REF!,#REF!)</f>
        <v>5</v>
      </c>
      <c r="S346">
        <f>COUNTA(#REF!,#REF!,#REF!,CW149,CZ149,DC149,#REF!,#REF!,#REF!,#REF!,#REF!,#REF!,#REF!,#REF!,#REF!,#REF!,#REF!,#REF!,CH149,CK149,CN149,CQ149,CT149)</f>
        <v>15</v>
      </c>
      <c r="T346">
        <f>COUNTA(D149,G149,J149,M149,P149,S149,V149,Y149,AB149,AE149,BL149,BO149,BR149,BU149,BX149,CA149,CD149,#REF!,#REF!,#REF!,#REF!,#REF!)</f>
        <v>5</v>
      </c>
      <c r="U346">
        <f>COUNTA(#REF!,#REF!,CV149,CY149,DB149,#REF!,#REF!,#REF!,#REF!,#REF!,#REF!,#REF!,#REF!,#REF!,#REF!,#REF!,#REF!,CG149,CJ149,CM149,CP149,CS149,#REF!)</f>
        <v>15</v>
      </c>
      <c r="V346">
        <f>COUNTA(F149,I149,L149,O149,R149,U149,X149,AA149,AD149,AG149,BN149,BQ149,BT149,BW149,BZ149,CC149,CF149,#REF!,#REF!,#REF!,#REF!,#REF!)</f>
        <v>5</v>
      </c>
      <c r="W346">
        <f>COUNTA(#REF!,#REF!,#REF!,CX149,DA149,DD149,#REF!,#REF!,#REF!,#REF!,#REF!,#REF!,#REF!,#REF!,#REF!,#REF!,#REF!,#REF!,CI149,CL149,CO149,CR149,CU149)</f>
        <v>15</v>
      </c>
    </row>
    <row r="347" spans="11:23">
      <c r="K347">
        <f>COUNTA(#REF!,#REF!,#REF!,D96,G96,J96,M96,P96,S96,V96,Y96,AB96,AE96,BL96,BO96,BR96,BU96,BX96,CA96,CD96,#REF!,#REF!)</f>
        <v>5</v>
      </c>
      <c r="L347">
        <f>COUNTA(CP96,CS96,#REF!,#REF!,#REF!,CV96,CY96,DB96,#REF!,#REF!,#REF!,#REF!,#REF!,#REF!,#REF!,#REF!,#REF!,#REF!,#REF!,#REF!,CG96,CJ96,CM96)</f>
        <v>15</v>
      </c>
      <c r="M347">
        <f>COUNTA(#REF!,#REF!,#REF!,F96,I96,L96,O96,R96,U96,X96,AA96,AD96,AG96,BN96,BQ96,BT96,BW96,BZ96,CC96,CF96,#REF!,#REF!)</f>
        <v>5</v>
      </c>
      <c r="N347">
        <f>COUNTA(CR96,CU96,#REF!,#REF!,#REF!,CX96,DA96,DD96,#REF!,#REF!,#REF!,#REF!,#REF!,#REF!,#REF!,#REF!,#REF!,#REF!,#REF!,#REF!,CI96,CL96,CO96)</f>
        <v>15</v>
      </c>
      <c r="O347">
        <f>COUNTA(#REF!,#REF!,E96,H96,K96,N96,Q96,T96,W96,Z96,AC96,AF96,BM96,BP96,BS96,BV96,BY96,CB96,CE96,#REF!,#REF!,#REF!)</f>
        <v>5</v>
      </c>
      <c r="P347">
        <f>COUNTA(CQ96,CT96,#REF!,#REF!,#REF!,CW96,CZ96,DC96,#REF!,#REF!,#REF!,#REF!,#REF!,#REF!,#REF!,#REF!,#REF!,#REF!,#REF!,#REF!,CH96,CK96,CN96)</f>
        <v>15</v>
      </c>
      <c r="R347">
        <f>COUNTA(E150,H150,#REF!,K150,N150,Q150,T150,W150,Z150,AC150,AF150,BM150,BP150,BS150,BV150,BY150,CB150,CE150,#REF!,#REF!,#REF!,#REF!)</f>
        <v>5</v>
      </c>
      <c r="S347">
        <f>COUNTA(#REF!,#REF!,#REF!,CW150,CZ150,DC150,#REF!,#REF!,#REF!,#REF!,#REF!,#REF!,#REF!,#REF!,#REF!,#REF!,#REF!,#REF!,CH150,CK150,CN150,CQ150,CT150)</f>
        <v>15</v>
      </c>
      <c r="T347">
        <f>COUNTA(D150,G150,J150,M150,P150,S150,V150,Y150,AB150,AE150,BL150,BO150,BR150,BU150,BX150,CA150,CD150,#REF!,#REF!,#REF!,#REF!,#REF!)</f>
        <v>5</v>
      </c>
      <c r="U347">
        <f>COUNTA(#REF!,#REF!,CV150,CY150,DB150,#REF!,#REF!,#REF!,#REF!,#REF!,#REF!,#REF!,#REF!,#REF!,#REF!,#REF!,#REF!,CG150,CJ150,CM150,CP150,CS150,#REF!)</f>
        <v>15</v>
      </c>
      <c r="V347">
        <f>COUNTA(F150,I150,L150,O150,R150,U150,X150,AA150,AD150,AG150,BN150,BQ150,BT150,BW150,BZ150,CC150,CF150,#REF!,#REF!,#REF!,#REF!,#REF!)</f>
        <v>5</v>
      </c>
      <c r="W347">
        <f>COUNTA(#REF!,#REF!,#REF!,CX150,DA150,DD150,#REF!,#REF!,#REF!,#REF!,#REF!,#REF!,#REF!,#REF!,#REF!,#REF!,#REF!,#REF!,CI150,CL150,CO150,CR150,CU150)</f>
        <v>15</v>
      </c>
    </row>
    <row r="348" spans="11:23">
      <c r="K348">
        <f>COUNTA(#REF!,#REF!,#REF!,D97,G97,J97,M97,P97,S97,V97,Y97,AB97,AE97,BL97,BO97,BR97,BU97,BX97,CA97,CD97,#REF!,#REF!)</f>
        <v>5</v>
      </c>
      <c r="L348">
        <f>COUNTA(CP97,CS97,#REF!,#REF!,#REF!,CV97,CY97,DB97,#REF!,#REF!,#REF!,#REF!,#REF!,#REF!,#REF!,#REF!,#REF!,#REF!,#REF!,#REF!,CG97,CJ97,CM97)</f>
        <v>15</v>
      </c>
      <c r="M348">
        <f>COUNTA(#REF!,#REF!,#REF!,F97,I97,L97,O97,R97,U97,X97,AA97,AD97,AG97,BN97,BQ97,BT97,BW97,BZ97,CC97,CF97,#REF!,#REF!)</f>
        <v>5</v>
      </c>
      <c r="N348">
        <f>COUNTA(CR97,CU97,#REF!,#REF!,#REF!,CX97,DA97,DD97,#REF!,#REF!,#REF!,#REF!,#REF!,#REF!,#REF!,#REF!,#REF!,#REF!,#REF!,#REF!,CI97,CL97,CO97)</f>
        <v>15</v>
      </c>
      <c r="O348">
        <f>COUNTA(#REF!,#REF!,E97,H97,K97,N97,Q97,T97,W97,Z97,AC97,AF97,BM97,BP97,BS97,BV97,BY97,CB97,CE97,#REF!,#REF!,#REF!)</f>
        <v>5</v>
      </c>
      <c r="P348">
        <f>COUNTA(CQ97,CT97,#REF!,#REF!,#REF!,CW97,CZ97,DC97,#REF!,#REF!,#REF!,#REF!,#REF!,#REF!,#REF!,#REF!,#REF!,#REF!,#REF!,#REF!,CH97,CK97,CN97)</f>
        <v>15</v>
      </c>
      <c r="R348">
        <f>COUNTA(E151,H151,#REF!,K151,N151,Q151,T151,W151,Z151,AC151,AF151,BM151,BP151,BS151,BV151,BY151,CB151,CE151,#REF!,#REF!,#REF!,#REF!)</f>
        <v>5</v>
      </c>
      <c r="S348">
        <f>COUNTA(#REF!,#REF!,#REF!,CW151,CZ151,DC151,#REF!,#REF!,#REF!,#REF!,#REF!,#REF!,#REF!,#REF!,#REF!,#REF!,#REF!,#REF!,CH151,CK151,CN151,CQ151,CT151)</f>
        <v>15</v>
      </c>
      <c r="T348">
        <f>COUNTA(D151,G151,J151,M151,P151,S151,V151,Y151,AB151,AE151,BL151,BO151,BR151,BU151,BX151,CA151,CD151,#REF!,#REF!,#REF!,#REF!,#REF!)</f>
        <v>5</v>
      </c>
      <c r="U348">
        <f>COUNTA(#REF!,#REF!,CV151,CY151,DB151,#REF!,#REF!,#REF!,#REF!,#REF!,#REF!,#REF!,#REF!,#REF!,#REF!,#REF!,#REF!,CG151,CJ151,CM151,CP151,CS151,#REF!)</f>
        <v>15</v>
      </c>
      <c r="V348">
        <f>COUNTA(F151,I151,L151,O151,R151,U151,X151,AA151,AD151,AG151,BN151,BQ151,BT151,BW151,BZ151,CC151,CF151,#REF!,#REF!,#REF!,#REF!,#REF!)</f>
        <v>5</v>
      </c>
      <c r="W348">
        <f>COUNTA(#REF!,#REF!,#REF!,CX151,DA151,DD151,#REF!,#REF!,#REF!,#REF!,#REF!,#REF!,#REF!,#REF!,#REF!,#REF!,#REF!,#REF!,CI151,CL151,CO151,CR151,CU151)</f>
        <v>15</v>
      </c>
    </row>
    <row r="349" spans="18:23">
      <c r="R349">
        <f>COUNTA(E157,H157,#REF!,K157,N157,Q157,T157,W157,Z157,AC157,AF157,BM157,BP157,BS157,BV157,BY157,CB157,CE157,#REF!,#REF!,#REF!,#REF!)</f>
        <v>5</v>
      </c>
      <c r="S349">
        <f>COUNTA(#REF!,#REF!,#REF!,CW157,CZ157,DC157,#REF!,#REF!,#REF!,#REF!,#REF!,#REF!,#REF!,#REF!,#REF!,#REF!,#REF!,#REF!,CH157,CK157,CN157,CQ157,CT157)</f>
        <v>15</v>
      </c>
      <c r="T349">
        <f>COUNTA(D157,G157,J157,M157,P157,S157,V157,Y157,AB157,AE157,BL157,BO157,BR157,BU157,BX157,CA157,CD157,#REF!,#REF!,#REF!,#REF!,#REF!)</f>
        <v>5</v>
      </c>
      <c r="U349">
        <f>COUNTA(#REF!,#REF!,CV157,CY157,DB157,#REF!,#REF!,#REF!,#REF!,#REF!,#REF!,#REF!,#REF!,#REF!,#REF!,#REF!,#REF!,CG157,CJ157,CM157,CP157,CS157,#REF!)</f>
        <v>15</v>
      </c>
      <c r="V349">
        <f>COUNTA(F157,I157,L157,O157,R157,U157,X157,AA157,AD157,AG157,BN157,BQ157,BT157,BW157,BZ157,CC157,CF157,#REF!,#REF!,#REF!,#REF!,#REF!)</f>
        <v>5</v>
      </c>
      <c r="W349">
        <f>COUNTA(#REF!,#REF!,#REF!,CX157,DA157,DD157,#REF!,#REF!,#REF!,#REF!,#REF!,#REF!,#REF!,#REF!,#REF!,#REF!,#REF!,#REF!,CI157,CL157,CO157,CR157,CU157)</f>
        <v>15</v>
      </c>
    </row>
    <row r="350" spans="18:23">
      <c r="R350">
        <f>COUNTA(E158,H158,#REF!,K158,N158,Q158,T158,W158,Z158,AC158,AF158,BM158,BP158,BS158,BV158,BY158,CB158,CE158,#REF!,#REF!,#REF!,#REF!)</f>
        <v>5</v>
      </c>
      <c r="S350">
        <f>COUNTA(#REF!,#REF!,#REF!,CW158,CZ158,DC158,#REF!,#REF!,#REF!,#REF!,#REF!,#REF!,#REF!,#REF!,#REF!,#REF!,#REF!,#REF!,CH158,CK158,CN158,CQ158,CT158)</f>
        <v>15</v>
      </c>
      <c r="T350">
        <f>COUNTA(D158,G158,J158,M158,P158,S158,V158,Y158,AB158,AE158,BL158,BO158,BR158,BU158,BX158,CA158,CD158,#REF!,#REF!,#REF!,#REF!,#REF!)</f>
        <v>5</v>
      </c>
      <c r="U350">
        <f>COUNTA(#REF!,#REF!,CV158,CY158,DB158,#REF!,#REF!,#REF!,#REF!,#REF!,#REF!,#REF!,#REF!,#REF!,#REF!,#REF!,#REF!,CG158,CJ158,CM158,CP158,CS158,#REF!)</f>
        <v>15</v>
      </c>
      <c r="V350">
        <f>COUNTA(F158,I158,L158,O158,R158,U158,X158,AA158,AD158,AG158,BN158,BQ158,BT158,BW158,BZ158,CC158,CF158,#REF!,#REF!,#REF!,#REF!,#REF!)</f>
        <v>5</v>
      </c>
      <c r="W350">
        <f>COUNTA(#REF!,#REF!,#REF!,CX158,DA158,DD158,#REF!,#REF!,#REF!,#REF!,#REF!,#REF!,#REF!,#REF!,#REF!,#REF!,#REF!,#REF!,CI158,CL158,CO158,CR158,CU158)</f>
        <v>15</v>
      </c>
    </row>
    <row r="351" spans="18:23">
      <c r="R351">
        <f>COUNTA(E161,H161,#REF!,K161,N161,Q161,T161,W161,Z161,AC161,AF161,BM161,BP161,BS161,BV161,BY161,CB161,CE161,#REF!,#REF!,#REF!,#REF!)</f>
        <v>5</v>
      </c>
      <c r="S351">
        <f>COUNTA(#REF!,#REF!,#REF!,CW161,CZ161,DC161,#REF!,#REF!,#REF!,#REF!,#REF!,#REF!,#REF!,#REF!,#REF!,#REF!,#REF!,#REF!,CH161,CK161,CN161,CQ161,CT161)</f>
        <v>15</v>
      </c>
      <c r="T351">
        <f>COUNTA(D161,G161,J161,M161,P161,S161,V161,Y161,AB161,AE161,BL161,BO161,BR161,BU161,BX161,CA161,CD161,#REF!,#REF!,#REF!,#REF!,#REF!)</f>
        <v>5</v>
      </c>
      <c r="U351">
        <f>COUNTA(#REF!,#REF!,CV161,CY161,DB161,#REF!,#REF!,#REF!,#REF!,#REF!,#REF!,#REF!,#REF!,#REF!,#REF!,#REF!,#REF!,CG161,CJ161,CM161,CP161,CS161,#REF!)</f>
        <v>15</v>
      </c>
      <c r="V351">
        <f>COUNTA(F161,I161,L161,O161,R161,U161,X161,AA161,AD161,AG161,BN161,BQ161,BT161,BW161,BZ161,CC161,CF161,#REF!,#REF!,#REF!,#REF!,#REF!)</f>
        <v>5</v>
      </c>
      <c r="W351">
        <f>COUNTA(#REF!,#REF!,#REF!,CX161,DA161,DD161,#REF!,#REF!,#REF!,#REF!,#REF!,#REF!,#REF!,#REF!,#REF!,#REF!,#REF!,#REF!,CI161,CL161,CO161,CR161,CU161)</f>
        <v>15</v>
      </c>
    </row>
    <row r="352" spans="18:23">
      <c r="R352">
        <f>COUNTA(E162,H162,#REF!,K162,N162,Q162,T162,W162,Z162,AC162,AF162,BM162,BP162,BS162,BV162,BY162,CB162,CE162,#REF!,#REF!,#REF!,#REF!)</f>
        <v>5</v>
      </c>
      <c r="S352">
        <f>COUNTA(#REF!,#REF!,#REF!,CW162,CZ162,DC162,#REF!,#REF!,#REF!,#REF!,#REF!,#REF!,#REF!,#REF!,#REF!,#REF!,#REF!,#REF!,CH162,CK162,CN162,CQ162,CT162)</f>
        <v>15</v>
      </c>
      <c r="T352">
        <f>COUNTA(D162,G162,J162,M162,P162,S162,V162,Y162,AB162,AE162,BL162,BO162,BR162,BU162,BX162,CA162,CD162,#REF!,#REF!,#REF!,#REF!,#REF!)</f>
        <v>5</v>
      </c>
      <c r="U352">
        <f>COUNTA(#REF!,#REF!,CV162,CY162,DB162,#REF!,#REF!,#REF!,#REF!,#REF!,#REF!,#REF!,#REF!,#REF!,#REF!,#REF!,#REF!,CG162,CJ162,CM162,CP162,CS162,#REF!)</f>
        <v>15</v>
      </c>
      <c r="V352">
        <f>COUNTA(F162,I162,L162,O162,R162,U162,X162,AA162,AD162,AG162,BN162,BQ162,BT162,BW162,BZ162,CC162,CF162,#REF!,#REF!,#REF!,#REF!,#REF!)</f>
        <v>5</v>
      </c>
      <c r="W352">
        <f>COUNTA(#REF!,#REF!,#REF!,CX162,DA162,DD162,#REF!,#REF!,#REF!,#REF!,#REF!,#REF!,#REF!,#REF!,#REF!,#REF!,#REF!,#REF!,CI162,CL162,CO162,CR162,CU162)</f>
        <v>15</v>
      </c>
    </row>
    <row r="353" spans="18:23">
      <c r="R353">
        <f>COUNTA(E163,H163,#REF!,K163,N163,Q163,T163,W163,Z163,AC163,AF163,BM163,BP163,BS163,BV163,BY163,CB163,CE163,#REF!,#REF!,#REF!,#REF!)</f>
        <v>5</v>
      </c>
      <c r="S353">
        <f>COUNTA(#REF!,#REF!,#REF!,CW163,CZ163,DC163,#REF!,#REF!,#REF!,#REF!,#REF!,#REF!,#REF!,#REF!,#REF!,#REF!,#REF!,#REF!,CH163,CK163,CN163,CQ163,CT163)</f>
        <v>15</v>
      </c>
      <c r="T353">
        <f>COUNTA(D163,G163,J163,M163,P163,S163,V163,Y163,AB163,AE163,BL163,BO163,BR163,BU163,BX163,CA163,CD163,#REF!,#REF!,#REF!,#REF!,#REF!)</f>
        <v>5</v>
      </c>
      <c r="U353">
        <f>COUNTA(#REF!,#REF!,CV163,CY163,DB163,#REF!,#REF!,#REF!,#REF!,#REF!,#REF!,#REF!,#REF!,#REF!,#REF!,#REF!,#REF!,CG163,CJ163,CM163,CP163,CS163,#REF!)</f>
        <v>15</v>
      </c>
      <c r="V353">
        <f>COUNTA(F163,I163,L163,O163,R163,U163,X163,AA163,AD163,AG163,BN163,BQ163,BT163,BW163,BZ163,CC163,CF163,#REF!,#REF!,#REF!,#REF!,#REF!)</f>
        <v>5</v>
      </c>
      <c r="W353">
        <f>COUNTA(#REF!,#REF!,#REF!,CX163,DA163,DD163,#REF!,#REF!,#REF!,#REF!,#REF!,#REF!,#REF!,#REF!,#REF!,#REF!,#REF!,#REF!,CI163,CL163,CO163,CR163,CU163)</f>
        <v>15</v>
      </c>
    </row>
  </sheetData>
  <sheetProtection password="CC4B" sheet="1" selectLockedCells="1"/>
  <mergeCells count="251">
    <mergeCell ref="C2:Q2"/>
    <mergeCell ref="C3:Q3"/>
    <mergeCell ref="D5:CO5"/>
    <mergeCell ref="D6:U6"/>
    <mergeCell ref="V6:AM6"/>
    <mergeCell ref="AN6:BE6"/>
    <mergeCell ref="BF6:BW6"/>
    <mergeCell ref="BX6:CO6"/>
    <mergeCell ref="D7:F7"/>
    <mergeCell ref="G7:I7"/>
    <mergeCell ref="J7:L7"/>
    <mergeCell ref="M7:O7"/>
    <mergeCell ref="P7:R7"/>
    <mergeCell ref="S7:U7"/>
    <mergeCell ref="V7:X7"/>
    <mergeCell ref="Y7:AA7"/>
    <mergeCell ref="AB7:AD7"/>
    <mergeCell ref="AE7:AG7"/>
    <mergeCell ref="AH7:AJ7"/>
    <mergeCell ref="AK7:AM7"/>
    <mergeCell ref="AN7:AP7"/>
    <mergeCell ref="AQ7:AS7"/>
    <mergeCell ref="AT7:AV7"/>
    <mergeCell ref="AW7:AY7"/>
    <mergeCell ref="AZ7:BB7"/>
    <mergeCell ref="BC7:BE7"/>
    <mergeCell ref="BF7:BH7"/>
    <mergeCell ref="BI7:BK7"/>
    <mergeCell ref="BL7:BN7"/>
    <mergeCell ref="BO7:BQ7"/>
    <mergeCell ref="BR7:BT7"/>
    <mergeCell ref="BU7:BW7"/>
    <mergeCell ref="BX7:BZ7"/>
    <mergeCell ref="CA7:CC7"/>
    <mergeCell ref="CD7:CF7"/>
    <mergeCell ref="CG7:CI7"/>
    <mergeCell ref="CJ7:CL7"/>
    <mergeCell ref="CM7:CO7"/>
    <mergeCell ref="D8:F8"/>
    <mergeCell ref="G8:I8"/>
    <mergeCell ref="J8:L8"/>
    <mergeCell ref="M8:O8"/>
    <mergeCell ref="P8:R8"/>
    <mergeCell ref="S8:U8"/>
    <mergeCell ref="V8:X8"/>
    <mergeCell ref="Y8:AA8"/>
    <mergeCell ref="AB8:AD8"/>
    <mergeCell ref="AE8:AG8"/>
    <mergeCell ref="AH8:AJ8"/>
    <mergeCell ref="AK8:AM8"/>
    <mergeCell ref="AN8:AP8"/>
    <mergeCell ref="AQ8:AS8"/>
    <mergeCell ref="AT8:AV8"/>
    <mergeCell ref="AW8:AY8"/>
    <mergeCell ref="AZ8:BB8"/>
    <mergeCell ref="BC8:BE8"/>
    <mergeCell ref="BF8:BH8"/>
    <mergeCell ref="BI8:BK8"/>
    <mergeCell ref="BL8:BN8"/>
    <mergeCell ref="BO8:BQ8"/>
    <mergeCell ref="BR8:BT8"/>
    <mergeCell ref="BU8:BW8"/>
    <mergeCell ref="BX8:BZ8"/>
    <mergeCell ref="CA8:CC8"/>
    <mergeCell ref="CD8:CF8"/>
    <mergeCell ref="CG8:CI8"/>
    <mergeCell ref="CJ8:CL8"/>
    <mergeCell ref="CM8:CO8"/>
    <mergeCell ref="B37:C37"/>
    <mergeCell ref="B38:C38"/>
    <mergeCell ref="CG39:CP39"/>
    <mergeCell ref="C48:Q48"/>
    <mergeCell ref="C49:Q49"/>
    <mergeCell ref="D51:DD51"/>
    <mergeCell ref="D52:X52"/>
    <mergeCell ref="Y52:AS52"/>
    <mergeCell ref="AT52:BN52"/>
    <mergeCell ref="BO52:CI52"/>
    <mergeCell ref="CJ52:DD52"/>
    <mergeCell ref="D53:F53"/>
    <mergeCell ref="G53:I53"/>
    <mergeCell ref="J53:L53"/>
    <mergeCell ref="M53:O53"/>
    <mergeCell ref="P53:R53"/>
    <mergeCell ref="S53:U53"/>
    <mergeCell ref="V53:X53"/>
    <mergeCell ref="Y53:AA53"/>
    <mergeCell ref="AB53:AD53"/>
    <mergeCell ref="AE53:AG53"/>
    <mergeCell ref="AH53:AJ53"/>
    <mergeCell ref="AK53:AM53"/>
    <mergeCell ref="AN53:AP53"/>
    <mergeCell ref="AQ53:AS53"/>
    <mergeCell ref="AT53:AV53"/>
    <mergeCell ref="AW53:AY53"/>
    <mergeCell ref="AZ53:BB53"/>
    <mergeCell ref="BC53:BE53"/>
    <mergeCell ref="BF53:BH53"/>
    <mergeCell ref="BI53:BK53"/>
    <mergeCell ref="BL53:BN53"/>
    <mergeCell ref="BO53:BQ53"/>
    <mergeCell ref="BR53:BT53"/>
    <mergeCell ref="BU53:BW53"/>
    <mergeCell ref="BX53:BZ53"/>
    <mergeCell ref="CA53:CC53"/>
    <mergeCell ref="CD53:CF53"/>
    <mergeCell ref="CG53:CI53"/>
    <mergeCell ref="CJ53:CL53"/>
    <mergeCell ref="CM53:CO53"/>
    <mergeCell ref="CP53:CR53"/>
    <mergeCell ref="CS53:CU53"/>
    <mergeCell ref="CV53:CX53"/>
    <mergeCell ref="CY53:DA53"/>
    <mergeCell ref="DB53:DD53"/>
    <mergeCell ref="D54:F54"/>
    <mergeCell ref="G54:I54"/>
    <mergeCell ref="J54:L54"/>
    <mergeCell ref="M54:O54"/>
    <mergeCell ref="P54:R54"/>
    <mergeCell ref="S54:U54"/>
    <mergeCell ref="V54:X54"/>
    <mergeCell ref="Y54:AA54"/>
    <mergeCell ref="AB54:AD54"/>
    <mergeCell ref="AE54:AG54"/>
    <mergeCell ref="AH54:AJ54"/>
    <mergeCell ref="AK54:AM54"/>
    <mergeCell ref="AN54:AP54"/>
    <mergeCell ref="AQ54:AS54"/>
    <mergeCell ref="AT54:AV54"/>
    <mergeCell ref="AW54:AY54"/>
    <mergeCell ref="AZ54:BB54"/>
    <mergeCell ref="BC54:BE54"/>
    <mergeCell ref="BF54:BH54"/>
    <mergeCell ref="BI54:BK54"/>
    <mergeCell ref="BL54:BN54"/>
    <mergeCell ref="BO54:BQ54"/>
    <mergeCell ref="BR54:BT54"/>
    <mergeCell ref="BU54:BW54"/>
    <mergeCell ref="BX54:BZ54"/>
    <mergeCell ref="CA54:CC54"/>
    <mergeCell ref="CD54:CF54"/>
    <mergeCell ref="CG54:CI54"/>
    <mergeCell ref="CJ54:CL54"/>
    <mergeCell ref="CM54:CO54"/>
    <mergeCell ref="CP54:CR54"/>
    <mergeCell ref="CS54:CU54"/>
    <mergeCell ref="CV54:CX54"/>
    <mergeCell ref="CY54:DA54"/>
    <mergeCell ref="DB54:DD54"/>
    <mergeCell ref="B98:C98"/>
    <mergeCell ref="B99:C99"/>
    <mergeCell ref="CV100:DE100"/>
    <mergeCell ref="C107:Q107"/>
    <mergeCell ref="C108:Q108"/>
    <mergeCell ref="D110:DD110"/>
    <mergeCell ref="D111:X111"/>
    <mergeCell ref="Y111:AS111"/>
    <mergeCell ref="AT111:BN111"/>
    <mergeCell ref="BO111:CI111"/>
    <mergeCell ref="CJ111:DD111"/>
    <mergeCell ref="D112:F112"/>
    <mergeCell ref="G112:I112"/>
    <mergeCell ref="J112:L112"/>
    <mergeCell ref="M112:O112"/>
    <mergeCell ref="P112:R112"/>
    <mergeCell ref="S112:U112"/>
    <mergeCell ref="V112:X112"/>
    <mergeCell ref="Y112:AA112"/>
    <mergeCell ref="AB112:AD112"/>
    <mergeCell ref="AE112:AG112"/>
    <mergeCell ref="AH112:AJ112"/>
    <mergeCell ref="AK112:AM112"/>
    <mergeCell ref="AN112:AP112"/>
    <mergeCell ref="AQ112:AS112"/>
    <mergeCell ref="AT112:AV112"/>
    <mergeCell ref="AW112:AY112"/>
    <mergeCell ref="AZ112:BB112"/>
    <mergeCell ref="BC112:BE112"/>
    <mergeCell ref="BF112:BH112"/>
    <mergeCell ref="BI112:BK112"/>
    <mergeCell ref="BL112:BN112"/>
    <mergeCell ref="BO112:BQ112"/>
    <mergeCell ref="BR112:BT112"/>
    <mergeCell ref="BU112:BW112"/>
    <mergeCell ref="BX112:BZ112"/>
    <mergeCell ref="CA112:CC112"/>
    <mergeCell ref="CD112:CF112"/>
    <mergeCell ref="CG112:CI112"/>
    <mergeCell ref="CJ112:CL112"/>
    <mergeCell ref="CM112:CO112"/>
    <mergeCell ref="CP112:CR112"/>
    <mergeCell ref="CS112:CU112"/>
    <mergeCell ref="CV112:CX112"/>
    <mergeCell ref="CY112:DA112"/>
    <mergeCell ref="DB112:DD112"/>
    <mergeCell ref="D113:F113"/>
    <mergeCell ref="G113:I113"/>
    <mergeCell ref="J113:L113"/>
    <mergeCell ref="M113:O113"/>
    <mergeCell ref="P113:R113"/>
    <mergeCell ref="S113:U113"/>
    <mergeCell ref="V113:X113"/>
    <mergeCell ref="Y113:AA113"/>
    <mergeCell ref="AB113:AD113"/>
    <mergeCell ref="AE113:AG113"/>
    <mergeCell ref="AH113:AJ113"/>
    <mergeCell ref="AK113:AM113"/>
    <mergeCell ref="AN113:AP113"/>
    <mergeCell ref="AQ113:AS113"/>
    <mergeCell ref="AT113:AV113"/>
    <mergeCell ref="AW113:AY113"/>
    <mergeCell ref="AZ113:BB113"/>
    <mergeCell ref="BC113:BE113"/>
    <mergeCell ref="BF113:BH113"/>
    <mergeCell ref="BI113:BK113"/>
    <mergeCell ref="BL113:BN113"/>
    <mergeCell ref="BO113:BQ113"/>
    <mergeCell ref="BR113:BT113"/>
    <mergeCell ref="BU113:BW113"/>
    <mergeCell ref="BX113:BZ113"/>
    <mergeCell ref="CA113:CC113"/>
    <mergeCell ref="CD113:CF113"/>
    <mergeCell ref="CG113:CI113"/>
    <mergeCell ref="CJ113:CL113"/>
    <mergeCell ref="CM113:CO113"/>
    <mergeCell ref="CP113:CR113"/>
    <mergeCell ref="CS113:CU113"/>
    <mergeCell ref="CV113:CX113"/>
    <mergeCell ref="CY113:DA113"/>
    <mergeCell ref="DB113:DD113"/>
    <mergeCell ref="B164:C164"/>
    <mergeCell ref="B165:C165"/>
    <mergeCell ref="CV166:DE166"/>
    <mergeCell ref="B6:B9"/>
    <mergeCell ref="B52:B55"/>
    <mergeCell ref="B111:B114"/>
    <mergeCell ref="C6:C9"/>
    <mergeCell ref="C52:C55"/>
    <mergeCell ref="C111:C114"/>
    <mergeCell ref="CP5:CP9"/>
    <mergeCell ref="CQ5:CQ9"/>
    <mergeCell ref="CR5:CR9"/>
    <mergeCell ref="DE51:DE55"/>
    <mergeCell ref="DE110:DE114"/>
    <mergeCell ref="DF51:DF55"/>
    <mergeCell ref="DF110:DF114"/>
    <mergeCell ref="DG51:DG55"/>
    <mergeCell ref="DG110:DG114"/>
    <mergeCell ref="B166:CU170"/>
    <mergeCell ref="B100:CU104"/>
    <mergeCell ref="B39:CF43"/>
  </mergeCells>
  <pageMargins left="0.7" right="0.7" top="0.75" bottom="0.75" header="0.3" footer="0.3"/>
  <pageSetup paperSize="9" orientation="portrait" horizontalDpi="300" verticalDpi="300"/>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Ф'!C87</f>
        <v>0</v>
      </c>
      <c r="E4" s="5"/>
      <c r="F4" s="5"/>
      <c r="G4" s="1"/>
      <c r="H4" s="1"/>
    </row>
    <row r="5" ht="18" spans="2:8">
      <c r="B5" s="6" t="s">
        <v>2</v>
      </c>
      <c r="C5" s="6"/>
      <c r="D5" s="7">
        <f>'5 жастағы балалар Ф'!A87</f>
        <v>0</v>
      </c>
      <c r="E5" s="7"/>
      <c r="F5" s="7"/>
      <c r="G5" s="1"/>
      <c r="H5" s="1"/>
    </row>
    <row r="6" ht="8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9.7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Ф'!D87</f>
        <v>0</v>
      </c>
      <c r="D191" s="139">
        <f>'5 жастағы балалар К'!D87</f>
        <v>0</v>
      </c>
      <c r="E191" s="139">
        <f>'5 жастағы балалар Т'!D87</f>
        <v>0</v>
      </c>
      <c r="F191" s="139">
        <f>'5 жастағы балалар Ш'!D87</f>
        <v>0</v>
      </c>
      <c r="G191" s="139">
        <f>'5 жастағы балалар Ә'!D87</f>
        <v>0</v>
      </c>
    </row>
    <row r="192" spans="2:7">
      <c r="B192" s="33"/>
      <c r="C192" s="139">
        <f>'5 жастағы балалар Ф'!E87</f>
        <v>0</v>
      </c>
      <c r="D192" s="139">
        <f>'5 жастағы балалар К'!E87</f>
        <v>0</v>
      </c>
      <c r="E192" s="139">
        <f>'5 жастағы балалар Т'!E87</f>
        <v>0</v>
      </c>
      <c r="F192" s="139">
        <f>'5 жастағы балалар Ш'!E87</f>
        <v>0</v>
      </c>
      <c r="G192" s="139">
        <f>'5 жастағы балалар Ә'!E87</f>
        <v>0</v>
      </c>
    </row>
    <row r="193" spans="2:7">
      <c r="B193" s="34"/>
      <c r="C193" s="139">
        <f>'5 жастағы балалар Ф'!F87</f>
        <v>0</v>
      </c>
      <c r="D193" s="139">
        <f>'5 жастағы балалар К'!F87</f>
        <v>0</v>
      </c>
      <c r="E193" s="139">
        <f>'5 жастағы балалар Т'!F87</f>
        <v>0</v>
      </c>
      <c r="F193" s="139">
        <f>'5 жастағы балалар Ш'!F87</f>
        <v>0</v>
      </c>
      <c r="G193" s="139">
        <f>'5 жастағы балалар Ә'!F87</f>
        <v>0</v>
      </c>
    </row>
    <row r="194" spans="2:99">
      <c r="B194" s="31">
        <v>2</v>
      </c>
      <c r="C194" s="139">
        <f>'5 жастағы балалар Ф'!G87</f>
        <v>0</v>
      </c>
      <c r="D194" s="139">
        <f>'5 жастағы балалар К'!G87</f>
        <v>0</v>
      </c>
      <c r="E194" s="139">
        <f>'5 жастағы балалар Т'!G87</f>
        <v>0</v>
      </c>
      <c r="F194" s="139">
        <f>'5 жастағы балалар Ш'!G87</f>
        <v>0</v>
      </c>
      <c r="G194" s="139">
        <f>'5 жастағы балалар Ә'!G87</f>
        <v>0</v>
      </c>
      <c r="CO194" s="140"/>
      <c r="CQ194" s="140"/>
      <c r="CS194" s="140"/>
      <c r="CU194" s="140"/>
    </row>
    <row r="195" spans="2:99">
      <c r="B195" s="33"/>
      <c r="C195" s="139">
        <f>'5 жастағы балалар Ф'!H87</f>
        <v>0</v>
      </c>
      <c r="D195" s="139">
        <f>'5 жастағы балалар К'!H87</f>
        <v>0</v>
      </c>
      <c r="E195" s="139">
        <f>'5 жастағы балалар Т'!H87</f>
        <v>0</v>
      </c>
      <c r="F195" s="139">
        <f>'5 жастағы балалар Ш'!H87</f>
        <v>0</v>
      </c>
      <c r="G195" s="139">
        <f>'5 жастағы балалар Ә'!H87</f>
        <v>0</v>
      </c>
      <c r="CO195" s="141"/>
      <c r="CQ195" s="141"/>
      <c r="CS195" s="141"/>
      <c r="CU195" s="141"/>
    </row>
    <row r="196" spans="2:99">
      <c r="B196" s="34"/>
      <c r="C196" s="139">
        <f>'5 жастағы балалар Ф'!I87</f>
        <v>0</v>
      </c>
      <c r="D196" s="139">
        <f>'5 жастағы балалар К'!I87</f>
        <v>0</v>
      </c>
      <c r="E196" s="139">
        <f>'5 жастағы балалар Т'!I87</f>
        <v>0</v>
      </c>
      <c r="F196" s="139">
        <f>'5 жастағы балалар Ш'!I87</f>
        <v>0</v>
      </c>
      <c r="G196" s="139">
        <f>'5 жастағы балалар Ә'!I87</f>
        <v>0</v>
      </c>
      <c r="CO196" s="141"/>
      <c r="CQ196" s="141"/>
      <c r="CS196" s="141"/>
      <c r="CU196" s="141"/>
    </row>
    <row r="197" spans="2:7">
      <c r="B197" s="31">
        <v>3</v>
      </c>
      <c r="C197" s="139">
        <f>'5 жастағы балалар Ф'!J87</f>
        <v>0</v>
      </c>
      <c r="D197" s="139">
        <f>'5 жастағы балалар К'!J87</f>
        <v>0</v>
      </c>
      <c r="E197" s="139">
        <f>'5 жастағы балалар Т'!J87</f>
        <v>0</v>
      </c>
      <c r="F197" s="139">
        <f>'5 жастағы балалар Ш'!J87</f>
        <v>0</v>
      </c>
      <c r="G197" s="139">
        <f>'5 жастағы балалар Ә'!J87</f>
        <v>0</v>
      </c>
    </row>
    <row r="198" spans="2:7">
      <c r="B198" s="33"/>
      <c r="C198" s="139">
        <f>'5 жастағы балалар Ф'!K87</f>
        <v>0</v>
      </c>
      <c r="D198" s="139">
        <f>'5 жастағы балалар К'!K87</f>
        <v>0</v>
      </c>
      <c r="E198" s="139">
        <f>'5 жастағы балалар Т'!K87</f>
        <v>0</v>
      </c>
      <c r="F198" s="139">
        <f>'5 жастағы балалар Ш'!K87</f>
        <v>0</v>
      </c>
      <c r="G198" s="139">
        <f>'5 жастағы балалар Ә'!K87</f>
        <v>0</v>
      </c>
    </row>
    <row r="199" spans="2:7">
      <c r="B199" s="34"/>
      <c r="C199" s="139">
        <f>'5 жастағы балалар Ф'!L87</f>
        <v>0</v>
      </c>
      <c r="D199" s="139">
        <f>'5 жастағы балалар К'!L87</f>
        <v>0</v>
      </c>
      <c r="E199" s="139">
        <f>'5 жастағы балалар Т'!L87</f>
        <v>0</v>
      </c>
      <c r="F199" s="139">
        <f>'5 жастағы балалар Ш'!L87</f>
        <v>0</v>
      </c>
      <c r="G199" s="139">
        <f>'5 жастағы балалар Ә'!L87</f>
        <v>0</v>
      </c>
    </row>
    <row r="200" spans="2:7">
      <c r="B200" s="31">
        <v>4</v>
      </c>
      <c r="C200" s="139">
        <f>'5 жастағы балалар Ф'!M87</f>
        <v>0</v>
      </c>
      <c r="D200" s="139">
        <f>'5 жастағы балалар К'!M87</f>
        <v>0</v>
      </c>
      <c r="E200" s="139">
        <f>'5 жастағы балалар Т'!M87</f>
        <v>0</v>
      </c>
      <c r="F200" s="139">
        <f>'5 жастағы балалар Ш'!M87</f>
        <v>0</v>
      </c>
      <c r="G200" s="139">
        <f>'5 жастағы балалар Ә'!M87</f>
        <v>0</v>
      </c>
    </row>
    <row r="201" spans="2:7">
      <c r="B201" s="33"/>
      <c r="C201" s="139">
        <f>'5 жастағы балалар Ф'!N87</f>
        <v>0</v>
      </c>
      <c r="D201" s="139">
        <f>'5 жастағы балалар К'!N87</f>
        <v>0</v>
      </c>
      <c r="E201" s="139">
        <f>'5 жастағы балалар Т'!N87</f>
        <v>0</v>
      </c>
      <c r="F201" s="139">
        <f>'5 жастағы балалар Ш'!N87</f>
        <v>0</v>
      </c>
      <c r="G201" s="139">
        <f>'5 жастағы балалар Ә'!N87</f>
        <v>0</v>
      </c>
    </row>
    <row r="202" spans="2:7">
      <c r="B202" s="34"/>
      <c r="C202" s="139">
        <f>'5 жастағы балалар Ф'!O87</f>
        <v>0</v>
      </c>
      <c r="D202" s="139">
        <f>'5 жастағы балалар К'!O87</f>
        <v>0</v>
      </c>
      <c r="E202" s="139">
        <f>'5 жастағы балалар Т'!O87</f>
        <v>0</v>
      </c>
      <c r="F202" s="139">
        <f>'5 жастағы балалар Ш'!O87</f>
        <v>0</v>
      </c>
      <c r="G202" s="139">
        <f>'5 жастағы балалар Ә'!O87</f>
        <v>0</v>
      </c>
    </row>
    <row r="203" spans="2:7">
      <c r="B203" s="31">
        <v>5</v>
      </c>
      <c r="C203" s="139">
        <f>'5 жастағы балалар Ф'!P87</f>
        <v>0</v>
      </c>
      <c r="D203" s="139">
        <f>'5 жастағы балалар К'!P87</f>
        <v>0</v>
      </c>
      <c r="E203" s="139">
        <f>'5 жастағы балалар Т'!P87</f>
        <v>0</v>
      </c>
      <c r="F203" s="139">
        <f>'5 жастағы балалар Ш'!P87</f>
        <v>0</v>
      </c>
      <c r="G203" s="139">
        <f>'5 жастағы балалар Ә'!P87</f>
        <v>0</v>
      </c>
    </row>
    <row r="204" spans="2:7">
      <c r="B204" s="33"/>
      <c r="C204" s="139">
        <f>'5 жастағы балалар Ф'!Q87</f>
        <v>0</v>
      </c>
      <c r="D204" s="139">
        <f>'5 жастағы балалар К'!Q87</f>
        <v>0</v>
      </c>
      <c r="E204" s="139">
        <f>'5 жастағы балалар Т'!Q87</f>
        <v>0</v>
      </c>
      <c r="F204" s="139">
        <f>'5 жастағы балалар Ш'!Q87</f>
        <v>0</v>
      </c>
      <c r="G204" s="139">
        <f>'5 жастағы балалар Ә'!Q87</f>
        <v>0</v>
      </c>
    </row>
    <row r="205" spans="2:7">
      <c r="B205" s="34"/>
      <c r="C205" s="139">
        <f>'5 жастағы балалар Ф'!R87</f>
        <v>0</v>
      </c>
      <c r="D205" s="139">
        <f>'5 жастағы балалар К'!R87</f>
        <v>0</v>
      </c>
      <c r="E205" s="139">
        <f>'5 жастағы балалар Т'!R87</f>
        <v>0</v>
      </c>
      <c r="F205" s="139">
        <f>'5 жастағы балалар Ш'!R87</f>
        <v>0</v>
      </c>
      <c r="G205" s="139">
        <f>'5 жастағы балалар Ә'!R87</f>
        <v>0</v>
      </c>
    </row>
    <row r="206" spans="2:7">
      <c r="B206" s="31">
        <v>6</v>
      </c>
      <c r="C206" s="139">
        <f>'5 жастағы балалар Ф'!S87</f>
        <v>0</v>
      </c>
      <c r="D206" s="139">
        <f>'5 жастағы балалар К'!S87</f>
        <v>0</v>
      </c>
      <c r="E206" s="139">
        <f>'5 жастағы балалар Т'!S87</f>
        <v>0</v>
      </c>
      <c r="F206" s="139">
        <f>'5 жастағы балалар Ш'!S87</f>
        <v>0</v>
      </c>
      <c r="G206" s="139">
        <f>'5 жастағы балалар Ә'!S87</f>
        <v>0</v>
      </c>
    </row>
    <row r="207" spans="2:7">
      <c r="B207" s="33"/>
      <c r="C207" s="139">
        <f>'5 жастағы балалар Ф'!T87</f>
        <v>0</v>
      </c>
      <c r="D207" s="139">
        <f>'5 жастағы балалар К'!T87</f>
        <v>0</v>
      </c>
      <c r="E207" s="139">
        <f>'5 жастағы балалар Т'!T87</f>
        <v>0</v>
      </c>
      <c r="F207" s="139">
        <f>'5 жастағы балалар Ш'!T87</f>
        <v>0</v>
      </c>
      <c r="G207" s="139">
        <f>'5 жастағы балалар Ә'!T87</f>
        <v>0</v>
      </c>
    </row>
    <row r="208" spans="2:7">
      <c r="B208" s="34"/>
      <c r="C208" s="139">
        <f>'5 жастағы балалар Ф'!U87</f>
        <v>0</v>
      </c>
      <c r="D208" s="139">
        <f>'5 жастағы балалар К'!U87</f>
        <v>0</v>
      </c>
      <c r="E208" s="139">
        <f>'5 жастағы балалар Т'!U87</f>
        <v>0</v>
      </c>
      <c r="F208" s="139">
        <f>'5 жастағы балалар Ш'!U87</f>
        <v>0</v>
      </c>
      <c r="G208" s="139">
        <f>'5 жастағы балалар Ә'!U87</f>
        <v>0</v>
      </c>
    </row>
    <row r="209" spans="2:7">
      <c r="B209" s="31">
        <v>7</v>
      </c>
      <c r="C209" s="139">
        <f>'5 жастағы балалар Ф'!V87</f>
        <v>0</v>
      </c>
      <c r="D209" s="139">
        <f>'5 жастағы балалар К'!V87</f>
        <v>0</v>
      </c>
      <c r="E209" s="139">
        <f>'5 жастағы балалар Т'!V87</f>
        <v>0</v>
      </c>
      <c r="F209" s="139">
        <f>'5 жастағы балалар Ш'!V87</f>
        <v>0</v>
      </c>
      <c r="G209" s="139">
        <f>'5 жастағы балалар Ә'!V87</f>
        <v>0</v>
      </c>
    </row>
    <row r="210" spans="2:7">
      <c r="B210" s="33"/>
      <c r="C210" s="139">
        <f>'5 жастағы балалар Ф'!W87</f>
        <v>0</v>
      </c>
      <c r="D210" s="139">
        <f>'5 жастағы балалар Ш'!W87</f>
        <v>0</v>
      </c>
      <c r="E210" s="139">
        <f>'5 жастағы балалар Т'!W87</f>
        <v>0</v>
      </c>
      <c r="F210" s="139">
        <f>'5 жастағы балалар Ш'!W87</f>
        <v>0</v>
      </c>
      <c r="G210" s="139">
        <f>'5 жастағы балалар Ә'!W87</f>
        <v>0</v>
      </c>
    </row>
    <row r="211" spans="2:7">
      <c r="B211" s="34"/>
      <c r="C211" s="139">
        <f>'5 жастағы балалар Ф'!X87</f>
        <v>0</v>
      </c>
      <c r="D211" s="139">
        <f>'5 жастағы балалар К'!X87</f>
        <v>0</v>
      </c>
      <c r="E211" s="139">
        <f>'5 жастағы балалар Т'!X87</f>
        <v>0</v>
      </c>
      <c r="F211" s="139">
        <f>'5 жастағы балалар Ш'!X87</f>
        <v>0</v>
      </c>
      <c r="G211" s="139">
        <f>'5 жастағы балалар Ә'!X87</f>
        <v>0</v>
      </c>
    </row>
    <row r="212" spans="2:7">
      <c r="B212" s="31">
        <v>8</v>
      </c>
      <c r="C212" s="41"/>
      <c r="D212" s="139">
        <f>'5 жастағы балалар К'!Y87</f>
        <v>0</v>
      </c>
      <c r="E212" s="42"/>
      <c r="F212" s="139">
        <f>'5 жастағы балалар Ш'!Y87</f>
        <v>0</v>
      </c>
      <c r="G212" s="42"/>
    </row>
    <row r="213" spans="2:7">
      <c r="B213" s="33"/>
      <c r="C213" s="43"/>
      <c r="D213" s="139">
        <f>'5 жастағы балалар К'!Z87</f>
        <v>0</v>
      </c>
      <c r="E213" s="44"/>
      <c r="F213" s="139">
        <f>'5 жастағы балалар Ш'!Z87</f>
        <v>0</v>
      </c>
      <c r="G213" s="44"/>
    </row>
    <row r="214" spans="2:7">
      <c r="B214" s="34"/>
      <c r="C214" s="43"/>
      <c r="D214" s="139">
        <f>'5 жастағы балалар К'!AA87</f>
        <v>0</v>
      </c>
      <c r="E214" s="44"/>
      <c r="F214" s="139">
        <f>'5 жастағы балалар Ш'!AA87</f>
        <v>0</v>
      </c>
      <c r="G214" s="44"/>
    </row>
    <row r="215" spans="2:7">
      <c r="B215" s="31">
        <v>9</v>
      </c>
      <c r="C215" s="43"/>
      <c r="D215" s="139">
        <f>'5 жастағы балалар К'!AB87</f>
        <v>0</v>
      </c>
      <c r="E215" s="44"/>
      <c r="F215" s="139">
        <f>'5 жастағы балалар Ш'!AB87</f>
        <v>0</v>
      </c>
      <c r="G215" s="44"/>
    </row>
    <row r="216" ht="15" customHeight="1" spans="2:7">
      <c r="B216" s="33"/>
      <c r="C216" s="43"/>
      <c r="D216" s="139">
        <f>'5 жастағы балалар К'!AC87</f>
        <v>0</v>
      </c>
      <c r="E216" s="44"/>
      <c r="F216" s="139">
        <f>'5 жастағы балалар Ш'!AC87</f>
        <v>0</v>
      </c>
      <c r="G216" s="44"/>
    </row>
    <row r="217" ht="15" customHeight="1" spans="2:7">
      <c r="B217" s="34"/>
      <c r="C217" s="43"/>
      <c r="D217" s="139">
        <f>'5 жастағы балалар К'!AD87</f>
        <v>0</v>
      </c>
      <c r="E217" s="44"/>
      <c r="F217" s="139">
        <f>'5 жастағы балалар Ш'!AD87</f>
        <v>0</v>
      </c>
      <c r="G217" s="44"/>
    </row>
    <row r="218" ht="15" customHeight="1" spans="2:7">
      <c r="B218" s="37">
        <v>10</v>
      </c>
      <c r="C218" s="43"/>
      <c r="D218" s="139">
        <f>'5 жастағы балалар К'!AE87</f>
        <v>0</v>
      </c>
      <c r="E218" s="44"/>
      <c r="F218" s="139">
        <f>'5 жастағы балалар Ш'!AE87</f>
        <v>0</v>
      </c>
      <c r="G218" s="44"/>
    </row>
    <row r="219" spans="2:7">
      <c r="B219" s="37"/>
      <c r="C219" s="43"/>
      <c r="D219" s="139">
        <f>'5 жастағы балалар К'!AF87</f>
        <v>0</v>
      </c>
      <c r="E219" s="44"/>
      <c r="F219" s="139">
        <f>'5 жастағы балалар Ш'!AF87</f>
        <v>0</v>
      </c>
      <c r="G219" s="44"/>
    </row>
    <row r="220" spans="2:7">
      <c r="B220" s="37"/>
      <c r="C220" s="43"/>
      <c r="D220" s="139">
        <f>'5 жастағы балалар К'!AG87</f>
        <v>0</v>
      </c>
      <c r="E220" s="44"/>
      <c r="F220" s="139">
        <f>'5 жастағы балалар Ш'!AG87</f>
        <v>0</v>
      </c>
      <c r="G220" s="44"/>
    </row>
    <row r="221" spans="2:7">
      <c r="B221" s="37">
        <v>11</v>
      </c>
      <c r="C221" s="43"/>
      <c r="D221" s="139">
        <f>'5 жастағы балалар К'!AH87</f>
        <v>0</v>
      </c>
      <c r="E221" s="44"/>
      <c r="F221" s="139">
        <f>'5 жастағы балалар Ш'!AH87</f>
        <v>0</v>
      </c>
      <c r="G221" s="44"/>
    </row>
    <row r="222" spans="2:7">
      <c r="B222" s="37"/>
      <c r="C222" s="43"/>
      <c r="D222" s="139">
        <f>'5 жастағы балалар К'!AI87</f>
        <v>0</v>
      </c>
      <c r="E222" s="44"/>
      <c r="F222" s="139">
        <f>'5 жастағы балалар Ш'!AI87</f>
        <v>0</v>
      </c>
      <c r="G222" s="44"/>
    </row>
    <row r="223" spans="2:7">
      <c r="B223" s="37"/>
      <c r="C223" s="43"/>
      <c r="D223" s="139">
        <f>'5 жастағы балалар К'!AJ87</f>
        <v>0</v>
      </c>
      <c r="E223" s="44"/>
      <c r="F223" s="139">
        <f>'5 жастағы балалар Ш'!AJ87</f>
        <v>0</v>
      </c>
      <c r="G223" s="44"/>
    </row>
    <row r="224" spans="2:7">
      <c r="B224" s="37">
        <v>12</v>
      </c>
      <c r="C224" s="43"/>
      <c r="D224" s="139">
        <f>'5 жастағы балалар К'!AK87</f>
        <v>0</v>
      </c>
      <c r="E224" s="44"/>
      <c r="F224" s="139">
        <f>'5 жастағы балалар Ш'!AK87</f>
        <v>0</v>
      </c>
      <c r="G224" s="44"/>
    </row>
    <row r="225" spans="2:7">
      <c r="B225" s="37"/>
      <c r="C225" s="43"/>
      <c r="D225" s="139">
        <f>'5 жастағы балалар К'!AL87</f>
        <v>0</v>
      </c>
      <c r="E225" s="44"/>
      <c r="F225" s="139">
        <f>'5 жастағы балалар Ш'!AL87</f>
        <v>0</v>
      </c>
      <c r="G225" s="44"/>
    </row>
    <row r="226" spans="2:7">
      <c r="B226" s="37"/>
      <c r="C226" s="43"/>
      <c r="D226" s="139">
        <f>'5 жастағы балалар К'!AM87</f>
        <v>0</v>
      </c>
      <c r="E226" s="44"/>
      <c r="F226" s="139">
        <f>'5 жастағы балалар Ш'!AM87</f>
        <v>0</v>
      </c>
      <c r="G226" s="44"/>
    </row>
    <row r="227" spans="2:7">
      <c r="B227" s="37">
        <v>13</v>
      </c>
      <c r="C227" s="43"/>
      <c r="D227" s="139">
        <f>'5 жастағы балалар К'!AN87</f>
        <v>0</v>
      </c>
      <c r="E227" s="44"/>
      <c r="F227" s="139">
        <f>'5 жастағы балалар Ш'!AN87</f>
        <v>0</v>
      </c>
      <c r="G227" s="44"/>
    </row>
    <row r="228" spans="2:7">
      <c r="B228" s="37"/>
      <c r="C228" s="43"/>
      <c r="D228" s="139">
        <f>'5 жастағы балалар К'!AO87</f>
        <v>0</v>
      </c>
      <c r="E228" s="44"/>
      <c r="F228" s="139">
        <f>'5 жастағы балалар Ш'!AO87</f>
        <v>0</v>
      </c>
      <c r="G228" s="44"/>
    </row>
    <row r="229" spans="2:7">
      <c r="B229" s="37"/>
      <c r="C229" s="43"/>
      <c r="D229" s="139">
        <f>'5 жастағы балалар К'!AP87</f>
        <v>0</v>
      </c>
      <c r="E229" s="44"/>
      <c r="F229" s="139">
        <f>'5 жастағы балалар Ш'!AP87</f>
        <v>0</v>
      </c>
      <c r="G229" s="44"/>
    </row>
    <row r="230" spans="2:7">
      <c r="B230" s="37">
        <v>14</v>
      </c>
      <c r="C230" s="43"/>
      <c r="D230" s="139">
        <f>'5 жастағы балалар К'!AQ87</f>
        <v>0</v>
      </c>
      <c r="E230" s="44"/>
      <c r="F230" s="139">
        <f>'5 жастағы балалар Ш'!AQ87</f>
        <v>0</v>
      </c>
      <c r="G230" s="44"/>
    </row>
    <row r="231" spans="2:7">
      <c r="B231" s="37"/>
      <c r="C231" s="43"/>
      <c r="D231" s="139">
        <f>'5 жастағы балалар К'!AR87</f>
        <v>0</v>
      </c>
      <c r="E231" s="44"/>
      <c r="F231" s="139">
        <f>'5 жастағы балалар Ш'!AR87</f>
        <v>0</v>
      </c>
      <c r="G231" s="44"/>
    </row>
    <row r="232" spans="2:7">
      <c r="B232" s="37"/>
      <c r="C232" s="43"/>
      <c r="D232" s="139">
        <f>'5 жастағы балалар К'!AS87</f>
        <v>0</v>
      </c>
      <c r="E232" s="44"/>
      <c r="F232" s="139">
        <f>'5 жастағы балалар Ш'!AS87</f>
        <v>0</v>
      </c>
      <c r="G232" s="44"/>
    </row>
    <row r="233" spans="2:7">
      <c r="B233" s="37">
        <v>15</v>
      </c>
      <c r="C233" s="43"/>
      <c r="D233" s="139">
        <f>'5 жастағы балалар К'!AT87</f>
        <v>0</v>
      </c>
      <c r="E233" s="44"/>
      <c r="F233" s="139">
        <f>'5 жастағы балалар Ш'!AT87</f>
        <v>0</v>
      </c>
      <c r="G233" s="44"/>
    </row>
    <row r="234" spans="2:7">
      <c r="B234" s="37"/>
      <c r="C234" s="43"/>
      <c r="D234" s="139">
        <f>'5 жастағы балалар К'!AU87</f>
        <v>0</v>
      </c>
      <c r="E234" s="44"/>
      <c r="F234" s="139">
        <f>'5 жастағы балалар Ш'!AU87</f>
        <v>0</v>
      </c>
      <c r="G234" s="44"/>
    </row>
    <row r="235" spans="2:7">
      <c r="B235" s="37"/>
      <c r="C235" s="43"/>
      <c r="D235" s="139">
        <f>'5 жастағы балалар К'!AV87</f>
        <v>0</v>
      </c>
      <c r="E235" s="44"/>
      <c r="F235" s="139">
        <f>'5 жастағы балалар Ш'!AV87</f>
        <v>0</v>
      </c>
      <c r="G235" s="44"/>
    </row>
    <row r="236" spans="2:7">
      <c r="B236" s="31">
        <v>16</v>
      </c>
      <c r="C236" s="43"/>
      <c r="D236" s="139">
        <f>'5 жастағы балалар К'!AW87</f>
        <v>0</v>
      </c>
      <c r="E236" s="44"/>
      <c r="F236" s="139">
        <f>'5 жастағы балалар Ш'!AW87</f>
        <v>0</v>
      </c>
      <c r="G236" s="44"/>
    </row>
    <row r="237" spans="2:7">
      <c r="B237" s="33"/>
      <c r="C237" s="43"/>
      <c r="D237" s="139">
        <f>'5 жастағы балалар К'!AX87</f>
        <v>0</v>
      </c>
      <c r="E237" s="44"/>
      <c r="F237" s="139">
        <f>'5 жастағы балалар Ш'!AX87</f>
        <v>0</v>
      </c>
      <c r="G237" s="44"/>
    </row>
    <row r="238" spans="2:7">
      <c r="B238" s="34"/>
      <c r="C238" s="43"/>
      <c r="D238" s="139">
        <f>'5 жастағы балалар К'!AY87</f>
        <v>0</v>
      </c>
      <c r="E238" s="44"/>
      <c r="F238" s="139">
        <f>'5 жастағы балалар Ш'!AY87</f>
        <v>0</v>
      </c>
      <c r="G238" s="44"/>
    </row>
    <row r="239" spans="2:7">
      <c r="B239" s="31">
        <v>17</v>
      </c>
      <c r="C239" s="43"/>
      <c r="D239" s="139">
        <f>'5 жастағы балалар К'!AZ87</f>
        <v>0</v>
      </c>
      <c r="E239" s="44"/>
      <c r="F239" s="139">
        <f>'5 жастағы балалар Ш'!AZ87</f>
        <v>0</v>
      </c>
      <c r="G239" s="44"/>
    </row>
    <row r="240" spans="2:7">
      <c r="B240" s="33"/>
      <c r="C240" s="43"/>
      <c r="D240" s="139">
        <f>'5 жастағы балалар К'!BA87</f>
        <v>0</v>
      </c>
      <c r="E240" s="44"/>
      <c r="F240" s="139">
        <f>'5 жастағы балалар Ш'!BA87</f>
        <v>0</v>
      </c>
      <c r="G240" s="44"/>
    </row>
    <row r="241" spans="2:7">
      <c r="B241" s="34"/>
      <c r="C241" s="43"/>
      <c r="D241" s="139">
        <f>'5 жастағы балалар К'!BB87</f>
        <v>0</v>
      </c>
      <c r="E241" s="44"/>
      <c r="F241" s="139">
        <f>'5 жастағы балалар Ш'!BB87</f>
        <v>0</v>
      </c>
      <c r="G241" s="44"/>
    </row>
    <row r="242" spans="2:7">
      <c r="B242" s="31">
        <v>18</v>
      </c>
      <c r="C242" s="43"/>
      <c r="D242" s="139">
        <f>'5 жастағы балалар К'!BC87</f>
        <v>0</v>
      </c>
      <c r="E242" s="44"/>
      <c r="F242" s="139">
        <f>'5 жастағы балалар Ш'!BC87</f>
        <v>0</v>
      </c>
      <c r="G242" s="44"/>
    </row>
    <row r="243" spans="2:7">
      <c r="B243" s="33"/>
      <c r="C243" s="43"/>
      <c r="D243" s="139">
        <f>'5 жастағы балалар К'!BD87</f>
        <v>0</v>
      </c>
      <c r="E243" s="44"/>
      <c r="F243" s="139">
        <f>'5 жастағы балалар Ш'!BD87</f>
        <v>0</v>
      </c>
      <c r="G243" s="44"/>
    </row>
    <row r="244" spans="2:7">
      <c r="B244" s="34"/>
      <c r="C244" s="43"/>
      <c r="D244" s="139">
        <f>'5 жастағы балалар К'!BE87</f>
        <v>0</v>
      </c>
      <c r="E244" s="44"/>
      <c r="F244" s="139">
        <f>'5 жастағы балалар Ш'!BE87</f>
        <v>0</v>
      </c>
      <c r="G244" s="44"/>
    </row>
    <row r="245" spans="2:7">
      <c r="B245" s="31">
        <v>19</v>
      </c>
      <c r="C245" s="43"/>
      <c r="D245" s="139">
        <f>'5 жастағы балалар К'!BF87</f>
        <v>0</v>
      </c>
      <c r="E245" s="44"/>
      <c r="F245" s="139">
        <f>'5 жастағы балалар Ш'!BF87</f>
        <v>0</v>
      </c>
      <c r="G245" s="44"/>
    </row>
    <row r="246" spans="2:7">
      <c r="B246" s="33"/>
      <c r="C246" s="43"/>
      <c r="D246" s="139">
        <f>'5 жастағы балалар К'!BG87</f>
        <v>0</v>
      </c>
      <c r="E246" s="44"/>
      <c r="F246" s="139">
        <f>'5 жастағы балалар Ш'!BG87</f>
        <v>0</v>
      </c>
      <c r="G246" s="44"/>
    </row>
    <row r="247" spans="2:7">
      <c r="B247" s="34"/>
      <c r="C247" s="43"/>
      <c r="D247" s="139">
        <f>'5 жастағы балалар К'!BH87</f>
        <v>0</v>
      </c>
      <c r="E247" s="44"/>
      <c r="F247" s="139">
        <f>'5 жастағы балалар Ш'!BH87</f>
        <v>0</v>
      </c>
      <c r="G247" s="44"/>
    </row>
    <row r="248" spans="2:7">
      <c r="B248" s="31">
        <v>20</v>
      </c>
      <c r="C248" s="43"/>
      <c r="D248" s="139">
        <f>'5 жастағы балалар К'!BI87</f>
        <v>0</v>
      </c>
      <c r="E248" s="44"/>
      <c r="F248" s="139">
        <f>'5 жастағы балалар Ш'!BI87</f>
        <v>0</v>
      </c>
      <c r="G248" s="44"/>
    </row>
    <row r="249" spans="2:7">
      <c r="B249" s="33"/>
      <c r="C249" s="43"/>
      <c r="D249" s="139">
        <f>'5 жастағы балалар К'!BJ87</f>
        <v>0</v>
      </c>
      <c r="E249" s="44"/>
      <c r="F249" s="139">
        <f>'5 жастағы балалар Ш'!BJ87</f>
        <v>0</v>
      </c>
      <c r="G249" s="44"/>
    </row>
    <row r="250" spans="2:7">
      <c r="B250" s="34"/>
      <c r="C250" s="43"/>
      <c r="D250" s="139">
        <f>'5 жастағы балалар К'!BK87</f>
        <v>0</v>
      </c>
      <c r="E250" s="44"/>
      <c r="F250" s="139">
        <f>'5 жастағы балалар Ш'!BK87</f>
        <v>0</v>
      </c>
      <c r="G250" s="44"/>
    </row>
    <row r="251" spans="2:7">
      <c r="B251" s="31">
        <v>21</v>
      </c>
      <c r="C251" s="43"/>
      <c r="D251" s="139">
        <f>'5 жастағы балалар К'!BL87</f>
        <v>0</v>
      </c>
      <c r="E251" s="44"/>
      <c r="F251" s="139">
        <f>'5 жастағы балалар Ш'!BL87</f>
        <v>0</v>
      </c>
      <c r="G251" s="44"/>
    </row>
    <row r="252" spans="2:7">
      <c r="B252" s="33"/>
      <c r="C252" s="43"/>
      <c r="D252" s="139">
        <f>'5 жастағы балалар К'!BM87</f>
        <v>0</v>
      </c>
      <c r="E252" s="44"/>
      <c r="F252" s="139">
        <f>'5 жастағы балалар Ш'!BM87</f>
        <v>0</v>
      </c>
      <c r="G252" s="44"/>
    </row>
    <row r="253" spans="2:7">
      <c r="B253" s="34"/>
      <c r="C253" s="43"/>
      <c r="D253" s="139">
        <f>'5 жастағы балалар К'!BN87</f>
        <v>0</v>
      </c>
      <c r="E253" s="44"/>
      <c r="F253" s="139">
        <f>'5 жастағы балалар Ш'!BN87</f>
        <v>0</v>
      </c>
      <c r="G253" s="44"/>
    </row>
    <row r="254" spans="2:7">
      <c r="B254" s="31">
        <v>22</v>
      </c>
      <c r="C254" s="43"/>
      <c r="D254" s="139">
        <f>'5 жастағы балалар К'!BO87</f>
        <v>0</v>
      </c>
      <c r="E254" s="44"/>
      <c r="F254" s="139">
        <f>'5 жастағы балалар Ш'!BO87</f>
        <v>0</v>
      </c>
      <c r="G254" s="44"/>
    </row>
    <row r="255" spans="2:7">
      <c r="B255" s="33"/>
      <c r="C255" s="43"/>
      <c r="D255" s="139">
        <f>'5 жастағы балалар К'!BP87</f>
        <v>0</v>
      </c>
      <c r="E255" s="44"/>
      <c r="F255" s="139">
        <f>'5 жастағы балалар Ш'!BP87</f>
        <v>0</v>
      </c>
      <c r="G255" s="44"/>
    </row>
    <row r="256" spans="2:7">
      <c r="B256" s="34"/>
      <c r="C256" s="43"/>
      <c r="D256" s="139">
        <f>'5 жастағы балалар К'!BQ87</f>
        <v>0</v>
      </c>
      <c r="E256" s="44"/>
      <c r="F256" s="139">
        <f>'5 жастағы балалар Ш'!BQ87</f>
        <v>0</v>
      </c>
      <c r="G256" s="44"/>
    </row>
    <row r="257" spans="2:7">
      <c r="B257" s="31">
        <v>23</v>
      </c>
      <c r="C257" s="43"/>
      <c r="D257" s="139">
        <f>'5 жастағы балалар К'!BR87</f>
        <v>0</v>
      </c>
      <c r="E257" s="44"/>
      <c r="F257" s="139">
        <f>'5 жастағы балалар Ш'!BR87</f>
        <v>0</v>
      </c>
      <c r="G257" s="44"/>
    </row>
    <row r="258" spans="2:7">
      <c r="B258" s="33"/>
      <c r="C258" s="43"/>
      <c r="D258" s="139">
        <f>'5 жастағы балалар К'!BS87</f>
        <v>0</v>
      </c>
      <c r="E258" s="44"/>
      <c r="F258" s="139">
        <f>'5 жастағы балалар Ш'!BS87</f>
        <v>0</v>
      </c>
      <c r="G258" s="44"/>
    </row>
    <row r="259" spans="2:7">
      <c r="B259" s="34"/>
      <c r="C259" s="43"/>
      <c r="D259" s="139">
        <f>'5 жастағы балалар К'!BT87</f>
        <v>0</v>
      </c>
      <c r="E259" s="44"/>
      <c r="F259" s="139">
        <f>'5 жастағы балалар Ш'!BT87</f>
        <v>0</v>
      </c>
      <c r="G259" s="44"/>
    </row>
    <row r="260" spans="2:7">
      <c r="B260" s="31">
        <v>24</v>
      </c>
      <c r="C260" s="43"/>
      <c r="D260" s="139">
        <f>'5 жастағы балалар К'!BU87</f>
        <v>0</v>
      </c>
      <c r="E260" s="44"/>
      <c r="F260" s="139">
        <f>'5 жастағы балалар Ш'!BU87</f>
        <v>0</v>
      </c>
      <c r="G260" s="44"/>
    </row>
    <row r="261" spans="2:7">
      <c r="B261" s="33"/>
      <c r="C261" s="43"/>
      <c r="D261" s="139">
        <f>'5 жастағы балалар К'!BV87</f>
        <v>0</v>
      </c>
      <c r="E261" s="44"/>
      <c r="F261" s="139">
        <f>'5 жастағы балалар Ш'!BV87</f>
        <v>0</v>
      </c>
      <c r="G261" s="44"/>
    </row>
    <row r="262" spans="2:7">
      <c r="B262" s="34"/>
      <c r="C262" s="43"/>
      <c r="D262" s="139">
        <f>'5 жастағы балалар К'!BW87</f>
        <v>0</v>
      </c>
      <c r="E262" s="44"/>
      <c r="F262" s="139">
        <f>'5 жастағы балалар Ш'!BW87</f>
        <v>0</v>
      </c>
      <c r="G262" s="44"/>
    </row>
    <row r="263" spans="2:7">
      <c r="B263" s="31">
        <v>25</v>
      </c>
      <c r="C263" s="43"/>
      <c r="D263" s="139">
        <f>'5 жастағы балалар К'!BX87</f>
        <v>0</v>
      </c>
      <c r="E263" s="44"/>
      <c r="F263" s="139">
        <f>'5 жастағы балалар Ш'!BX87</f>
        <v>0</v>
      </c>
      <c r="G263" s="44"/>
    </row>
    <row r="264" spans="2:7">
      <c r="B264" s="33"/>
      <c r="C264" s="43"/>
      <c r="D264" s="139">
        <f>'5 жастағы балалар К'!BY87</f>
        <v>0</v>
      </c>
      <c r="E264" s="44"/>
      <c r="F264" s="139">
        <f>'5 жастағы балалар Ш'!BY87</f>
        <v>0</v>
      </c>
      <c r="G264" s="44"/>
    </row>
    <row r="265" spans="2:7">
      <c r="B265" s="34"/>
      <c r="C265" s="43"/>
      <c r="D265" s="139">
        <f>'5 жастағы балалар К'!BZ87</f>
        <v>0</v>
      </c>
      <c r="E265" s="44"/>
      <c r="F265" s="139">
        <f>'5 жастағы балалар Ш'!BZ87</f>
        <v>0</v>
      </c>
      <c r="G265" s="44"/>
    </row>
    <row r="266" spans="2:7">
      <c r="B266" s="37">
        <v>26</v>
      </c>
      <c r="C266" s="43"/>
      <c r="D266" s="139">
        <f>'5 жастағы балалар К'!CA87</f>
        <v>0</v>
      </c>
      <c r="E266" s="44"/>
      <c r="F266" s="139">
        <f>'5 жастағы балалар Ш'!CA87</f>
        <v>0</v>
      </c>
      <c r="G266" s="44"/>
    </row>
    <row r="267" spans="2:7">
      <c r="B267" s="37"/>
      <c r="C267" s="43"/>
      <c r="D267" s="139">
        <f>'5 жастағы балалар К'!CB87</f>
        <v>0</v>
      </c>
      <c r="E267" s="44"/>
      <c r="F267" s="139">
        <f>'5 жастағы балалар Ш'!CB87</f>
        <v>0</v>
      </c>
      <c r="G267" s="44"/>
    </row>
    <row r="268" spans="2:7">
      <c r="B268" s="37"/>
      <c r="C268" s="43"/>
      <c r="D268" s="139">
        <f>'5 жастағы балалар К'!CC87</f>
        <v>0</v>
      </c>
      <c r="E268" s="44"/>
      <c r="F268" s="139">
        <f>'5 жастағы балалар Ш'!CC87</f>
        <v>0</v>
      </c>
      <c r="G268" s="44"/>
    </row>
    <row r="269" spans="2:7">
      <c r="B269" s="37">
        <v>27</v>
      </c>
      <c r="C269" s="43"/>
      <c r="D269" s="139">
        <f>'5 жастағы балалар К'!CD87</f>
        <v>0</v>
      </c>
      <c r="E269" s="44"/>
      <c r="F269" s="139">
        <f>'5 жастағы балалар Ш'!CD87</f>
        <v>0</v>
      </c>
      <c r="G269" s="44"/>
    </row>
    <row r="270" spans="2:7">
      <c r="B270" s="37"/>
      <c r="C270" s="43"/>
      <c r="D270" s="139">
        <f>'5 жастағы балалар К'!CE87</f>
        <v>0</v>
      </c>
      <c r="E270" s="44"/>
      <c r="F270" s="139">
        <f>'5 жастағы балалар Ш'!CE87</f>
        <v>0</v>
      </c>
      <c r="G270" s="44"/>
    </row>
    <row r="271" spans="2:7">
      <c r="B271" s="37"/>
      <c r="C271" s="43"/>
      <c r="D271" s="139">
        <f>'5 жастағы балалар К'!CF87</f>
        <v>0</v>
      </c>
      <c r="E271" s="44"/>
      <c r="F271" s="139">
        <f>'5 жастағы балалар Ш'!CF87</f>
        <v>0</v>
      </c>
      <c r="G271" s="44"/>
    </row>
    <row r="272" spans="2:7">
      <c r="B272" s="37">
        <v>28</v>
      </c>
      <c r="C272" s="43"/>
      <c r="D272" s="139">
        <f>'5 жастағы балалар К'!CG87</f>
        <v>0</v>
      </c>
      <c r="E272" s="44"/>
      <c r="F272" s="139">
        <f>'5 жастағы балалар Ш'!CG87</f>
        <v>0</v>
      </c>
      <c r="G272" s="44"/>
    </row>
    <row r="273" spans="2:7">
      <c r="B273" s="37"/>
      <c r="C273" s="43"/>
      <c r="D273" s="139">
        <f>'5 жастағы балалар К'!CH87</f>
        <v>0</v>
      </c>
      <c r="E273" s="44"/>
      <c r="F273" s="139">
        <f>'5 жастағы балалар Ш'!CH87</f>
        <v>0</v>
      </c>
      <c r="G273" s="44"/>
    </row>
    <row r="274" spans="2:7">
      <c r="B274" s="37"/>
      <c r="C274" s="43"/>
      <c r="D274" s="139">
        <f>'5 жастағы балалар К'!CI87</f>
        <v>0</v>
      </c>
      <c r="E274" s="44"/>
      <c r="F274" s="139">
        <f>'5 жастағы балалар Ш'!CI87</f>
        <v>0</v>
      </c>
      <c r="G274" s="44"/>
    </row>
    <row r="275" spans="2:7">
      <c r="B275" s="37">
        <v>29</v>
      </c>
      <c r="C275" s="43"/>
      <c r="D275" s="42"/>
      <c r="E275" s="44"/>
      <c r="F275" s="139">
        <f>'5 жастағы балалар Ш'!CJ87</f>
        <v>0</v>
      </c>
      <c r="G275" s="44"/>
    </row>
    <row r="276" spans="2:7">
      <c r="B276" s="37"/>
      <c r="C276" s="43"/>
      <c r="D276" s="44"/>
      <c r="E276" s="44"/>
      <c r="F276" s="139">
        <f>'5 жастағы балалар Ш'!CK87</f>
        <v>0</v>
      </c>
      <c r="G276" s="44"/>
    </row>
    <row r="277" spans="2:7">
      <c r="B277" s="37"/>
      <c r="C277" s="43"/>
      <c r="D277" s="44"/>
      <c r="E277" s="44"/>
      <c r="F277" s="139">
        <f>'5 жастағы балалар Ш'!CL87</f>
        <v>0</v>
      </c>
      <c r="G277" s="44"/>
    </row>
    <row r="278" spans="2:7">
      <c r="B278" s="37">
        <v>30</v>
      </c>
      <c r="C278" s="43"/>
      <c r="D278" s="44"/>
      <c r="E278" s="44"/>
      <c r="F278" s="139">
        <f>'5 жастағы балалар Ш'!CM87</f>
        <v>0</v>
      </c>
      <c r="G278" s="44"/>
    </row>
    <row r="279" spans="2:7">
      <c r="B279" s="37"/>
      <c r="C279" s="43"/>
      <c r="D279" s="44"/>
      <c r="E279" s="44"/>
      <c r="F279" s="139">
        <f>'5 жастағы балалар Ш'!CN87</f>
        <v>0</v>
      </c>
      <c r="G279" s="44"/>
    </row>
    <row r="280" spans="2:7">
      <c r="B280" s="37"/>
      <c r="C280" s="43"/>
      <c r="D280" s="44"/>
      <c r="E280" s="44"/>
      <c r="F280" s="139">
        <f>'5 жастағы балалар Ш'!CO87</f>
        <v>0</v>
      </c>
      <c r="G280" s="44"/>
    </row>
    <row r="281" spans="2:7">
      <c r="B281" s="37">
        <v>31</v>
      </c>
      <c r="C281" s="43"/>
      <c r="D281" s="44"/>
      <c r="E281" s="44"/>
      <c r="F281" s="139">
        <f>'5 жастағы балалар Ш'!CP87</f>
        <v>0</v>
      </c>
      <c r="G281" s="44"/>
    </row>
    <row r="282" spans="2:7">
      <c r="B282" s="37"/>
      <c r="C282" s="43"/>
      <c r="D282" s="44"/>
      <c r="E282" s="44"/>
      <c r="F282" s="139">
        <f>'5 жастағы балалар Ш'!CQ87</f>
        <v>0</v>
      </c>
      <c r="G282" s="44"/>
    </row>
    <row r="283" spans="2:7">
      <c r="B283" s="37"/>
      <c r="C283" s="43"/>
      <c r="D283" s="44"/>
      <c r="E283" s="44"/>
      <c r="F283" s="139">
        <f>'5 жастағы балалар Ш'!CR87</f>
        <v>0</v>
      </c>
      <c r="G283" s="44"/>
    </row>
    <row r="284" spans="2:7">
      <c r="B284" s="37">
        <v>32</v>
      </c>
      <c r="C284" s="43"/>
      <c r="D284" s="44"/>
      <c r="E284" s="44"/>
      <c r="F284" s="139">
        <f>'5 жастағы балалар Ш'!CS87</f>
        <v>0</v>
      </c>
      <c r="G284" s="44"/>
    </row>
    <row r="285" spans="2:7">
      <c r="B285" s="37"/>
      <c r="C285" s="43"/>
      <c r="D285" s="44"/>
      <c r="E285" s="44"/>
      <c r="F285" s="139">
        <f>'5 жастағы балалар Ш'!CT87</f>
        <v>0</v>
      </c>
      <c r="G285" s="44"/>
    </row>
    <row r="286" spans="2:7">
      <c r="B286" s="37"/>
      <c r="C286" s="43"/>
      <c r="D286" s="44"/>
      <c r="E286" s="44"/>
      <c r="F286" s="139">
        <f>'5 жастағы балалар Ш'!CU87</f>
        <v>0</v>
      </c>
      <c r="G286" s="44"/>
    </row>
    <row r="287" spans="2:7">
      <c r="B287" s="37">
        <v>33</v>
      </c>
      <c r="C287" s="43"/>
      <c r="D287" s="44"/>
      <c r="E287" s="44"/>
      <c r="F287" s="139">
        <f>'5 жастағы балалар Ш'!CV87</f>
        <v>0</v>
      </c>
      <c r="G287" s="44"/>
    </row>
    <row r="288" spans="2:7">
      <c r="B288" s="37"/>
      <c r="C288" s="43"/>
      <c r="D288" s="44"/>
      <c r="E288" s="44"/>
      <c r="F288" s="139">
        <f>'5 жастағы балалар Ш'!CW87</f>
        <v>0</v>
      </c>
      <c r="G288" s="44"/>
    </row>
    <row r="289" spans="2:7">
      <c r="B289" s="37"/>
      <c r="C289" s="43"/>
      <c r="D289" s="44"/>
      <c r="E289" s="44"/>
      <c r="F289" s="139">
        <f>'5 жастағы балалар Ш'!CX87</f>
        <v>0</v>
      </c>
      <c r="G289" s="44"/>
    </row>
    <row r="290" spans="2:7">
      <c r="B290" s="37">
        <v>34</v>
      </c>
      <c r="C290" s="43"/>
      <c r="D290" s="44"/>
      <c r="E290" s="44"/>
      <c r="F290" s="139">
        <f>'5 жастағы балалар Ш'!CY87</f>
        <v>0</v>
      </c>
      <c r="G290" s="44"/>
    </row>
    <row r="291" spans="2:7">
      <c r="B291" s="37"/>
      <c r="C291" s="43"/>
      <c r="D291" s="44"/>
      <c r="E291" s="44"/>
      <c r="F291" s="139">
        <f>'5 жастағы балалар Ш'!CZ87</f>
        <v>0</v>
      </c>
      <c r="G291" s="44"/>
    </row>
    <row r="292" spans="2:7">
      <c r="B292" s="37"/>
      <c r="C292" s="43"/>
      <c r="D292" s="44"/>
      <c r="E292" s="44"/>
      <c r="F292" s="139">
        <f>'5 жастағы балалар Ш'!DA87</f>
        <v>0</v>
      </c>
      <c r="G292" s="44"/>
    </row>
    <row r="293" spans="2:7">
      <c r="B293" s="37">
        <v>35</v>
      </c>
      <c r="C293" s="43"/>
      <c r="D293" s="44"/>
      <c r="E293" s="44"/>
      <c r="F293" s="139">
        <f>'5 жастағы балалар Ш'!DB87</f>
        <v>0</v>
      </c>
      <c r="G293" s="44"/>
    </row>
    <row r="294" spans="2:7">
      <c r="B294" s="37"/>
      <c r="C294" s="43"/>
      <c r="D294" s="44"/>
      <c r="E294" s="44"/>
      <c r="F294" s="139">
        <f>'5 жастағы балалар Ш'!DC87</f>
        <v>0</v>
      </c>
      <c r="G294" s="44"/>
    </row>
    <row r="295" spans="2:7">
      <c r="B295" s="37"/>
      <c r="C295" s="45"/>
      <c r="D295" s="46"/>
      <c r="E295" s="46"/>
      <c r="F295" s="139">
        <f>'5 жастағы балалар Ш'!DD87</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Ф'!D146</f>
        <v>0</v>
      </c>
      <c r="D300" s="137">
        <f>'5 жастағы балалар К'!D146</f>
        <v>0</v>
      </c>
      <c r="E300" s="137">
        <f>'5 жастағы балалар Т'!D146</f>
        <v>0</v>
      </c>
      <c r="F300" s="137">
        <f>'5 жастағы балалар Ш'!D146</f>
        <v>0</v>
      </c>
      <c r="G300" s="137">
        <f>'5 жастағы балалар Ә'!D146</f>
        <v>0</v>
      </c>
    </row>
    <row r="301" spans="2:7">
      <c r="B301" s="33"/>
      <c r="C301" s="137">
        <f>'5 жастағы балалар Ф'!E146</f>
        <v>0</v>
      </c>
      <c r="D301" s="137">
        <f>'5 жастағы балалар К'!E146</f>
        <v>0</v>
      </c>
      <c r="E301" s="137">
        <f>'5 жастағы балалар Т'!E146</f>
        <v>0</v>
      </c>
      <c r="F301" s="137">
        <f>'5 жастағы балалар Ш'!E146</f>
        <v>0</v>
      </c>
      <c r="G301" s="137">
        <f>'5 жастағы балалар Ә'!E146</f>
        <v>0</v>
      </c>
    </row>
    <row r="302" spans="2:7">
      <c r="B302" s="34"/>
      <c r="C302" s="137">
        <f>'5 жастағы балалар Ф'!F146</f>
        <v>0</v>
      </c>
      <c r="D302" s="137">
        <f>'5 жастағы балалар К'!F146</f>
        <v>0</v>
      </c>
      <c r="E302" s="137">
        <f>'5 жастағы балалар Т'!F146</f>
        <v>0</v>
      </c>
      <c r="F302" s="137">
        <f>'5 жастағы балалар Ш'!F146</f>
        <v>0</v>
      </c>
      <c r="G302" s="137">
        <f>'5 жастағы балалар Ә'!F146</f>
        <v>0</v>
      </c>
    </row>
    <row r="303" spans="2:7">
      <c r="B303" s="31">
        <v>2</v>
      </c>
      <c r="C303" s="137">
        <f>'5 жастағы балалар Ф'!G146</f>
        <v>0</v>
      </c>
      <c r="D303" s="137">
        <f>'5 жастағы балалар К'!G146</f>
        <v>0</v>
      </c>
      <c r="E303" s="137">
        <f>'5 жастағы балалар Т'!G146</f>
        <v>0</v>
      </c>
      <c r="F303" s="137">
        <f>'5 жастағы балалар Ш'!G146</f>
        <v>0</v>
      </c>
      <c r="G303" s="137">
        <f>'5 жастағы балалар Ә'!G146</f>
        <v>0</v>
      </c>
    </row>
    <row r="304" spans="2:7">
      <c r="B304" s="33"/>
      <c r="C304" s="137">
        <f>'5 жастағы балалар Ф'!H146</f>
        <v>0</v>
      </c>
      <c r="D304" s="137">
        <f>'5 жастағы балалар К'!H146</f>
        <v>0</v>
      </c>
      <c r="E304" s="137">
        <f>'5 жастағы балалар Т'!H146</f>
        <v>0</v>
      </c>
      <c r="F304" s="137">
        <f>'5 жастағы балалар Ш'!H146</f>
        <v>0</v>
      </c>
      <c r="G304" s="137">
        <f>'5 жастағы балалар Ә'!H146</f>
        <v>0</v>
      </c>
    </row>
    <row r="305" spans="2:7">
      <c r="B305" s="34"/>
      <c r="C305" s="137">
        <f>'5 жастағы балалар Ф'!I146</f>
        <v>0</v>
      </c>
      <c r="D305" s="137">
        <f>'5 жастағы балалар К'!I146</f>
        <v>0</v>
      </c>
      <c r="E305" s="137">
        <f>'5 жастағы балалар Т'!I146</f>
        <v>0</v>
      </c>
      <c r="F305" s="137">
        <f>'5 жастағы балалар Ш'!I146</f>
        <v>0</v>
      </c>
      <c r="G305" s="137">
        <f>'5 жастағы балалар Ә'!I146</f>
        <v>0</v>
      </c>
    </row>
    <row r="306" spans="2:7">
      <c r="B306" s="31">
        <v>3</v>
      </c>
      <c r="C306" s="137">
        <f>'5 жастағы балалар Ф'!J146</f>
        <v>0</v>
      </c>
      <c r="D306" s="137">
        <f>'5 жастағы балалар К'!J146</f>
        <v>0</v>
      </c>
      <c r="E306" s="137">
        <f>'5 жастағы балалар Т'!J146</f>
        <v>0</v>
      </c>
      <c r="F306" s="137">
        <f>'5 жастағы балалар Ш'!J146</f>
        <v>0</v>
      </c>
      <c r="G306" s="137">
        <f>'5 жастағы балалар Ә'!J146</f>
        <v>0</v>
      </c>
    </row>
    <row r="307" spans="2:7">
      <c r="B307" s="33"/>
      <c r="C307" s="137">
        <f>'5 жастағы балалар Ф'!K146</f>
        <v>0</v>
      </c>
      <c r="D307" s="137">
        <f>'5 жастағы балалар К'!K146</f>
        <v>0</v>
      </c>
      <c r="E307" s="137">
        <f>'5 жастағы балалар Т'!K146</f>
        <v>0</v>
      </c>
      <c r="F307" s="137">
        <f>'5 жастағы балалар Ш'!K146</f>
        <v>0</v>
      </c>
      <c r="G307" s="137">
        <f>'5 жастағы балалар Ә'!K146</f>
        <v>0</v>
      </c>
    </row>
    <row r="308" spans="2:7">
      <c r="B308" s="34"/>
      <c r="C308" s="137">
        <f>'5 жастағы балалар Ф'!L146</f>
        <v>0</v>
      </c>
      <c r="D308" s="137">
        <f>'5 жастағы балалар К'!L146</f>
        <v>0</v>
      </c>
      <c r="E308" s="137">
        <f>'5 жастағы балалар Т'!L146</f>
        <v>0</v>
      </c>
      <c r="F308" s="137">
        <f>'5 жастағы балалар Ш'!L146</f>
        <v>0</v>
      </c>
      <c r="G308" s="137">
        <f>'5 жастағы балалар Ә'!L146</f>
        <v>0</v>
      </c>
    </row>
    <row r="309" spans="2:7">
      <c r="B309" s="31">
        <v>4</v>
      </c>
      <c r="C309" s="137">
        <f>'5 жастағы балалар Ф'!M146</f>
        <v>0</v>
      </c>
      <c r="D309" s="137">
        <f>'5 жастағы балалар К'!M146</f>
        <v>0</v>
      </c>
      <c r="E309" s="137">
        <f>'5 жастағы балалар Т'!M146</f>
        <v>0</v>
      </c>
      <c r="F309" s="137">
        <f>'5 жастағы балалар Ш'!M146</f>
        <v>0</v>
      </c>
      <c r="G309" s="137">
        <f>'5 жастағы балалар Ә'!M146</f>
        <v>0</v>
      </c>
    </row>
    <row r="310" spans="2:7">
      <c r="B310" s="33"/>
      <c r="C310" s="137">
        <f>'5 жастағы балалар Ф'!N146</f>
        <v>0</v>
      </c>
      <c r="D310" s="137">
        <f>'5 жастағы балалар К'!N146</f>
        <v>0</v>
      </c>
      <c r="E310" s="137">
        <f>'5 жастағы балалар Т'!N146</f>
        <v>0</v>
      </c>
      <c r="F310" s="137">
        <f>'5 жастағы балалар Ш'!N146</f>
        <v>0</v>
      </c>
      <c r="G310" s="137">
        <f>'5 жастағы балалар Ә'!N146</f>
        <v>0</v>
      </c>
    </row>
    <row r="311" spans="2:7">
      <c r="B311" s="34"/>
      <c r="C311" s="137">
        <f>'5 жастағы балалар Ф'!O146</f>
        <v>0</v>
      </c>
      <c r="D311" s="137">
        <f>'5 жастағы балалар К'!O146</f>
        <v>0</v>
      </c>
      <c r="E311" s="137">
        <f>'5 жастағы балалар Т'!O146</f>
        <v>0</v>
      </c>
      <c r="F311" s="137">
        <f>'5 жастағы балалар Ш'!O146</f>
        <v>0</v>
      </c>
      <c r="G311" s="137">
        <f>'5 жастағы балалар Ә'!O146</f>
        <v>0</v>
      </c>
    </row>
    <row r="312" spans="2:7">
      <c r="B312" s="31">
        <v>5</v>
      </c>
      <c r="C312" s="137">
        <f>'5 жастағы балалар Ф'!P146</f>
        <v>0</v>
      </c>
      <c r="D312" s="137">
        <f>'5 жастағы балалар К'!P146</f>
        <v>0</v>
      </c>
      <c r="E312" s="137">
        <f>'5 жастағы балалар Т'!P146</f>
        <v>0</v>
      </c>
      <c r="F312" s="137">
        <f>'5 жастағы балалар Ш'!P146</f>
        <v>0</v>
      </c>
      <c r="G312" s="137">
        <f>'5 жастағы балалар Ә'!P146</f>
        <v>0</v>
      </c>
    </row>
    <row r="313" spans="2:7">
      <c r="B313" s="33"/>
      <c r="C313" s="137">
        <f>'5 жастағы балалар Ф'!Q146</f>
        <v>0</v>
      </c>
      <c r="D313" s="137">
        <f>'5 жастағы балалар К'!Q146</f>
        <v>0</v>
      </c>
      <c r="E313" s="137">
        <f>'5 жастағы балалар Т'!Q146</f>
        <v>0</v>
      </c>
      <c r="F313" s="137">
        <f>'5 жастағы балалар Ш'!Q146</f>
        <v>0</v>
      </c>
      <c r="G313" s="137">
        <f>'5 жастағы балалар Ә'!Q146</f>
        <v>0</v>
      </c>
    </row>
    <row r="314" spans="2:7">
      <c r="B314" s="34"/>
      <c r="C314" s="137">
        <f>'5 жастағы балалар Ф'!R146</f>
        <v>0</v>
      </c>
      <c r="D314" s="137">
        <f>'5 жастағы балалар К'!R146</f>
        <v>0</v>
      </c>
      <c r="E314" s="137">
        <f>'5 жастағы балалар Т'!R146</f>
        <v>0</v>
      </c>
      <c r="F314" s="137">
        <f>'5 жастағы балалар Ш'!R146</f>
        <v>0</v>
      </c>
      <c r="G314" s="137">
        <f>'5 жастағы балалар Ә'!R146</f>
        <v>0</v>
      </c>
    </row>
    <row r="315" spans="2:7">
      <c r="B315" s="31">
        <v>6</v>
      </c>
      <c r="C315" s="137">
        <f>'5 жастағы балалар Ф'!S146</f>
        <v>0</v>
      </c>
      <c r="D315" s="137">
        <f>'5 жастағы балалар К'!S146</f>
        <v>0</v>
      </c>
      <c r="E315" s="137">
        <f>'5 жастағы балалар Т'!S146</f>
        <v>0</v>
      </c>
      <c r="F315" s="137">
        <f>'5 жастағы балалар Ш'!S146</f>
        <v>0</v>
      </c>
      <c r="G315" s="137">
        <f>'5 жастағы балалар Ә'!S146</f>
        <v>0</v>
      </c>
    </row>
    <row r="316" spans="2:7">
      <c r="B316" s="33"/>
      <c r="C316" s="137">
        <f>'5 жастағы балалар Ф'!T146</f>
        <v>0</v>
      </c>
      <c r="D316" s="137">
        <f>'5 жастағы балалар К'!T146</f>
        <v>0</v>
      </c>
      <c r="E316" s="137">
        <f>'5 жастағы балалар Т'!T146</f>
        <v>0</v>
      </c>
      <c r="F316" s="137">
        <f>'5 жастағы балалар Ш'!T146</f>
        <v>0</v>
      </c>
      <c r="G316" s="137">
        <f>'5 жастағы балалар Ә'!T146</f>
        <v>0</v>
      </c>
    </row>
    <row r="317" spans="2:7">
      <c r="B317" s="34"/>
      <c r="C317" s="137">
        <f>'5 жастағы балалар Ф'!U146</f>
        <v>0</v>
      </c>
      <c r="D317" s="137">
        <f>'5 жастағы балалар К'!U146</f>
        <v>0</v>
      </c>
      <c r="E317" s="137">
        <f>'5 жастағы балалар Т'!U146</f>
        <v>0</v>
      </c>
      <c r="F317" s="137">
        <f>'5 жастағы балалар Ш'!U146</f>
        <v>0</v>
      </c>
      <c r="G317" s="137">
        <f>'5 жастағы балалар Ә'!U146</f>
        <v>0</v>
      </c>
    </row>
    <row r="318" spans="2:7">
      <c r="B318" s="31">
        <v>7</v>
      </c>
      <c r="C318" s="137">
        <f>'5 жастағы балалар Ф'!V146</f>
        <v>0</v>
      </c>
      <c r="D318" s="137">
        <f>'5 жастағы балалар К'!V146</f>
        <v>0</v>
      </c>
      <c r="E318" s="137">
        <f>'5 жастағы балалар Т'!V146</f>
        <v>0</v>
      </c>
      <c r="F318" s="137">
        <f>'5 жастағы балалар Ш'!V146</f>
        <v>0</v>
      </c>
      <c r="G318" s="137">
        <f>'5 жастағы балалар Ә'!V146</f>
        <v>0</v>
      </c>
    </row>
    <row r="319" spans="2:7">
      <c r="B319" s="33"/>
      <c r="C319" s="137">
        <f>'5 жастағы балалар Ф'!W146</f>
        <v>0</v>
      </c>
      <c r="D319" s="137">
        <f>'5 жастағы балалар Ш'!W146</f>
        <v>0</v>
      </c>
      <c r="E319" s="137">
        <f>'5 жастағы балалар Т'!W146</f>
        <v>0</v>
      </c>
      <c r="F319" s="137">
        <f>'5 жастағы балалар Ш'!W146</f>
        <v>0</v>
      </c>
      <c r="G319" s="137">
        <f>'5 жастағы балалар Ә'!W146</f>
        <v>0</v>
      </c>
    </row>
    <row r="320" spans="2:7">
      <c r="B320" s="34"/>
      <c r="C320" s="137">
        <f>'5 жастағы балалар Ф'!X146</f>
        <v>0</v>
      </c>
      <c r="D320" s="137">
        <f>'5 жастағы балалар К'!X146</f>
        <v>0</v>
      </c>
      <c r="E320" s="137">
        <f>'5 жастағы балалар Т'!X146</f>
        <v>0</v>
      </c>
      <c r="F320" s="137">
        <f>'5 жастағы балалар Ш'!X146</f>
        <v>0</v>
      </c>
      <c r="G320" s="137">
        <f>'5 жастағы балалар Ә'!X146</f>
        <v>0</v>
      </c>
    </row>
    <row r="321" spans="2:7">
      <c r="B321" s="31">
        <v>8</v>
      </c>
      <c r="C321" s="41"/>
      <c r="D321" s="137">
        <f>'5 жастағы балалар К'!Y146</f>
        <v>0</v>
      </c>
      <c r="E321" s="42"/>
      <c r="F321" s="137">
        <f>'5 жастағы балалар Ш'!Y146</f>
        <v>0</v>
      </c>
      <c r="G321" s="42"/>
    </row>
    <row r="322" spans="2:7">
      <c r="B322" s="33"/>
      <c r="C322" s="43"/>
      <c r="D322" s="137">
        <f>'5 жастағы балалар К'!Z146</f>
        <v>0</v>
      </c>
      <c r="E322" s="44"/>
      <c r="F322" s="137">
        <f>'5 жастағы балалар Ш'!Z146</f>
        <v>0</v>
      </c>
      <c r="G322" s="44"/>
    </row>
    <row r="323" spans="2:7">
      <c r="B323" s="34"/>
      <c r="C323" s="43"/>
      <c r="D323" s="137">
        <f>'5 жастағы балалар К'!AA146</f>
        <v>0</v>
      </c>
      <c r="E323" s="44"/>
      <c r="F323" s="137">
        <f>'5 жастағы балалар Ш'!AA146</f>
        <v>0</v>
      </c>
      <c r="G323" s="44"/>
    </row>
    <row r="324" spans="2:7">
      <c r="B324" s="31">
        <v>9</v>
      </c>
      <c r="C324" s="43"/>
      <c r="D324" s="137">
        <f>'5 жастағы балалар К'!AB146</f>
        <v>0</v>
      </c>
      <c r="E324" s="44"/>
      <c r="F324" s="137">
        <f>'5 жастағы балалар Ш'!AB146</f>
        <v>0</v>
      </c>
      <c r="G324" s="44"/>
    </row>
    <row r="325" spans="2:7">
      <c r="B325" s="33"/>
      <c r="C325" s="43"/>
      <c r="D325" s="137">
        <f>'5 жастағы балалар К'!AC146</f>
        <v>0</v>
      </c>
      <c r="E325" s="44"/>
      <c r="F325" s="137">
        <f>'5 жастағы балалар Ш'!AC146</f>
        <v>0</v>
      </c>
      <c r="G325" s="44"/>
    </row>
    <row r="326" spans="2:7">
      <c r="B326" s="34"/>
      <c r="C326" s="43"/>
      <c r="D326" s="137">
        <f>'5 жастағы балалар К'!AD146</f>
        <v>0</v>
      </c>
      <c r="E326" s="44"/>
      <c r="F326" s="137">
        <f>'5 жастағы балалар Ш'!AD146</f>
        <v>0</v>
      </c>
      <c r="G326" s="44"/>
    </row>
    <row r="327" spans="2:7">
      <c r="B327" s="37">
        <v>10</v>
      </c>
      <c r="C327" s="43"/>
      <c r="D327" s="137">
        <f>'5 жастағы балалар К'!AE146</f>
        <v>0</v>
      </c>
      <c r="E327" s="44"/>
      <c r="F327" s="137">
        <f>'5 жастағы балалар Ш'!AE146</f>
        <v>0</v>
      </c>
      <c r="G327" s="44"/>
    </row>
    <row r="328" spans="2:7">
      <c r="B328" s="37"/>
      <c r="C328" s="43"/>
      <c r="D328" s="137">
        <f>'5 жастағы балалар К'!AF146</f>
        <v>0</v>
      </c>
      <c r="E328" s="44"/>
      <c r="F328" s="137">
        <f>'5 жастағы балалар Ш'!AF146</f>
        <v>0</v>
      </c>
      <c r="G328" s="44"/>
    </row>
    <row r="329" spans="2:7">
      <c r="B329" s="37"/>
      <c r="C329" s="43"/>
      <c r="D329" s="137">
        <f>'5 жастағы балалар К'!AG146</f>
        <v>0</v>
      </c>
      <c r="E329" s="44"/>
      <c r="F329" s="137">
        <f>'5 жастағы балалар Ш'!AG146</f>
        <v>0</v>
      </c>
      <c r="G329" s="44"/>
    </row>
    <row r="330" spans="2:7">
      <c r="B330" s="37">
        <v>11</v>
      </c>
      <c r="C330" s="43"/>
      <c r="D330" s="137">
        <f>'5 жастағы балалар К'!AH146</f>
        <v>0</v>
      </c>
      <c r="E330" s="44"/>
      <c r="F330" s="137">
        <f>'5 жастағы балалар Ш'!AH146</f>
        <v>0</v>
      </c>
      <c r="G330" s="44"/>
    </row>
    <row r="331" spans="2:7">
      <c r="B331" s="37"/>
      <c r="C331" s="43"/>
      <c r="D331" s="137">
        <f>'5 жастағы балалар К'!AI146</f>
        <v>0</v>
      </c>
      <c r="E331" s="44"/>
      <c r="F331" s="137">
        <f>'5 жастағы балалар Ш'!AI146</f>
        <v>0</v>
      </c>
      <c r="G331" s="44"/>
    </row>
    <row r="332" spans="2:7">
      <c r="B332" s="37"/>
      <c r="C332" s="43"/>
      <c r="D332" s="137">
        <f>'5 жастағы балалар К'!AJ146</f>
        <v>0</v>
      </c>
      <c r="E332" s="44"/>
      <c r="F332" s="137">
        <f>'5 жастағы балалар Ш'!AJ146</f>
        <v>0</v>
      </c>
      <c r="G332" s="44"/>
    </row>
    <row r="333" spans="2:7">
      <c r="B333" s="37">
        <v>12</v>
      </c>
      <c r="C333" s="43"/>
      <c r="D333" s="137">
        <f>'5 жастағы балалар К'!AK146</f>
        <v>0</v>
      </c>
      <c r="E333" s="44"/>
      <c r="F333" s="137">
        <f>'5 жастағы балалар Ш'!AK146</f>
        <v>0</v>
      </c>
      <c r="G333" s="44"/>
    </row>
    <row r="334" spans="2:7">
      <c r="B334" s="37"/>
      <c r="C334" s="43"/>
      <c r="D334" s="137">
        <f>'5 жастағы балалар К'!AL146</f>
        <v>0</v>
      </c>
      <c r="E334" s="44"/>
      <c r="F334" s="137">
        <f>'5 жастағы балалар Ш'!AL146</f>
        <v>0</v>
      </c>
      <c r="G334" s="44"/>
    </row>
    <row r="335" spans="2:7">
      <c r="B335" s="37"/>
      <c r="C335" s="43"/>
      <c r="D335" s="137">
        <f>'5 жастағы балалар К'!AM146</f>
        <v>0</v>
      </c>
      <c r="E335" s="44"/>
      <c r="F335" s="137">
        <f>'5 жастағы балалар Ш'!AM146</f>
        <v>0</v>
      </c>
      <c r="G335" s="44"/>
    </row>
    <row r="336" spans="2:7">
      <c r="B336" s="37">
        <v>13</v>
      </c>
      <c r="C336" s="43"/>
      <c r="D336" s="137">
        <f>'5 жастағы балалар К'!AN146</f>
        <v>0</v>
      </c>
      <c r="E336" s="44"/>
      <c r="F336" s="137">
        <f>'5 жастағы балалар Ш'!AN146</f>
        <v>0</v>
      </c>
      <c r="G336" s="44"/>
    </row>
    <row r="337" spans="2:7">
      <c r="B337" s="37"/>
      <c r="C337" s="43"/>
      <c r="D337" s="137">
        <f>'5 жастағы балалар К'!AO146</f>
        <v>0</v>
      </c>
      <c r="E337" s="44"/>
      <c r="F337" s="137">
        <f>'5 жастағы балалар Ш'!AO146</f>
        <v>0</v>
      </c>
      <c r="G337" s="44"/>
    </row>
    <row r="338" spans="2:7">
      <c r="B338" s="37"/>
      <c r="C338" s="43"/>
      <c r="D338" s="137">
        <f>'5 жастағы балалар К'!AP146</f>
        <v>0</v>
      </c>
      <c r="E338" s="44"/>
      <c r="F338" s="137">
        <f>'5 жастағы балалар Ш'!AP146</f>
        <v>0</v>
      </c>
      <c r="G338" s="44"/>
    </row>
    <row r="339" spans="2:7">
      <c r="B339" s="37">
        <v>14</v>
      </c>
      <c r="C339" s="43"/>
      <c r="D339" s="137">
        <f>'5 жастағы балалар К'!AQ146</f>
        <v>0</v>
      </c>
      <c r="E339" s="44"/>
      <c r="F339" s="137">
        <f>'5 жастағы балалар Ш'!AQ146</f>
        <v>0</v>
      </c>
      <c r="G339" s="44"/>
    </row>
    <row r="340" spans="2:7">
      <c r="B340" s="37"/>
      <c r="C340" s="43"/>
      <c r="D340" s="137">
        <f>'5 жастағы балалар К'!AR146</f>
        <v>0</v>
      </c>
      <c r="E340" s="44"/>
      <c r="F340" s="137">
        <f>'5 жастағы балалар Ш'!AR146</f>
        <v>0</v>
      </c>
      <c r="G340" s="44"/>
    </row>
    <row r="341" spans="2:7">
      <c r="B341" s="37"/>
      <c r="C341" s="43"/>
      <c r="D341" s="137">
        <f>'5 жастағы балалар К'!AS146</f>
        <v>0</v>
      </c>
      <c r="E341" s="44"/>
      <c r="F341" s="137">
        <f>'5 жастағы балалар Ш'!AS146</f>
        <v>0</v>
      </c>
      <c r="G341" s="44"/>
    </row>
    <row r="342" spans="2:7">
      <c r="B342" s="37">
        <v>15</v>
      </c>
      <c r="C342" s="43"/>
      <c r="D342" s="137">
        <f>'5 жастағы балалар К'!AT146</f>
        <v>0</v>
      </c>
      <c r="E342" s="44"/>
      <c r="F342" s="137">
        <f>'5 жастағы балалар Ш'!AT146</f>
        <v>0</v>
      </c>
      <c r="G342" s="44"/>
    </row>
    <row r="343" spans="2:7">
      <c r="B343" s="37"/>
      <c r="C343" s="43"/>
      <c r="D343" s="137">
        <f>'5 жастағы балалар К'!AU146</f>
        <v>0</v>
      </c>
      <c r="E343" s="44"/>
      <c r="F343" s="137">
        <f>'5 жастағы балалар Ш'!AU146</f>
        <v>0</v>
      </c>
      <c r="G343" s="44"/>
    </row>
    <row r="344" spans="2:7">
      <c r="B344" s="37"/>
      <c r="C344" s="43"/>
      <c r="D344" s="137">
        <f>'5 жастағы балалар К'!AV146</f>
        <v>0</v>
      </c>
      <c r="E344" s="44"/>
      <c r="F344" s="137">
        <f>'5 жастағы балалар Ш'!AV146</f>
        <v>0</v>
      </c>
      <c r="G344" s="44"/>
    </row>
    <row r="345" spans="2:7">
      <c r="B345" s="31">
        <v>16</v>
      </c>
      <c r="C345" s="43"/>
      <c r="D345" s="137">
        <f>'5 жастағы балалар К'!AW146</f>
        <v>0</v>
      </c>
      <c r="E345" s="44"/>
      <c r="F345" s="137">
        <f>'5 жастағы балалар Ш'!AW146</f>
        <v>0</v>
      </c>
      <c r="G345" s="44"/>
    </row>
    <row r="346" spans="2:7">
      <c r="B346" s="33"/>
      <c r="C346" s="43"/>
      <c r="D346" s="137">
        <f>'5 жастағы балалар К'!AX146</f>
        <v>0</v>
      </c>
      <c r="E346" s="44"/>
      <c r="F346" s="137">
        <f>'5 жастағы балалар Ш'!AX146</f>
        <v>0</v>
      </c>
      <c r="G346" s="44"/>
    </row>
    <row r="347" spans="2:7">
      <c r="B347" s="34"/>
      <c r="C347" s="43"/>
      <c r="D347" s="137">
        <f>'5 жастағы балалар К'!AY146</f>
        <v>0</v>
      </c>
      <c r="E347" s="44"/>
      <c r="F347" s="137">
        <f>'5 жастағы балалар Ш'!AY146</f>
        <v>0</v>
      </c>
      <c r="G347" s="44"/>
    </row>
    <row r="348" spans="2:7">
      <c r="B348" s="31">
        <v>17</v>
      </c>
      <c r="C348" s="43"/>
      <c r="D348" s="137">
        <f>'5 жастағы балалар К'!AZ146</f>
        <v>0</v>
      </c>
      <c r="E348" s="44"/>
      <c r="F348" s="137">
        <f>'5 жастағы балалар Ш'!AZ146</f>
        <v>0</v>
      </c>
      <c r="G348" s="44"/>
    </row>
    <row r="349" spans="2:7">
      <c r="B349" s="33"/>
      <c r="C349" s="43"/>
      <c r="D349" s="137">
        <f>'5 жастағы балалар К'!BA146</f>
        <v>0</v>
      </c>
      <c r="E349" s="44"/>
      <c r="F349" s="137">
        <f>'5 жастағы балалар Ш'!BA146</f>
        <v>0</v>
      </c>
      <c r="G349" s="44"/>
    </row>
    <row r="350" spans="2:7">
      <c r="B350" s="34"/>
      <c r="C350" s="43"/>
      <c r="D350" s="137">
        <f>'5 жастағы балалар К'!BB146</f>
        <v>0</v>
      </c>
      <c r="E350" s="44"/>
      <c r="F350" s="137">
        <f>'5 жастағы балалар Ш'!BB146</f>
        <v>0</v>
      </c>
      <c r="G350" s="44"/>
    </row>
    <row r="351" spans="2:7">
      <c r="B351" s="31">
        <v>18</v>
      </c>
      <c r="C351" s="43"/>
      <c r="D351" s="137">
        <f>'5 жастағы балалар К'!BC146</f>
        <v>0</v>
      </c>
      <c r="E351" s="44"/>
      <c r="F351" s="137">
        <f>'5 жастағы балалар Ш'!BC146</f>
        <v>0</v>
      </c>
      <c r="G351" s="44"/>
    </row>
    <row r="352" spans="2:7">
      <c r="B352" s="33"/>
      <c r="C352" s="43"/>
      <c r="D352" s="137">
        <f>'5 жастағы балалар К'!BD146</f>
        <v>0</v>
      </c>
      <c r="E352" s="44"/>
      <c r="F352" s="137">
        <f>'5 жастағы балалар Ш'!BD146</f>
        <v>0</v>
      </c>
      <c r="G352" s="44"/>
    </row>
    <row r="353" spans="2:7">
      <c r="B353" s="34"/>
      <c r="C353" s="43"/>
      <c r="D353" s="137">
        <f>'5 жастағы балалар К'!BE146</f>
        <v>0</v>
      </c>
      <c r="E353" s="44"/>
      <c r="F353" s="137">
        <f>'5 жастағы балалар Ш'!BE146</f>
        <v>0</v>
      </c>
      <c r="G353" s="44"/>
    </row>
    <row r="354" spans="2:7">
      <c r="B354" s="31">
        <v>19</v>
      </c>
      <c r="C354" s="43"/>
      <c r="D354" s="137">
        <f>'5 жастағы балалар К'!BF146</f>
        <v>0</v>
      </c>
      <c r="E354" s="44"/>
      <c r="F354" s="137">
        <f>'5 жастағы балалар Ш'!BF146</f>
        <v>0</v>
      </c>
      <c r="G354" s="44"/>
    </row>
    <row r="355" spans="2:7">
      <c r="B355" s="33"/>
      <c r="C355" s="43"/>
      <c r="D355" s="137">
        <f>'5 жастағы балалар К'!BG146</f>
        <v>0</v>
      </c>
      <c r="E355" s="44"/>
      <c r="F355" s="137">
        <f>'5 жастағы балалар Ш'!BG146</f>
        <v>0</v>
      </c>
      <c r="G355" s="44"/>
    </row>
    <row r="356" spans="2:7">
      <c r="B356" s="34"/>
      <c r="C356" s="43"/>
      <c r="D356" s="137">
        <f>'5 жастағы балалар К'!BH146</f>
        <v>0</v>
      </c>
      <c r="E356" s="44"/>
      <c r="F356" s="137">
        <f>'5 жастағы балалар Ш'!BH146</f>
        <v>0</v>
      </c>
      <c r="G356" s="44"/>
    </row>
    <row r="357" spans="2:7">
      <c r="B357" s="31">
        <v>20</v>
      </c>
      <c r="C357" s="43"/>
      <c r="D357" s="137">
        <f>'5 жастағы балалар К'!BI146</f>
        <v>0</v>
      </c>
      <c r="E357" s="44"/>
      <c r="F357" s="137">
        <f>'5 жастағы балалар Ш'!BI146</f>
        <v>0</v>
      </c>
      <c r="G357" s="44"/>
    </row>
    <row r="358" spans="2:7">
      <c r="B358" s="33"/>
      <c r="C358" s="43"/>
      <c r="D358" s="137">
        <f>'5 жастағы балалар К'!BJ146</f>
        <v>0</v>
      </c>
      <c r="E358" s="44"/>
      <c r="F358" s="137">
        <f>'5 жастағы балалар Ш'!BJ146</f>
        <v>0</v>
      </c>
      <c r="G358" s="44"/>
    </row>
    <row r="359" spans="2:7">
      <c r="B359" s="34"/>
      <c r="C359" s="43"/>
      <c r="D359" s="137">
        <f>'5 жастағы балалар К'!BK146</f>
        <v>0</v>
      </c>
      <c r="E359" s="44"/>
      <c r="F359" s="137">
        <f>'5 жастағы балалар Ш'!BK146</f>
        <v>0</v>
      </c>
      <c r="G359" s="44"/>
    </row>
    <row r="360" spans="2:7">
      <c r="B360" s="31">
        <v>21</v>
      </c>
      <c r="C360" s="43"/>
      <c r="D360" s="137">
        <f>'5 жастағы балалар К'!BL146</f>
        <v>0</v>
      </c>
      <c r="E360" s="44"/>
      <c r="F360" s="137">
        <f>'5 жастағы балалар Ш'!BL146</f>
        <v>0</v>
      </c>
      <c r="G360" s="44"/>
    </row>
    <row r="361" spans="2:7">
      <c r="B361" s="33"/>
      <c r="C361" s="43"/>
      <c r="D361" s="137">
        <f>'5 жастағы балалар К'!BM146</f>
        <v>0</v>
      </c>
      <c r="E361" s="44"/>
      <c r="F361" s="137">
        <f>'5 жастағы балалар Ш'!BM146</f>
        <v>0</v>
      </c>
      <c r="G361" s="44"/>
    </row>
    <row r="362" spans="2:7">
      <c r="B362" s="34"/>
      <c r="C362" s="43"/>
      <c r="D362" s="137">
        <f>'5 жастағы балалар К'!BN146</f>
        <v>0</v>
      </c>
      <c r="E362" s="44"/>
      <c r="F362" s="137">
        <f>'5 жастағы балалар Ш'!BN146</f>
        <v>0</v>
      </c>
      <c r="G362" s="44"/>
    </row>
    <row r="363" spans="2:7">
      <c r="B363" s="31">
        <v>22</v>
      </c>
      <c r="C363" s="43"/>
      <c r="D363" s="137">
        <f>'5 жастағы балалар К'!BO146</f>
        <v>0</v>
      </c>
      <c r="E363" s="44"/>
      <c r="F363" s="137">
        <f>'5 жастағы балалар Ш'!BO146</f>
        <v>0</v>
      </c>
      <c r="G363" s="44"/>
    </row>
    <row r="364" spans="2:7">
      <c r="B364" s="33"/>
      <c r="C364" s="43"/>
      <c r="D364" s="137">
        <f>'5 жастағы балалар К'!BP146</f>
        <v>0</v>
      </c>
      <c r="E364" s="44"/>
      <c r="F364" s="137">
        <f>'5 жастағы балалар Ш'!BP146</f>
        <v>0</v>
      </c>
      <c r="G364" s="44"/>
    </row>
    <row r="365" spans="2:7">
      <c r="B365" s="34"/>
      <c r="C365" s="43"/>
      <c r="D365" s="137">
        <f>'5 жастағы балалар К'!BQ146</f>
        <v>0</v>
      </c>
      <c r="E365" s="44"/>
      <c r="F365" s="137">
        <f>'5 жастағы балалар Ш'!BQ146</f>
        <v>0</v>
      </c>
      <c r="G365" s="44"/>
    </row>
    <row r="366" spans="2:7">
      <c r="B366" s="31">
        <v>23</v>
      </c>
      <c r="C366" s="43"/>
      <c r="D366" s="137">
        <f>'5 жастағы балалар К'!BR146</f>
        <v>0</v>
      </c>
      <c r="E366" s="44"/>
      <c r="F366" s="137">
        <f>'5 жастағы балалар Ш'!BR146</f>
        <v>0</v>
      </c>
      <c r="G366" s="44"/>
    </row>
    <row r="367" spans="2:7">
      <c r="B367" s="33"/>
      <c r="C367" s="43"/>
      <c r="D367" s="137">
        <f>'5 жастағы балалар К'!BS146</f>
        <v>0</v>
      </c>
      <c r="E367" s="44"/>
      <c r="F367" s="137">
        <f>'5 жастағы балалар Ш'!BS146</f>
        <v>0</v>
      </c>
      <c r="G367" s="44"/>
    </row>
    <row r="368" spans="2:7">
      <c r="B368" s="34"/>
      <c r="C368" s="43"/>
      <c r="D368" s="137">
        <f>'5 жастағы балалар К'!BT146</f>
        <v>0</v>
      </c>
      <c r="E368" s="44"/>
      <c r="F368" s="137">
        <f>'5 жастағы балалар Ш'!BT146</f>
        <v>0</v>
      </c>
      <c r="G368" s="44"/>
    </row>
    <row r="369" spans="2:7">
      <c r="B369" s="31">
        <v>24</v>
      </c>
      <c r="C369" s="43"/>
      <c r="D369" s="137">
        <f>'5 жастағы балалар К'!BU146</f>
        <v>0</v>
      </c>
      <c r="E369" s="44"/>
      <c r="F369" s="137">
        <f>'5 жастағы балалар Ш'!BU146</f>
        <v>0</v>
      </c>
      <c r="G369" s="44"/>
    </row>
    <row r="370" spans="2:7">
      <c r="B370" s="33"/>
      <c r="C370" s="43"/>
      <c r="D370" s="137">
        <f>'5 жастағы балалар К'!BV146</f>
        <v>0</v>
      </c>
      <c r="E370" s="44"/>
      <c r="F370" s="137">
        <f>'5 жастағы балалар Ш'!BV146</f>
        <v>0</v>
      </c>
      <c r="G370" s="44"/>
    </row>
    <row r="371" spans="2:7">
      <c r="B371" s="34"/>
      <c r="C371" s="43"/>
      <c r="D371" s="137">
        <f>'5 жастағы балалар К'!BW146</f>
        <v>0</v>
      </c>
      <c r="E371" s="44"/>
      <c r="F371" s="137">
        <f>'5 жастағы балалар Ш'!BW146</f>
        <v>0</v>
      </c>
      <c r="G371" s="44"/>
    </row>
    <row r="372" spans="2:7">
      <c r="B372" s="31">
        <v>25</v>
      </c>
      <c r="C372" s="43"/>
      <c r="D372" s="137">
        <f>'5 жастағы балалар К'!BX146</f>
        <v>0</v>
      </c>
      <c r="E372" s="44"/>
      <c r="F372" s="137">
        <f>'5 жастағы балалар Ш'!BX146</f>
        <v>0</v>
      </c>
      <c r="G372" s="44"/>
    </row>
    <row r="373" spans="2:7">
      <c r="B373" s="33"/>
      <c r="C373" s="43"/>
      <c r="D373" s="137">
        <f>'5 жастағы балалар К'!BY146</f>
        <v>0</v>
      </c>
      <c r="E373" s="44"/>
      <c r="F373" s="137">
        <f>'5 жастағы балалар Ш'!BY146</f>
        <v>0</v>
      </c>
      <c r="G373" s="44"/>
    </row>
    <row r="374" spans="2:7">
      <c r="B374" s="34"/>
      <c r="C374" s="43"/>
      <c r="D374" s="137">
        <f>'5 жастағы балалар К'!BZ146</f>
        <v>0</v>
      </c>
      <c r="E374" s="44"/>
      <c r="F374" s="137">
        <f>'5 жастағы балалар Ш'!BZ146</f>
        <v>0</v>
      </c>
      <c r="G374" s="44"/>
    </row>
    <row r="375" spans="2:7">
      <c r="B375" s="37">
        <v>26</v>
      </c>
      <c r="C375" s="43"/>
      <c r="D375" s="137">
        <f>'5 жастағы балалар К'!CA146</f>
        <v>0</v>
      </c>
      <c r="E375" s="44"/>
      <c r="F375" s="137">
        <f>'5 жастағы балалар Ш'!CA146</f>
        <v>0</v>
      </c>
      <c r="G375" s="44"/>
    </row>
    <row r="376" spans="2:7">
      <c r="B376" s="37"/>
      <c r="C376" s="43"/>
      <c r="D376" s="137">
        <f>'5 жастағы балалар К'!CB146</f>
        <v>0</v>
      </c>
      <c r="E376" s="44"/>
      <c r="F376" s="137">
        <f>'5 жастағы балалар Ш'!CB146</f>
        <v>0</v>
      </c>
      <c r="G376" s="44"/>
    </row>
    <row r="377" spans="2:7">
      <c r="B377" s="37"/>
      <c r="C377" s="43"/>
      <c r="D377" s="137">
        <f>'5 жастағы балалар К'!CC146</f>
        <v>0</v>
      </c>
      <c r="E377" s="44"/>
      <c r="F377" s="137">
        <f>'5 жастағы балалар Ш'!CC146</f>
        <v>0</v>
      </c>
      <c r="G377" s="44"/>
    </row>
    <row r="378" spans="2:7">
      <c r="B378" s="37">
        <v>27</v>
      </c>
      <c r="C378" s="43"/>
      <c r="D378" s="137">
        <f>'5 жастағы балалар К'!CD146</f>
        <v>0</v>
      </c>
      <c r="E378" s="44"/>
      <c r="F378" s="137">
        <f>'5 жастағы балалар Ш'!CD146</f>
        <v>0</v>
      </c>
      <c r="G378" s="44"/>
    </row>
    <row r="379" spans="2:7">
      <c r="B379" s="37"/>
      <c r="C379" s="43"/>
      <c r="D379" s="137">
        <f>'5 жастағы балалар К'!CE146</f>
        <v>0</v>
      </c>
      <c r="E379" s="44"/>
      <c r="F379" s="137">
        <f>'5 жастағы балалар Ш'!CE146</f>
        <v>0</v>
      </c>
      <c r="G379" s="44"/>
    </row>
    <row r="380" spans="2:7">
      <c r="B380" s="37"/>
      <c r="C380" s="43"/>
      <c r="D380" s="137">
        <f>'5 жастағы балалар К'!CF146</f>
        <v>0</v>
      </c>
      <c r="E380" s="44"/>
      <c r="F380" s="137">
        <f>'5 жастағы балалар Ш'!CF146</f>
        <v>0</v>
      </c>
      <c r="G380" s="44"/>
    </row>
    <row r="381" spans="2:7">
      <c r="B381" s="37">
        <v>28</v>
      </c>
      <c r="C381" s="43"/>
      <c r="D381" s="137">
        <f>'5 жастағы балалар К'!CG146</f>
        <v>0</v>
      </c>
      <c r="E381" s="44"/>
      <c r="F381" s="137">
        <f>'5 жастағы балалар Ш'!CG146</f>
        <v>0</v>
      </c>
      <c r="G381" s="44"/>
    </row>
    <row r="382" spans="2:7">
      <c r="B382" s="37"/>
      <c r="C382" s="43"/>
      <c r="D382" s="137">
        <f>'5 жастағы балалар К'!CH146</f>
        <v>0</v>
      </c>
      <c r="E382" s="44"/>
      <c r="F382" s="137">
        <f>'5 жастағы балалар Ш'!CH146</f>
        <v>0</v>
      </c>
      <c r="G382" s="44"/>
    </row>
    <row r="383" spans="2:7">
      <c r="B383" s="37"/>
      <c r="C383" s="43"/>
      <c r="D383" s="137">
        <f>'5 жастағы балалар К'!CI146</f>
        <v>0</v>
      </c>
      <c r="E383" s="44"/>
      <c r="F383" s="137">
        <f>'5 жастағы балалар Ш'!CI146</f>
        <v>0</v>
      </c>
      <c r="G383" s="44"/>
    </row>
    <row r="384" spans="2:7">
      <c r="B384" s="37">
        <v>29</v>
      </c>
      <c r="C384" s="43"/>
      <c r="D384" s="42"/>
      <c r="E384" s="44"/>
      <c r="F384" s="137">
        <f>'5 жастағы балалар Ш'!CJ146</f>
        <v>0</v>
      </c>
      <c r="G384" s="44"/>
    </row>
    <row r="385" spans="2:7">
      <c r="B385" s="37"/>
      <c r="C385" s="43"/>
      <c r="D385" s="44"/>
      <c r="E385" s="44"/>
      <c r="F385" s="137">
        <f>'5 жастағы балалар Ш'!CK146</f>
        <v>0</v>
      </c>
      <c r="G385" s="44"/>
    </row>
    <row r="386" spans="2:7">
      <c r="B386" s="37"/>
      <c r="C386" s="43"/>
      <c r="D386" s="44"/>
      <c r="E386" s="44"/>
      <c r="F386" s="137">
        <f>'5 жастағы балалар Ш'!CL146</f>
        <v>0</v>
      </c>
      <c r="G386" s="44"/>
    </row>
    <row r="387" spans="2:7">
      <c r="B387" s="37">
        <v>30</v>
      </c>
      <c r="C387" s="43"/>
      <c r="D387" s="44"/>
      <c r="E387" s="44"/>
      <c r="F387" s="137">
        <f>'5 жастағы балалар Ш'!CM146</f>
        <v>0</v>
      </c>
      <c r="G387" s="44"/>
    </row>
    <row r="388" spans="2:7">
      <c r="B388" s="37"/>
      <c r="C388" s="43"/>
      <c r="D388" s="44"/>
      <c r="E388" s="44"/>
      <c r="F388" s="137">
        <f>'5 жастағы балалар Ш'!CN146</f>
        <v>0</v>
      </c>
      <c r="G388" s="44"/>
    </row>
    <row r="389" spans="2:7">
      <c r="B389" s="37"/>
      <c r="C389" s="43"/>
      <c r="D389" s="44"/>
      <c r="E389" s="44"/>
      <c r="F389" s="137">
        <f>'5 жастағы балалар Ш'!CO146</f>
        <v>0</v>
      </c>
      <c r="G389" s="44"/>
    </row>
    <row r="390" spans="2:7">
      <c r="B390" s="37">
        <v>31</v>
      </c>
      <c r="C390" s="43"/>
      <c r="D390" s="44"/>
      <c r="E390" s="44"/>
      <c r="F390" s="137">
        <f>'5 жастағы балалар Ш'!CP146</f>
        <v>0</v>
      </c>
      <c r="G390" s="44"/>
    </row>
    <row r="391" spans="2:7">
      <c r="B391" s="37"/>
      <c r="C391" s="43"/>
      <c r="D391" s="44"/>
      <c r="E391" s="44"/>
      <c r="F391" s="137">
        <f>'5 жастағы балалар Ш'!CQ146</f>
        <v>0</v>
      </c>
      <c r="G391" s="44"/>
    </row>
    <row r="392" spans="2:7">
      <c r="B392" s="37"/>
      <c r="C392" s="43"/>
      <c r="D392" s="44"/>
      <c r="E392" s="44"/>
      <c r="F392" s="137">
        <f>'5 жастағы балалар Ш'!CR146</f>
        <v>0</v>
      </c>
      <c r="G392" s="44"/>
    </row>
    <row r="393" spans="2:7">
      <c r="B393" s="37">
        <v>32</v>
      </c>
      <c r="C393" s="43"/>
      <c r="D393" s="44"/>
      <c r="E393" s="44"/>
      <c r="F393" s="137">
        <f>'5 жастағы балалар Ш'!CS146</f>
        <v>0</v>
      </c>
      <c r="G393" s="44"/>
    </row>
    <row r="394" spans="2:7">
      <c r="B394" s="37"/>
      <c r="C394" s="43"/>
      <c r="D394" s="44"/>
      <c r="E394" s="44"/>
      <c r="F394" s="137">
        <f>'5 жастағы балалар Ш'!CT146</f>
        <v>0</v>
      </c>
      <c r="G394" s="44"/>
    </row>
    <row r="395" spans="2:7">
      <c r="B395" s="37"/>
      <c r="C395" s="43"/>
      <c r="D395" s="44"/>
      <c r="E395" s="44"/>
      <c r="F395" s="137">
        <f>'5 жастағы балалар Ш'!CU146</f>
        <v>0</v>
      </c>
      <c r="G395" s="44"/>
    </row>
    <row r="396" spans="2:7">
      <c r="B396" s="37">
        <v>33</v>
      </c>
      <c r="C396" s="43"/>
      <c r="D396" s="44"/>
      <c r="E396" s="44"/>
      <c r="F396" s="137">
        <f>'5 жастағы балалар Ш'!CV146</f>
        <v>0</v>
      </c>
      <c r="G396" s="44"/>
    </row>
    <row r="397" spans="2:7">
      <c r="B397" s="37"/>
      <c r="C397" s="43"/>
      <c r="D397" s="44"/>
      <c r="E397" s="44"/>
      <c r="F397" s="137">
        <f>'5 жастағы балалар Ш'!CW146</f>
        <v>0</v>
      </c>
      <c r="G397" s="44"/>
    </row>
    <row r="398" spans="2:7">
      <c r="B398" s="37"/>
      <c r="C398" s="43"/>
      <c r="D398" s="44"/>
      <c r="E398" s="44"/>
      <c r="F398" s="137">
        <f>'5 жастағы балалар Ш'!CX146</f>
        <v>0</v>
      </c>
      <c r="G398" s="44"/>
    </row>
    <row r="399" spans="2:7">
      <c r="B399" s="37">
        <v>34</v>
      </c>
      <c r="C399" s="43"/>
      <c r="D399" s="44"/>
      <c r="E399" s="44"/>
      <c r="F399" s="137">
        <f>'5 жастағы балалар Ш'!CY146</f>
        <v>0</v>
      </c>
      <c r="G399" s="44"/>
    </row>
    <row r="400" spans="2:7">
      <c r="B400" s="37"/>
      <c r="C400" s="43"/>
      <c r="D400" s="44"/>
      <c r="E400" s="44"/>
      <c r="F400" s="137">
        <f>'5 жастағы балалар Ш'!CZ146</f>
        <v>0</v>
      </c>
      <c r="G400" s="44"/>
    </row>
    <row r="401" spans="2:7">
      <c r="B401" s="37"/>
      <c r="C401" s="43"/>
      <c r="D401" s="44"/>
      <c r="E401" s="44"/>
      <c r="F401" s="137">
        <f>'5 жастағы балалар Ш'!DA146</f>
        <v>0</v>
      </c>
      <c r="G401" s="44"/>
    </row>
    <row r="402" spans="2:7">
      <c r="B402" s="37">
        <v>35</v>
      </c>
      <c r="C402" s="43"/>
      <c r="D402" s="44"/>
      <c r="E402" s="44"/>
      <c r="F402" s="137">
        <f>'5 жастағы балалар Ш'!DB146</f>
        <v>0</v>
      </c>
      <c r="G402" s="44"/>
    </row>
    <row r="403" spans="2:7">
      <c r="B403" s="37"/>
      <c r="C403" s="43"/>
      <c r="D403" s="44"/>
      <c r="E403" s="44"/>
      <c r="F403" s="137">
        <f>'5 жастағы балалар Ш'!DC146</f>
        <v>0</v>
      </c>
      <c r="G403" s="44"/>
    </row>
    <row r="404" spans="2:7">
      <c r="B404" s="37"/>
      <c r="C404" s="45"/>
      <c r="D404" s="46"/>
      <c r="E404" s="46"/>
      <c r="F404" s="137">
        <f>'5 жастағы балалар Ш'!DD146</f>
        <v>0</v>
      </c>
      <c r="G404" s="46"/>
    </row>
    <row r="405" spans="2:2">
      <c r="B405" s="47">
        <f>СВОД3!V41</f>
        <v>0</v>
      </c>
    </row>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5.75" customHeight="1" spans="2:8">
      <c r="B4" s="3" t="s">
        <v>827</v>
      </c>
      <c r="C4" s="3"/>
      <c r="D4" s="4">
        <f>'5 жастағы балалар Ф'!C88</f>
        <v>0</v>
      </c>
      <c r="E4" s="5"/>
      <c r="F4" s="5"/>
      <c r="G4" s="1"/>
      <c r="H4" s="1"/>
    </row>
    <row r="5" ht="18" spans="2:8">
      <c r="B5" s="6" t="s">
        <v>2</v>
      </c>
      <c r="C5" s="6"/>
      <c r="D5" s="7">
        <f>'5 жастағы балалар Ф'!A88</f>
        <v>0</v>
      </c>
      <c r="E5" s="7"/>
      <c r="F5" s="7"/>
      <c r="G5" s="1"/>
      <c r="H5" s="1"/>
    </row>
    <row r="6" ht="80.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7.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Ф'!D88</f>
        <v>0</v>
      </c>
      <c r="D191" s="139">
        <f>'5 жастағы балалар К'!D88</f>
        <v>0</v>
      </c>
      <c r="E191" s="139">
        <f>'5 жастағы балалар Т'!D88</f>
        <v>0</v>
      </c>
      <c r="F191" s="139">
        <f>'5 жастағы балалар Ш'!D88</f>
        <v>0</v>
      </c>
      <c r="G191" s="139">
        <f>'5 жастағы балалар Ә'!D88</f>
        <v>0</v>
      </c>
    </row>
    <row r="192" spans="2:7">
      <c r="B192" s="33"/>
      <c r="C192" s="139">
        <f>'5 жастағы балалар Ф'!E88</f>
        <v>0</v>
      </c>
      <c r="D192" s="139">
        <f>'5 жастағы балалар К'!E88</f>
        <v>0</v>
      </c>
      <c r="E192" s="139">
        <f>'5 жастағы балалар Т'!E88</f>
        <v>0</v>
      </c>
      <c r="F192" s="139">
        <f>'5 жастағы балалар Ш'!E88</f>
        <v>0</v>
      </c>
      <c r="G192" s="139">
        <f>'5 жастағы балалар Ә'!E88</f>
        <v>0</v>
      </c>
    </row>
    <row r="193" spans="2:7">
      <c r="B193" s="34"/>
      <c r="C193" s="139">
        <f>'5 жастағы балалар Ф'!F88</f>
        <v>0</v>
      </c>
      <c r="D193" s="139">
        <f>'5 жастағы балалар К'!F88</f>
        <v>0</v>
      </c>
      <c r="E193" s="139">
        <f>'5 жастағы балалар Т'!F88</f>
        <v>0</v>
      </c>
      <c r="F193" s="139">
        <f>'5 жастағы балалар Ш'!F88</f>
        <v>0</v>
      </c>
      <c r="G193" s="139">
        <f>'5 жастағы балалар Ә'!F88</f>
        <v>0</v>
      </c>
    </row>
    <row r="194" spans="2:99">
      <c r="B194" s="31">
        <v>2</v>
      </c>
      <c r="C194" s="139">
        <f>'5 жастағы балалар Ф'!G88</f>
        <v>0</v>
      </c>
      <c r="D194" s="139">
        <f>'5 жастағы балалар К'!G88</f>
        <v>0</v>
      </c>
      <c r="E194" s="139">
        <f>'5 жастағы балалар Т'!G88</f>
        <v>0</v>
      </c>
      <c r="F194" s="139">
        <f>'5 жастағы балалар Ш'!G88</f>
        <v>0</v>
      </c>
      <c r="G194" s="139">
        <f>'5 жастағы балалар Ә'!G88</f>
        <v>0</v>
      </c>
      <c r="CO194" s="140"/>
      <c r="CQ194" s="140"/>
      <c r="CS194" s="140"/>
      <c r="CU194" s="140"/>
    </row>
    <row r="195" spans="2:99">
      <c r="B195" s="33"/>
      <c r="C195" s="139">
        <f>'5 жастағы балалар Ф'!H88</f>
        <v>0</v>
      </c>
      <c r="D195" s="139">
        <f>'5 жастағы балалар К'!H88</f>
        <v>0</v>
      </c>
      <c r="E195" s="139">
        <f>'5 жастағы балалар Т'!H88</f>
        <v>0</v>
      </c>
      <c r="F195" s="139">
        <f>'5 жастағы балалар Ш'!H88</f>
        <v>0</v>
      </c>
      <c r="G195" s="139">
        <f>'5 жастағы балалар Ә'!H88</f>
        <v>0</v>
      </c>
      <c r="CO195" s="141"/>
      <c r="CQ195" s="141"/>
      <c r="CS195" s="141"/>
      <c r="CU195" s="141"/>
    </row>
    <row r="196" spans="2:99">
      <c r="B196" s="34"/>
      <c r="C196" s="139">
        <f>'5 жастағы балалар Ф'!I88</f>
        <v>0</v>
      </c>
      <c r="D196" s="139">
        <f>'5 жастағы балалар К'!I88</f>
        <v>0</v>
      </c>
      <c r="E196" s="139">
        <f>'5 жастағы балалар Т'!I88</f>
        <v>0</v>
      </c>
      <c r="F196" s="139">
        <f>'5 жастағы балалар Ш'!I88</f>
        <v>0</v>
      </c>
      <c r="G196" s="139">
        <f>'5 жастағы балалар Ә'!I88</f>
        <v>0</v>
      </c>
      <c r="CO196" s="141"/>
      <c r="CQ196" s="141"/>
      <c r="CS196" s="141"/>
      <c r="CU196" s="141"/>
    </row>
    <row r="197" spans="2:7">
      <c r="B197" s="31">
        <v>3</v>
      </c>
      <c r="C197" s="139">
        <f>'5 жастағы балалар Ф'!J88</f>
        <v>0</v>
      </c>
      <c r="D197" s="139">
        <f>'5 жастағы балалар К'!J88</f>
        <v>0</v>
      </c>
      <c r="E197" s="139">
        <f>'5 жастағы балалар Т'!J88</f>
        <v>0</v>
      </c>
      <c r="F197" s="139">
        <f>'5 жастағы балалар Ш'!J88</f>
        <v>0</v>
      </c>
      <c r="G197" s="139">
        <f>'5 жастағы балалар Ә'!J88</f>
        <v>0</v>
      </c>
    </row>
    <row r="198" spans="2:7">
      <c r="B198" s="33"/>
      <c r="C198" s="139">
        <f>'5 жастағы балалар Ф'!K88</f>
        <v>0</v>
      </c>
      <c r="D198" s="139">
        <f>'5 жастағы балалар К'!K88</f>
        <v>0</v>
      </c>
      <c r="E198" s="139">
        <f>'5 жастағы балалар Т'!K88</f>
        <v>0</v>
      </c>
      <c r="F198" s="139">
        <f>'5 жастағы балалар Ш'!K88</f>
        <v>0</v>
      </c>
      <c r="G198" s="139">
        <f>'5 жастағы балалар Ә'!K88</f>
        <v>0</v>
      </c>
    </row>
    <row r="199" spans="2:7">
      <c r="B199" s="34"/>
      <c r="C199" s="139">
        <f>'5 жастағы балалар Ф'!L88</f>
        <v>0</v>
      </c>
      <c r="D199" s="139">
        <f>'5 жастағы балалар К'!L88</f>
        <v>0</v>
      </c>
      <c r="E199" s="139">
        <f>'5 жастағы балалар Т'!L88</f>
        <v>0</v>
      </c>
      <c r="F199" s="139">
        <f>'5 жастағы балалар Ш'!L88</f>
        <v>0</v>
      </c>
      <c r="G199" s="139">
        <f>'5 жастағы балалар Ә'!L88</f>
        <v>0</v>
      </c>
    </row>
    <row r="200" spans="2:7">
      <c r="B200" s="31">
        <v>4</v>
      </c>
      <c r="C200" s="139">
        <f>'5 жастағы балалар Ф'!M88</f>
        <v>0</v>
      </c>
      <c r="D200" s="139">
        <f>'5 жастағы балалар К'!M88</f>
        <v>0</v>
      </c>
      <c r="E200" s="139">
        <f>'5 жастағы балалар Т'!M88</f>
        <v>0</v>
      </c>
      <c r="F200" s="139">
        <f>'5 жастағы балалар Ш'!M88</f>
        <v>0</v>
      </c>
      <c r="G200" s="139">
        <f>'5 жастағы балалар Ә'!M88</f>
        <v>0</v>
      </c>
    </row>
    <row r="201" spans="2:7">
      <c r="B201" s="33"/>
      <c r="C201" s="139">
        <f>'5 жастағы балалар Ф'!N88</f>
        <v>0</v>
      </c>
      <c r="D201" s="139">
        <f>'5 жастағы балалар К'!N88</f>
        <v>0</v>
      </c>
      <c r="E201" s="139">
        <f>'5 жастағы балалар Т'!N88</f>
        <v>0</v>
      </c>
      <c r="F201" s="139">
        <f>'5 жастағы балалар Ш'!N88</f>
        <v>0</v>
      </c>
      <c r="G201" s="139">
        <f>'5 жастағы балалар Ә'!N88</f>
        <v>0</v>
      </c>
    </row>
    <row r="202" spans="2:7">
      <c r="B202" s="34"/>
      <c r="C202" s="139">
        <f>'5 жастағы балалар Ф'!O88</f>
        <v>0</v>
      </c>
      <c r="D202" s="139">
        <f>'5 жастағы балалар К'!O88</f>
        <v>0</v>
      </c>
      <c r="E202" s="139">
        <f>'5 жастағы балалар Т'!O88</f>
        <v>0</v>
      </c>
      <c r="F202" s="139">
        <f>'5 жастағы балалар Ш'!O88</f>
        <v>0</v>
      </c>
      <c r="G202" s="139">
        <f>'5 жастағы балалар Ә'!O88</f>
        <v>0</v>
      </c>
    </row>
    <row r="203" spans="2:7">
      <c r="B203" s="31">
        <v>5</v>
      </c>
      <c r="C203" s="139">
        <f>'5 жастағы балалар Ф'!P88</f>
        <v>0</v>
      </c>
      <c r="D203" s="139">
        <f>'5 жастағы балалар К'!P88</f>
        <v>0</v>
      </c>
      <c r="E203" s="139">
        <f>'5 жастағы балалар Т'!P88</f>
        <v>0</v>
      </c>
      <c r="F203" s="139">
        <f>'5 жастағы балалар Ш'!P88</f>
        <v>0</v>
      </c>
      <c r="G203" s="139">
        <f>'5 жастағы балалар Ә'!P88</f>
        <v>0</v>
      </c>
    </row>
    <row r="204" spans="2:7">
      <c r="B204" s="33"/>
      <c r="C204" s="139">
        <f>'5 жастағы балалар Ф'!Q88</f>
        <v>0</v>
      </c>
      <c r="D204" s="139">
        <f>'5 жастағы балалар К'!Q88</f>
        <v>0</v>
      </c>
      <c r="E204" s="139">
        <f>'5 жастағы балалар Т'!Q88</f>
        <v>0</v>
      </c>
      <c r="F204" s="139">
        <f>'5 жастағы балалар Ш'!Q88</f>
        <v>0</v>
      </c>
      <c r="G204" s="139">
        <f>'5 жастағы балалар Ә'!Q88</f>
        <v>0</v>
      </c>
    </row>
    <row r="205" spans="2:7">
      <c r="B205" s="34"/>
      <c r="C205" s="139">
        <f>'5 жастағы балалар Ф'!R88</f>
        <v>0</v>
      </c>
      <c r="D205" s="139">
        <f>'5 жастағы балалар К'!R88</f>
        <v>0</v>
      </c>
      <c r="E205" s="139">
        <f>'5 жастағы балалар Т'!R88</f>
        <v>0</v>
      </c>
      <c r="F205" s="139">
        <f>'5 жастағы балалар Ш'!R88</f>
        <v>0</v>
      </c>
      <c r="G205" s="139">
        <f>'5 жастағы балалар Ә'!R88</f>
        <v>0</v>
      </c>
    </row>
    <row r="206" spans="2:7">
      <c r="B206" s="31">
        <v>6</v>
      </c>
      <c r="C206" s="139">
        <f>'5 жастағы балалар Ф'!S88</f>
        <v>0</v>
      </c>
      <c r="D206" s="139">
        <f>'5 жастағы балалар К'!S88</f>
        <v>0</v>
      </c>
      <c r="E206" s="139">
        <f>'5 жастағы балалар Т'!S88</f>
        <v>0</v>
      </c>
      <c r="F206" s="139">
        <f>'5 жастағы балалар Ш'!S88</f>
        <v>0</v>
      </c>
      <c r="G206" s="139">
        <f>'5 жастағы балалар Ә'!S88</f>
        <v>0</v>
      </c>
    </row>
    <row r="207" spans="2:7">
      <c r="B207" s="33"/>
      <c r="C207" s="139">
        <f>'5 жастағы балалар Ф'!T88</f>
        <v>0</v>
      </c>
      <c r="D207" s="139">
        <f>'5 жастағы балалар К'!T88</f>
        <v>0</v>
      </c>
      <c r="E207" s="139">
        <f>'5 жастағы балалар Т'!T88</f>
        <v>0</v>
      </c>
      <c r="F207" s="139">
        <f>'5 жастағы балалар Ш'!T88</f>
        <v>0</v>
      </c>
      <c r="G207" s="139">
        <f>'5 жастағы балалар Ә'!T88</f>
        <v>0</v>
      </c>
    </row>
    <row r="208" spans="2:7">
      <c r="B208" s="34"/>
      <c r="C208" s="139">
        <f>'5 жастағы балалар Ф'!U88</f>
        <v>0</v>
      </c>
      <c r="D208" s="139">
        <f>'5 жастағы балалар К'!U88</f>
        <v>0</v>
      </c>
      <c r="E208" s="139">
        <f>'5 жастағы балалар Т'!U88</f>
        <v>0</v>
      </c>
      <c r="F208" s="139">
        <f>'5 жастағы балалар Ш'!U88</f>
        <v>0</v>
      </c>
      <c r="G208" s="139">
        <f>'5 жастағы балалар Ә'!U88</f>
        <v>0</v>
      </c>
    </row>
    <row r="209" spans="2:7">
      <c r="B209" s="31">
        <v>7</v>
      </c>
      <c r="C209" s="139">
        <f>'5 жастағы балалар Ф'!V88</f>
        <v>0</v>
      </c>
      <c r="D209" s="139">
        <f>'5 жастағы балалар К'!V88</f>
        <v>0</v>
      </c>
      <c r="E209" s="139">
        <f>'5 жастағы балалар Т'!V88</f>
        <v>0</v>
      </c>
      <c r="F209" s="139">
        <f>'5 жастағы балалар Ш'!V88</f>
        <v>0</v>
      </c>
      <c r="G209" s="139">
        <f>'5 жастағы балалар Ә'!V88</f>
        <v>0</v>
      </c>
    </row>
    <row r="210" spans="2:7">
      <c r="B210" s="33"/>
      <c r="C210" s="139">
        <f>'5 жастағы балалар Ф'!W88</f>
        <v>0</v>
      </c>
      <c r="D210" s="139">
        <f>'5 жастағы балалар Ш'!W88</f>
        <v>0</v>
      </c>
      <c r="E210" s="139">
        <f>'5 жастағы балалар Т'!W88</f>
        <v>0</v>
      </c>
      <c r="F210" s="139">
        <f>'5 жастағы балалар Ш'!W88</f>
        <v>0</v>
      </c>
      <c r="G210" s="139">
        <f>'5 жастағы балалар Ә'!W88</f>
        <v>0</v>
      </c>
    </row>
    <row r="211" spans="2:7">
      <c r="B211" s="34"/>
      <c r="C211" s="139">
        <f>'5 жастағы балалар Ф'!X88</f>
        <v>0</v>
      </c>
      <c r="D211" s="139">
        <f>'5 жастағы балалар К'!X88</f>
        <v>0</v>
      </c>
      <c r="E211" s="139">
        <f>'5 жастағы балалар Т'!X88</f>
        <v>0</v>
      </c>
      <c r="F211" s="139">
        <f>'5 жастағы балалар Ш'!X88</f>
        <v>0</v>
      </c>
      <c r="G211" s="139">
        <f>'5 жастағы балалар Ә'!X88</f>
        <v>0</v>
      </c>
    </row>
    <row r="212" spans="2:7">
      <c r="B212" s="31">
        <v>8</v>
      </c>
      <c r="C212" s="41"/>
      <c r="D212" s="139">
        <f>'5 жастағы балалар К'!Y88</f>
        <v>0</v>
      </c>
      <c r="E212" s="42"/>
      <c r="F212" s="139">
        <f>'5 жастағы балалар Ш'!Y88</f>
        <v>0</v>
      </c>
      <c r="G212" s="42"/>
    </row>
    <row r="213" spans="2:7">
      <c r="B213" s="33"/>
      <c r="C213" s="43"/>
      <c r="D213" s="139">
        <f>'5 жастағы балалар К'!Z88</f>
        <v>0</v>
      </c>
      <c r="E213" s="44"/>
      <c r="F213" s="139">
        <f>'5 жастағы балалар Ш'!Z88</f>
        <v>0</v>
      </c>
      <c r="G213" s="44"/>
    </row>
    <row r="214" spans="2:7">
      <c r="B214" s="34"/>
      <c r="C214" s="43"/>
      <c r="D214" s="139">
        <f>'5 жастағы балалар К'!AA88</f>
        <v>0</v>
      </c>
      <c r="E214" s="44"/>
      <c r="F214" s="139">
        <f>'5 жастағы балалар Ш'!AA88</f>
        <v>0</v>
      </c>
      <c r="G214" s="44"/>
    </row>
    <row r="215" spans="2:7">
      <c r="B215" s="31">
        <v>9</v>
      </c>
      <c r="C215" s="43"/>
      <c r="D215" s="139">
        <f>'5 жастағы балалар К'!AB88</f>
        <v>0</v>
      </c>
      <c r="E215" s="44"/>
      <c r="F215" s="139">
        <f>'5 жастағы балалар Ш'!AB88</f>
        <v>0</v>
      </c>
      <c r="G215" s="44"/>
    </row>
    <row r="216" ht="15" customHeight="1" spans="2:7">
      <c r="B216" s="33"/>
      <c r="C216" s="43"/>
      <c r="D216" s="139">
        <f>'5 жастағы балалар К'!AC88</f>
        <v>0</v>
      </c>
      <c r="E216" s="44"/>
      <c r="F216" s="139">
        <f>'5 жастағы балалар Ш'!AC88</f>
        <v>0</v>
      </c>
      <c r="G216" s="44"/>
    </row>
    <row r="217" ht="15" customHeight="1" spans="2:7">
      <c r="B217" s="34"/>
      <c r="C217" s="43"/>
      <c r="D217" s="139">
        <f>'5 жастағы балалар К'!AD88</f>
        <v>0</v>
      </c>
      <c r="E217" s="44"/>
      <c r="F217" s="139">
        <f>'5 жастағы балалар Ш'!AD88</f>
        <v>0</v>
      </c>
      <c r="G217" s="44"/>
    </row>
    <row r="218" ht="15" customHeight="1" spans="2:7">
      <c r="B218" s="37">
        <v>10</v>
      </c>
      <c r="C218" s="43"/>
      <c r="D218" s="139">
        <f>'5 жастағы балалар К'!AE88</f>
        <v>0</v>
      </c>
      <c r="E218" s="44"/>
      <c r="F218" s="139">
        <f>'5 жастағы балалар Ш'!AE88</f>
        <v>0</v>
      </c>
      <c r="G218" s="44"/>
    </row>
    <row r="219" spans="2:7">
      <c r="B219" s="37"/>
      <c r="C219" s="43"/>
      <c r="D219" s="139">
        <f>'5 жастағы балалар К'!AF88</f>
        <v>0</v>
      </c>
      <c r="E219" s="44"/>
      <c r="F219" s="139">
        <f>'5 жастағы балалар Ш'!AF88</f>
        <v>0</v>
      </c>
      <c r="G219" s="44"/>
    </row>
    <row r="220" spans="2:7">
      <c r="B220" s="37"/>
      <c r="C220" s="43"/>
      <c r="D220" s="139">
        <f>'5 жастағы балалар К'!AG88</f>
        <v>0</v>
      </c>
      <c r="E220" s="44"/>
      <c r="F220" s="139">
        <f>'5 жастағы балалар Ш'!AG88</f>
        <v>0</v>
      </c>
      <c r="G220" s="44"/>
    </row>
    <row r="221" spans="2:7">
      <c r="B221" s="37">
        <v>11</v>
      </c>
      <c r="C221" s="43"/>
      <c r="D221" s="139">
        <f>'5 жастағы балалар К'!AH88</f>
        <v>0</v>
      </c>
      <c r="E221" s="44"/>
      <c r="F221" s="139">
        <f>'5 жастағы балалар Ш'!AH88</f>
        <v>0</v>
      </c>
      <c r="G221" s="44"/>
    </row>
    <row r="222" spans="2:7">
      <c r="B222" s="37"/>
      <c r="C222" s="43"/>
      <c r="D222" s="139">
        <f>'5 жастағы балалар К'!AI88</f>
        <v>0</v>
      </c>
      <c r="E222" s="44"/>
      <c r="F222" s="139">
        <f>'5 жастағы балалар Ш'!AI88</f>
        <v>0</v>
      </c>
      <c r="G222" s="44"/>
    </row>
    <row r="223" spans="2:7">
      <c r="B223" s="37"/>
      <c r="C223" s="43"/>
      <c r="D223" s="139">
        <f>'5 жастағы балалар К'!AJ88</f>
        <v>0</v>
      </c>
      <c r="E223" s="44"/>
      <c r="F223" s="139">
        <f>'5 жастағы балалар Ш'!AJ88</f>
        <v>0</v>
      </c>
      <c r="G223" s="44"/>
    </row>
    <row r="224" spans="2:7">
      <c r="B224" s="37">
        <v>12</v>
      </c>
      <c r="C224" s="43"/>
      <c r="D224" s="139">
        <f>'5 жастағы балалар К'!AK88</f>
        <v>0</v>
      </c>
      <c r="E224" s="44"/>
      <c r="F224" s="139">
        <f>'5 жастағы балалар Ш'!AK88</f>
        <v>0</v>
      </c>
      <c r="G224" s="44"/>
    </row>
    <row r="225" spans="2:7">
      <c r="B225" s="37"/>
      <c r="C225" s="43"/>
      <c r="D225" s="139">
        <f>'5 жастағы балалар К'!AL88</f>
        <v>0</v>
      </c>
      <c r="E225" s="44"/>
      <c r="F225" s="139">
        <f>'5 жастағы балалар Ш'!AL88</f>
        <v>0</v>
      </c>
      <c r="G225" s="44"/>
    </row>
    <row r="226" spans="2:7">
      <c r="B226" s="37"/>
      <c r="C226" s="43"/>
      <c r="D226" s="139">
        <f>'5 жастағы балалар К'!AM88</f>
        <v>0</v>
      </c>
      <c r="E226" s="44"/>
      <c r="F226" s="139">
        <f>'5 жастағы балалар Ш'!AM88</f>
        <v>0</v>
      </c>
      <c r="G226" s="44"/>
    </row>
    <row r="227" spans="2:7">
      <c r="B227" s="37">
        <v>13</v>
      </c>
      <c r="C227" s="43"/>
      <c r="D227" s="139">
        <f>'5 жастағы балалар К'!AN88</f>
        <v>0</v>
      </c>
      <c r="E227" s="44"/>
      <c r="F227" s="139">
        <f>'5 жастағы балалар Ш'!AN88</f>
        <v>0</v>
      </c>
      <c r="G227" s="44"/>
    </row>
    <row r="228" spans="2:7">
      <c r="B228" s="37"/>
      <c r="C228" s="43"/>
      <c r="D228" s="139">
        <f>'5 жастағы балалар К'!AO88</f>
        <v>0</v>
      </c>
      <c r="E228" s="44"/>
      <c r="F228" s="139">
        <f>'5 жастағы балалар Ш'!AO88</f>
        <v>0</v>
      </c>
      <c r="G228" s="44"/>
    </row>
    <row r="229" spans="2:7">
      <c r="B229" s="37"/>
      <c r="C229" s="43"/>
      <c r="D229" s="139">
        <f>'5 жастағы балалар К'!AP88</f>
        <v>0</v>
      </c>
      <c r="E229" s="44"/>
      <c r="F229" s="139">
        <f>'5 жастағы балалар Ш'!AP88</f>
        <v>0</v>
      </c>
      <c r="G229" s="44"/>
    </row>
    <row r="230" spans="2:7">
      <c r="B230" s="37">
        <v>14</v>
      </c>
      <c r="C230" s="43"/>
      <c r="D230" s="139">
        <f>'5 жастағы балалар К'!AQ88</f>
        <v>0</v>
      </c>
      <c r="E230" s="44"/>
      <c r="F230" s="139">
        <f>'5 жастағы балалар Ш'!AQ88</f>
        <v>0</v>
      </c>
      <c r="G230" s="44"/>
    </row>
    <row r="231" spans="2:7">
      <c r="B231" s="37"/>
      <c r="C231" s="43"/>
      <c r="D231" s="139">
        <f>'5 жастағы балалар К'!AR88</f>
        <v>0</v>
      </c>
      <c r="E231" s="44"/>
      <c r="F231" s="139">
        <f>'5 жастағы балалар Ш'!AR88</f>
        <v>0</v>
      </c>
      <c r="G231" s="44"/>
    </row>
    <row r="232" spans="2:7">
      <c r="B232" s="37"/>
      <c r="C232" s="43"/>
      <c r="D232" s="139">
        <f>'5 жастағы балалар К'!AS88</f>
        <v>0</v>
      </c>
      <c r="E232" s="44"/>
      <c r="F232" s="139">
        <f>'5 жастағы балалар Ш'!AS88</f>
        <v>0</v>
      </c>
      <c r="G232" s="44"/>
    </row>
    <row r="233" spans="2:7">
      <c r="B233" s="37">
        <v>15</v>
      </c>
      <c r="C233" s="43"/>
      <c r="D233" s="139">
        <f>'5 жастағы балалар К'!AT88</f>
        <v>0</v>
      </c>
      <c r="E233" s="44"/>
      <c r="F233" s="139">
        <f>'5 жастағы балалар Ш'!AT88</f>
        <v>0</v>
      </c>
      <c r="G233" s="44"/>
    </row>
    <row r="234" spans="2:7">
      <c r="B234" s="37"/>
      <c r="C234" s="43"/>
      <c r="D234" s="139">
        <f>'5 жастағы балалар К'!AU88</f>
        <v>0</v>
      </c>
      <c r="E234" s="44"/>
      <c r="F234" s="139">
        <f>'5 жастағы балалар Ш'!AU88</f>
        <v>0</v>
      </c>
      <c r="G234" s="44"/>
    </row>
    <row r="235" spans="2:7">
      <c r="B235" s="37"/>
      <c r="C235" s="43"/>
      <c r="D235" s="139">
        <f>'5 жастағы балалар К'!AV88</f>
        <v>0</v>
      </c>
      <c r="E235" s="44"/>
      <c r="F235" s="139">
        <f>'5 жастағы балалар Ш'!AV88</f>
        <v>0</v>
      </c>
      <c r="G235" s="44"/>
    </row>
    <row r="236" spans="2:7">
      <c r="B236" s="31">
        <v>16</v>
      </c>
      <c r="C236" s="43"/>
      <c r="D236" s="139">
        <f>'5 жастағы балалар К'!AW88</f>
        <v>0</v>
      </c>
      <c r="E236" s="44"/>
      <c r="F236" s="139">
        <f>'5 жастағы балалар Ш'!AW88</f>
        <v>0</v>
      </c>
      <c r="G236" s="44"/>
    </row>
    <row r="237" spans="2:7">
      <c r="B237" s="33"/>
      <c r="C237" s="43"/>
      <c r="D237" s="139">
        <f>'5 жастағы балалар К'!AX88</f>
        <v>0</v>
      </c>
      <c r="E237" s="44"/>
      <c r="F237" s="139">
        <f>'5 жастағы балалар Ш'!AX88</f>
        <v>0</v>
      </c>
      <c r="G237" s="44"/>
    </row>
    <row r="238" spans="2:7">
      <c r="B238" s="34"/>
      <c r="C238" s="43"/>
      <c r="D238" s="139">
        <f>'5 жастағы балалар К'!AY88</f>
        <v>0</v>
      </c>
      <c r="E238" s="44"/>
      <c r="F238" s="139">
        <f>'5 жастағы балалар Ш'!AY88</f>
        <v>0</v>
      </c>
      <c r="G238" s="44"/>
    </row>
    <row r="239" spans="2:7">
      <c r="B239" s="31">
        <v>17</v>
      </c>
      <c r="C239" s="43"/>
      <c r="D239" s="139">
        <f>'5 жастағы балалар К'!AZ88</f>
        <v>0</v>
      </c>
      <c r="E239" s="44"/>
      <c r="F239" s="139">
        <f>'5 жастағы балалар Ш'!AZ88</f>
        <v>0</v>
      </c>
      <c r="G239" s="44"/>
    </row>
    <row r="240" spans="2:7">
      <c r="B240" s="33"/>
      <c r="C240" s="43"/>
      <c r="D240" s="139">
        <f>'5 жастағы балалар К'!BA88</f>
        <v>0</v>
      </c>
      <c r="E240" s="44"/>
      <c r="F240" s="139">
        <f>'5 жастағы балалар Ш'!BA88</f>
        <v>0</v>
      </c>
      <c r="G240" s="44"/>
    </row>
    <row r="241" spans="2:7">
      <c r="B241" s="34"/>
      <c r="C241" s="43"/>
      <c r="D241" s="139">
        <f>'5 жастағы балалар К'!BB88</f>
        <v>0</v>
      </c>
      <c r="E241" s="44"/>
      <c r="F241" s="139">
        <f>'5 жастағы балалар Ш'!BB88</f>
        <v>0</v>
      </c>
      <c r="G241" s="44"/>
    </row>
    <row r="242" spans="2:7">
      <c r="B242" s="31">
        <v>18</v>
      </c>
      <c r="C242" s="43"/>
      <c r="D242" s="139">
        <f>'5 жастағы балалар К'!BC88</f>
        <v>0</v>
      </c>
      <c r="E242" s="44"/>
      <c r="F242" s="139">
        <f>'5 жастағы балалар Ш'!BC88</f>
        <v>0</v>
      </c>
      <c r="G242" s="44"/>
    </row>
    <row r="243" spans="2:7">
      <c r="B243" s="33"/>
      <c r="C243" s="43"/>
      <c r="D243" s="139">
        <f>'5 жастағы балалар К'!BD88</f>
        <v>0</v>
      </c>
      <c r="E243" s="44"/>
      <c r="F243" s="139">
        <f>'5 жастағы балалар Ш'!BD88</f>
        <v>0</v>
      </c>
      <c r="G243" s="44"/>
    </row>
    <row r="244" spans="2:7">
      <c r="B244" s="34"/>
      <c r="C244" s="43"/>
      <c r="D244" s="139">
        <f>'5 жастағы балалар К'!BE88</f>
        <v>0</v>
      </c>
      <c r="E244" s="44"/>
      <c r="F244" s="139">
        <f>'5 жастағы балалар Ш'!BE88</f>
        <v>0</v>
      </c>
      <c r="G244" s="44"/>
    </row>
    <row r="245" spans="2:7">
      <c r="B245" s="31">
        <v>19</v>
      </c>
      <c r="C245" s="43"/>
      <c r="D245" s="139">
        <f>'5 жастағы балалар К'!BF88</f>
        <v>0</v>
      </c>
      <c r="E245" s="44"/>
      <c r="F245" s="139">
        <f>'5 жастағы балалар Ш'!BF88</f>
        <v>0</v>
      </c>
      <c r="G245" s="44"/>
    </row>
    <row r="246" spans="2:7">
      <c r="B246" s="33"/>
      <c r="C246" s="43"/>
      <c r="D246" s="139">
        <f>'5 жастағы балалар К'!BG88</f>
        <v>0</v>
      </c>
      <c r="E246" s="44"/>
      <c r="F246" s="139">
        <f>'5 жастағы балалар Ш'!BG88</f>
        <v>0</v>
      </c>
      <c r="G246" s="44"/>
    </row>
    <row r="247" spans="2:7">
      <c r="B247" s="34"/>
      <c r="C247" s="43"/>
      <c r="D247" s="139">
        <f>'5 жастағы балалар К'!BH88</f>
        <v>0</v>
      </c>
      <c r="E247" s="44"/>
      <c r="F247" s="139">
        <f>'5 жастағы балалар Ш'!BH88</f>
        <v>0</v>
      </c>
      <c r="G247" s="44"/>
    </row>
    <row r="248" spans="2:7">
      <c r="B248" s="31">
        <v>20</v>
      </c>
      <c r="C248" s="43"/>
      <c r="D248" s="139">
        <f>'5 жастағы балалар К'!BI88</f>
        <v>0</v>
      </c>
      <c r="E248" s="44"/>
      <c r="F248" s="139">
        <f>'5 жастағы балалар Ш'!BI88</f>
        <v>0</v>
      </c>
      <c r="G248" s="44"/>
    </row>
    <row r="249" spans="2:7">
      <c r="B249" s="33"/>
      <c r="C249" s="43"/>
      <c r="D249" s="139">
        <f>'5 жастағы балалар К'!BJ88</f>
        <v>0</v>
      </c>
      <c r="E249" s="44"/>
      <c r="F249" s="139">
        <f>'5 жастағы балалар Ш'!BJ88</f>
        <v>0</v>
      </c>
      <c r="G249" s="44"/>
    </row>
    <row r="250" spans="2:7">
      <c r="B250" s="34"/>
      <c r="C250" s="43"/>
      <c r="D250" s="139">
        <f>'5 жастағы балалар К'!BK88</f>
        <v>0</v>
      </c>
      <c r="E250" s="44"/>
      <c r="F250" s="139">
        <f>'5 жастағы балалар Ш'!BK88</f>
        <v>0</v>
      </c>
      <c r="G250" s="44"/>
    </row>
    <row r="251" spans="2:7">
      <c r="B251" s="31">
        <v>21</v>
      </c>
      <c r="C251" s="43"/>
      <c r="D251" s="139">
        <f>'5 жастағы балалар К'!BL88</f>
        <v>0</v>
      </c>
      <c r="E251" s="44"/>
      <c r="F251" s="139">
        <f>'5 жастағы балалар Ш'!BL88</f>
        <v>0</v>
      </c>
      <c r="G251" s="44"/>
    </row>
    <row r="252" spans="2:7">
      <c r="B252" s="33"/>
      <c r="C252" s="43"/>
      <c r="D252" s="139">
        <f>'5 жастағы балалар К'!BM88</f>
        <v>0</v>
      </c>
      <c r="E252" s="44"/>
      <c r="F252" s="139">
        <f>'5 жастағы балалар Ш'!BM88</f>
        <v>0</v>
      </c>
      <c r="G252" s="44"/>
    </row>
    <row r="253" spans="2:7">
      <c r="B253" s="34"/>
      <c r="C253" s="43"/>
      <c r="D253" s="139">
        <f>'5 жастағы балалар К'!BN88</f>
        <v>0</v>
      </c>
      <c r="E253" s="44"/>
      <c r="F253" s="139">
        <f>'5 жастағы балалар Ш'!BN88</f>
        <v>0</v>
      </c>
      <c r="G253" s="44"/>
    </row>
    <row r="254" spans="2:7">
      <c r="B254" s="31">
        <v>22</v>
      </c>
      <c r="C254" s="43"/>
      <c r="D254" s="139">
        <f>'5 жастағы балалар К'!BO88</f>
        <v>0</v>
      </c>
      <c r="E254" s="44"/>
      <c r="F254" s="139">
        <f>'5 жастағы балалар Ш'!BO88</f>
        <v>0</v>
      </c>
      <c r="G254" s="44"/>
    </row>
    <row r="255" spans="2:7">
      <c r="B255" s="33"/>
      <c r="C255" s="43"/>
      <c r="D255" s="139">
        <f>'5 жастағы балалар К'!BP88</f>
        <v>0</v>
      </c>
      <c r="E255" s="44"/>
      <c r="F255" s="139">
        <f>'5 жастағы балалар Ш'!BP88</f>
        <v>0</v>
      </c>
      <c r="G255" s="44"/>
    </row>
    <row r="256" spans="2:7">
      <c r="B256" s="34"/>
      <c r="C256" s="43"/>
      <c r="D256" s="139">
        <f>'5 жастағы балалар К'!BQ88</f>
        <v>0</v>
      </c>
      <c r="E256" s="44"/>
      <c r="F256" s="139">
        <f>'5 жастағы балалар Ш'!BQ88</f>
        <v>0</v>
      </c>
      <c r="G256" s="44"/>
    </row>
    <row r="257" spans="2:7">
      <c r="B257" s="31">
        <v>23</v>
      </c>
      <c r="C257" s="43"/>
      <c r="D257" s="139">
        <f>'5 жастағы балалар К'!BR88</f>
        <v>0</v>
      </c>
      <c r="E257" s="44"/>
      <c r="F257" s="139">
        <f>'5 жастағы балалар Ш'!BR88</f>
        <v>0</v>
      </c>
      <c r="G257" s="44"/>
    </row>
    <row r="258" spans="2:7">
      <c r="B258" s="33"/>
      <c r="C258" s="43"/>
      <c r="D258" s="139">
        <f>'5 жастағы балалар К'!BS88</f>
        <v>0</v>
      </c>
      <c r="E258" s="44"/>
      <c r="F258" s="139">
        <f>'5 жастағы балалар Ш'!BS88</f>
        <v>0</v>
      </c>
      <c r="G258" s="44"/>
    </row>
    <row r="259" spans="2:7">
      <c r="B259" s="34"/>
      <c r="C259" s="43"/>
      <c r="D259" s="139">
        <f>'5 жастағы балалар К'!BT88</f>
        <v>0</v>
      </c>
      <c r="E259" s="44"/>
      <c r="F259" s="139">
        <f>'5 жастағы балалар Ш'!BT88</f>
        <v>0</v>
      </c>
      <c r="G259" s="44"/>
    </row>
    <row r="260" spans="2:7">
      <c r="B260" s="31">
        <v>24</v>
      </c>
      <c r="C260" s="43"/>
      <c r="D260" s="139">
        <f>'5 жастағы балалар К'!BU88</f>
        <v>0</v>
      </c>
      <c r="E260" s="44"/>
      <c r="F260" s="139">
        <f>'5 жастағы балалар Ш'!BU88</f>
        <v>0</v>
      </c>
      <c r="G260" s="44"/>
    </row>
    <row r="261" spans="2:7">
      <c r="B261" s="33"/>
      <c r="C261" s="43"/>
      <c r="D261" s="139">
        <f>'5 жастағы балалар К'!BV88</f>
        <v>0</v>
      </c>
      <c r="E261" s="44"/>
      <c r="F261" s="139">
        <f>'5 жастағы балалар Ш'!BV88</f>
        <v>0</v>
      </c>
      <c r="G261" s="44"/>
    </row>
    <row r="262" spans="2:7">
      <c r="B262" s="34"/>
      <c r="C262" s="43"/>
      <c r="D262" s="139">
        <f>'5 жастағы балалар К'!BW88</f>
        <v>0</v>
      </c>
      <c r="E262" s="44"/>
      <c r="F262" s="139">
        <f>'5 жастағы балалар Ш'!BW88</f>
        <v>0</v>
      </c>
      <c r="G262" s="44"/>
    </row>
    <row r="263" spans="2:7">
      <c r="B263" s="31">
        <v>25</v>
      </c>
      <c r="C263" s="43"/>
      <c r="D263" s="139">
        <f>'5 жастағы балалар К'!BX88</f>
        <v>0</v>
      </c>
      <c r="E263" s="44"/>
      <c r="F263" s="139">
        <f>'5 жастағы балалар Ш'!BX88</f>
        <v>0</v>
      </c>
      <c r="G263" s="44"/>
    </row>
    <row r="264" spans="2:7">
      <c r="B264" s="33"/>
      <c r="C264" s="43"/>
      <c r="D264" s="139">
        <f>'5 жастағы балалар К'!BY88</f>
        <v>0</v>
      </c>
      <c r="E264" s="44"/>
      <c r="F264" s="139">
        <f>'5 жастағы балалар Ш'!BY88</f>
        <v>0</v>
      </c>
      <c r="G264" s="44"/>
    </row>
    <row r="265" spans="2:7">
      <c r="B265" s="34"/>
      <c r="C265" s="43"/>
      <c r="D265" s="139">
        <f>'5 жастағы балалар К'!BZ88</f>
        <v>0</v>
      </c>
      <c r="E265" s="44"/>
      <c r="F265" s="139">
        <f>'5 жастағы балалар Ш'!BZ88</f>
        <v>0</v>
      </c>
      <c r="G265" s="44"/>
    </row>
    <row r="266" spans="2:7">
      <c r="B266" s="37">
        <v>26</v>
      </c>
      <c r="C266" s="43"/>
      <c r="D266" s="139">
        <f>'5 жастағы балалар К'!CA88</f>
        <v>0</v>
      </c>
      <c r="E266" s="44"/>
      <c r="F266" s="139">
        <f>'5 жастағы балалар Ш'!CA88</f>
        <v>0</v>
      </c>
      <c r="G266" s="44"/>
    </row>
    <row r="267" spans="2:7">
      <c r="B267" s="37"/>
      <c r="C267" s="43"/>
      <c r="D267" s="139">
        <f>'5 жастағы балалар К'!CB88</f>
        <v>0</v>
      </c>
      <c r="E267" s="44"/>
      <c r="F267" s="139">
        <f>'5 жастағы балалар Ш'!CB88</f>
        <v>0</v>
      </c>
      <c r="G267" s="44"/>
    </row>
    <row r="268" spans="2:7">
      <c r="B268" s="37"/>
      <c r="C268" s="43"/>
      <c r="D268" s="139">
        <f>'5 жастағы балалар К'!CC88</f>
        <v>0</v>
      </c>
      <c r="E268" s="44"/>
      <c r="F268" s="139">
        <f>'5 жастағы балалар Ш'!CC88</f>
        <v>0</v>
      </c>
      <c r="G268" s="44"/>
    </row>
    <row r="269" spans="2:7">
      <c r="B269" s="37">
        <v>27</v>
      </c>
      <c r="C269" s="43"/>
      <c r="D269" s="139">
        <f>'5 жастағы балалар К'!CD88</f>
        <v>0</v>
      </c>
      <c r="E269" s="44"/>
      <c r="F269" s="139">
        <f>'5 жастағы балалар Ш'!CD88</f>
        <v>0</v>
      </c>
      <c r="G269" s="44"/>
    </row>
    <row r="270" spans="2:7">
      <c r="B270" s="37"/>
      <c r="C270" s="43"/>
      <c r="D270" s="139">
        <f>'5 жастағы балалар К'!CE88</f>
        <v>0</v>
      </c>
      <c r="E270" s="44"/>
      <c r="F270" s="139">
        <f>'5 жастағы балалар Ш'!CE88</f>
        <v>0</v>
      </c>
      <c r="G270" s="44"/>
    </row>
    <row r="271" spans="2:7">
      <c r="B271" s="37"/>
      <c r="C271" s="43"/>
      <c r="D271" s="139">
        <f>'5 жастағы балалар К'!CF88</f>
        <v>0</v>
      </c>
      <c r="E271" s="44"/>
      <c r="F271" s="139">
        <f>'5 жастағы балалар Ш'!CF88</f>
        <v>0</v>
      </c>
      <c r="G271" s="44"/>
    </row>
    <row r="272" spans="2:7">
      <c r="B272" s="37">
        <v>28</v>
      </c>
      <c r="C272" s="43"/>
      <c r="D272" s="139">
        <f>'5 жастағы балалар К'!CG88</f>
        <v>0</v>
      </c>
      <c r="E272" s="44"/>
      <c r="F272" s="139">
        <f>'5 жастағы балалар Ш'!CG88</f>
        <v>0</v>
      </c>
      <c r="G272" s="44"/>
    </row>
    <row r="273" spans="2:7">
      <c r="B273" s="37"/>
      <c r="C273" s="43"/>
      <c r="D273" s="139">
        <f>'5 жастағы балалар К'!CH88</f>
        <v>0</v>
      </c>
      <c r="E273" s="44"/>
      <c r="F273" s="139">
        <f>'5 жастағы балалар Ш'!CH88</f>
        <v>0</v>
      </c>
      <c r="G273" s="44"/>
    </row>
    <row r="274" spans="2:7">
      <c r="B274" s="37"/>
      <c r="C274" s="43"/>
      <c r="D274" s="139">
        <f>'5 жастағы балалар К'!CI88</f>
        <v>0</v>
      </c>
      <c r="E274" s="44"/>
      <c r="F274" s="139">
        <f>'5 жастағы балалар Ш'!CI88</f>
        <v>0</v>
      </c>
      <c r="G274" s="44"/>
    </row>
    <row r="275" spans="2:7">
      <c r="B275" s="37">
        <v>29</v>
      </c>
      <c r="C275" s="43"/>
      <c r="D275" s="42"/>
      <c r="E275" s="44"/>
      <c r="F275" s="139">
        <f>'5 жастағы балалар Ш'!CJ88</f>
        <v>0</v>
      </c>
      <c r="G275" s="44"/>
    </row>
    <row r="276" spans="2:7">
      <c r="B276" s="37"/>
      <c r="C276" s="43"/>
      <c r="D276" s="44"/>
      <c r="E276" s="44"/>
      <c r="F276" s="139">
        <f>'5 жастағы балалар Ш'!CK88</f>
        <v>0</v>
      </c>
      <c r="G276" s="44"/>
    </row>
    <row r="277" spans="2:7">
      <c r="B277" s="37"/>
      <c r="C277" s="43"/>
      <c r="D277" s="44"/>
      <c r="E277" s="44"/>
      <c r="F277" s="139">
        <f>'5 жастағы балалар Ш'!CL88</f>
        <v>0</v>
      </c>
      <c r="G277" s="44"/>
    </row>
    <row r="278" spans="2:7">
      <c r="B278" s="37">
        <v>30</v>
      </c>
      <c r="C278" s="43"/>
      <c r="D278" s="44"/>
      <c r="E278" s="44"/>
      <c r="F278" s="139">
        <f>'5 жастағы балалар Ш'!CM88</f>
        <v>0</v>
      </c>
      <c r="G278" s="44"/>
    </row>
    <row r="279" spans="2:7">
      <c r="B279" s="37"/>
      <c r="C279" s="43"/>
      <c r="D279" s="44"/>
      <c r="E279" s="44"/>
      <c r="F279" s="139">
        <f>'5 жастағы балалар Ш'!CN88</f>
        <v>0</v>
      </c>
      <c r="G279" s="44"/>
    </row>
    <row r="280" spans="2:7">
      <c r="B280" s="37"/>
      <c r="C280" s="43"/>
      <c r="D280" s="44"/>
      <c r="E280" s="44"/>
      <c r="F280" s="139">
        <f>'5 жастағы балалар Ш'!CO88</f>
        <v>0</v>
      </c>
      <c r="G280" s="44"/>
    </row>
    <row r="281" spans="2:7">
      <c r="B281" s="37">
        <v>31</v>
      </c>
      <c r="C281" s="43"/>
      <c r="D281" s="44"/>
      <c r="E281" s="44"/>
      <c r="F281" s="139">
        <f>'5 жастағы балалар Ш'!CP88</f>
        <v>0</v>
      </c>
      <c r="G281" s="44"/>
    </row>
    <row r="282" spans="2:7">
      <c r="B282" s="37"/>
      <c r="C282" s="43"/>
      <c r="D282" s="44"/>
      <c r="E282" s="44"/>
      <c r="F282" s="139">
        <f>'5 жастағы балалар Ш'!CQ88</f>
        <v>0</v>
      </c>
      <c r="G282" s="44"/>
    </row>
    <row r="283" spans="2:7">
      <c r="B283" s="37"/>
      <c r="C283" s="43"/>
      <c r="D283" s="44"/>
      <c r="E283" s="44"/>
      <c r="F283" s="139">
        <f>'5 жастағы балалар Ш'!CR88</f>
        <v>0</v>
      </c>
      <c r="G283" s="44"/>
    </row>
    <row r="284" spans="2:7">
      <c r="B284" s="37">
        <v>32</v>
      </c>
      <c r="C284" s="43"/>
      <c r="D284" s="44"/>
      <c r="E284" s="44"/>
      <c r="F284" s="139">
        <f>'5 жастағы балалар Ш'!CS88</f>
        <v>0</v>
      </c>
      <c r="G284" s="44"/>
    </row>
    <row r="285" spans="2:7">
      <c r="B285" s="37"/>
      <c r="C285" s="43"/>
      <c r="D285" s="44"/>
      <c r="E285" s="44"/>
      <c r="F285" s="139">
        <f>'5 жастағы балалар Ш'!CT88</f>
        <v>0</v>
      </c>
      <c r="G285" s="44"/>
    </row>
    <row r="286" spans="2:7">
      <c r="B286" s="37"/>
      <c r="C286" s="43"/>
      <c r="D286" s="44"/>
      <c r="E286" s="44"/>
      <c r="F286" s="139">
        <f>'5 жастағы балалар Ш'!CU88</f>
        <v>0</v>
      </c>
      <c r="G286" s="44"/>
    </row>
    <row r="287" spans="2:7">
      <c r="B287" s="37">
        <v>33</v>
      </c>
      <c r="C287" s="43"/>
      <c r="D287" s="44"/>
      <c r="E287" s="44"/>
      <c r="F287" s="139">
        <f>'5 жастағы балалар Ш'!CV88</f>
        <v>0</v>
      </c>
      <c r="G287" s="44"/>
    </row>
    <row r="288" spans="2:7">
      <c r="B288" s="37"/>
      <c r="C288" s="43"/>
      <c r="D288" s="44"/>
      <c r="E288" s="44"/>
      <c r="F288" s="139">
        <f>'5 жастағы балалар Ш'!CW88</f>
        <v>0</v>
      </c>
      <c r="G288" s="44"/>
    </row>
    <row r="289" spans="2:7">
      <c r="B289" s="37"/>
      <c r="C289" s="43"/>
      <c r="D289" s="44"/>
      <c r="E289" s="44"/>
      <c r="F289" s="139">
        <f>'5 жастағы балалар Ш'!CX88</f>
        <v>0</v>
      </c>
      <c r="G289" s="44"/>
    </row>
    <row r="290" spans="2:7">
      <c r="B290" s="37">
        <v>34</v>
      </c>
      <c r="C290" s="43"/>
      <c r="D290" s="44"/>
      <c r="E290" s="44"/>
      <c r="F290" s="139">
        <f>'5 жастағы балалар Ш'!CY88</f>
        <v>0</v>
      </c>
      <c r="G290" s="44"/>
    </row>
    <row r="291" spans="2:7">
      <c r="B291" s="37"/>
      <c r="C291" s="43"/>
      <c r="D291" s="44"/>
      <c r="E291" s="44"/>
      <c r="F291" s="139">
        <f>'5 жастағы балалар Ш'!CZ88</f>
        <v>0</v>
      </c>
      <c r="G291" s="44"/>
    </row>
    <row r="292" spans="2:7">
      <c r="B292" s="37"/>
      <c r="C292" s="43"/>
      <c r="D292" s="44"/>
      <c r="E292" s="44"/>
      <c r="F292" s="139">
        <f>'5 жастағы балалар Ш'!DA88</f>
        <v>0</v>
      </c>
      <c r="G292" s="44"/>
    </row>
    <row r="293" spans="2:7">
      <c r="B293" s="37">
        <v>35</v>
      </c>
      <c r="C293" s="43"/>
      <c r="D293" s="44"/>
      <c r="E293" s="44"/>
      <c r="F293" s="139">
        <f>'5 жастағы балалар Ш'!DB88</f>
        <v>0</v>
      </c>
      <c r="G293" s="44"/>
    </row>
    <row r="294" spans="2:7">
      <c r="B294" s="37"/>
      <c r="C294" s="43"/>
      <c r="D294" s="44"/>
      <c r="E294" s="44"/>
      <c r="F294" s="139">
        <f>'5 жастағы балалар Ш'!DC88</f>
        <v>0</v>
      </c>
      <c r="G294" s="44"/>
    </row>
    <row r="295" spans="2:7">
      <c r="B295" s="37"/>
      <c r="C295" s="45"/>
      <c r="D295" s="46"/>
      <c r="E295" s="46"/>
      <c r="F295" s="139">
        <f>'5 жастағы балалар Ш'!DD88</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Ф'!D147</f>
        <v>0</v>
      </c>
      <c r="D300" s="137">
        <f>'5 жастағы балалар К'!D147</f>
        <v>0</v>
      </c>
      <c r="E300" s="137">
        <f>'5 жастағы балалар Т'!D147</f>
        <v>0</v>
      </c>
      <c r="F300" s="137">
        <f>'5 жастағы балалар Ш'!D147</f>
        <v>0</v>
      </c>
      <c r="G300" s="137">
        <f>'5 жастағы балалар Ә'!D147</f>
        <v>0</v>
      </c>
    </row>
    <row r="301" spans="2:7">
      <c r="B301" s="33"/>
      <c r="C301" s="137">
        <f>'5 жастағы балалар Ф'!E147</f>
        <v>0</v>
      </c>
      <c r="D301" s="137">
        <f>'5 жастағы балалар К'!E147</f>
        <v>0</v>
      </c>
      <c r="E301" s="137">
        <f>'5 жастағы балалар Т'!E147</f>
        <v>0</v>
      </c>
      <c r="F301" s="137">
        <f>'5 жастағы балалар Ш'!E147</f>
        <v>0</v>
      </c>
      <c r="G301" s="137">
        <f>'5 жастағы балалар Ә'!E147</f>
        <v>0</v>
      </c>
    </row>
    <row r="302" spans="2:7">
      <c r="B302" s="34"/>
      <c r="C302" s="137">
        <f>'5 жастағы балалар Ф'!F147</f>
        <v>0</v>
      </c>
      <c r="D302" s="137">
        <f>'5 жастағы балалар К'!F147</f>
        <v>0</v>
      </c>
      <c r="E302" s="137">
        <f>'5 жастағы балалар Т'!F147</f>
        <v>0</v>
      </c>
      <c r="F302" s="137">
        <f>'5 жастағы балалар Ш'!F147</f>
        <v>0</v>
      </c>
      <c r="G302" s="137">
        <f>'5 жастағы балалар Ә'!F147</f>
        <v>0</v>
      </c>
    </row>
    <row r="303" spans="2:7">
      <c r="B303" s="31">
        <v>2</v>
      </c>
      <c r="C303" s="137">
        <f>'5 жастағы балалар Ф'!G147</f>
        <v>0</v>
      </c>
      <c r="D303" s="137">
        <f>'5 жастағы балалар К'!G147</f>
        <v>0</v>
      </c>
      <c r="E303" s="137">
        <f>'5 жастағы балалар Т'!G147</f>
        <v>0</v>
      </c>
      <c r="F303" s="137">
        <f>'5 жастағы балалар Ш'!G147</f>
        <v>0</v>
      </c>
      <c r="G303" s="137">
        <f>'5 жастағы балалар Ә'!G147</f>
        <v>0</v>
      </c>
    </row>
    <row r="304" spans="2:7">
      <c r="B304" s="33"/>
      <c r="C304" s="137">
        <f>'5 жастағы балалар Ф'!H147</f>
        <v>0</v>
      </c>
      <c r="D304" s="137">
        <f>'5 жастағы балалар К'!H147</f>
        <v>0</v>
      </c>
      <c r="E304" s="137">
        <f>'5 жастағы балалар Т'!H147</f>
        <v>0</v>
      </c>
      <c r="F304" s="137">
        <f>'5 жастағы балалар Ш'!H147</f>
        <v>0</v>
      </c>
      <c r="G304" s="137">
        <f>'5 жастағы балалар Ә'!H147</f>
        <v>0</v>
      </c>
    </row>
    <row r="305" spans="2:7">
      <c r="B305" s="34"/>
      <c r="C305" s="137">
        <f>'5 жастағы балалар Ф'!I147</f>
        <v>0</v>
      </c>
      <c r="D305" s="137">
        <f>'5 жастағы балалар К'!I147</f>
        <v>0</v>
      </c>
      <c r="E305" s="137">
        <f>'5 жастағы балалар Т'!I147</f>
        <v>0</v>
      </c>
      <c r="F305" s="137">
        <f>'5 жастағы балалар Ш'!I147</f>
        <v>0</v>
      </c>
      <c r="G305" s="137">
        <f>'5 жастағы балалар Ә'!I147</f>
        <v>0</v>
      </c>
    </row>
    <row r="306" spans="2:7">
      <c r="B306" s="31">
        <v>3</v>
      </c>
      <c r="C306" s="137">
        <f>'5 жастағы балалар Ф'!J147</f>
        <v>0</v>
      </c>
      <c r="D306" s="137">
        <f>'5 жастағы балалар К'!J147</f>
        <v>0</v>
      </c>
      <c r="E306" s="137">
        <f>'5 жастағы балалар Т'!J147</f>
        <v>0</v>
      </c>
      <c r="F306" s="137">
        <f>'5 жастағы балалар Ш'!J147</f>
        <v>0</v>
      </c>
      <c r="G306" s="137">
        <f>'5 жастағы балалар Ә'!J147</f>
        <v>0</v>
      </c>
    </row>
    <row r="307" spans="2:7">
      <c r="B307" s="33"/>
      <c r="C307" s="137">
        <f>'5 жастағы балалар Ф'!K147</f>
        <v>0</v>
      </c>
      <c r="D307" s="137">
        <f>'5 жастағы балалар К'!K147</f>
        <v>0</v>
      </c>
      <c r="E307" s="137">
        <f>'5 жастағы балалар Т'!K147</f>
        <v>0</v>
      </c>
      <c r="F307" s="137">
        <f>'5 жастағы балалар Ш'!K147</f>
        <v>0</v>
      </c>
      <c r="G307" s="137">
        <f>'5 жастағы балалар Ә'!K147</f>
        <v>0</v>
      </c>
    </row>
    <row r="308" spans="2:7">
      <c r="B308" s="34"/>
      <c r="C308" s="137">
        <f>'5 жастағы балалар Ф'!L147</f>
        <v>0</v>
      </c>
      <c r="D308" s="137">
        <f>'5 жастағы балалар К'!L147</f>
        <v>0</v>
      </c>
      <c r="E308" s="137">
        <f>'5 жастағы балалар Т'!L147</f>
        <v>0</v>
      </c>
      <c r="F308" s="137">
        <f>'5 жастағы балалар Ш'!L147</f>
        <v>0</v>
      </c>
      <c r="G308" s="137">
        <f>'5 жастағы балалар Ә'!L147</f>
        <v>0</v>
      </c>
    </row>
    <row r="309" spans="2:7">
      <c r="B309" s="31">
        <v>4</v>
      </c>
      <c r="C309" s="137">
        <f>'5 жастағы балалар Ф'!M147</f>
        <v>0</v>
      </c>
      <c r="D309" s="137">
        <f>'5 жастағы балалар К'!M147</f>
        <v>0</v>
      </c>
      <c r="E309" s="137">
        <f>'5 жастағы балалар Т'!M147</f>
        <v>0</v>
      </c>
      <c r="F309" s="137">
        <f>'5 жастағы балалар Ш'!M147</f>
        <v>0</v>
      </c>
      <c r="G309" s="137">
        <f>'5 жастағы балалар Ә'!M147</f>
        <v>0</v>
      </c>
    </row>
    <row r="310" spans="2:7">
      <c r="B310" s="33"/>
      <c r="C310" s="137">
        <f>'5 жастағы балалар Ф'!N147</f>
        <v>0</v>
      </c>
      <c r="D310" s="137">
        <f>'5 жастағы балалар К'!N147</f>
        <v>0</v>
      </c>
      <c r="E310" s="137">
        <f>'5 жастағы балалар Т'!N147</f>
        <v>0</v>
      </c>
      <c r="F310" s="137">
        <f>'5 жастағы балалар Ш'!N147</f>
        <v>0</v>
      </c>
      <c r="G310" s="137">
        <f>'5 жастағы балалар Ә'!N147</f>
        <v>0</v>
      </c>
    </row>
    <row r="311" spans="2:7">
      <c r="B311" s="34"/>
      <c r="C311" s="137">
        <f>'5 жастағы балалар Ф'!O147</f>
        <v>0</v>
      </c>
      <c r="D311" s="137">
        <f>'5 жастағы балалар К'!O147</f>
        <v>0</v>
      </c>
      <c r="E311" s="137">
        <f>'5 жастағы балалар Т'!O147</f>
        <v>0</v>
      </c>
      <c r="F311" s="137">
        <f>'5 жастағы балалар Ш'!O147</f>
        <v>0</v>
      </c>
      <c r="G311" s="137">
        <f>'5 жастағы балалар Ә'!O147</f>
        <v>0</v>
      </c>
    </row>
    <row r="312" spans="2:7">
      <c r="B312" s="31">
        <v>5</v>
      </c>
      <c r="C312" s="137">
        <f>'5 жастағы балалар Ф'!P147</f>
        <v>0</v>
      </c>
      <c r="D312" s="137">
        <f>'5 жастағы балалар К'!P147</f>
        <v>0</v>
      </c>
      <c r="E312" s="137">
        <f>'5 жастағы балалар Т'!P147</f>
        <v>0</v>
      </c>
      <c r="F312" s="137">
        <f>'5 жастағы балалар Ш'!P147</f>
        <v>0</v>
      </c>
      <c r="G312" s="137">
        <f>'5 жастағы балалар Ә'!P147</f>
        <v>0</v>
      </c>
    </row>
    <row r="313" spans="2:7">
      <c r="B313" s="33"/>
      <c r="C313" s="137">
        <f>'5 жастағы балалар Ф'!Q147</f>
        <v>0</v>
      </c>
      <c r="D313" s="137">
        <f>'5 жастағы балалар К'!Q147</f>
        <v>0</v>
      </c>
      <c r="E313" s="137">
        <f>'5 жастағы балалар Т'!Q147</f>
        <v>0</v>
      </c>
      <c r="F313" s="137">
        <f>'5 жастағы балалар Ш'!Q147</f>
        <v>0</v>
      </c>
      <c r="G313" s="137">
        <f>'5 жастағы балалар Ә'!Q147</f>
        <v>0</v>
      </c>
    </row>
    <row r="314" spans="2:7">
      <c r="B314" s="34"/>
      <c r="C314" s="137">
        <f>'5 жастағы балалар Ф'!R147</f>
        <v>0</v>
      </c>
      <c r="D314" s="137">
        <f>'5 жастағы балалар К'!R147</f>
        <v>0</v>
      </c>
      <c r="E314" s="137">
        <f>'5 жастағы балалар Т'!R147</f>
        <v>0</v>
      </c>
      <c r="F314" s="137">
        <f>'5 жастағы балалар Ш'!R147</f>
        <v>0</v>
      </c>
      <c r="G314" s="137">
        <f>'5 жастағы балалар Ә'!R147</f>
        <v>0</v>
      </c>
    </row>
    <row r="315" spans="2:7">
      <c r="B315" s="31">
        <v>6</v>
      </c>
      <c r="C315" s="137">
        <f>'5 жастағы балалар Ф'!S147</f>
        <v>0</v>
      </c>
      <c r="D315" s="137">
        <f>'5 жастағы балалар К'!S147</f>
        <v>0</v>
      </c>
      <c r="E315" s="137">
        <f>'5 жастағы балалар Т'!S147</f>
        <v>0</v>
      </c>
      <c r="F315" s="137">
        <f>'5 жастағы балалар Ш'!S147</f>
        <v>0</v>
      </c>
      <c r="G315" s="137">
        <f>'5 жастағы балалар Ә'!S147</f>
        <v>0</v>
      </c>
    </row>
    <row r="316" spans="2:7">
      <c r="B316" s="33"/>
      <c r="C316" s="137">
        <f>'5 жастағы балалар Ф'!T147</f>
        <v>0</v>
      </c>
      <c r="D316" s="137">
        <f>'5 жастағы балалар К'!T147</f>
        <v>0</v>
      </c>
      <c r="E316" s="137">
        <f>'5 жастағы балалар Т'!T147</f>
        <v>0</v>
      </c>
      <c r="F316" s="137">
        <f>'5 жастағы балалар Ш'!T147</f>
        <v>0</v>
      </c>
      <c r="G316" s="137">
        <f>'5 жастағы балалар Ә'!T147</f>
        <v>0</v>
      </c>
    </row>
    <row r="317" spans="2:7">
      <c r="B317" s="34"/>
      <c r="C317" s="137">
        <f>'5 жастағы балалар Ф'!U147</f>
        <v>0</v>
      </c>
      <c r="D317" s="137">
        <f>'5 жастағы балалар К'!U147</f>
        <v>0</v>
      </c>
      <c r="E317" s="137">
        <f>'5 жастағы балалар Т'!U147</f>
        <v>0</v>
      </c>
      <c r="F317" s="137">
        <f>'5 жастағы балалар Ш'!U147</f>
        <v>0</v>
      </c>
      <c r="G317" s="137">
        <f>'5 жастағы балалар Ә'!U147</f>
        <v>0</v>
      </c>
    </row>
    <row r="318" spans="2:7">
      <c r="B318" s="31">
        <v>7</v>
      </c>
      <c r="C318" s="137">
        <f>'5 жастағы балалар Ф'!V147</f>
        <v>0</v>
      </c>
      <c r="D318" s="137">
        <f>'5 жастағы балалар К'!V147</f>
        <v>0</v>
      </c>
      <c r="E318" s="137">
        <f>'5 жастағы балалар Т'!V147</f>
        <v>0</v>
      </c>
      <c r="F318" s="137">
        <f>'5 жастағы балалар Ш'!V147</f>
        <v>0</v>
      </c>
      <c r="G318" s="137">
        <f>'5 жастағы балалар Ә'!V147</f>
        <v>0</v>
      </c>
    </row>
    <row r="319" spans="2:7">
      <c r="B319" s="33"/>
      <c r="C319" s="137">
        <f>'5 жастағы балалар Ф'!W147</f>
        <v>0</v>
      </c>
      <c r="D319" s="137">
        <f>'5 жастағы балалар Ш'!W147</f>
        <v>0</v>
      </c>
      <c r="E319" s="137">
        <f>'5 жастағы балалар Т'!W147</f>
        <v>0</v>
      </c>
      <c r="F319" s="137">
        <f>'5 жастағы балалар Ш'!W147</f>
        <v>0</v>
      </c>
      <c r="G319" s="137">
        <f>'5 жастағы балалар Ә'!W147</f>
        <v>0</v>
      </c>
    </row>
    <row r="320" spans="2:7">
      <c r="B320" s="34"/>
      <c r="C320" s="137">
        <f>'5 жастағы балалар Ф'!X147</f>
        <v>0</v>
      </c>
      <c r="D320" s="137">
        <f>'5 жастағы балалар К'!X147</f>
        <v>0</v>
      </c>
      <c r="E320" s="137">
        <f>'5 жастағы балалар Т'!X147</f>
        <v>0</v>
      </c>
      <c r="F320" s="137">
        <f>'5 жастағы балалар Ш'!X147</f>
        <v>0</v>
      </c>
      <c r="G320" s="137">
        <f>'5 жастағы балалар Ә'!X147</f>
        <v>0</v>
      </c>
    </row>
    <row r="321" spans="2:7">
      <c r="B321" s="31">
        <v>8</v>
      </c>
      <c r="C321" s="41"/>
      <c r="D321" s="137">
        <f>'5 жастағы балалар К'!Y147</f>
        <v>0</v>
      </c>
      <c r="E321" s="42"/>
      <c r="F321" s="137">
        <f>'5 жастағы балалар Ш'!Y147</f>
        <v>0</v>
      </c>
      <c r="G321" s="42"/>
    </row>
    <row r="322" spans="2:7">
      <c r="B322" s="33"/>
      <c r="C322" s="43"/>
      <c r="D322" s="137">
        <f>'5 жастағы балалар К'!Z147</f>
        <v>0</v>
      </c>
      <c r="E322" s="44"/>
      <c r="F322" s="137">
        <f>'5 жастағы балалар Ш'!Z147</f>
        <v>0</v>
      </c>
      <c r="G322" s="44"/>
    </row>
    <row r="323" spans="2:7">
      <c r="B323" s="34"/>
      <c r="C323" s="43"/>
      <c r="D323" s="137">
        <f>'5 жастағы балалар К'!AA147</f>
        <v>0</v>
      </c>
      <c r="E323" s="44"/>
      <c r="F323" s="137">
        <f>'5 жастағы балалар Ш'!AA147</f>
        <v>0</v>
      </c>
      <c r="G323" s="44"/>
    </row>
    <row r="324" spans="2:7">
      <c r="B324" s="31">
        <v>9</v>
      </c>
      <c r="C324" s="43"/>
      <c r="D324" s="137">
        <f>'5 жастағы балалар К'!AB147</f>
        <v>0</v>
      </c>
      <c r="E324" s="44"/>
      <c r="F324" s="137">
        <f>'5 жастағы балалар Ш'!AB147</f>
        <v>0</v>
      </c>
      <c r="G324" s="44"/>
    </row>
    <row r="325" spans="2:7">
      <c r="B325" s="33"/>
      <c r="C325" s="43"/>
      <c r="D325" s="137">
        <f>'5 жастағы балалар К'!AC147</f>
        <v>0</v>
      </c>
      <c r="E325" s="44"/>
      <c r="F325" s="137">
        <f>'5 жастағы балалар Ш'!AC147</f>
        <v>0</v>
      </c>
      <c r="G325" s="44"/>
    </row>
    <row r="326" spans="2:7">
      <c r="B326" s="34"/>
      <c r="C326" s="43"/>
      <c r="D326" s="137">
        <f>'5 жастағы балалар К'!AD147</f>
        <v>0</v>
      </c>
      <c r="E326" s="44"/>
      <c r="F326" s="137">
        <f>'5 жастағы балалар Ш'!AD147</f>
        <v>0</v>
      </c>
      <c r="G326" s="44"/>
    </row>
    <row r="327" spans="2:7">
      <c r="B327" s="37">
        <v>10</v>
      </c>
      <c r="C327" s="43"/>
      <c r="D327" s="137">
        <f>'5 жастағы балалар К'!AE147</f>
        <v>0</v>
      </c>
      <c r="E327" s="44"/>
      <c r="F327" s="137">
        <f>'5 жастағы балалар Ш'!AE147</f>
        <v>0</v>
      </c>
      <c r="G327" s="44"/>
    </row>
    <row r="328" spans="2:7">
      <c r="B328" s="37"/>
      <c r="C328" s="43"/>
      <c r="D328" s="137">
        <f>'5 жастағы балалар К'!AF147</f>
        <v>0</v>
      </c>
      <c r="E328" s="44"/>
      <c r="F328" s="137">
        <f>'5 жастағы балалар Ш'!AF147</f>
        <v>0</v>
      </c>
      <c r="G328" s="44"/>
    </row>
    <row r="329" spans="2:7">
      <c r="B329" s="37"/>
      <c r="C329" s="43"/>
      <c r="D329" s="137">
        <f>'5 жастағы балалар К'!AG147</f>
        <v>0</v>
      </c>
      <c r="E329" s="44"/>
      <c r="F329" s="137">
        <f>'5 жастағы балалар Ш'!AG147</f>
        <v>0</v>
      </c>
      <c r="G329" s="44"/>
    </row>
    <row r="330" spans="2:7">
      <c r="B330" s="37">
        <v>11</v>
      </c>
      <c r="C330" s="43"/>
      <c r="D330" s="137">
        <f>'5 жастағы балалар К'!AH147</f>
        <v>0</v>
      </c>
      <c r="E330" s="44"/>
      <c r="F330" s="137">
        <f>'5 жастағы балалар Ш'!AH147</f>
        <v>0</v>
      </c>
      <c r="G330" s="44"/>
    </row>
    <row r="331" spans="2:7">
      <c r="B331" s="37"/>
      <c r="C331" s="43"/>
      <c r="D331" s="137">
        <f>'5 жастағы балалар К'!AI147</f>
        <v>0</v>
      </c>
      <c r="E331" s="44"/>
      <c r="F331" s="137">
        <f>'5 жастағы балалар Ш'!AI147</f>
        <v>0</v>
      </c>
      <c r="G331" s="44"/>
    </row>
    <row r="332" spans="2:7">
      <c r="B332" s="37"/>
      <c r="C332" s="43"/>
      <c r="D332" s="137">
        <f>'5 жастағы балалар К'!AJ147</f>
        <v>0</v>
      </c>
      <c r="E332" s="44"/>
      <c r="F332" s="137">
        <f>'5 жастағы балалар Ш'!AJ147</f>
        <v>0</v>
      </c>
      <c r="G332" s="44"/>
    </row>
    <row r="333" spans="2:7">
      <c r="B333" s="37">
        <v>12</v>
      </c>
      <c r="C333" s="43"/>
      <c r="D333" s="137">
        <f>'5 жастағы балалар К'!AK147</f>
        <v>0</v>
      </c>
      <c r="E333" s="44"/>
      <c r="F333" s="137">
        <f>'5 жастағы балалар Ш'!AK147</f>
        <v>0</v>
      </c>
      <c r="G333" s="44"/>
    </row>
    <row r="334" spans="2:7">
      <c r="B334" s="37"/>
      <c r="C334" s="43"/>
      <c r="D334" s="137">
        <f>'5 жастағы балалар К'!AL147</f>
        <v>0</v>
      </c>
      <c r="E334" s="44"/>
      <c r="F334" s="137">
        <f>'5 жастағы балалар Ш'!AL147</f>
        <v>0</v>
      </c>
      <c r="G334" s="44"/>
    </row>
    <row r="335" spans="2:7">
      <c r="B335" s="37"/>
      <c r="C335" s="43"/>
      <c r="D335" s="137">
        <f>'5 жастағы балалар К'!AM147</f>
        <v>0</v>
      </c>
      <c r="E335" s="44"/>
      <c r="F335" s="137">
        <f>'5 жастағы балалар Ш'!AM147</f>
        <v>0</v>
      </c>
      <c r="G335" s="44"/>
    </row>
    <row r="336" spans="2:7">
      <c r="B336" s="37">
        <v>13</v>
      </c>
      <c r="C336" s="43"/>
      <c r="D336" s="137">
        <f>'5 жастағы балалар К'!AN147</f>
        <v>0</v>
      </c>
      <c r="E336" s="44"/>
      <c r="F336" s="137">
        <f>'5 жастағы балалар Ш'!AN147</f>
        <v>0</v>
      </c>
      <c r="G336" s="44"/>
    </row>
    <row r="337" spans="2:7">
      <c r="B337" s="37"/>
      <c r="C337" s="43"/>
      <c r="D337" s="137">
        <f>'5 жастағы балалар К'!AO147</f>
        <v>0</v>
      </c>
      <c r="E337" s="44"/>
      <c r="F337" s="137">
        <f>'5 жастағы балалар Ш'!AO147</f>
        <v>0</v>
      </c>
      <c r="G337" s="44"/>
    </row>
    <row r="338" spans="2:7">
      <c r="B338" s="37"/>
      <c r="C338" s="43"/>
      <c r="D338" s="137">
        <f>'5 жастағы балалар К'!AP147</f>
        <v>0</v>
      </c>
      <c r="E338" s="44"/>
      <c r="F338" s="137">
        <f>'5 жастағы балалар Ш'!AP147</f>
        <v>0</v>
      </c>
      <c r="G338" s="44"/>
    </row>
    <row r="339" spans="2:7">
      <c r="B339" s="37">
        <v>14</v>
      </c>
      <c r="C339" s="43"/>
      <c r="D339" s="137">
        <f>'5 жастағы балалар К'!AQ147</f>
        <v>0</v>
      </c>
      <c r="E339" s="44"/>
      <c r="F339" s="137">
        <f>'5 жастағы балалар Ш'!AQ147</f>
        <v>0</v>
      </c>
      <c r="G339" s="44"/>
    </row>
    <row r="340" spans="2:7">
      <c r="B340" s="37"/>
      <c r="C340" s="43"/>
      <c r="D340" s="137">
        <f>'5 жастағы балалар К'!AR147</f>
        <v>0</v>
      </c>
      <c r="E340" s="44"/>
      <c r="F340" s="137">
        <f>'5 жастағы балалар Ш'!AR147</f>
        <v>0</v>
      </c>
      <c r="G340" s="44"/>
    </row>
    <row r="341" spans="2:7">
      <c r="B341" s="37"/>
      <c r="C341" s="43"/>
      <c r="D341" s="137">
        <f>'5 жастағы балалар К'!AS147</f>
        <v>0</v>
      </c>
      <c r="E341" s="44"/>
      <c r="F341" s="137">
        <f>'5 жастағы балалар Ш'!AS147</f>
        <v>0</v>
      </c>
      <c r="G341" s="44"/>
    </row>
    <row r="342" spans="2:7">
      <c r="B342" s="37">
        <v>15</v>
      </c>
      <c r="C342" s="43"/>
      <c r="D342" s="137">
        <f>'5 жастағы балалар К'!AT147</f>
        <v>0</v>
      </c>
      <c r="E342" s="44"/>
      <c r="F342" s="137">
        <f>'5 жастағы балалар Ш'!AT147</f>
        <v>0</v>
      </c>
      <c r="G342" s="44"/>
    </row>
    <row r="343" spans="2:7">
      <c r="B343" s="37"/>
      <c r="C343" s="43"/>
      <c r="D343" s="137">
        <f>'5 жастағы балалар К'!AU147</f>
        <v>0</v>
      </c>
      <c r="E343" s="44"/>
      <c r="F343" s="137">
        <f>'5 жастағы балалар Ш'!AU147</f>
        <v>0</v>
      </c>
      <c r="G343" s="44"/>
    </row>
    <row r="344" spans="2:7">
      <c r="B344" s="37"/>
      <c r="C344" s="43"/>
      <c r="D344" s="137">
        <f>'5 жастағы балалар К'!AV147</f>
        <v>0</v>
      </c>
      <c r="E344" s="44"/>
      <c r="F344" s="137">
        <f>'5 жастағы балалар Ш'!AV147</f>
        <v>0</v>
      </c>
      <c r="G344" s="44"/>
    </row>
    <row r="345" spans="2:7">
      <c r="B345" s="31">
        <v>16</v>
      </c>
      <c r="C345" s="43"/>
      <c r="D345" s="137">
        <f>'5 жастағы балалар К'!AW147</f>
        <v>0</v>
      </c>
      <c r="E345" s="44"/>
      <c r="F345" s="137">
        <f>'5 жастағы балалар Ш'!AW147</f>
        <v>0</v>
      </c>
      <c r="G345" s="44"/>
    </row>
    <row r="346" spans="2:7">
      <c r="B346" s="33"/>
      <c r="C346" s="43"/>
      <c r="D346" s="137">
        <f>'5 жастағы балалар К'!AX147</f>
        <v>0</v>
      </c>
      <c r="E346" s="44"/>
      <c r="F346" s="137">
        <f>'5 жастағы балалар Ш'!AX147</f>
        <v>0</v>
      </c>
      <c r="G346" s="44"/>
    </row>
    <row r="347" spans="2:7">
      <c r="B347" s="34"/>
      <c r="C347" s="43"/>
      <c r="D347" s="137">
        <f>'5 жастағы балалар К'!AY147</f>
        <v>0</v>
      </c>
      <c r="E347" s="44"/>
      <c r="F347" s="137">
        <f>'5 жастағы балалар Ш'!AY147</f>
        <v>0</v>
      </c>
      <c r="G347" s="44"/>
    </row>
    <row r="348" spans="2:7">
      <c r="B348" s="31">
        <v>17</v>
      </c>
      <c r="C348" s="43"/>
      <c r="D348" s="137">
        <f>'5 жастағы балалар К'!AZ147</f>
        <v>0</v>
      </c>
      <c r="E348" s="44"/>
      <c r="F348" s="137">
        <f>'5 жастағы балалар Ш'!AZ147</f>
        <v>0</v>
      </c>
      <c r="G348" s="44"/>
    </row>
    <row r="349" spans="2:7">
      <c r="B349" s="33"/>
      <c r="C349" s="43"/>
      <c r="D349" s="137">
        <f>'5 жастағы балалар К'!BA147</f>
        <v>0</v>
      </c>
      <c r="E349" s="44"/>
      <c r="F349" s="137">
        <f>'5 жастағы балалар Ш'!BA147</f>
        <v>0</v>
      </c>
      <c r="G349" s="44"/>
    </row>
    <row r="350" spans="2:7">
      <c r="B350" s="34"/>
      <c r="C350" s="43"/>
      <c r="D350" s="137">
        <f>'5 жастағы балалар К'!BB147</f>
        <v>0</v>
      </c>
      <c r="E350" s="44"/>
      <c r="F350" s="137">
        <f>'5 жастағы балалар Ш'!BB147</f>
        <v>0</v>
      </c>
      <c r="G350" s="44"/>
    </row>
    <row r="351" spans="2:7">
      <c r="B351" s="31">
        <v>18</v>
      </c>
      <c r="C351" s="43"/>
      <c r="D351" s="137">
        <f>'5 жастағы балалар К'!BC147</f>
        <v>0</v>
      </c>
      <c r="E351" s="44"/>
      <c r="F351" s="137">
        <f>'5 жастағы балалар Ш'!BC147</f>
        <v>0</v>
      </c>
      <c r="G351" s="44"/>
    </row>
    <row r="352" spans="2:7">
      <c r="B352" s="33"/>
      <c r="C352" s="43"/>
      <c r="D352" s="137">
        <f>'5 жастағы балалар К'!BD147</f>
        <v>0</v>
      </c>
      <c r="E352" s="44"/>
      <c r="F352" s="137">
        <f>'5 жастағы балалар Ш'!BD147</f>
        <v>0</v>
      </c>
      <c r="G352" s="44"/>
    </row>
    <row r="353" spans="2:7">
      <c r="B353" s="34"/>
      <c r="C353" s="43"/>
      <c r="D353" s="137">
        <f>'5 жастағы балалар К'!BE147</f>
        <v>0</v>
      </c>
      <c r="E353" s="44"/>
      <c r="F353" s="137">
        <f>'5 жастағы балалар Ш'!BE147</f>
        <v>0</v>
      </c>
      <c r="G353" s="44"/>
    </row>
    <row r="354" spans="2:7">
      <c r="B354" s="31">
        <v>19</v>
      </c>
      <c r="C354" s="43"/>
      <c r="D354" s="137">
        <f>'5 жастағы балалар К'!BF147</f>
        <v>0</v>
      </c>
      <c r="E354" s="44"/>
      <c r="F354" s="137">
        <f>'5 жастағы балалар Ш'!BF147</f>
        <v>0</v>
      </c>
      <c r="G354" s="44"/>
    </row>
    <row r="355" spans="2:7">
      <c r="B355" s="33"/>
      <c r="C355" s="43"/>
      <c r="D355" s="137">
        <f>'5 жастағы балалар К'!BG147</f>
        <v>0</v>
      </c>
      <c r="E355" s="44"/>
      <c r="F355" s="137">
        <f>'5 жастағы балалар Ш'!BG147</f>
        <v>0</v>
      </c>
      <c r="G355" s="44"/>
    </row>
    <row r="356" spans="2:7">
      <c r="B356" s="34"/>
      <c r="C356" s="43"/>
      <c r="D356" s="137">
        <f>'5 жастағы балалар К'!BH147</f>
        <v>0</v>
      </c>
      <c r="E356" s="44"/>
      <c r="F356" s="137">
        <f>'5 жастағы балалар Ш'!BH147</f>
        <v>0</v>
      </c>
      <c r="G356" s="44"/>
    </row>
    <row r="357" spans="2:7">
      <c r="B357" s="31">
        <v>20</v>
      </c>
      <c r="C357" s="43"/>
      <c r="D357" s="137">
        <f>'5 жастағы балалар К'!BI147</f>
        <v>0</v>
      </c>
      <c r="E357" s="44"/>
      <c r="F357" s="137">
        <f>'5 жастағы балалар Ш'!BI147</f>
        <v>0</v>
      </c>
      <c r="G357" s="44"/>
    </row>
    <row r="358" spans="2:7">
      <c r="B358" s="33"/>
      <c r="C358" s="43"/>
      <c r="D358" s="137">
        <f>'5 жастағы балалар К'!BJ147</f>
        <v>0</v>
      </c>
      <c r="E358" s="44"/>
      <c r="F358" s="137">
        <f>'5 жастағы балалар Ш'!BJ147</f>
        <v>0</v>
      </c>
      <c r="G358" s="44"/>
    </row>
    <row r="359" spans="2:7">
      <c r="B359" s="34"/>
      <c r="C359" s="43"/>
      <c r="D359" s="137">
        <f>'5 жастағы балалар К'!BK147</f>
        <v>0</v>
      </c>
      <c r="E359" s="44"/>
      <c r="F359" s="137">
        <f>'5 жастағы балалар Ш'!BK147</f>
        <v>0</v>
      </c>
      <c r="G359" s="44"/>
    </row>
    <row r="360" spans="2:7">
      <c r="B360" s="31">
        <v>21</v>
      </c>
      <c r="C360" s="43"/>
      <c r="D360" s="137">
        <f>'5 жастағы балалар К'!BL147</f>
        <v>0</v>
      </c>
      <c r="E360" s="44"/>
      <c r="F360" s="137">
        <f>'5 жастағы балалар Ш'!BL147</f>
        <v>0</v>
      </c>
      <c r="G360" s="44"/>
    </row>
    <row r="361" spans="2:7">
      <c r="B361" s="33"/>
      <c r="C361" s="43"/>
      <c r="D361" s="137">
        <f>'5 жастағы балалар К'!BM147</f>
        <v>0</v>
      </c>
      <c r="E361" s="44"/>
      <c r="F361" s="137">
        <f>'5 жастағы балалар Ш'!BM147</f>
        <v>0</v>
      </c>
      <c r="G361" s="44"/>
    </row>
    <row r="362" spans="2:7">
      <c r="B362" s="34"/>
      <c r="C362" s="43"/>
      <c r="D362" s="137">
        <f>'5 жастағы балалар К'!BN147</f>
        <v>0</v>
      </c>
      <c r="E362" s="44"/>
      <c r="F362" s="137">
        <f>'5 жастағы балалар Ш'!BN147</f>
        <v>0</v>
      </c>
      <c r="G362" s="44"/>
    </row>
    <row r="363" spans="2:7">
      <c r="B363" s="31">
        <v>22</v>
      </c>
      <c r="C363" s="43"/>
      <c r="D363" s="137">
        <f>'5 жастағы балалар К'!BO147</f>
        <v>0</v>
      </c>
      <c r="E363" s="44"/>
      <c r="F363" s="137">
        <f>'5 жастағы балалар Ш'!BO147</f>
        <v>0</v>
      </c>
      <c r="G363" s="44"/>
    </row>
    <row r="364" spans="2:7">
      <c r="B364" s="33"/>
      <c r="C364" s="43"/>
      <c r="D364" s="137">
        <f>'5 жастағы балалар К'!BP147</f>
        <v>0</v>
      </c>
      <c r="E364" s="44"/>
      <c r="F364" s="137">
        <f>'5 жастағы балалар Ш'!BP147</f>
        <v>0</v>
      </c>
      <c r="G364" s="44"/>
    </row>
    <row r="365" spans="2:7">
      <c r="B365" s="34"/>
      <c r="C365" s="43"/>
      <c r="D365" s="137">
        <f>'5 жастағы балалар К'!BQ147</f>
        <v>0</v>
      </c>
      <c r="E365" s="44"/>
      <c r="F365" s="137">
        <f>'5 жастағы балалар Ш'!BQ147</f>
        <v>0</v>
      </c>
      <c r="G365" s="44"/>
    </row>
    <row r="366" spans="2:7">
      <c r="B366" s="31">
        <v>23</v>
      </c>
      <c r="C366" s="43"/>
      <c r="D366" s="137">
        <f>'5 жастағы балалар К'!BR147</f>
        <v>0</v>
      </c>
      <c r="E366" s="44"/>
      <c r="F366" s="137">
        <f>'5 жастағы балалар Ш'!BR147</f>
        <v>0</v>
      </c>
      <c r="G366" s="44"/>
    </row>
    <row r="367" spans="2:7">
      <c r="B367" s="33"/>
      <c r="C367" s="43"/>
      <c r="D367" s="137">
        <f>'5 жастағы балалар К'!BS147</f>
        <v>0</v>
      </c>
      <c r="E367" s="44"/>
      <c r="F367" s="137">
        <f>'5 жастағы балалар Ш'!BS147</f>
        <v>0</v>
      </c>
      <c r="G367" s="44"/>
    </row>
    <row r="368" spans="2:7">
      <c r="B368" s="34"/>
      <c r="C368" s="43"/>
      <c r="D368" s="137">
        <f>'5 жастағы балалар К'!BT147</f>
        <v>0</v>
      </c>
      <c r="E368" s="44"/>
      <c r="F368" s="137">
        <f>'5 жастағы балалар Ш'!BT147</f>
        <v>0</v>
      </c>
      <c r="G368" s="44"/>
    </row>
    <row r="369" spans="2:7">
      <c r="B369" s="31">
        <v>24</v>
      </c>
      <c r="C369" s="43"/>
      <c r="D369" s="137">
        <f>'5 жастағы балалар К'!BU147</f>
        <v>0</v>
      </c>
      <c r="E369" s="44"/>
      <c r="F369" s="137">
        <f>'5 жастағы балалар Ш'!BU147</f>
        <v>0</v>
      </c>
      <c r="G369" s="44"/>
    </row>
    <row r="370" spans="2:7">
      <c r="B370" s="33"/>
      <c r="C370" s="43"/>
      <c r="D370" s="137">
        <f>'5 жастағы балалар К'!BV147</f>
        <v>0</v>
      </c>
      <c r="E370" s="44"/>
      <c r="F370" s="137">
        <f>'5 жастағы балалар Ш'!BV147</f>
        <v>0</v>
      </c>
      <c r="G370" s="44"/>
    </row>
    <row r="371" spans="2:7">
      <c r="B371" s="34"/>
      <c r="C371" s="43"/>
      <c r="D371" s="137">
        <f>'5 жастағы балалар К'!BW147</f>
        <v>0</v>
      </c>
      <c r="E371" s="44"/>
      <c r="F371" s="137">
        <f>'5 жастағы балалар Ш'!BW147</f>
        <v>0</v>
      </c>
      <c r="G371" s="44"/>
    </row>
    <row r="372" spans="2:7">
      <c r="B372" s="31">
        <v>25</v>
      </c>
      <c r="C372" s="43"/>
      <c r="D372" s="137">
        <f>'5 жастағы балалар К'!BX147</f>
        <v>0</v>
      </c>
      <c r="E372" s="44"/>
      <c r="F372" s="137">
        <f>'5 жастағы балалар Ш'!BX147</f>
        <v>0</v>
      </c>
      <c r="G372" s="44"/>
    </row>
    <row r="373" spans="2:7">
      <c r="B373" s="33"/>
      <c r="C373" s="43"/>
      <c r="D373" s="137">
        <f>'5 жастағы балалар К'!BY147</f>
        <v>0</v>
      </c>
      <c r="E373" s="44"/>
      <c r="F373" s="137">
        <f>'5 жастағы балалар Ш'!BY147</f>
        <v>0</v>
      </c>
      <c r="G373" s="44"/>
    </row>
    <row r="374" spans="2:7">
      <c r="B374" s="34"/>
      <c r="C374" s="43"/>
      <c r="D374" s="137">
        <f>'5 жастағы балалар К'!BZ147</f>
        <v>0</v>
      </c>
      <c r="E374" s="44"/>
      <c r="F374" s="137">
        <f>'5 жастағы балалар Ш'!BZ147</f>
        <v>0</v>
      </c>
      <c r="G374" s="44"/>
    </row>
    <row r="375" spans="2:7">
      <c r="B375" s="37">
        <v>26</v>
      </c>
      <c r="C375" s="43"/>
      <c r="D375" s="137">
        <f>'5 жастағы балалар К'!CA147</f>
        <v>0</v>
      </c>
      <c r="E375" s="44"/>
      <c r="F375" s="137">
        <f>'5 жастағы балалар Ш'!CA147</f>
        <v>0</v>
      </c>
      <c r="G375" s="44"/>
    </row>
    <row r="376" spans="2:7">
      <c r="B376" s="37"/>
      <c r="C376" s="43"/>
      <c r="D376" s="137">
        <f>'5 жастағы балалар К'!CB147</f>
        <v>0</v>
      </c>
      <c r="E376" s="44"/>
      <c r="F376" s="137">
        <f>'5 жастағы балалар Ш'!CB147</f>
        <v>0</v>
      </c>
      <c r="G376" s="44"/>
    </row>
    <row r="377" spans="2:7">
      <c r="B377" s="37"/>
      <c r="C377" s="43"/>
      <c r="D377" s="137">
        <f>'5 жастағы балалар К'!CC147</f>
        <v>0</v>
      </c>
      <c r="E377" s="44"/>
      <c r="F377" s="137">
        <f>'5 жастағы балалар Ш'!CC147</f>
        <v>0</v>
      </c>
      <c r="G377" s="44"/>
    </row>
    <row r="378" spans="2:7">
      <c r="B378" s="37">
        <v>27</v>
      </c>
      <c r="C378" s="43"/>
      <c r="D378" s="137">
        <f>'5 жастағы балалар К'!CD147</f>
        <v>0</v>
      </c>
      <c r="E378" s="44"/>
      <c r="F378" s="137">
        <f>'5 жастағы балалар Ш'!CD147</f>
        <v>0</v>
      </c>
      <c r="G378" s="44"/>
    </row>
    <row r="379" spans="2:7">
      <c r="B379" s="37"/>
      <c r="C379" s="43"/>
      <c r="D379" s="137">
        <f>'5 жастағы балалар К'!CE147</f>
        <v>0</v>
      </c>
      <c r="E379" s="44"/>
      <c r="F379" s="137">
        <f>'5 жастағы балалар Ш'!CE147</f>
        <v>0</v>
      </c>
      <c r="G379" s="44"/>
    </row>
    <row r="380" spans="2:7">
      <c r="B380" s="37"/>
      <c r="C380" s="43"/>
      <c r="D380" s="137">
        <f>'5 жастағы балалар К'!CF147</f>
        <v>0</v>
      </c>
      <c r="E380" s="44"/>
      <c r="F380" s="137">
        <f>'5 жастағы балалар Ш'!CF147</f>
        <v>0</v>
      </c>
      <c r="G380" s="44"/>
    </row>
    <row r="381" spans="2:7">
      <c r="B381" s="37">
        <v>28</v>
      </c>
      <c r="C381" s="43"/>
      <c r="D381" s="137">
        <f>'5 жастағы балалар К'!CG147</f>
        <v>0</v>
      </c>
      <c r="E381" s="44"/>
      <c r="F381" s="137">
        <f>'5 жастағы балалар Ш'!CG147</f>
        <v>0</v>
      </c>
      <c r="G381" s="44"/>
    </row>
    <row r="382" spans="2:7">
      <c r="B382" s="37"/>
      <c r="C382" s="43"/>
      <c r="D382" s="137">
        <f>'5 жастағы балалар К'!CH147</f>
        <v>0</v>
      </c>
      <c r="E382" s="44"/>
      <c r="F382" s="137">
        <f>'5 жастағы балалар Ш'!CH147</f>
        <v>0</v>
      </c>
      <c r="G382" s="44"/>
    </row>
    <row r="383" spans="2:7">
      <c r="B383" s="37"/>
      <c r="C383" s="43"/>
      <c r="D383" s="137">
        <f>'5 жастағы балалар К'!CI147</f>
        <v>0</v>
      </c>
      <c r="E383" s="44"/>
      <c r="F383" s="137">
        <f>'5 жастағы балалар Ш'!CI147</f>
        <v>0</v>
      </c>
      <c r="G383" s="44"/>
    </row>
    <row r="384" spans="2:7">
      <c r="B384" s="37">
        <v>29</v>
      </c>
      <c r="C384" s="43"/>
      <c r="D384" s="42"/>
      <c r="E384" s="44"/>
      <c r="F384" s="137">
        <f>'5 жастағы балалар Ш'!CJ147</f>
        <v>0</v>
      </c>
      <c r="G384" s="44"/>
    </row>
    <row r="385" spans="2:7">
      <c r="B385" s="37"/>
      <c r="C385" s="43"/>
      <c r="D385" s="44"/>
      <c r="E385" s="44"/>
      <c r="F385" s="137">
        <f>'5 жастағы балалар Ш'!CK147</f>
        <v>0</v>
      </c>
      <c r="G385" s="44"/>
    </row>
    <row r="386" spans="2:7">
      <c r="B386" s="37"/>
      <c r="C386" s="43"/>
      <c r="D386" s="44"/>
      <c r="E386" s="44"/>
      <c r="F386" s="137">
        <f>'5 жастағы балалар Ш'!CL147</f>
        <v>0</v>
      </c>
      <c r="G386" s="44"/>
    </row>
    <row r="387" spans="2:7">
      <c r="B387" s="37">
        <v>30</v>
      </c>
      <c r="C387" s="43"/>
      <c r="D387" s="44"/>
      <c r="E387" s="44"/>
      <c r="F387" s="137">
        <f>'5 жастағы балалар Ш'!CM147</f>
        <v>0</v>
      </c>
      <c r="G387" s="44"/>
    </row>
    <row r="388" spans="2:7">
      <c r="B388" s="37"/>
      <c r="C388" s="43"/>
      <c r="D388" s="44"/>
      <c r="E388" s="44"/>
      <c r="F388" s="137">
        <f>'5 жастағы балалар Ш'!CN147</f>
        <v>0</v>
      </c>
      <c r="G388" s="44"/>
    </row>
    <row r="389" spans="2:7">
      <c r="B389" s="37"/>
      <c r="C389" s="43"/>
      <c r="D389" s="44"/>
      <c r="E389" s="44"/>
      <c r="F389" s="137">
        <f>'5 жастағы балалар Ш'!CO147</f>
        <v>0</v>
      </c>
      <c r="G389" s="44"/>
    </row>
    <row r="390" spans="2:7">
      <c r="B390" s="37">
        <v>31</v>
      </c>
      <c r="C390" s="43"/>
      <c r="D390" s="44"/>
      <c r="E390" s="44"/>
      <c r="F390" s="137">
        <f>'5 жастағы балалар Ш'!CP147</f>
        <v>0</v>
      </c>
      <c r="G390" s="44"/>
    </row>
    <row r="391" spans="2:7">
      <c r="B391" s="37"/>
      <c r="C391" s="43"/>
      <c r="D391" s="44"/>
      <c r="E391" s="44"/>
      <c r="F391" s="137">
        <f>'5 жастағы балалар Ш'!CQ147</f>
        <v>0</v>
      </c>
      <c r="G391" s="44"/>
    </row>
    <row r="392" spans="2:7">
      <c r="B392" s="37"/>
      <c r="C392" s="43"/>
      <c r="D392" s="44"/>
      <c r="E392" s="44"/>
      <c r="F392" s="137">
        <f>'5 жастағы балалар Ш'!CR147</f>
        <v>0</v>
      </c>
      <c r="G392" s="44"/>
    </row>
    <row r="393" spans="2:7">
      <c r="B393" s="37">
        <v>32</v>
      </c>
      <c r="C393" s="43"/>
      <c r="D393" s="44"/>
      <c r="E393" s="44"/>
      <c r="F393" s="137">
        <f>'5 жастағы балалар Ш'!CS147</f>
        <v>0</v>
      </c>
      <c r="G393" s="44"/>
    </row>
    <row r="394" spans="2:7">
      <c r="B394" s="37"/>
      <c r="C394" s="43"/>
      <c r="D394" s="44"/>
      <c r="E394" s="44"/>
      <c r="F394" s="137">
        <f>'5 жастағы балалар Ш'!CT147</f>
        <v>0</v>
      </c>
      <c r="G394" s="44"/>
    </row>
    <row r="395" spans="2:7">
      <c r="B395" s="37"/>
      <c r="C395" s="43"/>
      <c r="D395" s="44"/>
      <c r="E395" s="44"/>
      <c r="F395" s="137">
        <f>'5 жастағы балалар Ш'!CU147</f>
        <v>0</v>
      </c>
      <c r="G395" s="44"/>
    </row>
    <row r="396" spans="2:7">
      <c r="B396" s="37">
        <v>33</v>
      </c>
      <c r="C396" s="43"/>
      <c r="D396" s="44"/>
      <c r="E396" s="44"/>
      <c r="F396" s="137">
        <f>'5 жастағы балалар Ш'!CV147</f>
        <v>0</v>
      </c>
      <c r="G396" s="44"/>
    </row>
    <row r="397" spans="2:7">
      <c r="B397" s="37"/>
      <c r="C397" s="43"/>
      <c r="D397" s="44"/>
      <c r="E397" s="44"/>
      <c r="F397" s="137">
        <f>'5 жастағы балалар Ш'!CW147</f>
        <v>0</v>
      </c>
      <c r="G397" s="44"/>
    </row>
    <row r="398" spans="2:7">
      <c r="B398" s="37"/>
      <c r="C398" s="43"/>
      <c r="D398" s="44"/>
      <c r="E398" s="44"/>
      <c r="F398" s="137">
        <f>'5 жастағы балалар Ш'!CX147</f>
        <v>0</v>
      </c>
      <c r="G398" s="44"/>
    </row>
    <row r="399" spans="2:7">
      <c r="B399" s="37">
        <v>34</v>
      </c>
      <c r="C399" s="43"/>
      <c r="D399" s="44"/>
      <c r="E399" s="44"/>
      <c r="F399" s="137">
        <f>'5 жастағы балалар Ш'!CY147</f>
        <v>0</v>
      </c>
      <c r="G399" s="44"/>
    </row>
    <row r="400" spans="2:7">
      <c r="B400" s="37"/>
      <c r="C400" s="43"/>
      <c r="D400" s="44"/>
      <c r="E400" s="44"/>
      <c r="F400" s="137">
        <f>'5 жастағы балалар Ш'!CZ147</f>
        <v>0</v>
      </c>
      <c r="G400" s="44"/>
    </row>
    <row r="401" spans="2:7">
      <c r="B401" s="37"/>
      <c r="C401" s="43"/>
      <c r="D401" s="44"/>
      <c r="E401" s="44"/>
      <c r="F401" s="137">
        <f>'5 жастағы балалар Ш'!DA147</f>
        <v>0</v>
      </c>
      <c r="G401" s="44"/>
    </row>
    <row r="402" spans="2:7">
      <c r="B402" s="37">
        <v>35</v>
      </c>
      <c r="C402" s="43"/>
      <c r="D402" s="44"/>
      <c r="E402" s="44"/>
      <c r="F402" s="137">
        <f>'5 жастағы балалар Ш'!DB147</f>
        <v>0</v>
      </c>
      <c r="G402" s="44"/>
    </row>
    <row r="403" spans="2:7">
      <c r="B403" s="37"/>
      <c r="C403" s="43"/>
      <c r="D403" s="44"/>
      <c r="E403" s="44"/>
      <c r="F403" s="137">
        <f>'5 жастағы балалар Ш'!DC147</f>
        <v>0</v>
      </c>
      <c r="G403" s="44"/>
    </row>
    <row r="404" spans="2:7">
      <c r="B404" s="37"/>
      <c r="C404" s="45"/>
      <c r="D404" s="46"/>
      <c r="E404" s="46"/>
      <c r="F404" s="137">
        <f>'5 жастағы балалар Ш'!DD147</f>
        <v>0</v>
      </c>
      <c r="G404" s="46"/>
    </row>
    <row r="405" spans="2:2">
      <c r="B405" s="47">
        <f>СВОД3!V42</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6"/>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4.25" customHeight="1" spans="2:8">
      <c r="B4" s="3" t="s">
        <v>827</v>
      </c>
      <c r="C4" s="3"/>
      <c r="D4" s="4">
        <f>'5 жастағы балалар Ф'!C89</f>
        <v>0</v>
      </c>
      <c r="E4" s="5"/>
      <c r="F4" s="5"/>
      <c r="G4" s="1"/>
      <c r="H4" s="1"/>
    </row>
    <row r="5" ht="18" spans="2:8">
      <c r="B5" s="6" t="s">
        <v>2</v>
      </c>
      <c r="C5" s="6"/>
      <c r="D5" s="7">
        <f>'5 жастағы балалар Ф'!A89</f>
        <v>0</v>
      </c>
      <c r="E5" s="7"/>
      <c r="F5" s="7"/>
      <c r="G5" s="1"/>
      <c r="H5" s="1"/>
    </row>
    <row r="6" ht="7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3.7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Ф'!D89</f>
        <v>0</v>
      </c>
      <c r="D191" s="139">
        <f>'5 жастағы балалар К'!D89</f>
        <v>0</v>
      </c>
      <c r="E191" s="139">
        <f>'5 жастағы балалар Т'!D89</f>
        <v>0</v>
      </c>
      <c r="F191" s="139">
        <f>'5 жастағы балалар Ш'!D89</f>
        <v>0</v>
      </c>
      <c r="G191" s="139">
        <f>'5 жастағы балалар Ә'!D89</f>
        <v>0</v>
      </c>
    </row>
    <row r="192" spans="2:7">
      <c r="B192" s="33"/>
      <c r="C192" s="139">
        <f>'5 жастағы балалар Ф'!E89</f>
        <v>0</v>
      </c>
      <c r="D192" s="139">
        <f>'5 жастағы балалар К'!E89</f>
        <v>0</v>
      </c>
      <c r="E192" s="139">
        <f>'5 жастағы балалар Т'!E89</f>
        <v>0</v>
      </c>
      <c r="F192" s="139">
        <f>'5 жастағы балалар Ш'!E89</f>
        <v>0</v>
      </c>
      <c r="G192" s="139">
        <f>'5 жастағы балалар Ә'!E89</f>
        <v>0</v>
      </c>
    </row>
    <row r="193" spans="2:7">
      <c r="B193" s="34"/>
      <c r="C193" s="139">
        <f>'5 жастағы балалар Ф'!F89</f>
        <v>0</v>
      </c>
      <c r="D193" s="139">
        <f>'5 жастағы балалар К'!F89</f>
        <v>0</v>
      </c>
      <c r="E193" s="139">
        <f>'5 жастағы балалар Т'!F89</f>
        <v>0</v>
      </c>
      <c r="F193" s="139">
        <f>'5 жастағы балалар Ш'!F89</f>
        <v>0</v>
      </c>
      <c r="G193" s="139">
        <f>'5 жастағы балалар Ә'!F89</f>
        <v>0</v>
      </c>
    </row>
    <row r="194" spans="2:99">
      <c r="B194" s="31">
        <v>2</v>
      </c>
      <c r="C194" s="139">
        <f>'5 жастағы балалар Ф'!G89</f>
        <v>0</v>
      </c>
      <c r="D194" s="139">
        <f>'5 жастағы балалар К'!G89</f>
        <v>0</v>
      </c>
      <c r="E194" s="139">
        <f>'5 жастағы балалар Т'!G89</f>
        <v>0</v>
      </c>
      <c r="F194" s="139">
        <f>'5 жастағы балалар Ш'!G89</f>
        <v>0</v>
      </c>
      <c r="G194" s="139">
        <f>'5 жастағы балалар Ә'!G89</f>
        <v>0</v>
      </c>
      <c r="CO194" s="140"/>
      <c r="CQ194" s="140"/>
      <c r="CS194" s="140"/>
      <c r="CU194" s="140"/>
    </row>
    <row r="195" spans="2:99">
      <c r="B195" s="33"/>
      <c r="C195" s="139">
        <f>'5 жастағы балалар Ф'!H89</f>
        <v>0</v>
      </c>
      <c r="D195" s="139">
        <f>'5 жастағы балалар К'!H89</f>
        <v>0</v>
      </c>
      <c r="E195" s="139">
        <f>'5 жастағы балалар Т'!H89</f>
        <v>0</v>
      </c>
      <c r="F195" s="139">
        <f>'5 жастағы балалар Ш'!H89</f>
        <v>0</v>
      </c>
      <c r="G195" s="139">
        <f>'5 жастағы балалар Ә'!H89</f>
        <v>0</v>
      </c>
      <c r="CO195" s="141"/>
      <c r="CQ195" s="141"/>
      <c r="CS195" s="141"/>
      <c r="CU195" s="141"/>
    </row>
    <row r="196" spans="2:99">
      <c r="B196" s="34"/>
      <c r="C196" s="139">
        <f>'5 жастағы балалар Ф'!I89</f>
        <v>0</v>
      </c>
      <c r="D196" s="139">
        <f>'5 жастағы балалар К'!I89</f>
        <v>0</v>
      </c>
      <c r="E196" s="139">
        <f>'5 жастағы балалар Т'!I89</f>
        <v>0</v>
      </c>
      <c r="F196" s="139">
        <f>'5 жастағы балалар Ш'!I89</f>
        <v>0</v>
      </c>
      <c r="G196" s="139">
        <f>'5 жастағы балалар Ә'!I89</f>
        <v>0</v>
      </c>
      <c r="CO196" s="141"/>
      <c r="CQ196" s="141"/>
      <c r="CS196" s="141"/>
      <c r="CU196" s="141"/>
    </row>
    <row r="197" spans="2:7">
      <c r="B197" s="31">
        <v>3</v>
      </c>
      <c r="C197" s="139">
        <f>'5 жастағы балалар Ф'!J89</f>
        <v>0</v>
      </c>
      <c r="D197" s="139">
        <f>'5 жастағы балалар К'!J89</f>
        <v>0</v>
      </c>
      <c r="E197" s="139">
        <f>'5 жастағы балалар Т'!J89</f>
        <v>0</v>
      </c>
      <c r="F197" s="139">
        <f>'5 жастағы балалар Ш'!J89</f>
        <v>0</v>
      </c>
      <c r="G197" s="139">
        <f>'5 жастағы балалар Ә'!J89</f>
        <v>0</v>
      </c>
    </row>
    <row r="198" spans="2:7">
      <c r="B198" s="33"/>
      <c r="C198" s="139">
        <f>'5 жастағы балалар Ф'!K89</f>
        <v>0</v>
      </c>
      <c r="D198" s="139">
        <f>'5 жастағы балалар К'!K89</f>
        <v>0</v>
      </c>
      <c r="E198" s="139">
        <f>'5 жастағы балалар Т'!K89</f>
        <v>0</v>
      </c>
      <c r="F198" s="139">
        <f>'5 жастағы балалар Ш'!K89</f>
        <v>0</v>
      </c>
      <c r="G198" s="139">
        <f>'5 жастағы балалар Ә'!K89</f>
        <v>0</v>
      </c>
    </row>
    <row r="199" spans="2:7">
      <c r="B199" s="34"/>
      <c r="C199" s="139">
        <f>'5 жастағы балалар Ф'!L89</f>
        <v>0</v>
      </c>
      <c r="D199" s="139">
        <f>'5 жастағы балалар К'!L89</f>
        <v>0</v>
      </c>
      <c r="E199" s="139">
        <f>'5 жастағы балалар Т'!L89</f>
        <v>0</v>
      </c>
      <c r="F199" s="139">
        <f>'5 жастағы балалар Ш'!L89</f>
        <v>0</v>
      </c>
      <c r="G199" s="139">
        <f>'5 жастағы балалар Ә'!L89</f>
        <v>0</v>
      </c>
    </row>
    <row r="200" spans="2:7">
      <c r="B200" s="31">
        <v>4</v>
      </c>
      <c r="C200" s="139">
        <f>'5 жастағы балалар Ф'!M89</f>
        <v>0</v>
      </c>
      <c r="D200" s="139">
        <f>'5 жастағы балалар К'!M89</f>
        <v>0</v>
      </c>
      <c r="E200" s="139">
        <f>'5 жастағы балалар Т'!M89</f>
        <v>0</v>
      </c>
      <c r="F200" s="139">
        <f>'5 жастағы балалар Ш'!M89</f>
        <v>0</v>
      </c>
      <c r="G200" s="139">
        <f>'5 жастағы балалар Ә'!M89</f>
        <v>0</v>
      </c>
    </row>
    <row r="201" spans="2:7">
      <c r="B201" s="33"/>
      <c r="C201" s="139">
        <f>'5 жастағы балалар Ф'!N89</f>
        <v>0</v>
      </c>
      <c r="D201" s="139">
        <f>'5 жастағы балалар К'!N89</f>
        <v>0</v>
      </c>
      <c r="E201" s="139">
        <f>'5 жастағы балалар Т'!N89</f>
        <v>0</v>
      </c>
      <c r="F201" s="139">
        <f>'5 жастағы балалар Ш'!N89</f>
        <v>0</v>
      </c>
      <c r="G201" s="139">
        <f>'5 жастағы балалар Ә'!N89</f>
        <v>0</v>
      </c>
    </row>
    <row r="202" spans="2:7">
      <c r="B202" s="34"/>
      <c r="C202" s="139">
        <f>'5 жастағы балалар Ф'!O89</f>
        <v>0</v>
      </c>
      <c r="D202" s="139">
        <f>'5 жастағы балалар К'!O89</f>
        <v>0</v>
      </c>
      <c r="E202" s="139">
        <f>'5 жастағы балалар Т'!O89</f>
        <v>0</v>
      </c>
      <c r="F202" s="139">
        <f>'5 жастағы балалар Ш'!O89</f>
        <v>0</v>
      </c>
      <c r="G202" s="139">
        <f>'5 жастағы балалар Ә'!O89</f>
        <v>0</v>
      </c>
    </row>
    <row r="203" spans="2:7">
      <c r="B203" s="31">
        <v>5</v>
      </c>
      <c r="C203" s="139">
        <f>'5 жастағы балалар Ф'!P89</f>
        <v>0</v>
      </c>
      <c r="D203" s="139">
        <f>'5 жастағы балалар К'!P89</f>
        <v>0</v>
      </c>
      <c r="E203" s="139">
        <f>'5 жастағы балалар Т'!P89</f>
        <v>0</v>
      </c>
      <c r="F203" s="139">
        <f>'5 жастағы балалар Ш'!P89</f>
        <v>0</v>
      </c>
      <c r="G203" s="139">
        <f>'5 жастағы балалар Ә'!P89</f>
        <v>0</v>
      </c>
    </row>
    <row r="204" spans="2:7">
      <c r="B204" s="33"/>
      <c r="C204" s="139">
        <f>'5 жастағы балалар Ф'!Q89</f>
        <v>0</v>
      </c>
      <c r="D204" s="139">
        <f>'5 жастағы балалар К'!Q89</f>
        <v>0</v>
      </c>
      <c r="E204" s="139">
        <f>'5 жастағы балалар Т'!Q89</f>
        <v>0</v>
      </c>
      <c r="F204" s="139">
        <f>'5 жастағы балалар Ш'!Q89</f>
        <v>0</v>
      </c>
      <c r="G204" s="139">
        <f>'5 жастағы балалар Ә'!Q89</f>
        <v>0</v>
      </c>
    </row>
    <row r="205" spans="2:7">
      <c r="B205" s="34"/>
      <c r="C205" s="139">
        <f>'5 жастағы балалар Ф'!R89</f>
        <v>0</v>
      </c>
      <c r="D205" s="139">
        <f>'5 жастағы балалар К'!R89</f>
        <v>0</v>
      </c>
      <c r="E205" s="139">
        <f>'5 жастағы балалар Т'!R89</f>
        <v>0</v>
      </c>
      <c r="F205" s="139">
        <f>'5 жастағы балалар Ш'!R89</f>
        <v>0</v>
      </c>
      <c r="G205" s="139">
        <f>'5 жастағы балалар Ә'!R89</f>
        <v>0</v>
      </c>
    </row>
    <row r="206" spans="2:7">
      <c r="B206" s="31">
        <v>6</v>
      </c>
      <c r="C206" s="139">
        <f>'5 жастағы балалар Ф'!S89</f>
        <v>0</v>
      </c>
      <c r="D206" s="139">
        <f>'5 жастағы балалар К'!S89</f>
        <v>0</v>
      </c>
      <c r="E206" s="139">
        <f>'5 жастағы балалар Т'!S89</f>
        <v>0</v>
      </c>
      <c r="F206" s="139">
        <f>'5 жастағы балалар Ш'!S89</f>
        <v>0</v>
      </c>
      <c r="G206" s="139">
        <f>'5 жастағы балалар Ә'!S89</f>
        <v>0</v>
      </c>
    </row>
    <row r="207" spans="2:7">
      <c r="B207" s="33"/>
      <c r="C207" s="139">
        <f>'5 жастағы балалар Ф'!T89</f>
        <v>0</v>
      </c>
      <c r="D207" s="139">
        <f>'5 жастағы балалар К'!T89</f>
        <v>0</v>
      </c>
      <c r="E207" s="139">
        <f>'5 жастағы балалар Т'!T89</f>
        <v>0</v>
      </c>
      <c r="F207" s="139">
        <f>'5 жастағы балалар Ш'!T89</f>
        <v>0</v>
      </c>
      <c r="G207" s="139">
        <f>'5 жастағы балалар Ә'!T89</f>
        <v>0</v>
      </c>
    </row>
    <row r="208" spans="2:7">
      <c r="B208" s="34"/>
      <c r="C208" s="139">
        <f>'5 жастағы балалар Ф'!U89</f>
        <v>0</v>
      </c>
      <c r="D208" s="139">
        <f>'5 жастағы балалар К'!U89</f>
        <v>0</v>
      </c>
      <c r="E208" s="139">
        <f>'5 жастағы балалар Т'!U89</f>
        <v>0</v>
      </c>
      <c r="F208" s="139">
        <f>'5 жастағы балалар Ш'!U89</f>
        <v>0</v>
      </c>
      <c r="G208" s="139">
        <f>'5 жастағы балалар Ә'!U89</f>
        <v>0</v>
      </c>
    </row>
    <row r="209" spans="2:7">
      <c r="B209" s="31">
        <v>7</v>
      </c>
      <c r="C209" s="139">
        <f>'5 жастағы балалар Ф'!V89</f>
        <v>0</v>
      </c>
      <c r="D209" s="139">
        <f>'5 жастағы балалар К'!V89</f>
        <v>0</v>
      </c>
      <c r="E209" s="139">
        <f>'5 жастағы балалар Т'!V89</f>
        <v>0</v>
      </c>
      <c r="F209" s="139">
        <f>'5 жастағы балалар Ш'!V89</f>
        <v>0</v>
      </c>
      <c r="G209" s="139">
        <f>'5 жастағы балалар Ә'!V89</f>
        <v>0</v>
      </c>
    </row>
    <row r="210" spans="2:7">
      <c r="B210" s="33"/>
      <c r="C210" s="139">
        <f>'5 жастағы балалар Ф'!W89</f>
        <v>0</v>
      </c>
      <c r="D210" s="139">
        <f>'5 жастағы балалар Ш'!W89</f>
        <v>0</v>
      </c>
      <c r="E210" s="139">
        <f>'5 жастағы балалар Т'!W89</f>
        <v>0</v>
      </c>
      <c r="F210" s="139">
        <f>'5 жастағы балалар Ш'!W89</f>
        <v>0</v>
      </c>
      <c r="G210" s="139">
        <f>'5 жастағы балалар Ә'!W89</f>
        <v>0</v>
      </c>
    </row>
    <row r="211" spans="2:7">
      <c r="B211" s="34"/>
      <c r="C211" s="139">
        <f>'5 жастағы балалар Ф'!X89</f>
        <v>0</v>
      </c>
      <c r="D211" s="139">
        <f>'5 жастағы балалар К'!X89</f>
        <v>0</v>
      </c>
      <c r="E211" s="139">
        <f>'5 жастағы балалар Т'!X89</f>
        <v>0</v>
      </c>
      <c r="F211" s="139">
        <f>'5 жастағы балалар Ш'!X89</f>
        <v>0</v>
      </c>
      <c r="G211" s="139">
        <f>'5 жастағы балалар Ә'!X89</f>
        <v>0</v>
      </c>
    </row>
    <row r="212" spans="2:7">
      <c r="B212" s="31">
        <v>8</v>
      </c>
      <c r="C212" s="41"/>
      <c r="D212" s="139">
        <f>'5 жастағы балалар К'!Y89</f>
        <v>0</v>
      </c>
      <c r="E212" s="42"/>
      <c r="F212" s="139">
        <f>'5 жастағы балалар Ш'!Y89</f>
        <v>0</v>
      </c>
      <c r="G212" s="42"/>
    </row>
    <row r="213" spans="2:7">
      <c r="B213" s="33"/>
      <c r="C213" s="43"/>
      <c r="D213" s="139">
        <f>'5 жастағы балалар К'!Z89</f>
        <v>0</v>
      </c>
      <c r="E213" s="44"/>
      <c r="F213" s="139">
        <f>'5 жастағы балалар Ш'!Z89</f>
        <v>0</v>
      </c>
      <c r="G213" s="44"/>
    </row>
    <row r="214" spans="2:7">
      <c r="B214" s="34"/>
      <c r="C214" s="43"/>
      <c r="D214" s="139">
        <f>'5 жастағы балалар К'!AA89</f>
        <v>0</v>
      </c>
      <c r="E214" s="44"/>
      <c r="F214" s="139">
        <f>'5 жастағы балалар Ш'!AA89</f>
        <v>0</v>
      </c>
      <c r="G214" s="44"/>
    </row>
    <row r="215" spans="2:7">
      <c r="B215" s="31">
        <v>9</v>
      </c>
      <c r="C215" s="43"/>
      <c r="D215" s="139">
        <f>'5 жастағы балалар К'!AB89</f>
        <v>0</v>
      </c>
      <c r="E215" s="44"/>
      <c r="F215" s="139">
        <f>'5 жастағы балалар Ш'!AB89</f>
        <v>0</v>
      </c>
      <c r="G215" s="44"/>
    </row>
    <row r="216" ht="15" customHeight="1" spans="2:7">
      <c r="B216" s="33"/>
      <c r="C216" s="43"/>
      <c r="D216" s="139">
        <f>'5 жастағы балалар К'!AC89</f>
        <v>0</v>
      </c>
      <c r="E216" s="44"/>
      <c r="F216" s="139">
        <f>'5 жастағы балалар Ш'!AC89</f>
        <v>0</v>
      </c>
      <c r="G216" s="44"/>
    </row>
    <row r="217" ht="15" customHeight="1" spans="2:7">
      <c r="B217" s="34"/>
      <c r="C217" s="43"/>
      <c r="D217" s="139">
        <f>'5 жастағы балалар К'!AD89</f>
        <v>0</v>
      </c>
      <c r="E217" s="44"/>
      <c r="F217" s="139">
        <f>'5 жастағы балалар Ш'!AD89</f>
        <v>0</v>
      </c>
      <c r="G217" s="44"/>
    </row>
    <row r="218" ht="15" customHeight="1" spans="2:7">
      <c r="B218" s="37">
        <v>10</v>
      </c>
      <c r="C218" s="43"/>
      <c r="D218" s="139">
        <f>'5 жастағы балалар К'!AE89</f>
        <v>0</v>
      </c>
      <c r="E218" s="44"/>
      <c r="F218" s="139">
        <f>'5 жастағы балалар Ш'!AE89</f>
        <v>0</v>
      </c>
      <c r="G218" s="44"/>
    </row>
    <row r="219" spans="2:7">
      <c r="B219" s="37"/>
      <c r="C219" s="43"/>
      <c r="D219" s="139">
        <f>'5 жастағы балалар К'!AF89</f>
        <v>0</v>
      </c>
      <c r="E219" s="44"/>
      <c r="F219" s="139">
        <f>'5 жастағы балалар Ш'!AF89</f>
        <v>0</v>
      </c>
      <c r="G219" s="44"/>
    </row>
    <row r="220" spans="2:7">
      <c r="B220" s="37"/>
      <c r="C220" s="43"/>
      <c r="D220" s="139">
        <f>'5 жастағы балалар К'!AG89</f>
        <v>0</v>
      </c>
      <c r="E220" s="44"/>
      <c r="F220" s="139">
        <f>'5 жастағы балалар Ш'!AG89</f>
        <v>0</v>
      </c>
      <c r="G220" s="44"/>
    </row>
    <row r="221" spans="2:7">
      <c r="B221" s="37">
        <v>11</v>
      </c>
      <c r="C221" s="43"/>
      <c r="D221" s="139">
        <f>'5 жастағы балалар К'!AH89</f>
        <v>0</v>
      </c>
      <c r="E221" s="44"/>
      <c r="F221" s="139">
        <f>'5 жастағы балалар Ш'!AH89</f>
        <v>0</v>
      </c>
      <c r="G221" s="44"/>
    </row>
    <row r="222" spans="2:7">
      <c r="B222" s="37"/>
      <c r="C222" s="43"/>
      <c r="D222" s="139">
        <f>'5 жастағы балалар К'!AI89</f>
        <v>0</v>
      </c>
      <c r="E222" s="44"/>
      <c r="F222" s="139">
        <f>'5 жастағы балалар Ш'!AI89</f>
        <v>0</v>
      </c>
      <c r="G222" s="44"/>
    </row>
    <row r="223" spans="2:7">
      <c r="B223" s="37"/>
      <c r="C223" s="43"/>
      <c r="D223" s="139">
        <f>'5 жастағы балалар К'!AJ89</f>
        <v>0</v>
      </c>
      <c r="E223" s="44"/>
      <c r="F223" s="139">
        <f>'5 жастағы балалар Ш'!AJ89</f>
        <v>0</v>
      </c>
      <c r="G223" s="44"/>
    </row>
    <row r="224" spans="2:7">
      <c r="B224" s="37">
        <v>12</v>
      </c>
      <c r="C224" s="43"/>
      <c r="D224" s="139">
        <f>'5 жастағы балалар К'!AK89</f>
        <v>0</v>
      </c>
      <c r="E224" s="44"/>
      <c r="F224" s="139">
        <f>'5 жастағы балалар Ш'!AK89</f>
        <v>0</v>
      </c>
      <c r="G224" s="44"/>
    </row>
    <row r="225" spans="2:7">
      <c r="B225" s="37"/>
      <c r="C225" s="43"/>
      <c r="D225" s="139">
        <f>'5 жастағы балалар К'!AL89</f>
        <v>0</v>
      </c>
      <c r="E225" s="44"/>
      <c r="F225" s="139">
        <f>'5 жастағы балалар Ш'!AL89</f>
        <v>0</v>
      </c>
      <c r="G225" s="44"/>
    </row>
    <row r="226" spans="2:7">
      <c r="B226" s="37"/>
      <c r="C226" s="43"/>
      <c r="D226" s="139">
        <f>'5 жастағы балалар К'!AM89</f>
        <v>0</v>
      </c>
      <c r="E226" s="44"/>
      <c r="F226" s="139">
        <f>'5 жастағы балалар Ш'!AM89</f>
        <v>0</v>
      </c>
      <c r="G226" s="44"/>
    </row>
    <row r="227" spans="2:7">
      <c r="B227" s="37">
        <v>13</v>
      </c>
      <c r="C227" s="43"/>
      <c r="D227" s="139">
        <f>'5 жастағы балалар К'!AN89</f>
        <v>0</v>
      </c>
      <c r="E227" s="44"/>
      <c r="F227" s="139">
        <f>'5 жастағы балалар Ш'!AN89</f>
        <v>0</v>
      </c>
      <c r="G227" s="44"/>
    </row>
    <row r="228" spans="2:7">
      <c r="B228" s="37"/>
      <c r="C228" s="43"/>
      <c r="D228" s="139">
        <f>'5 жастағы балалар К'!AO89</f>
        <v>0</v>
      </c>
      <c r="E228" s="44"/>
      <c r="F228" s="139">
        <f>'5 жастағы балалар Ш'!AO89</f>
        <v>0</v>
      </c>
      <c r="G228" s="44"/>
    </row>
    <row r="229" spans="2:7">
      <c r="B229" s="37"/>
      <c r="C229" s="43"/>
      <c r="D229" s="139">
        <f>'5 жастағы балалар К'!AP89</f>
        <v>0</v>
      </c>
      <c r="E229" s="44"/>
      <c r="F229" s="139">
        <f>'5 жастағы балалар Ш'!AP89</f>
        <v>0</v>
      </c>
      <c r="G229" s="44"/>
    </row>
    <row r="230" spans="2:7">
      <c r="B230" s="37">
        <v>14</v>
      </c>
      <c r="C230" s="43"/>
      <c r="D230" s="139">
        <f>'5 жастағы балалар К'!AQ89</f>
        <v>0</v>
      </c>
      <c r="E230" s="44"/>
      <c r="F230" s="139">
        <f>'5 жастағы балалар Ш'!AQ89</f>
        <v>0</v>
      </c>
      <c r="G230" s="44"/>
    </row>
    <row r="231" spans="2:7">
      <c r="B231" s="37"/>
      <c r="C231" s="43"/>
      <c r="D231" s="139">
        <f>'5 жастағы балалар К'!AR89</f>
        <v>0</v>
      </c>
      <c r="E231" s="44"/>
      <c r="F231" s="139">
        <f>'5 жастағы балалар Ш'!AR89</f>
        <v>0</v>
      </c>
      <c r="G231" s="44"/>
    </row>
    <row r="232" spans="2:7">
      <c r="B232" s="37"/>
      <c r="C232" s="43"/>
      <c r="D232" s="139">
        <f>'5 жастағы балалар К'!AS89</f>
        <v>0</v>
      </c>
      <c r="E232" s="44"/>
      <c r="F232" s="139">
        <f>'5 жастағы балалар Ш'!AS89</f>
        <v>0</v>
      </c>
      <c r="G232" s="44"/>
    </row>
    <row r="233" spans="2:7">
      <c r="B233" s="37">
        <v>15</v>
      </c>
      <c r="C233" s="43"/>
      <c r="D233" s="139">
        <f>'5 жастағы балалар К'!AT89</f>
        <v>0</v>
      </c>
      <c r="E233" s="44"/>
      <c r="F233" s="139">
        <f>'5 жастағы балалар Ш'!AT89</f>
        <v>0</v>
      </c>
      <c r="G233" s="44"/>
    </row>
    <row r="234" spans="2:7">
      <c r="B234" s="37"/>
      <c r="C234" s="43"/>
      <c r="D234" s="139">
        <f>'5 жастағы балалар К'!AU89</f>
        <v>0</v>
      </c>
      <c r="E234" s="44"/>
      <c r="F234" s="139">
        <f>'5 жастағы балалар Ш'!AU89</f>
        <v>0</v>
      </c>
      <c r="G234" s="44"/>
    </row>
    <row r="235" spans="2:7">
      <c r="B235" s="37"/>
      <c r="C235" s="43"/>
      <c r="D235" s="139">
        <f>'5 жастағы балалар К'!AV89</f>
        <v>0</v>
      </c>
      <c r="E235" s="44"/>
      <c r="F235" s="139">
        <f>'5 жастағы балалар Ш'!AV89</f>
        <v>0</v>
      </c>
      <c r="G235" s="44"/>
    </row>
    <row r="236" spans="2:7">
      <c r="B236" s="31">
        <v>16</v>
      </c>
      <c r="C236" s="43"/>
      <c r="D236" s="139">
        <f>'5 жастағы балалар К'!AW89</f>
        <v>0</v>
      </c>
      <c r="E236" s="44"/>
      <c r="F236" s="139">
        <f>'5 жастағы балалар Ш'!AW89</f>
        <v>0</v>
      </c>
      <c r="G236" s="44"/>
    </row>
    <row r="237" spans="2:7">
      <c r="B237" s="33"/>
      <c r="C237" s="43"/>
      <c r="D237" s="139">
        <f>'5 жастағы балалар К'!AX89</f>
        <v>0</v>
      </c>
      <c r="E237" s="44"/>
      <c r="F237" s="139">
        <f>'5 жастағы балалар Ш'!AX89</f>
        <v>0</v>
      </c>
      <c r="G237" s="44"/>
    </row>
    <row r="238" spans="2:7">
      <c r="B238" s="34"/>
      <c r="C238" s="43"/>
      <c r="D238" s="139">
        <f>'5 жастағы балалар К'!AY89</f>
        <v>0</v>
      </c>
      <c r="E238" s="44"/>
      <c r="F238" s="139">
        <f>'5 жастағы балалар Ш'!AY89</f>
        <v>0</v>
      </c>
      <c r="G238" s="44"/>
    </row>
    <row r="239" spans="2:7">
      <c r="B239" s="31">
        <v>17</v>
      </c>
      <c r="C239" s="43"/>
      <c r="D239" s="139">
        <f>'5 жастағы балалар К'!AZ89</f>
        <v>0</v>
      </c>
      <c r="E239" s="44"/>
      <c r="F239" s="139">
        <f>'5 жастағы балалар Ш'!AZ89</f>
        <v>0</v>
      </c>
      <c r="G239" s="44"/>
    </row>
    <row r="240" spans="2:7">
      <c r="B240" s="33"/>
      <c r="C240" s="43"/>
      <c r="D240" s="139">
        <f>'5 жастағы балалар К'!BA89</f>
        <v>0</v>
      </c>
      <c r="E240" s="44"/>
      <c r="F240" s="139">
        <f>'5 жастағы балалар Ш'!BA89</f>
        <v>0</v>
      </c>
      <c r="G240" s="44"/>
    </row>
    <row r="241" spans="2:7">
      <c r="B241" s="34"/>
      <c r="C241" s="43"/>
      <c r="D241" s="139">
        <f>'5 жастағы балалар К'!BB89</f>
        <v>0</v>
      </c>
      <c r="E241" s="44"/>
      <c r="F241" s="139">
        <f>'5 жастағы балалар Ш'!BB89</f>
        <v>0</v>
      </c>
      <c r="G241" s="44"/>
    </row>
    <row r="242" spans="2:7">
      <c r="B242" s="31">
        <v>18</v>
      </c>
      <c r="C242" s="43"/>
      <c r="D242" s="139">
        <f>'5 жастағы балалар К'!BC89</f>
        <v>0</v>
      </c>
      <c r="E242" s="44"/>
      <c r="F242" s="139">
        <f>'5 жастағы балалар Ш'!BC89</f>
        <v>0</v>
      </c>
      <c r="G242" s="44"/>
    </row>
    <row r="243" spans="2:7">
      <c r="B243" s="33"/>
      <c r="C243" s="43"/>
      <c r="D243" s="139">
        <f>'5 жастағы балалар К'!BD89</f>
        <v>0</v>
      </c>
      <c r="E243" s="44"/>
      <c r="F243" s="139">
        <f>'5 жастағы балалар Ш'!BD89</f>
        <v>0</v>
      </c>
      <c r="G243" s="44"/>
    </row>
    <row r="244" spans="2:7">
      <c r="B244" s="34"/>
      <c r="C244" s="43"/>
      <c r="D244" s="139">
        <f>'5 жастағы балалар К'!BE89</f>
        <v>0</v>
      </c>
      <c r="E244" s="44"/>
      <c r="F244" s="139">
        <f>'5 жастағы балалар Ш'!BE89</f>
        <v>0</v>
      </c>
      <c r="G244" s="44"/>
    </row>
    <row r="245" spans="2:7">
      <c r="B245" s="31">
        <v>19</v>
      </c>
      <c r="C245" s="43"/>
      <c r="D245" s="139">
        <f>'5 жастағы балалар К'!BF89</f>
        <v>0</v>
      </c>
      <c r="E245" s="44"/>
      <c r="F245" s="139">
        <f>'5 жастағы балалар Ш'!BF89</f>
        <v>0</v>
      </c>
      <c r="G245" s="44"/>
    </row>
    <row r="246" spans="2:7">
      <c r="B246" s="33"/>
      <c r="C246" s="43"/>
      <c r="D246" s="139">
        <f>'5 жастағы балалар К'!BG89</f>
        <v>0</v>
      </c>
      <c r="E246" s="44"/>
      <c r="F246" s="139">
        <f>'5 жастағы балалар Ш'!BG89</f>
        <v>0</v>
      </c>
      <c r="G246" s="44"/>
    </row>
    <row r="247" spans="2:7">
      <c r="B247" s="34"/>
      <c r="C247" s="43"/>
      <c r="D247" s="139">
        <f>'5 жастағы балалар К'!BH89</f>
        <v>0</v>
      </c>
      <c r="E247" s="44"/>
      <c r="F247" s="139">
        <f>'5 жастағы балалар Ш'!BH89</f>
        <v>0</v>
      </c>
      <c r="G247" s="44"/>
    </row>
    <row r="248" spans="2:7">
      <c r="B248" s="31">
        <v>20</v>
      </c>
      <c r="C248" s="43"/>
      <c r="D248" s="139">
        <f>'5 жастағы балалар К'!BI89</f>
        <v>0</v>
      </c>
      <c r="E248" s="44"/>
      <c r="F248" s="139">
        <f>'5 жастағы балалар Ш'!BI89</f>
        <v>0</v>
      </c>
      <c r="G248" s="44"/>
    </row>
    <row r="249" spans="2:7">
      <c r="B249" s="33"/>
      <c r="C249" s="43"/>
      <c r="D249" s="139">
        <f>'5 жастағы балалар К'!BJ89</f>
        <v>0</v>
      </c>
      <c r="E249" s="44"/>
      <c r="F249" s="139">
        <f>'5 жастағы балалар Ш'!BJ89</f>
        <v>0</v>
      </c>
      <c r="G249" s="44"/>
    </row>
    <row r="250" spans="2:7">
      <c r="B250" s="34"/>
      <c r="C250" s="43"/>
      <c r="D250" s="139">
        <f>'5 жастағы балалар К'!BK89</f>
        <v>0</v>
      </c>
      <c r="E250" s="44"/>
      <c r="F250" s="139">
        <f>'5 жастағы балалар Ш'!BK89</f>
        <v>0</v>
      </c>
      <c r="G250" s="44"/>
    </row>
    <row r="251" spans="2:7">
      <c r="B251" s="31">
        <v>21</v>
      </c>
      <c r="C251" s="43"/>
      <c r="D251" s="139">
        <f>'5 жастағы балалар К'!BL89</f>
        <v>0</v>
      </c>
      <c r="E251" s="44"/>
      <c r="F251" s="139">
        <f>'5 жастағы балалар Ш'!BL89</f>
        <v>0</v>
      </c>
      <c r="G251" s="44"/>
    </row>
    <row r="252" spans="2:7">
      <c r="B252" s="33"/>
      <c r="C252" s="43"/>
      <c r="D252" s="139">
        <f>'5 жастағы балалар К'!BM89</f>
        <v>0</v>
      </c>
      <c r="E252" s="44"/>
      <c r="F252" s="139">
        <f>'5 жастағы балалар Ш'!BM89</f>
        <v>0</v>
      </c>
      <c r="G252" s="44"/>
    </row>
    <row r="253" spans="2:7">
      <c r="B253" s="34"/>
      <c r="C253" s="43"/>
      <c r="D253" s="139">
        <f>'5 жастағы балалар К'!BN89</f>
        <v>0</v>
      </c>
      <c r="E253" s="44"/>
      <c r="F253" s="139">
        <f>'5 жастағы балалар Ш'!BN89</f>
        <v>0</v>
      </c>
      <c r="G253" s="44"/>
    </row>
    <row r="254" spans="2:7">
      <c r="B254" s="31">
        <v>22</v>
      </c>
      <c r="C254" s="43"/>
      <c r="D254" s="139">
        <f>'5 жастағы балалар К'!BO89</f>
        <v>0</v>
      </c>
      <c r="E254" s="44"/>
      <c r="F254" s="139">
        <f>'5 жастағы балалар Ш'!BO89</f>
        <v>0</v>
      </c>
      <c r="G254" s="44"/>
    </row>
    <row r="255" spans="2:7">
      <c r="B255" s="33"/>
      <c r="C255" s="43"/>
      <c r="D255" s="139">
        <f>'5 жастағы балалар К'!BP89</f>
        <v>0</v>
      </c>
      <c r="E255" s="44"/>
      <c r="F255" s="139">
        <f>'5 жастағы балалар Ш'!BP89</f>
        <v>0</v>
      </c>
      <c r="G255" s="44"/>
    </row>
    <row r="256" spans="2:7">
      <c r="B256" s="34"/>
      <c r="C256" s="43"/>
      <c r="D256" s="139">
        <f>'5 жастағы балалар К'!BQ89</f>
        <v>0</v>
      </c>
      <c r="E256" s="44"/>
      <c r="F256" s="139">
        <f>'5 жастағы балалар Ш'!BQ89</f>
        <v>0</v>
      </c>
      <c r="G256" s="44"/>
    </row>
    <row r="257" spans="2:7">
      <c r="B257" s="31">
        <v>23</v>
      </c>
      <c r="C257" s="43"/>
      <c r="D257" s="139">
        <f>'5 жастағы балалар К'!BR89</f>
        <v>0</v>
      </c>
      <c r="E257" s="44"/>
      <c r="F257" s="139">
        <f>'5 жастағы балалар Ш'!BR89</f>
        <v>0</v>
      </c>
      <c r="G257" s="44"/>
    </row>
    <row r="258" spans="2:7">
      <c r="B258" s="33"/>
      <c r="C258" s="43"/>
      <c r="D258" s="139">
        <f>'5 жастағы балалар К'!BS89</f>
        <v>0</v>
      </c>
      <c r="E258" s="44"/>
      <c r="F258" s="139">
        <f>'5 жастағы балалар Ш'!BS89</f>
        <v>0</v>
      </c>
      <c r="G258" s="44"/>
    </row>
    <row r="259" spans="2:7">
      <c r="B259" s="34"/>
      <c r="C259" s="43"/>
      <c r="D259" s="139">
        <f>'5 жастағы балалар К'!BT89</f>
        <v>0</v>
      </c>
      <c r="E259" s="44"/>
      <c r="F259" s="139">
        <f>'5 жастағы балалар Ш'!BT89</f>
        <v>0</v>
      </c>
      <c r="G259" s="44"/>
    </row>
    <row r="260" spans="2:7">
      <c r="B260" s="31">
        <v>24</v>
      </c>
      <c r="C260" s="43"/>
      <c r="D260" s="139">
        <f>'5 жастағы балалар К'!BU89</f>
        <v>0</v>
      </c>
      <c r="E260" s="44"/>
      <c r="F260" s="139">
        <f>'5 жастағы балалар Ш'!BU89</f>
        <v>0</v>
      </c>
      <c r="G260" s="44"/>
    </row>
    <row r="261" spans="2:7">
      <c r="B261" s="33"/>
      <c r="C261" s="43"/>
      <c r="D261" s="139">
        <f>'5 жастағы балалар К'!BV89</f>
        <v>0</v>
      </c>
      <c r="E261" s="44"/>
      <c r="F261" s="139">
        <f>'5 жастағы балалар Ш'!BV89</f>
        <v>0</v>
      </c>
      <c r="G261" s="44"/>
    </row>
    <row r="262" spans="2:7">
      <c r="B262" s="34"/>
      <c r="C262" s="43"/>
      <c r="D262" s="139">
        <f>'5 жастағы балалар К'!BW89</f>
        <v>0</v>
      </c>
      <c r="E262" s="44"/>
      <c r="F262" s="139">
        <f>'5 жастағы балалар Ш'!BW89</f>
        <v>0</v>
      </c>
      <c r="G262" s="44"/>
    </row>
    <row r="263" spans="2:7">
      <c r="B263" s="31">
        <v>25</v>
      </c>
      <c r="C263" s="43"/>
      <c r="D263" s="139">
        <f>'5 жастағы балалар К'!BX89</f>
        <v>0</v>
      </c>
      <c r="E263" s="44"/>
      <c r="F263" s="139">
        <f>'5 жастағы балалар Ш'!BX89</f>
        <v>0</v>
      </c>
      <c r="G263" s="44"/>
    </row>
    <row r="264" spans="2:7">
      <c r="B264" s="33"/>
      <c r="C264" s="43"/>
      <c r="D264" s="139">
        <f>'5 жастағы балалар К'!BY89</f>
        <v>0</v>
      </c>
      <c r="E264" s="44"/>
      <c r="F264" s="139">
        <f>'5 жастағы балалар Ш'!BY89</f>
        <v>0</v>
      </c>
      <c r="G264" s="44"/>
    </row>
    <row r="265" spans="2:7">
      <c r="B265" s="34"/>
      <c r="C265" s="43"/>
      <c r="D265" s="139">
        <f>'5 жастағы балалар К'!BZ89</f>
        <v>0</v>
      </c>
      <c r="E265" s="44"/>
      <c r="F265" s="139">
        <f>'5 жастағы балалар Ш'!BZ89</f>
        <v>0</v>
      </c>
      <c r="G265" s="44"/>
    </row>
    <row r="266" spans="2:7">
      <c r="B266" s="37">
        <v>26</v>
      </c>
      <c r="C266" s="43"/>
      <c r="D266" s="139">
        <f>'5 жастағы балалар К'!CA89</f>
        <v>0</v>
      </c>
      <c r="E266" s="44"/>
      <c r="F266" s="139">
        <f>'5 жастағы балалар Ш'!CA89</f>
        <v>0</v>
      </c>
      <c r="G266" s="44"/>
    </row>
    <row r="267" spans="2:7">
      <c r="B267" s="37"/>
      <c r="C267" s="43"/>
      <c r="D267" s="139">
        <f>'5 жастағы балалар К'!CB89</f>
        <v>0</v>
      </c>
      <c r="E267" s="44"/>
      <c r="F267" s="139">
        <f>'5 жастағы балалар Ш'!CB89</f>
        <v>0</v>
      </c>
      <c r="G267" s="44"/>
    </row>
    <row r="268" spans="2:7">
      <c r="B268" s="37"/>
      <c r="C268" s="43"/>
      <c r="D268" s="139">
        <f>'5 жастағы балалар К'!CC89</f>
        <v>0</v>
      </c>
      <c r="E268" s="44"/>
      <c r="F268" s="139">
        <f>'5 жастағы балалар Ш'!CC89</f>
        <v>0</v>
      </c>
      <c r="G268" s="44"/>
    </row>
    <row r="269" spans="2:7">
      <c r="B269" s="37">
        <v>27</v>
      </c>
      <c r="C269" s="43"/>
      <c r="D269" s="139">
        <f>'5 жастағы балалар К'!CD89</f>
        <v>0</v>
      </c>
      <c r="E269" s="44"/>
      <c r="F269" s="139">
        <f>'5 жастағы балалар Ш'!CD89</f>
        <v>0</v>
      </c>
      <c r="G269" s="44"/>
    </row>
    <row r="270" spans="2:7">
      <c r="B270" s="37"/>
      <c r="C270" s="43"/>
      <c r="D270" s="139">
        <f>'5 жастағы балалар К'!CE89</f>
        <v>0</v>
      </c>
      <c r="E270" s="44"/>
      <c r="F270" s="139">
        <f>'5 жастағы балалар Ш'!CE89</f>
        <v>0</v>
      </c>
      <c r="G270" s="44"/>
    </row>
    <row r="271" spans="2:7">
      <c r="B271" s="37"/>
      <c r="C271" s="43"/>
      <c r="D271" s="139">
        <f>'5 жастағы балалар К'!CF89</f>
        <v>0</v>
      </c>
      <c r="E271" s="44"/>
      <c r="F271" s="139">
        <f>'5 жастағы балалар Ш'!CF89</f>
        <v>0</v>
      </c>
      <c r="G271" s="44"/>
    </row>
    <row r="272" spans="2:7">
      <c r="B272" s="37">
        <v>28</v>
      </c>
      <c r="C272" s="43"/>
      <c r="D272" s="139">
        <f>'5 жастағы балалар К'!CG89</f>
        <v>0</v>
      </c>
      <c r="E272" s="44"/>
      <c r="F272" s="139">
        <f>'5 жастағы балалар Ш'!CG89</f>
        <v>0</v>
      </c>
      <c r="G272" s="44"/>
    </row>
    <row r="273" spans="2:7">
      <c r="B273" s="37"/>
      <c r="C273" s="43"/>
      <c r="D273" s="139">
        <f>'5 жастағы балалар К'!CH89</f>
        <v>0</v>
      </c>
      <c r="E273" s="44"/>
      <c r="F273" s="139">
        <f>'5 жастағы балалар Ш'!CH89</f>
        <v>0</v>
      </c>
      <c r="G273" s="44"/>
    </row>
    <row r="274" spans="2:7">
      <c r="B274" s="37"/>
      <c r="C274" s="43"/>
      <c r="D274" s="139">
        <f>'5 жастағы балалар К'!CI89</f>
        <v>0</v>
      </c>
      <c r="E274" s="44"/>
      <c r="F274" s="139">
        <f>'5 жастағы балалар Ш'!CI89</f>
        <v>0</v>
      </c>
      <c r="G274" s="44"/>
    </row>
    <row r="275" spans="2:7">
      <c r="B275" s="37">
        <v>29</v>
      </c>
      <c r="C275" s="43"/>
      <c r="D275" s="42"/>
      <c r="E275" s="44"/>
      <c r="F275" s="139">
        <f>'5 жастағы балалар Ш'!CJ89</f>
        <v>0</v>
      </c>
      <c r="G275" s="44"/>
    </row>
    <row r="276" spans="2:7">
      <c r="B276" s="37"/>
      <c r="C276" s="43"/>
      <c r="D276" s="44"/>
      <c r="E276" s="44"/>
      <c r="F276" s="139">
        <f>'5 жастағы балалар Ш'!CK89</f>
        <v>0</v>
      </c>
      <c r="G276" s="44"/>
    </row>
    <row r="277" spans="2:7">
      <c r="B277" s="37"/>
      <c r="C277" s="43"/>
      <c r="D277" s="44"/>
      <c r="E277" s="44"/>
      <c r="F277" s="139">
        <f>'5 жастағы балалар Ш'!CL89</f>
        <v>0</v>
      </c>
      <c r="G277" s="44"/>
    </row>
    <row r="278" spans="2:7">
      <c r="B278" s="37">
        <v>30</v>
      </c>
      <c r="C278" s="43"/>
      <c r="D278" s="44"/>
      <c r="E278" s="44"/>
      <c r="F278" s="139">
        <f>'5 жастағы балалар Ш'!CM89</f>
        <v>0</v>
      </c>
      <c r="G278" s="44"/>
    </row>
    <row r="279" spans="2:7">
      <c r="B279" s="37"/>
      <c r="C279" s="43"/>
      <c r="D279" s="44"/>
      <c r="E279" s="44"/>
      <c r="F279" s="139">
        <f>'5 жастағы балалар Ш'!CN89</f>
        <v>0</v>
      </c>
      <c r="G279" s="44"/>
    </row>
    <row r="280" spans="2:7">
      <c r="B280" s="37"/>
      <c r="C280" s="43"/>
      <c r="D280" s="44"/>
      <c r="E280" s="44"/>
      <c r="F280" s="139">
        <f>'5 жастағы балалар Ш'!CO89</f>
        <v>0</v>
      </c>
      <c r="G280" s="44"/>
    </row>
    <row r="281" spans="2:7">
      <c r="B281" s="37">
        <v>31</v>
      </c>
      <c r="C281" s="43"/>
      <c r="D281" s="44"/>
      <c r="E281" s="44"/>
      <c r="F281" s="139">
        <f>'5 жастағы балалар Ш'!CP89</f>
        <v>0</v>
      </c>
      <c r="G281" s="44"/>
    </row>
    <row r="282" spans="2:7">
      <c r="B282" s="37"/>
      <c r="C282" s="43"/>
      <c r="D282" s="44"/>
      <c r="E282" s="44"/>
      <c r="F282" s="139">
        <f>'5 жастағы балалар Ш'!CQ89</f>
        <v>0</v>
      </c>
      <c r="G282" s="44"/>
    </row>
    <row r="283" spans="2:7">
      <c r="B283" s="37"/>
      <c r="C283" s="43"/>
      <c r="D283" s="44"/>
      <c r="E283" s="44"/>
      <c r="F283" s="139">
        <f>'5 жастағы балалар Ш'!CR89</f>
        <v>0</v>
      </c>
      <c r="G283" s="44"/>
    </row>
    <row r="284" spans="2:7">
      <c r="B284" s="37">
        <v>32</v>
      </c>
      <c r="C284" s="43"/>
      <c r="D284" s="44"/>
      <c r="E284" s="44"/>
      <c r="F284" s="139">
        <f>'5 жастағы балалар Ш'!CS89</f>
        <v>0</v>
      </c>
      <c r="G284" s="44"/>
    </row>
    <row r="285" spans="2:7">
      <c r="B285" s="37"/>
      <c r="C285" s="43"/>
      <c r="D285" s="44"/>
      <c r="E285" s="44"/>
      <c r="F285" s="139">
        <f>'5 жастағы балалар Ш'!CT89</f>
        <v>0</v>
      </c>
      <c r="G285" s="44"/>
    </row>
    <row r="286" spans="2:7">
      <c r="B286" s="37"/>
      <c r="C286" s="43"/>
      <c r="D286" s="44"/>
      <c r="E286" s="44"/>
      <c r="F286" s="139">
        <f>'5 жастағы балалар Ш'!CU89</f>
        <v>0</v>
      </c>
      <c r="G286" s="44"/>
    </row>
    <row r="287" spans="2:7">
      <c r="B287" s="37">
        <v>33</v>
      </c>
      <c r="C287" s="43"/>
      <c r="D287" s="44"/>
      <c r="E287" s="44"/>
      <c r="F287" s="139">
        <f>'5 жастағы балалар Ш'!CV89</f>
        <v>0</v>
      </c>
      <c r="G287" s="44"/>
    </row>
    <row r="288" spans="2:7">
      <c r="B288" s="37"/>
      <c r="C288" s="43"/>
      <c r="D288" s="44"/>
      <c r="E288" s="44"/>
      <c r="F288" s="139">
        <f>'5 жастағы балалар Ш'!CW89</f>
        <v>0</v>
      </c>
      <c r="G288" s="44"/>
    </row>
    <row r="289" spans="2:7">
      <c r="B289" s="37"/>
      <c r="C289" s="43"/>
      <c r="D289" s="44"/>
      <c r="E289" s="44"/>
      <c r="F289" s="139">
        <f>'5 жастағы балалар Ш'!CX89</f>
        <v>0</v>
      </c>
      <c r="G289" s="44"/>
    </row>
    <row r="290" spans="2:7">
      <c r="B290" s="37">
        <v>34</v>
      </c>
      <c r="C290" s="43"/>
      <c r="D290" s="44"/>
      <c r="E290" s="44"/>
      <c r="F290" s="139">
        <f>'5 жастағы балалар Ш'!CY89</f>
        <v>0</v>
      </c>
      <c r="G290" s="44"/>
    </row>
    <row r="291" spans="2:7">
      <c r="B291" s="37"/>
      <c r="C291" s="43"/>
      <c r="D291" s="44"/>
      <c r="E291" s="44"/>
      <c r="F291" s="139">
        <f>'5 жастағы балалар Ш'!CZ89</f>
        <v>0</v>
      </c>
      <c r="G291" s="44"/>
    </row>
    <row r="292" spans="2:7">
      <c r="B292" s="37"/>
      <c r="C292" s="43"/>
      <c r="D292" s="44"/>
      <c r="E292" s="44"/>
      <c r="F292" s="139">
        <f>'5 жастағы балалар Ш'!DA89</f>
        <v>0</v>
      </c>
      <c r="G292" s="44"/>
    </row>
    <row r="293" spans="2:7">
      <c r="B293" s="37">
        <v>35</v>
      </c>
      <c r="C293" s="43"/>
      <c r="D293" s="44"/>
      <c r="E293" s="44"/>
      <c r="F293" s="139">
        <f>'5 жастағы балалар Ш'!DB89</f>
        <v>0</v>
      </c>
      <c r="G293" s="44"/>
    </row>
    <row r="294" spans="2:7">
      <c r="B294" s="37"/>
      <c r="C294" s="43"/>
      <c r="D294" s="44"/>
      <c r="E294" s="44"/>
      <c r="F294" s="139">
        <f>'5 жастағы балалар Ш'!DC89</f>
        <v>0</v>
      </c>
      <c r="G294" s="44"/>
    </row>
    <row r="295" spans="2:7">
      <c r="B295" s="37"/>
      <c r="C295" s="45"/>
      <c r="D295" s="46"/>
      <c r="E295" s="46"/>
      <c r="F295" s="139">
        <f>'5 жастағы балалар Ш'!DD89</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Ф'!D148</f>
        <v>0</v>
      </c>
      <c r="D300" s="137">
        <f>'5 жастағы балалар К'!D148</f>
        <v>0</v>
      </c>
      <c r="E300" s="137">
        <f>'5 жастағы балалар Т'!D148</f>
        <v>0</v>
      </c>
      <c r="F300" s="137">
        <f>'5 жастағы балалар Ш'!D148</f>
        <v>0</v>
      </c>
      <c r="G300" s="137">
        <f>'5 жастағы балалар Ә'!D148</f>
        <v>0</v>
      </c>
    </row>
    <row r="301" spans="2:7">
      <c r="B301" s="33"/>
      <c r="C301" s="137">
        <f>'5 жастағы балалар Ф'!E148</f>
        <v>0</v>
      </c>
      <c r="D301" s="137">
        <f>'5 жастағы балалар К'!E148</f>
        <v>0</v>
      </c>
      <c r="E301" s="137">
        <f>'5 жастағы балалар Т'!E148</f>
        <v>0</v>
      </c>
      <c r="F301" s="137">
        <f>'5 жастағы балалар Ш'!E148</f>
        <v>0</v>
      </c>
      <c r="G301" s="137">
        <f>'5 жастағы балалар Ә'!E148</f>
        <v>0</v>
      </c>
    </row>
    <row r="302" spans="2:7">
      <c r="B302" s="34"/>
      <c r="C302" s="137">
        <f>'5 жастағы балалар Ф'!F148</f>
        <v>0</v>
      </c>
      <c r="D302" s="137">
        <f>'5 жастағы балалар К'!F148</f>
        <v>0</v>
      </c>
      <c r="E302" s="137">
        <f>'5 жастағы балалар Т'!F148</f>
        <v>0</v>
      </c>
      <c r="F302" s="137">
        <f>'5 жастағы балалар Ш'!F148</f>
        <v>0</v>
      </c>
      <c r="G302" s="137">
        <f>'5 жастағы балалар Ә'!F148</f>
        <v>0</v>
      </c>
    </row>
    <row r="303" spans="2:7">
      <c r="B303" s="31">
        <v>2</v>
      </c>
      <c r="C303" s="137">
        <f>'5 жастағы балалар Ф'!G148</f>
        <v>0</v>
      </c>
      <c r="D303" s="137">
        <f>'5 жастағы балалар К'!G148</f>
        <v>0</v>
      </c>
      <c r="E303" s="137">
        <f>'5 жастағы балалар Т'!G148</f>
        <v>0</v>
      </c>
      <c r="F303" s="137">
        <f>'5 жастағы балалар Ш'!G148</f>
        <v>0</v>
      </c>
      <c r="G303" s="137">
        <f>'5 жастағы балалар Ә'!G148</f>
        <v>0</v>
      </c>
    </row>
    <row r="304" spans="2:7">
      <c r="B304" s="33"/>
      <c r="C304" s="137">
        <f>'5 жастағы балалар Ф'!H148</f>
        <v>0</v>
      </c>
      <c r="D304" s="137">
        <f>'5 жастағы балалар К'!H148</f>
        <v>0</v>
      </c>
      <c r="E304" s="137">
        <f>'5 жастағы балалар Т'!H148</f>
        <v>0</v>
      </c>
      <c r="F304" s="137">
        <f>'5 жастағы балалар Ш'!H148</f>
        <v>0</v>
      </c>
      <c r="G304" s="137">
        <f>'5 жастағы балалар Ә'!H148</f>
        <v>0</v>
      </c>
    </row>
    <row r="305" spans="2:7">
      <c r="B305" s="34"/>
      <c r="C305" s="137">
        <f>'5 жастағы балалар Ф'!I148</f>
        <v>0</v>
      </c>
      <c r="D305" s="137">
        <f>'5 жастағы балалар К'!I148</f>
        <v>0</v>
      </c>
      <c r="E305" s="137">
        <f>'5 жастағы балалар Т'!I148</f>
        <v>0</v>
      </c>
      <c r="F305" s="137">
        <f>'5 жастағы балалар Ш'!I148</f>
        <v>0</v>
      </c>
      <c r="G305" s="137">
        <f>'5 жастағы балалар Ә'!I148</f>
        <v>0</v>
      </c>
    </row>
    <row r="306" spans="2:7">
      <c r="B306" s="31">
        <v>3</v>
      </c>
      <c r="C306" s="137">
        <f>'5 жастағы балалар Ф'!J148</f>
        <v>0</v>
      </c>
      <c r="D306" s="137">
        <f>'5 жастағы балалар К'!J148</f>
        <v>0</v>
      </c>
      <c r="E306" s="137">
        <f>'5 жастағы балалар Т'!J148</f>
        <v>0</v>
      </c>
      <c r="F306" s="137">
        <f>'5 жастағы балалар Ш'!J148</f>
        <v>0</v>
      </c>
      <c r="G306" s="137">
        <f>'5 жастағы балалар Ә'!J148</f>
        <v>0</v>
      </c>
    </row>
    <row r="307" spans="2:7">
      <c r="B307" s="33"/>
      <c r="C307" s="137">
        <f>'5 жастағы балалар Ф'!K148</f>
        <v>0</v>
      </c>
      <c r="D307" s="137">
        <f>'5 жастағы балалар К'!K148</f>
        <v>0</v>
      </c>
      <c r="E307" s="137">
        <f>'5 жастағы балалар Т'!K148</f>
        <v>0</v>
      </c>
      <c r="F307" s="137">
        <f>'5 жастағы балалар Ш'!K148</f>
        <v>0</v>
      </c>
      <c r="G307" s="137">
        <f>'5 жастағы балалар Ә'!K148</f>
        <v>0</v>
      </c>
    </row>
    <row r="308" spans="2:7">
      <c r="B308" s="34"/>
      <c r="C308" s="137">
        <f>'5 жастағы балалар Ф'!L148</f>
        <v>0</v>
      </c>
      <c r="D308" s="137">
        <f>'5 жастағы балалар К'!L148</f>
        <v>0</v>
      </c>
      <c r="E308" s="137">
        <f>'5 жастағы балалар Т'!L148</f>
        <v>0</v>
      </c>
      <c r="F308" s="137">
        <f>'5 жастағы балалар Ш'!L148</f>
        <v>0</v>
      </c>
      <c r="G308" s="137">
        <f>'5 жастағы балалар Ә'!L148</f>
        <v>0</v>
      </c>
    </row>
    <row r="309" spans="2:7">
      <c r="B309" s="31">
        <v>4</v>
      </c>
      <c r="C309" s="137">
        <f>'5 жастағы балалар Ф'!M148</f>
        <v>0</v>
      </c>
      <c r="D309" s="137">
        <f>'5 жастағы балалар К'!M148</f>
        <v>0</v>
      </c>
      <c r="E309" s="137">
        <f>'5 жастағы балалар Т'!M148</f>
        <v>0</v>
      </c>
      <c r="F309" s="137">
        <f>'5 жастағы балалар Ш'!M148</f>
        <v>0</v>
      </c>
      <c r="G309" s="137">
        <f>'5 жастағы балалар Ә'!M148</f>
        <v>0</v>
      </c>
    </row>
    <row r="310" spans="2:7">
      <c r="B310" s="33"/>
      <c r="C310" s="137">
        <f>'5 жастағы балалар Ф'!N148</f>
        <v>0</v>
      </c>
      <c r="D310" s="137">
        <f>'5 жастағы балалар К'!N148</f>
        <v>0</v>
      </c>
      <c r="E310" s="137">
        <f>'5 жастағы балалар Т'!N148</f>
        <v>0</v>
      </c>
      <c r="F310" s="137">
        <f>'5 жастағы балалар Ш'!N148</f>
        <v>0</v>
      </c>
      <c r="G310" s="137">
        <f>'5 жастағы балалар Ә'!N148</f>
        <v>0</v>
      </c>
    </row>
    <row r="311" spans="2:7">
      <c r="B311" s="34"/>
      <c r="C311" s="137">
        <f>'5 жастағы балалар Ф'!O148</f>
        <v>0</v>
      </c>
      <c r="D311" s="137">
        <f>'5 жастағы балалар К'!O148</f>
        <v>0</v>
      </c>
      <c r="E311" s="137">
        <f>'5 жастағы балалар Т'!O148</f>
        <v>0</v>
      </c>
      <c r="F311" s="137">
        <f>'5 жастағы балалар Ш'!O148</f>
        <v>0</v>
      </c>
      <c r="G311" s="137">
        <f>'5 жастағы балалар Ә'!O148</f>
        <v>0</v>
      </c>
    </row>
    <row r="312" spans="2:7">
      <c r="B312" s="31">
        <v>5</v>
      </c>
      <c r="C312" s="137">
        <f>'5 жастағы балалар Ф'!P148</f>
        <v>0</v>
      </c>
      <c r="D312" s="137">
        <f>'5 жастағы балалар К'!P148</f>
        <v>0</v>
      </c>
      <c r="E312" s="137">
        <f>'5 жастағы балалар Т'!P148</f>
        <v>0</v>
      </c>
      <c r="F312" s="137">
        <f>'5 жастағы балалар Ш'!P148</f>
        <v>0</v>
      </c>
      <c r="G312" s="137">
        <f>'5 жастағы балалар Ә'!P148</f>
        <v>0</v>
      </c>
    </row>
    <row r="313" spans="2:7">
      <c r="B313" s="33"/>
      <c r="C313" s="137">
        <f>'5 жастағы балалар Ф'!Q148</f>
        <v>0</v>
      </c>
      <c r="D313" s="137">
        <f>'5 жастағы балалар К'!Q148</f>
        <v>0</v>
      </c>
      <c r="E313" s="137">
        <f>'5 жастағы балалар Т'!Q148</f>
        <v>0</v>
      </c>
      <c r="F313" s="137">
        <f>'5 жастағы балалар Ш'!Q148</f>
        <v>0</v>
      </c>
      <c r="G313" s="137">
        <f>'5 жастағы балалар Ә'!Q148</f>
        <v>0</v>
      </c>
    </row>
    <row r="314" spans="2:7">
      <c r="B314" s="34"/>
      <c r="C314" s="137">
        <f>'5 жастағы балалар Ф'!R148</f>
        <v>0</v>
      </c>
      <c r="D314" s="137">
        <f>'5 жастағы балалар К'!R148</f>
        <v>0</v>
      </c>
      <c r="E314" s="137">
        <f>'5 жастағы балалар Т'!R148</f>
        <v>0</v>
      </c>
      <c r="F314" s="137">
        <f>'5 жастағы балалар Ш'!R148</f>
        <v>0</v>
      </c>
      <c r="G314" s="137">
        <f>'5 жастағы балалар Ә'!R148</f>
        <v>0</v>
      </c>
    </row>
    <row r="315" spans="2:7">
      <c r="B315" s="31">
        <v>6</v>
      </c>
      <c r="C315" s="137">
        <f>'5 жастағы балалар Ф'!S148</f>
        <v>0</v>
      </c>
      <c r="D315" s="137">
        <f>'5 жастағы балалар К'!S148</f>
        <v>0</v>
      </c>
      <c r="E315" s="137">
        <f>'5 жастағы балалар Т'!S148</f>
        <v>0</v>
      </c>
      <c r="F315" s="137">
        <f>'5 жастағы балалар Ш'!S148</f>
        <v>0</v>
      </c>
      <c r="G315" s="137">
        <f>'5 жастағы балалар Ә'!S148</f>
        <v>0</v>
      </c>
    </row>
    <row r="316" spans="2:7">
      <c r="B316" s="33"/>
      <c r="C316" s="137">
        <f>'5 жастағы балалар Ф'!T148</f>
        <v>0</v>
      </c>
      <c r="D316" s="137">
        <f>'5 жастағы балалар К'!T148</f>
        <v>0</v>
      </c>
      <c r="E316" s="137">
        <f>'5 жастағы балалар Т'!T148</f>
        <v>0</v>
      </c>
      <c r="F316" s="137">
        <f>'5 жастағы балалар Ш'!T148</f>
        <v>0</v>
      </c>
      <c r="G316" s="137">
        <f>'5 жастағы балалар Ә'!T148</f>
        <v>0</v>
      </c>
    </row>
    <row r="317" spans="2:7">
      <c r="B317" s="34"/>
      <c r="C317" s="137">
        <f>'5 жастағы балалар Ф'!U148</f>
        <v>0</v>
      </c>
      <c r="D317" s="137">
        <f>'5 жастағы балалар К'!U148</f>
        <v>0</v>
      </c>
      <c r="E317" s="137">
        <f>'5 жастағы балалар Т'!U148</f>
        <v>0</v>
      </c>
      <c r="F317" s="137">
        <f>'5 жастағы балалар Ш'!U148</f>
        <v>0</v>
      </c>
      <c r="G317" s="137">
        <f>'5 жастағы балалар Ә'!U148</f>
        <v>0</v>
      </c>
    </row>
    <row r="318" spans="2:7">
      <c r="B318" s="31">
        <v>7</v>
      </c>
      <c r="C318" s="137">
        <f>'5 жастағы балалар Ф'!V148</f>
        <v>0</v>
      </c>
      <c r="D318" s="137">
        <f>'5 жастағы балалар К'!V148</f>
        <v>0</v>
      </c>
      <c r="E318" s="137">
        <f>'5 жастағы балалар Т'!V148</f>
        <v>0</v>
      </c>
      <c r="F318" s="137">
        <f>'5 жастағы балалар Ш'!V148</f>
        <v>0</v>
      </c>
      <c r="G318" s="137">
        <f>'5 жастағы балалар Ә'!V148</f>
        <v>0</v>
      </c>
    </row>
    <row r="319" spans="2:7">
      <c r="B319" s="33"/>
      <c r="C319" s="137">
        <f>'5 жастағы балалар Ф'!W148</f>
        <v>0</v>
      </c>
      <c r="D319" s="137">
        <f>'5 жастағы балалар Ш'!W148</f>
        <v>0</v>
      </c>
      <c r="E319" s="137">
        <f>'5 жастағы балалар Т'!W148</f>
        <v>0</v>
      </c>
      <c r="F319" s="137">
        <f>'5 жастағы балалар Ш'!W148</f>
        <v>0</v>
      </c>
      <c r="G319" s="137">
        <f>'5 жастағы балалар Ә'!W148</f>
        <v>0</v>
      </c>
    </row>
    <row r="320" spans="2:7">
      <c r="B320" s="34"/>
      <c r="C320" s="137">
        <f>'5 жастағы балалар Ф'!X148</f>
        <v>0</v>
      </c>
      <c r="D320" s="137">
        <f>'5 жастағы балалар К'!X148</f>
        <v>0</v>
      </c>
      <c r="E320" s="137">
        <f>'5 жастағы балалар Т'!X148</f>
        <v>0</v>
      </c>
      <c r="F320" s="137">
        <f>'5 жастағы балалар Ш'!X148</f>
        <v>0</v>
      </c>
      <c r="G320" s="137">
        <f>'5 жастағы балалар Ә'!X148</f>
        <v>0</v>
      </c>
    </row>
    <row r="321" spans="2:7">
      <c r="B321" s="31">
        <v>8</v>
      </c>
      <c r="C321" s="41"/>
      <c r="D321" s="137">
        <f>'5 жастағы балалар К'!Y148</f>
        <v>0</v>
      </c>
      <c r="E321" s="42"/>
      <c r="F321" s="137">
        <f>'5 жастағы балалар Ш'!Y148</f>
        <v>0</v>
      </c>
      <c r="G321" s="42"/>
    </row>
    <row r="322" spans="2:7">
      <c r="B322" s="33"/>
      <c r="C322" s="43"/>
      <c r="D322" s="137">
        <f>'5 жастағы балалар К'!Z148</f>
        <v>0</v>
      </c>
      <c r="E322" s="44"/>
      <c r="F322" s="137">
        <f>'5 жастағы балалар Ш'!Z148</f>
        <v>0</v>
      </c>
      <c r="G322" s="44"/>
    </row>
    <row r="323" spans="2:7">
      <c r="B323" s="34"/>
      <c r="C323" s="43"/>
      <c r="D323" s="137">
        <f>'5 жастағы балалар К'!AA148</f>
        <v>0</v>
      </c>
      <c r="E323" s="44"/>
      <c r="F323" s="137">
        <f>'5 жастағы балалар Ш'!AA148</f>
        <v>0</v>
      </c>
      <c r="G323" s="44"/>
    </row>
    <row r="324" spans="2:7">
      <c r="B324" s="31">
        <v>9</v>
      </c>
      <c r="C324" s="43"/>
      <c r="D324" s="137">
        <f>'5 жастағы балалар К'!AB148</f>
        <v>0</v>
      </c>
      <c r="E324" s="44"/>
      <c r="F324" s="137">
        <f>'5 жастағы балалар Ш'!AB148</f>
        <v>0</v>
      </c>
      <c r="G324" s="44"/>
    </row>
    <row r="325" spans="2:7">
      <c r="B325" s="33"/>
      <c r="C325" s="43"/>
      <c r="D325" s="137">
        <f>'5 жастағы балалар К'!AC148</f>
        <v>0</v>
      </c>
      <c r="E325" s="44"/>
      <c r="F325" s="137">
        <f>'5 жастағы балалар Ш'!AC148</f>
        <v>0</v>
      </c>
      <c r="G325" s="44"/>
    </row>
    <row r="326" spans="2:7">
      <c r="B326" s="34"/>
      <c r="C326" s="43"/>
      <c r="D326" s="137">
        <f>'5 жастағы балалар К'!AD148</f>
        <v>0</v>
      </c>
      <c r="E326" s="44"/>
      <c r="F326" s="137">
        <f>'5 жастағы балалар Ш'!AD148</f>
        <v>0</v>
      </c>
      <c r="G326" s="44"/>
    </row>
    <row r="327" spans="2:7">
      <c r="B327" s="37">
        <v>10</v>
      </c>
      <c r="C327" s="43"/>
      <c r="D327" s="137">
        <f>'5 жастағы балалар К'!AE148</f>
        <v>0</v>
      </c>
      <c r="E327" s="44"/>
      <c r="F327" s="137">
        <f>'5 жастағы балалар Ш'!AE148</f>
        <v>0</v>
      </c>
      <c r="G327" s="44"/>
    </row>
    <row r="328" spans="2:7">
      <c r="B328" s="37"/>
      <c r="C328" s="43"/>
      <c r="D328" s="137">
        <f>'5 жастағы балалар К'!AF148</f>
        <v>0</v>
      </c>
      <c r="E328" s="44"/>
      <c r="F328" s="137">
        <f>'5 жастағы балалар Ш'!AF148</f>
        <v>0</v>
      </c>
      <c r="G328" s="44"/>
    </row>
    <row r="329" spans="2:7">
      <c r="B329" s="37"/>
      <c r="C329" s="43"/>
      <c r="D329" s="137">
        <f>'5 жастағы балалар К'!AG148</f>
        <v>0</v>
      </c>
      <c r="E329" s="44"/>
      <c r="F329" s="137">
        <f>'5 жастағы балалар Ш'!AG148</f>
        <v>0</v>
      </c>
      <c r="G329" s="44"/>
    </row>
    <row r="330" spans="2:7">
      <c r="B330" s="37">
        <v>11</v>
      </c>
      <c r="C330" s="43"/>
      <c r="D330" s="137">
        <f>'5 жастағы балалар К'!AH148</f>
        <v>0</v>
      </c>
      <c r="E330" s="44"/>
      <c r="F330" s="137">
        <f>'5 жастағы балалар Ш'!AH148</f>
        <v>0</v>
      </c>
      <c r="G330" s="44"/>
    </row>
    <row r="331" spans="2:7">
      <c r="B331" s="37"/>
      <c r="C331" s="43"/>
      <c r="D331" s="137">
        <f>'5 жастағы балалар К'!AI148</f>
        <v>0</v>
      </c>
      <c r="E331" s="44"/>
      <c r="F331" s="137">
        <f>'5 жастағы балалар Ш'!AI148</f>
        <v>0</v>
      </c>
      <c r="G331" s="44"/>
    </row>
    <row r="332" spans="2:7">
      <c r="B332" s="37"/>
      <c r="C332" s="43"/>
      <c r="D332" s="137">
        <f>'5 жастағы балалар К'!AJ148</f>
        <v>0</v>
      </c>
      <c r="E332" s="44"/>
      <c r="F332" s="137">
        <f>'5 жастағы балалар Ш'!AJ148</f>
        <v>0</v>
      </c>
      <c r="G332" s="44"/>
    </row>
    <row r="333" spans="2:7">
      <c r="B333" s="37">
        <v>12</v>
      </c>
      <c r="C333" s="43"/>
      <c r="D333" s="137">
        <f>'5 жастағы балалар К'!AK148</f>
        <v>0</v>
      </c>
      <c r="E333" s="44"/>
      <c r="F333" s="137">
        <f>'5 жастағы балалар Ш'!AK148</f>
        <v>0</v>
      </c>
      <c r="G333" s="44"/>
    </row>
    <row r="334" spans="2:7">
      <c r="B334" s="37"/>
      <c r="C334" s="43"/>
      <c r="D334" s="137">
        <f>'5 жастағы балалар К'!AL148</f>
        <v>0</v>
      </c>
      <c r="E334" s="44"/>
      <c r="F334" s="137">
        <f>'5 жастағы балалар Ш'!AL148</f>
        <v>0</v>
      </c>
      <c r="G334" s="44"/>
    </row>
    <row r="335" spans="2:7">
      <c r="B335" s="37"/>
      <c r="C335" s="43"/>
      <c r="D335" s="137">
        <f>'5 жастағы балалар К'!AM148</f>
        <v>0</v>
      </c>
      <c r="E335" s="44"/>
      <c r="F335" s="137">
        <f>'5 жастағы балалар Ш'!AM148</f>
        <v>0</v>
      </c>
      <c r="G335" s="44"/>
    </row>
    <row r="336" spans="2:7">
      <c r="B336" s="37">
        <v>13</v>
      </c>
      <c r="C336" s="43"/>
      <c r="D336" s="137">
        <f>'5 жастағы балалар К'!AN148</f>
        <v>0</v>
      </c>
      <c r="E336" s="44"/>
      <c r="F336" s="137">
        <f>'5 жастағы балалар Ш'!AN148</f>
        <v>0</v>
      </c>
      <c r="G336" s="44"/>
    </row>
    <row r="337" spans="2:7">
      <c r="B337" s="37"/>
      <c r="C337" s="43"/>
      <c r="D337" s="137">
        <f>'5 жастағы балалар К'!AO148</f>
        <v>0</v>
      </c>
      <c r="E337" s="44"/>
      <c r="F337" s="137">
        <f>'5 жастағы балалар Ш'!AO148</f>
        <v>0</v>
      </c>
      <c r="G337" s="44"/>
    </row>
    <row r="338" spans="2:7">
      <c r="B338" s="37"/>
      <c r="C338" s="43"/>
      <c r="D338" s="137">
        <f>'5 жастағы балалар К'!AP148</f>
        <v>0</v>
      </c>
      <c r="E338" s="44"/>
      <c r="F338" s="137">
        <f>'5 жастағы балалар Ш'!AP148</f>
        <v>0</v>
      </c>
      <c r="G338" s="44"/>
    </row>
    <row r="339" spans="2:7">
      <c r="B339" s="37">
        <v>14</v>
      </c>
      <c r="C339" s="43"/>
      <c r="D339" s="137">
        <f>'5 жастағы балалар К'!AQ148</f>
        <v>0</v>
      </c>
      <c r="E339" s="44"/>
      <c r="F339" s="137">
        <f>'5 жастағы балалар Ш'!AQ148</f>
        <v>0</v>
      </c>
      <c r="G339" s="44"/>
    </row>
    <row r="340" spans="2:7">
      <c r="B340" s="37"/>
      <c r="C340" s="43"/>
      <c r="D340" s="137">
        <f>'5 жастағы балалар К'!AR148</f>
        <v>0</v>
      </c>
      <c r="E340" s="44"/>
      <c r="F340" s="137">
        <f>'5 жастағы балалар Ш'!AR148</f>
        <v>0</v>
      </c>
      <c r="G340" s="44"/>
    </row>
    <row r="341" spans="2:7">
      <c r="B341" s="37"/>
      <c r="C341" s="43"/>
      <c r="D341" s="137">
        <f>'5 жастағы балалар К'!AS148</f>
        <v>0</v>
      </c>
      <c r="E341" s="44"/>
      <c r="F341" s="137">
        <f>'5 жастағы балалар Ш'!AS148</f>
        <v>0</v>
      </c>
      <c r="G341" s="44"/>
    </row>
    <row r="342" spans="2:7">
      <c r="B342" s="37">
        <v>15</v>
      </c>
      <c r="C342" s="43"/>
      <c r="D342" s="137">
        <f>'5 жастағы балалар К'!AT148</f>
        <v>0</v>
      </c>
      <c r="E342" s="44"/>
      <c r="F342" s="137">
        <f>'5 жастағы балалар Ш'!AT148</f>
        <v>0</v>
      </c>
      <c r="G342" s="44"/>
    </row>
    <row r="343" spans="2:7">
      <c r="B343" s="37"/>
      <c r="C343" s="43"/>
      <c r="D343" s="137">
        <f>'5 жастағы балалар К'!AU148</f>
        <v>0</v>
      </c>
      <c r="E343" s="44"/>
      <c r="F343" s="137">
        <f>'5 жастағы балалар Ш'!AU148</f>
        <v>0</v>
      </c>
      <c r="G343" s="44"/>
    </row>
    <row r="344" spans="2:7">
      <c r="B344" s="37"/>
      <c r="C344" s="43"/>
      <c r="D344" s="137">
        <f>'5 жастағы балалар К'!AV148</f>
        <v>0</v>
      </c>
      <c r="E344" s="44"/>
      <c r="F344" s="137">
        <f>'5 жастағы балалар Ш'!AV148</f>
        <v>0</v>
      </c>
      <c r="G344" s="44"/>
    </row>
    <row r="345" spans="2:7">
      <c r="B345" s="31">
        <v>16</v>
      </c>
      <c r="C345" s="43"/>
      <c r="D345" s="137">
        <f>'5 жастағы балалар К'!AW148</f>
        <v>0</v>
      </c>
      <c r="E345" s="44"/>
      <c r="F345" s="137">
        <f>'5 жастағы балалар Ш'!AW148</f>
        <v>0</v>
      </c>
      <c r="G345" s="44"/>
    </row>
    <row r="346" spans="2:7">
      <c r="B346" s="33"/>
      <c r="C346" s="43"/>
      <c r="D346" s="137">
        <f>'5 жастағы балалар К'!AX148</f>
        <v>0</v>
      </c>
      <c r="E346" s="44"/>
      <c r="F346" s="137">
        <f>'5 жастағы балалар Ш'!AX148</f>
        <v>0</v>
      </c>
      <c r="G346" s="44"/>
    </row>
    <row r="347" spans="2:7">
      <c r="B347" s="34"/>
      <c r="C347" s="43"/>
      <c r="D347" s="137">
        <f>'5 жастағы балалар К'!AY148</f>
        <v>0</v>
      </c>
      <c r="E347" s="44"/>
      <c r="F347" s="137">
        <f>'5 жастағы балалар Ш'!AY148</f>
        <v>0</v>
      </c>
      <c r="G347" s="44"/>
    </row>
    <row r="348" spans="2:7">
      <c r="B348" s="31">
        <v>17</v>
      </c>
      <c r="C348" s="43"/>
      <c r="D348" s="137">
        <f>'5 жастағы балалар К'!AZ148</f>
        <v>0</v>
      </c>
      <c r="E348" s="44"/>
      <c r="F348" s="137">
        <f>'5 жастағы балалар Ш'!AZ148</f>
        <v>0</v>
      </c>
      <c r="G348" s="44"/>
    </row>
    <row r="349" spans="2:7">
      <c r="B349" s="33"/>
      <c r="C349" s="43"/>
      <c r="D349" s="137">
        <f>'5 жастағы балалар К'!BA148</f>
        <v>0</v>
      </c>
      <c r="E349" s="44"/>
      <c r="F349" s="137">
        <f>'5 жастағы балалар Ш'!BA148</f>
        <v>0</v>
      </c>
      <c r="G349" s="44"/>
    </row>
    <row r="350" spans="2:7">
      <c r="B350" s="34"/>
      <c r="C350" s="43"/>
      <c r="D350" s="137">
        <f>'5 жастағы балалар К'!BB148</f>
        <v>0</v>
      </c>
      <c r="E350" s="44"/>
      <c r="F350" s="137">
        <f>'5 жастағы балалар Ш'!BB148</f>
        <v>0</v>
      </c>
      <c r="G350" s="44"/>
    </row>
    <row r="351" spans="2:7">
      <c r="B351" s="31">
        <v>18</v>
      </c>
      <c r="C351" s="43"/>
      <c r="D351" s="137">
        <f>'5 жастағы балалар К'!BC148</f>
        <v>0</v>
      </c>
      <c r="E351" s="44"/>
      <c r="F351" s="137">
        <f>'5 жастағы балалар Ш'!BC148</f>
        <v>0</v>
      </c>
      <c r="G351" s="44"/>
    </row>
    <row r="352" spans="2:7">
      <c r="B352" s="33"/>
      <c r="C352" s="43"/>
      <c r="D352" s="137">
        <f>'5 жастағы балалар К'!BD148</f>
        <v>0</v>
      </c>
      <c r="E352" s="44"/>
      <c r="F352" s="137">
        <f>'5 жастағы балалар Ш'!BD148</f>
        <v>0</v>
      </c>
      <c r="G352" s="44"/>
    </row>
    <row r="353" spans="2:7">
      <c r="B353" s="34"/>
      <c r="C353" s="43"/>
      <c r="D353" s="137">
        <f>'5 жастағы балалар К'!BE148</f>
        <v>0</v>
      </c>
      <c r="E353" s="44"/>
      <c r="F353" s="137">
        <f>'5 жастағы балалар Ш'!BE148</f>
        <v>0</v>
      </c>
      <c r="G353" s="44"/>
    </row>
    <row r="354" spans="2:7">
      <c r="B354" s="31">
        <v>19</v>
      </c>
      <c r="C354" s="43"/>
      <c r="D354" s="137">
        <f>'5 жастағы балалар К'!BF148</f>
        <v>0</v>
      </c>
      <c r="E354" s="44"/>
      <c r="F354" s="137">
        <f>'5 жастағы балалар Ш'!BF148</f>
        <v>0</v>
      </c>
      <c r="G354" s="44"/>
    </row>
    <row r="355" spans="2:7">
      <c r="B355" s="33"/>
      <c r="C355" s="43"/>
      <c r="D355" s="137">
        <f>'5 жастағы балалар К'!BG148</f>
        <v>0</v>
      </c>
      <c r="E355" s="44"/>
      <c r="F355" s="137">
        <f>'5 жастағы балалар Ш'!BG148</f>
        <v>0</v>
      </c>
      <c r="G355" s="44"/>
    </row>
    <row r="356" spans="2:7">
      <c r="B356" s="34"/>
      <c r="C356" s="43"/>
      <c r="D356" s="137">
        <f>'5 жастағы балалар К'!BH148</f>
        <v>0</v>
      </c>
      <c r="E356" s="44"/>
      <c r="F356" s="137">
        <f>'5 жастағы балалар Ш'!BH148</f>
        <v>0</v>
      </c>
      <c r="G356" s="44"/>
    </row>
    <row r="357" spans="2:7">
      <c r="B357" s="31">
        <v>20</v>
      </c>
      <c r="C357" s="43"/>
      <c r="D357" s="137">
        <f>'5 жастағы балалар К'!BI148</f>
        <v>0</v>
      </c>
      <c r="E357" s="44"/>
      <c r="F357" s="137">
        <f>'5 жастағы балалар Ш'!BI148</f>
        <v>0</v>
      </c>
      <c r="G357" s="44"/>
    </row>
    <row r="358" spans="2:7">
      <c r="B358" s="33"/>
      <c r="C358" s="43"/>
      <c r="D358" s="137">
        <f>'5 жастағы балалар К'!BJ148</f>
        <v>0</v>
      </c>
      <c r="E358" s="44"/>
      <c r="F358" s="137">
        <f>'5 жастағы балалар Ш'!BJ148</f>
        <v>0</v>
      </c>
      <c r="G358" s="44"/>
    </row>
    <row r="359" spans="2:7">
      <c r="B359" s="34"/>
      <c r="C359" s="43"/>
      <c r="D359" s="137">
        <f>'5 жастағы балалар К'!BK148</f>
        <v>0</v>
      </c>
      <c r="E359" s="44"/>
      <c r="F359" s="137">
        <f>'5 жастағы балалар Ш'!BK148</f>
        <v>0</v>
      </c>
      <c r="G359" s="44"/>
    </row>
    <row r="360" spans="2:7">
      <c r="B360" s="31">
        <v>21</v>
      </c>
      <c r="C360" s="43"/>
      <c r="D360" s="137">
        <f>'5 жастағы балалар К'!BL148</f>
        <v>0</v>
      </c>
      <c r="E360" s="44"/>
      <c r="F360" s="137">
        <f>'5 жастағы балалар Ш'!BL148</f>
        <v>0</v>
      </c>
      <c r="G360" s="44"/>
    </row>
    <row r="361" spans="2:7">
      <c r="B361" s="33"/>
      <c r="C361" s="43"/>
      <c r="D361" s="137">
        <f>'5 жастағы балалар К'!BM148</f>
        <v>0</v>
      </c>
      <c r="E361" s="44"/>
      <c r="F361" s="137">
        <f>'5 жастағы балалар Ш'!BM148</f>
        <v>0</v>
      </c>
      <c r="G361" s="44"/>
    </row>
    <row r="362" spans="2:7">
      <c r="B362" s="34"/>
      <c r="C362" s="43"/>
      <c r="D362" s="137">
        <f>'5 жастағы балалар К'!BN148</f>
        <v>0</v>
      </c>
      <c r="E362" s="44"/>
      <c r="F362" s="137">
        <f>'5 жастағы балалар Ш'!BN148</f>
        <v>0</v>
      </c>
      <c r="G362" s="44"/>
    </row>
    <row r="363" spans="2:7">
      <c r="B363" s="31">
        <v>22</v>
      </c>
      <c r="C363" s="43"/>
      <c r="D363" s="137">
        <f>'5 жастағы балалар К'!BO148</f>
        <v>0</v>
      </c>
      <c r="E363" s="44"/>
      <c r="F363" s="137">
        <f>'5 жастағы балалар Ш'!BO148</f>
        <v>0</v>
      </c>
      <c r="G363" s="44"/>
    </row>
    <row r="364" spans="2:7">
      <c r="B364" s="33"/>
      <c r="C364" s="43"/>
      <c r="D364" s="137">
        <f>'5 жастағы балалар К'!BP148</f>
        <v>0</v>
      </c>
      <c r="E364" s="44"/>
      <c r="F364" s="137">
        <f>'5 жастағы балалар Ш'!BP148</f>
        <v>0</v>
      </c>
      <c r="G364" s="44"/>
    </row>
    <row r="365" spans="2:7">
      <c r="B365" s="34"/>
      <c r="C365" s="43"/>
      <c r="D365" s="137">
        <f>'5 жастағы балалар К'!BQ148</f>
        <v>0</v>
      </c>
      <c r="E365" s="44"/>
      <c r="F365" s="137">
        <f>'5 жастағы балалар Ш'!BQ148</f>
        <v>0</v>
      </c>
      <c r="G365" s="44"/>
    </row>
    <row r="366" spans="2:7">
      <c r="B366" s="31">
        <v>23</v>
      </c>
      <c r="C366" s="43"/>
      <c r="D366" s="137">
        <f>'5 жастағы балалар К'!BR148</f>
        <v>0</v>
      </c>
      <c r="E366" s="44"/>
      <c r="F366" s="137">
        <f>'5 жастағы балалар Ш'!BR148</f>
        <v>0</v>
      </c>
      <c r="G366" s="44"/>
    </row>
    <row r="367" spans="2:7">
      <c r="B367" s="33"/>
      <c r="C367" s="43"/>
      <c r="D367" s="137">
        <f>'5 жастағы балалар К'!BS148</f>
        <v>0</v>
      </c>
      <c r="E367" s="44"/>
      <c r="F367" s="137">
        <f>'5 жастағы балалар Ш'!BS148</f>
        <v>0</v>
      </c>
      <c r="G367" s="44"/>
    </row>
    <row r="368" spans="2:7">
      <c r="B368" s="34"/>
      <c r="C368" s="43"/>
      <c r="D368" s="137">
        <f>'5 жастағы балалар К'!BT148</f>
        <v>0</v>
      </c>
      <c r="E368" s="44"/>
      <c r="F368" s="137">
        <f>'5 жастағы балалар Ш'!BT148</f>
        <v>0</v>
      </c>
      <c r="G368" s="44"/>
    </row>
    <row r="369" spans="2:7">
      <c r="B369" s="31">
        <v>24</v>
      </c>
      <c r="C369" s="43"/>
      <c r="D369" s="137">
        <f>'5 жастағы балалар К'!BU148</f>
        <v>0</v>
      </c>
      <c r="E369" s="44"/>
      <c r="F369" s="137">
        <f>'5 жастағы балалар Ш'!BU148</f>
        <v>0</v>
      </c>
      <c r="G369" s="44"/>
    </row>
    <row r="370" spans="2:7">
      <c r="B370" s="33"/>
      <c r="C370" s="43"/>
      <c r="D370" s="137">
        <f>'5 жастағы балалар К'!BV148</f>
        <v>0</v>
      </c>
      <c r="E370" s="44"/>
      <c r="F370" s="137">
        <f>'5 жастағы балалар Ш'!BV148</f>
        <v>0</v>
      </c>
      <c r="G370" s="44"/>
    </row>
    <row r="371" spans="2:7">
      <c r="B371" s="34"/>
      <c r="C371" s="43"/>
      <c r="D371" s="137">
        <f>'5 жастағы балалар К'!BW148</f>
        <v>0</v>
      </c>
      <c r="E371" s="44"/>
      <c r="F371" s="137">
        <f>'5 жастағы балалар Ш'!BW148</f>
        <v>0</v>
      </c>
      <c r="G371" s="44"/>
    </row>
    <row r="372" spans="2:7">
      <c r="B372" s="31">
        <v>25</v>
      </c>
      <c r="C372" s="43"/>
      <c r="D372" s="137">
        <f>'5 жастағы балалар К'!BX148</f>
        <v>0</v>
      </c>
      <c r="E372" s="44"/>
      <c r="F372" s="137">
        <f>'5 жастағы балалар Ш'!BX148</f>
        <v>0</v>
      </c>
      <c r="G372" s="44"/>
    </row>
    <row r="373" spans="2:7">
      <c r="B373" s="33"/>
      <c r="C373" s="43"/>
      <c r="D373" s="137">
        <f>'5 жастағы балалар К'!BY148</f>
        <v>0</v>
      </c>
      <c r="E373" s="44"/>
      <c r="F373" s="137">
        <f>'5 жастағы балалар Ш'!BY148</f>
        <v>0</v>
      </c>
      <c r="G373" s="44"/>
    </row>
    <row r="374" spans="2:7">
      <c r="B374" s="34"/>
      <c r="C374" s="43"/>
      <c r="D374" s="137">
        <f>'5 жастағы балалар К'!BZ148</f>
        <v>0</v>
      </c>
      <c r="E374" s="44"/>
      <c r="F374" s="137">
        <f>'5 жастағы балалар Ш'!BZ148</f>
        <v>0</v>
      </c>
      <c r="G374" s="44"/>
    </row>
    <row r="375" spans="2:7">
      <c r="B375" s="37">
        <v>26</v>
      </c>
      <c r="C375" s="43"/>
      <c r="D375" s="137">
        <f>'5 жастағы балалар К'!CA148</f>
        <v>0</v>
      </c>
      <c r="E375" s="44"/>
      <c r="F375" s="137">
        <f>'5 жастағы балалар Ш'!CA148</f>
        <v>0</v>
      </c>
      <c r="G375" s="44"/>
    </row>
    <row r="376" spans="2:7">
      <c r="B376" s="37"/>
      <c r="C376" s="43"/>
      <c r="D376" s="137">
        <f>'5 жастағы балалар К'!CB148</f>
        <v>0</v>
      </c>
      <c r="E376" s="44"/>
      <c r="F376" s="137">
        <f>'5 жастағы балалар Ш'!CB148</f>
        <v>0</v>
      </c>
      <c r="G376" s="44"/>
    </row>
    <row r="377" spans="2:7">
      <c r="B377" s="37"/>
      <c r="C377" s="43"/>
      <c r="D377" s="137">
        <f>'5 жастағы балалар К'!CC148</f>
        <v>0</v>
      </c>
      <c r="E377" s="44"/>
      <c r="F377" s="137">
        <f>'5 жастағы балалар Ш'!CC148</f>
        <v>0</v>
      </c>
      <c r="G377" s="44"/>
    </row>
    <row r="378" spans="2:7">
      <c r="B378" s="37">
        <v>27</v>
      </c>
      <c r="C378" s="43"/>
      <c r="D378" s="137">
        <f>'5 жастағы балалар К'!CD148</f>
        <v>0</v>
      </c>
      <c r="E378" s="44"/>
      <c r="F378" s="137">
        <f>'5 жастағы балалар Ш'!CD148</f>
        <v>0</v>
      </c>
      <c r="G378" s="44"/>
    </row>
    <row r="379" spans="2:7">
      <c r="B379" s="37"/>
      <c r="C379" s="43"/>
      <c r="D379" s="137">
        <f>'5 жастағы балалар К'!CE148</f>
        <v>0</v>
      </c>
      <c r="E379" s="44"/>
      <c r="F379" s="137">
        <f>'5 жастағы балалар Ш'!CE148</f>
        <v>0</v>
      </c>
      <c r="G379" s="44"/>
    </row>
    <row r="380" spans="2:7">
      <c r="B380" s="37"/>
      <c r="C380" s="43"/>
      <c r="D380" s="137">
        <f>'5 жастағы балалар К'!CF148</f>
        <v>0</v>
      </c>
      <c r="E380" s="44"/>
      <c r="F380" s="137">
        <f>'5 жастағы балалар Ш'!CF148</f>
        <v>0</v>
      </c>
      <c r="G380" s="44"/>
    </row>
    <row r="381" spans="2:7">
      <c r="B381" s="37">
        <v>28</v>
      </c>
      <c r="C381" s="43"/>
      <c r="D381" s="137">
        <f>'5 жастағы балалар К'!CG148</f>
        <v>0</v>
      </c>
      <c r="E381" s="44"/>
      <c r="F381" s="137">
        <f>'5 жастағы балалар Ш'!CG148</f>
        <v>0</v>
      </c>
      <c r="G381" s="44"/>
    </row>
    <row r="382" spans="2:7">
      <c r="B382" s="37"/>
      <c r="C382" s="43"/>
      <c r="D382" s="137">
        <f>'5 жастағы балалар К'!CH148</f>
        <v>0</v>
      </c>
      <c r="E382" s="44"/>
      <c r="F382" s="137">
        <f>'5 жастағы балалар Ш'!CH148</f>
        <v>0</v>
      </c>
      <c r="G382" s="44"/>
    </row>
    <row r="383" spans="2:7">
      <c r="B383" s="37"/>
      <c r="C383" s="43"/>
      <c r="D383" s="137">
        <f>'5 жастағы балалар К'!CI148</f>
        <v>0</v>
      </c>
      <c r="E383" s="44"/>
      <c r="F383" s="137">
        <f>'5 жастағы балалар Ш'!CI148</f>
        <v>0</v>
      </c>
      <c r="G383" s="44"/>
    </row>
    <row r="384" spans="2:7">
      <c r="B384" s="37">
        <v>29</v>
      </c>
      <c r="C384" s="43"/>
      <c r="D384" s="42"/>
      <c r="E384" s="44"/>
      <c r="F384" s="137">
        <f>'5 жастағы балалар Ш'!CJ148</f>
        <v>0</v>
      </c>
      <c r="G384" s="44"/>
    </row>
    <row r="385" spans="2:7">
      <c r="B385" s="37"/>
      <c r="C385" s="43"/>
      <c r="D385" s="44"/>
      <c r="E385" s="44"/>
      <c r="F385" s="137">
        <f>'5 жастағы балалар Ш'!CK148</f>
        <v>0</v>
      </c>
      <c r="G385" s="44"/>
    </row>
    <row r="386" spans="2:7">
      <c r="B386" s="37"/>
      <c r="C386" s="43"/>
      <c r="D386" s="44"/>
      <c r="E386" s="44"/>
      <c r="F386" s="137">
        <f>'5 жастағы балалар Ш'!CL148</f>
        <v>0</v>
      </c>
      <c r="G386" s="44"/>
    </row>
    <row r="387" spans="2:7">
      <c r="B387" s="37">
        <v>30</v>
      </c>
      <c r="C387" s="43"/>
      <c r="D387" s="44"/>
      <c r="E387" s="44"/>
      <c r="F387" s="137">
        <f>'5 жастағы балалар Ш'!CM148</f>
        <v>0</v>
      </c>
      <c r="G387" s="44"/>
    </row>
    <row r="388" spans="2:7">
      <c r="B388" s="37"/>
      <c r="C388" s="43"/>
      <c r="D388" s="44"/>
      <c r="E388" s="44"/>
      <c r="F388" s="137">
        <f>'5 жастағы балалар Ш'!CN148</f>
        <v>0</v>
      </c>
      <c r="G388" s="44"/>
    </row>
    <row r="389" spans="2:7">
      <c r="B389" s="37"/>
      <c r="C389" s="43"/>
      <c r="D389" s="44"/>
      <c r="E389" s="44"/>
      <c r="F389" s="137">
        <f>'5 жастағы балалар Ш'!CO148</f>
        <v>0</v>
      </c>
      <c r="G389" s="44"/>
    </row>
    <row r="390" spans="2:7">
      <c r="B390" s="37">
        <v>31</v>
      </c>
      <c r="C390" s="43"/>
      <c r="D390" s="44"/>
      <c r="E390" s="44"/>
      <c r="F390" s="137">
        <f>'5 жастағы балалар Ш'!CP148</f>
        <v>0</v>
      </c>
      <c r="G390" s="44"/>
    </row>
    <row r="391" spans="2:7">
      <c r="B391" s="37"/>
      <c r="C391" s="43"/>
      <c r="D391" s="44"/>
      <c r="E391" s="44"/>
      <c r="F391" s="137">
        <f>'5 жастағы балалар Ш'!CQ148</f>
        <v>0</v>
      </c>
      <c r="G391" s="44"/>
    </row>
    <row r="392" spans="2:7">
      <c r="B392" s="37"/>
      <c r="C392" s="43"/>
      <c r="D392" s="44"/>
      <c r="E392" s="44"/>
      <c r="F392" s="137">
        <f>'5 жастағы балалар Ш'!CR148</f>
        <v>0</v>
      </c>
      <c r="G392" s="44"/>
    </row>
    <row r="393" spans="2:7">
      <c r="B393" s="37">
        <v>32</v>
      </c>
      <c r="C393" s="43"/>
      <c r="D393" s="44"/>
      <c r="E393" s="44"/>
      <c r="F393" s="137">
        <f>'5 жастағы балалар Ш'!CS148</f>
        <v>0</v>
      </c>
      <c r="G393" s="44"/>
    </row>
    <row r="394" spans="2:7">
      <c r="B394" s="37"/>
      <c r="C394" s="43"/>
      <c r="D394" s="44"/>
      <c r="E394" s="44"/>
      <c r="F394" s="137">
        <f>'5 жастағы балалар Ш'!CT148</f>
        <v>0</v>
      </c>
      <c r="G394" s="44"/>
    </row>
    <row r="395" spans="2:7">
      <c r="B395" s="37"/>
      <c r="C395" s="43"/>
      <c r="D395" s="44"/>
      <c r="E395" s="44"/>
      <c r="F395" s="137">
        <f>'5 жастағы балалар Ш'!CU148</f>
        <v>0</v>
      </c>
      <c r="G395" s="44"/>
    </row>
    <row r="396" spans="2:7">
      <c r="B396" s="37">
        <v>33</v>
      </c>
      <c r="C396" s="43"/>
      <c r="D396" s="44"/>
      <c r="E396" s="44"/>
      <c r="F396" s="137">
        <f>'5 жастағы балалар Ш'!CV148</f>
        <v>0</v>
      </c>
      <c r="G396" s="44"/>
    </row>
    <row r="397" spans="2:7">
      <c r="B397" s="37"/>
      <c r="C397" s="43"/>
      <c r="D397" s="44"/>
      <c r="E397" s="44"/>
      <c r="F397" s="137">
        <f>'5 жастағы балалар Ш'!CW148</f>
        <v>0</v>
      </c>
      <c r="G397" s="44"/>
    </row>
    <row r="398" spans="2:7">
      <c r="B398" s="37"/>
      <c r="C398" s="43"/>
      <c r="D398" s="44"/>
      <c r="E398" s="44"/>
      <c r="F398" s="137">
        <f>'5 жастағы балалар Ш'!CX148</f>
        <v>0</v>
      </c>
      <c r="G398" s="44"/>
    </row>
    <row r="399" spans="2:7">
      <c r="B399" s="37">
        <v>34</v>
      </c>
      <c r="C399" s="43"/>
      <c r="D399" s="44"/>
      <c r="E399" s="44"/>
      <c r="F399" s="137">
        <f>'5 жастағы балалар Ш'!CY148</f>
        <v>0</v>
      </c>
      <c r="G399" s="44"/>
    </row>
    <row r="400" spans="2:7">
      <c r="B400" s="37"/>
      <c r="C400" s="43"/>
      <c r="D400" s="44"/>
      <c r="E400" s="44"/>
      <c r="F400" s="137">
        <f>'5 жастағы балалар Ш'!CZ148</f>
        <v>0</v>
      </c>
      <c r="G400" s="44"/>
    </row>
    <row r="401" spans="2:7">
      <c r="B401" s="37"/>
      <c r="C401" s="43"/>
      <c r="D401" s="44"/>
      <c r="E401" s="44"/>
      <c r="F401" s="137">
        <f>'5 жастағы балалар Ш'!DA148</f>
        <v>0</v>
      </c>
      <c r="G401" s="44"/>
    </row>
    <row r="402" spans="2:7">
      <c r="B402" s="37">
        <v>35</v>
      </c>
      <c r="C402" s="43"/>
      <c r="D402" s="44"/>
      <c r="E402" s="44"/>
      <c r="F402" s="137">
        <f>'5 жастағы балалар Ш'!DB148</f>
        <v>0</v>
      </c>
      <c r="G402" s="44"/>
    </row>
    <row r="403" spans="2:7">
      <c r="B403" s="37"/>
      <c r="C403" s="43"/>
      <c r="D403" s="44"/>
      <c r="E403" s="44"/>
      <c r="F403" s="137">
        <f>'5 жастағы балалар Ш'!DC148</f>
        <v>0</v>
      </c>
      <c r="G403" s="44"/>
    </row>
    <row r="404" spans="2:7">
      <c r="B404" s="37"/>
      <c r="C404" s="45"/>
      <c r="D404" s="46"/>
      <c r="E404" s="46"/>
      <c r="F404" s="137">
        <f>'5 жастағы балалар Ш'!DD148</f>
        <v>0</v>
      </c>
      <c r="G404" s="46"/>
    </row>
    <row r="405" spans="2:2">
      <c r="B405" s="47">
        <f>СВОД3!V43</f>
        <v>0</v>
      </c>
    </row>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4.25" customHeight="1" spans="2:8">
      <c r="B4" s="3" t="s">
        <v>827</v>
      </c>
      <c r="C4" s="3"/>
      <c r="D4" s="4">
        <f>'5 жастағы балалар Ф'!C90</f>
        <v>0</v>
      </c>
      <c r="E4" s="5"/>
      <c r="F4" s="5"/>
      <c r="G4" s="1"/>
      <c r="H4" s="1"/>
    </row>
    <row r="5" ht="18" spans="2:8">
      <c r="B5" s="6" t="s">
        <v>2</v>
      </c>
      <c r="C5" s="6"/>
      <c r="D5" s="7">
        <f>'5 жастағы балалар Ф'!A90</f>
        <v>0</v>
      </c>
      <c r="E5" s="7"/>
      <c r="F5" s="7"/>
      <c r="G5" s="1"/>
      <c r="H5" s="1"/>
    </row>
    <row r="6" ht="85.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Ф'!D90</f>
        <v>0</v>
      </c>
      <c r="D191" s="139">
        <f>'5 жастағы балалар К'!D90</f>
        <v>0</v>
      </c>
      <c r="E191" s="139">
        <f>'5 жастағы балалар Т'!D90</f>
        <v>0</v>
      </c>
      <c r="F191" s="139">
        <f>'5 жастағы балалар Ш'!D90</f>
        <v>0</v>
      </c>
      <c r="G191" s="139">
        <f>'5 жастағы балалар Ә'!D90</f>
        <v>0</v>
      </c>
    </row>
    <row r="192" spans="2:7">
      <c r="B192" s="33"/>
      <c r="C192" s="139">
        <f>'5 жастағы балалар Ф'!E90</f>
        <v>0</v>
      </c>
      <c r="D192" s="139">
        <f>'5 жастағы балалар К'!E90</f>
        <v>0</v>
      </c>
      <c r="E192" s="139">
        <f>'5 жастағы балалар Т'!E90</f>
        <v>0</v>
      </c>
      <c r="F192" s="139">
        <f>'5 жастағы балалар Ш'!E90</f>
        <v>0</v>
      </c>
      <c r="G192" s="139">
        <f>'5 жастағы балалар Ә'!E90</f>
        <v>0</v>
      </c>
    </row>
    <row r="193" spans="2:7">
      <c r="B193" s="34"/>
      <c r="C193" s="139">
        <f>'5 жастағы балалар Ф'!F90</f>
        <v>0</v>
      </c>
      <c r="D193" s="139">
        <f>'5 жастағы балалар К'!F90</f>
        <v>0</v>
      </c>
      <c r="E193" s="139">
        <f>'5 жастағы балалар Т'!F90</f>
        <v>0</v>
      </c>
      <c r="F193" s="139">
        <f>'5 жастағы балалар Ш'!F90</f>
        <v>0</v>
      </c>
      <c r="G193" s="139">
        <f>'5 жастағы балалар Ә'!F90</f>
        <v>0</v>
      </c>
    </row>
    <row r="194" spans="2:99">
      <c r="B194" s="31">
        <v>2</v>
      </c>
      <c r="C194" s="139">
        <f>'5 жастағы балалар Ф'!G90</f>
        <v>0</v>
      </c>
      <c r="D194" s="139">
        <f>'5 жастағы балалар К'!G90</f>
        <v>0</v>
      </c>
      <c r="E194" s="139">
        <f>'5 жастағы балалар Т'!G90</f>
        <v>0</v>
      </c>
      <c r="F194" s="139">
        <f>'5 жастағы балалар Ш'!G90</f>
        <v>0</v>
      </c>
      <c r="G194" s="139">
        <f>'5 жастағы балалар Ә'!G90</f>
        <v>0</v>
      </c>
      <c r="CO194" s="140"/>
      <c r="CQ194" s="140"/>
      <c r="CS194" s="140"/>
      <c r="CU194" s="140"/>
    </row>
    <row r="195" spans="2:99">
      <c r="B195" s="33"/>
      <c r="C195" s="139">
        <f>'5 жастағы балалар Ф'!H90</f>
        <v>0</v>
      </c>
      <c r="D195" s="139">
        <f>'5 жастағы балалар К'!H90</f>
        <v>0</v>
      </c>
      <c r="E195" s="139">
        <f>'5 жастағы балалар Т'!H90</f>
        <v>0</v>
      </c>
      <c r="F195" s="139">
        <f>'5 жастағы балалар Ш'!H90</f>
        <v>0</v>
      </c>
      <c r="G195" s="139">
        <f>'5 жастағы балалар Ә'!H90</f>
        <v>0</v>
      </c>
      <c r="CO195" s="141"/>
      <c r="CQ195" s="141"/>
      <c r="CS195" s="141"/>
      <c r="CU195" s="141"/>
    </row>
    <row r="196" spans="2:99">
      <c r="B196" s="34"/>
      <c r="C196" s="139">
        <f>'5 жастағы балалар Ф'!I90</f>
        <v>0</v>
      </c>
      <c r="D196" s="139">
        <f>'5 жастағы балалар К'!I90</f>
        <v>0</v>
      </c>
      <c r="E196" s="139">
        <f>'5 жастағы балалар Т'!I90</f>
        <v>0</v>
      </c>
      <c r="F196" s="139">
        <f>'5 жастағы балалар Ш'!I90</f>
        <v>0</v>
      </c>
      <c r="G196" s="139">
        <f>'5 жастағы балалар Ә'!I90</f>
        <v>0</v>
      </c>
      <c r="CO196" s="141"/>
      <c r="CQ196" s="141"/>
      <c r="CS196" s="141"/>
      <c r="CU196" s="141"/>
    </row>
    <row r="197" spans="2:7">
      <c r="B197" s="31">
        <v>3</v>
      </c>
      <c r="C197" s="139">
        <f>'5 жастағы балалар Ф'!J90</f>
        <v>0</v>
      </c>
      <c r="D197" s="139">
        <f>'5 жастағы балалар К'!J90</f>
        <v>0</v>
      </c>
      <c r="E197" s="139">
        <f>'5 жастағы балалар Т'!J90</f>
        <v>0</v>
      </c>
      <c r="F197" s="139">
        <f>'5 жастағы балалар Ш'!J90</f>
        <v>0</v>
      </c>
      <c r="G197" s="139">
        <f>'5 жастағы балалар Ә'!J90</f>
        <v>0</v>
      </c>
    </row>
    <row r="198" spans="2:7">
      <c r="B198" s="33"/>
      <c r="C198" s="139">
        <f>'5 жастағы балалар Ф'!K90</f>
        <v>0</v>
      </c>
      <c r="D198" s="139">
        <f>'5 жастағы балалар К'!K90</f>
        <v>0</v>
      </c>
      <c r="E198" s="139">
        <f>'5 жастағы балалар Т'!K90</f>
        <v>0</v>
      </c>
      <c r="F198" s="139">
        <f>'5 жастағы балалар Ш'!K90</f>
        <v>0</v>
      </c>
      <c r="G198" s="139">
        <f>'5 жастағы балалар Ә'!K90</f>
        <v>0</v>
      </c>
    </row>
    <row r="199" spans="2:7">
      <c r="B199" s="34"/>
      <c r="C199" s="139">
        <f>'5 жастағы балалар Ф'!L90</f>
        <v>0</v>
      </c>
      <c r="D199" s="139">
        <f>'5 жастағы балалар К'!L90</f>
        <v>0</v>
      </c>
      <c r="E199" s="139">
        <f>'5 жастағы балалар Т'!L90</f>
        <v>0</v>
      </c>
      <c r="F199" s="139">
        <f>'5 жастағы балалар Ш'!L90</f>
        <v>0</v>
      </c>
      <c r="G199" s="139">
        <f>'5 жастағы балалар Ә'!L90</f>
        <v>0</v>
      </c>
    </row>
    <row r="200" spans="2:7">
      <c r="B200" s="31">
        <v>4</v>
      </c>
      <c r="C200" s="139">
        <f>'5 жастағы балалар Ф'!M90</f>
        <v>0</v>
      </c>
      <c r="D200" s="139">
        <f>'5 жастағы балалар К'!M90</f>
        <v>0</v>
      </c>
      <c r="E200" s="139">
        <f>'5 жастағы балалар Т'!M90</f>
        <v>0</v>
      </c>
      <c r="F200" s="139">
        <f>'5 жастағы балалар Ш'!M90</f>
        <v>0</v>
      </c>
      <c r="G200" s="139">
        <f>'5 жастағы балалар Ә'!M90</f>
        <v>0</v>
      </c>
    </row>
    <row r="201" spans="2:7">
      <c r="B201" s="33"/>
      <c r="C201" s="139">
        <f>'5 жастағы балалар Ф'!N90</f>
        <v>0</v>
      </c>
      <c r="D201" s="139">
        <f>'5 жастағы балалар К'!N90</f>
        <v>0</v>
      </c>
      <c r="E201" s="139">
        <f>'5 жастағы балалар Т'!N90</f>
        <v>0</v>
      </c>
      <c r="F201" s="139">
        <f>'5 жастағы балалар Ш'!N90</f>
        <v>0</v>
      </c>
      <c r="G201" s="139">
        <f>'5 жастағы балалар Ә'!N90</f>
        <v>0</v>
      </c>
    </row>
    <row r="202" spans="2:7">
      <c r="B202" s="34"/>
      <c r="C202" s="139">
        <f>'5 жастағы балалар Ф'!O90</f>
        <v>0</v>
      </c>
      <c r="D202" s="139">
        <f>'5 жастағы балалар К'!O90</f>
        <v>0</v>
      </c>
      <c r="E202" s="139">
        <f>'5 жастағы балалар Т'!O90</f>
        <v>0</v>
      </c>
      <c r="F202" s="139">
        <f>'5 жастағы балалар Ш'!O90</f>
        <v>0</v>
      </c>
      <c r="G202" s="139">
        <f>'5 жастағы балалар Ә'!O90</f>
        <v>0</v>
      </c>
    </row>
    <row r="203" spans="2:7">
      <c r="B203" s="31">
        <v>5</v>
      </c>
      <c r="C203" s="139">
        <f>'5 жастағы балалар Ф'!P90</f>
        <v>0</v>
      </c>
      <c r="D203" s="139">
        <f>'5 жастағы балалар К'!P90</f>
        <v>0</v>
      </c>
      <c r="E203" s="139">
        <f>'5 жастағы балалар Т'!P90</f>
        <v>0</v>
      </c>
      <c r="F203" s="139">
        <f>'5 жастағы балалар Ш'!P90</f>
        <v>0</v>
      </c>
      <c r="G203" s="139">
        <f>'5 жастағы балалар Ә'!P90</f>
        <v>0</v>
      </c>
    </row>
    <row r="204" spans="2:7">
      <c r="B204" s="33"/>
      <c r="C204" s="139">
        <f>'5 жастағы балалар Ф'!Q90</f>
        <v>0</v>
      </c>
      <c r="D204" s="139">
        <f>'5 жастағы балалар К'!Q90</f>
        <v>0</v>
      </c>
      <c r="E204" s="139">
        <f>'5 жастағы балалар Т'!Q90</f>
        <v>0</v>
      </c>
      <c r="F204" s="139">
        <f>'5 жастағы балалар Ш'!Q90</f>
        <v>0</v>
      </c>
      <c r="G204" s="139">
        <f>'5 жастағы балалар Ә'!Q90</f>
        <v>0</v>
      </c>
    </row>
    <row r="205" spans="2:7">
      <c r="B205" s="34"/>
      <c r="C205" s="139">
        <f>'5 жастағы балалар Ф'!R90</f>
        <v>0</v>
      </c>
      <c r="D205" s="139">
        <f>'5 жастағы балалар К'!R90</f>
        <v>0</v>
      </c>
      <c r="E205" s="139">
        <f>'5 жастағы балалар Т'!R90</f>
        <v>0</v>
      </c>
      <c r="F205" s="139">
        <f>'5 жастағы балалар Ш'!R90</f>
        <v>0</v>
      </c>
      <c r="G205" s="139">
        <f>'5 жастағы балалар Ә'!R90</f>
        <v>0</v>
      </c>
    </row>
    <row r="206" spans="2:7">
      <c r="B206" s="31">
        <v>6</v>
      </c>
      <c r="C206" s="139">
        <f>'5 жастағы балалар Ф'!S90</f>
        <v>0</v>
      </c>
      <c r="D206" s="139">
        <f>'5 жастағы балалар К'!S90</f>
        <v>0</v>
      </c>
      <c r="E206" s="139">
        <f>'5 жастағы балалар Т'!S90</f>
        <v>0</v>
      </c>
      <c r="F206" s="139">
        <f>'5 жастағы балалар Ш'!S90</f>
        <v>0</v>
      </c>
      <c r="G206" s="139">
        <f>'5 жастағы балалар Ә'!S90</f>
        <v>0</v>
      </c>
    </row>
    <row r="207" spans="2:7">
      <c r="B207" s="33"/>
      <c r="C207" s="139">
        <f>'5 жастағы балалар Ф'!T90</f>
        <v>0</v>
      </c>
      <c r="D207" s="139">
        <f>'5 жастағы балалар К'!T90</f>
        <v>0</v>
      </c>
      <c r="E207" s="139">
        <f>'5 жастағы балалар Т'!T90</f>
        <v>0</v>
      </c>
      <c r="F207" s="139">
        <f>'5 жастағы балалар Ш'!T90</f>
        <v>0</v>
      </c>
      <c r="G207" s="139">
        <f>'5 жастағы балалар Ә'!T90</f>
        <v>0</v>
      </c>
    </row>
    <row r="208" spans="2:7">
      <c r="B208" s="34"/>
      <c r="C208" s="139">
        <f>'5 жастағы балалар Ф'!U90</f>
        <v>0</v>
      </c>
      <c r="D208" s="139">
        <f>'5 жастағы балалар К'!U90</f>
        <v>0</v>
      </c>
      <c r="E208" s="139">
        <f>'5 жастағы балалар Т'!U90</f>
        <v>0</v>
      </c>
      <c r="F208" s="139">
        <f>'5 жастағы балалар Ш'!U90</f>
        <v>0</v>
      </c>
      <c r="G208" s="139">
        <f>'5 жастағы балалар Ә'!U90</f>
        <v>0</v>
      </c>
    </row>
    <row r="209" spans="2:7">
      <c r="B209" s="31">
        <v>7</v>
      </c>
      <c r="C209" s="139">
        <f>'5 жастағы балалар Ф'!V90</f>
        <v>0</v>
      </c>
      <c r="D209" s="139">
        <f>'5 жастағы балалар К'!V90</f>
        <v>0</v>
      </c>
      <c r="E209" s="139">
        <f>'5 жастағы балалар Т'!V90</f>
        <v>0</v>
      </c>
      <c r="F209" s="139">
        <f>'5 жастағы балалар Ш'!V90</f>
        <v>0</v>
      </c>
      <c r="G209" s="139">
        <f>'5 жастағы балалар Ә'!V90</f>
        <v>0</v>
      </c>
    </row>
    <row r="210" spans="2:7">
      <c r="B210" s="33"/>
      <c r="C210" s="139">
        <f>'5 жастағы балалар Ф'!W90</f>
        <v>0</v>
      </c>
      <c r="D210" s="139">
        <f>'5 жастағы балалар Ш'!W90</f>
        <v>0</v>
      </c>
      <c r="E210" s="139">
        <f>'5 жастағы балалар Т'!W90</f>
        <v>0</v>
      </c>
      <c r="F210" s="139">
        <f>'5 жастағы балалар Ш'!W90</f>
        <v>0</v>
      </c>
      <c r="G210" s="139">
        <f>'5 жастағы балалар Ә'!W90</f>
        <v>0</v>
      </c>
    </row>
    <row r="211" spans="2:7">
      <c r="B211" s="34"/>
      <c r="C211" s="139">
        <f>'5 жастағы балалар Ф'!X90</f>
        <v>0</v>
      </c>
      <c r="D211" s="139">
        <f>'5 жастағы балалар К'!X90</f>
        <v>0</v>
      </c>
      <c r="E211" s="139">
        <f>'5 жастағы балалар Т'!X90</f>
        <v>0</v>
      </c>
      <c r="F211" s="139">
        <f>'5 жастағы балалар Ш'!X90</f>
        <v>0</v>
      </c>
      <c r="G211" s="139">
        <f>'5 жастағы балалар Ә'!X90</f>
        <v>0</v>
      </c>
    </row>
    <row r="212" spans="2:7">
      <c r="B212" s="31">
        <v>8</v>
      </c>
      <c r="C212" s="41"/>
      <c r="D212" s="139">
        <f>'5 жастағы балалар К'!Y90</f>
        <v>0</v>
      </c>
      <c r="E212" s="42"/>
      <c r="F212" s="139">
        <f>'5 жастағы балалар Ш'!Y90</f>
        <v>0</v>
      </c>
      <c r="G212" s="42"/>
    </row>
    <row r="213" spans="2:7">
      <c r="B213" s="33"/>
      <c r="C213" s="43"/>
      <c r="D213" s="139">
        <f>'5 жастағы балалар К'!Z90</f>
        <v>0</v>
      </c>
      <c r="E213" s="44"/>
      <c r="F213" s="139">
        <f>'5 жастағы балалар Ш'!Z90</f>
        <v>0</v>
      </c>
      <c r="G213" s="44"/>
    </row>
    <row r="214" spans="2:7">
      <c r="B214" s="34"/>
      <c r="C214" s="43"/>
      <c r="D214" s="139">
        <f>'5 жастағы балалар К'!AA90</f>
        <v>0</v>
      </c>
      <c r="E214" s="44"/>
      <c r="F214" s="139">
        <f>'5 жастағы балалар Ш'!AA90</f>
        <v>0</v>
      </c>
      <c r="G214" s="44"/>
    </row>
    <row r="215" spans="2:7">
      <c r="B215" s="31">
        <v>9</v>
      </c>
      <c r="C215" s="43"/>
      <c r="D215" s="139">
        <f>'5 жастағы балалар К'!AB90</f>
        <v>0</v>
      </c>
      <c r="E215" s="44"/>
      <c r="F215" s="139">
        <f>'5 жастағы балалар Ш'!AB90</f>
        <v>0</v>
      </c>
      <c r="G215" s="44"/>
    </row>
    <row r="216" ht="15" customHeight="1" spans="2:7">
      <c r="B216" s="33"/>
      <c r="C216" s="43"/>
      <c r="D216" s="139">
        <f>'5 жастағы балалар К'!AC90</f>
        <v>0</v>
      </c>
      <c r="E216" s="44"/>
      <c r="F216" s="139">
        <f>'5 жастағы балалар Ш'!AC90</f>
        <v>0</v>
      </c>
      <c r="G216" s="44"/>
    </row>
    <row r="217" ht="15" customHeight="1" spans="2:7">
      <c r="B217" s="34"/>
      <c r="C217" s="43"/>
      <c r="D217" s="139">
        <f>'5 жастағы балалар К'!AD90</f>
        <v>0</v>
      </c>
      <c r="E217" s="44"/>
      <c r="F217" s="139">
        <f>'5 жастағы балалар Ш'!AD90</f>
        <v>0</v>
      </c>
      <c r="G217" s="44"/>
    </row>
    <row r="218" ht="15" customHeight="1" spans="2:7">
      <c r="B218" s="37">
        <v>10</v>
      </c>
      <c r="C218" s="43"/>
      <c r="D218" s="139">
        <f>'5 жастағы балалар К'!AE90</f>
        <v>0</v>
      </c>
      <c r="E218" s="44"/>
      <c r="F218" s="139">
        <f>'5 жастағы балалар Ш'!AE90</f>
        <v>0</v>
      </c>
      <c r="G218" s="44"/>
    </row>
    <row r="219" spans="2:7">
      <c r="B219" s="37"/>
      <c r="C219" s="43"/>
      <c r="D219" s="139">
        <f>'5 жастағы балалар К'!AF90</f>
        <v>0</v>
      </c>
      <c r="E219" s="44"/>
      <c r="F219" s="139">
        <f>'5 жастағы балалар Ш'!AF90</f>
        <v>0</v>
      </c>
      <c r="G219" s="44"/>
    </row>
    <row r="220" spans="2:7">
      <c r="B220" s="37"/>
      <c r="C220" s="43"/>
      <c r="D220" s="139">
        <f>'5 жастағы балалар К'!AG90</f>
        <v>0</v>
      </c>
      <c r="E220" s="44"/>
      <c r="F220" s="139">
        <f>'5 жастағы балалар Ш'!AG90</f>
        <v>0</v>
      </c>
      <c r="G220" s="44"/>
    </row>
    <row r="221" spans="2:7">
      <c r="B221" s="37">
        <v>11</v>
      </c>
      <c r="C221" s="43"/>
      <c r="D221" s="139">
        <f>'5 жастағы балалар К'!AH90</f>
        <v>0</v>
      </c>
      <c r="E221" s="44"/>
      <c r="F221" s="139">
        <f>'5 жастағы балалар Ш'!AH90</f>
        <v>0</v>
      </c>
      <c r="G221" s="44"/>
    </row>
    <row r="222" spans="2:7">
      <c r="B222" s="37"/>
      <c r="C222" s="43"/>
      <c r="D222" s="139">
        <f>'5 жастағы балалар К'!AI90</f>
        <v>0</v>
      </c>
      <c r="E222" s="44"/>
      <c r="F222" s="139">
        <f>'5 жастағы балалар Ш'!AI90</f>
        <v>0</v>
      </c>
      <c r="G222" s="44"/>
    </row>
    <row r="223" spans="2:7">
      <c r="B223" s="37"/>
      <c r="C223" s="43"/>
      <c r="D223" s="139">
        <f>'5 жастағы балалар К'!AJ90</f>
        <v>0</v>
      </c>
      <c r="E223" s="44"/>
      <c r="F223" s="139">
        <f>'5 жастағы балалар Ш'!AJ90</f>
        <v>0</v>
      </c>
      <c r="G223" s="44"/>
    </row>
    <row r="224" spans="2:7">
      <c r="B224" s="37">
        <v>12</v>
      </c>
      <c r="C224" s="43"/>
      <c r="D224" s="139">
        <f>'5 жастағы балалар К'!AK90</f>
        <v>0</v>
      </c>
      <c r="E224" s="44"/>
      <c r="F224" s="139">
        <f>'5 жастағы балалар Ш'!AK90</f>
        <v>0</v>
      </c>
      <c r="G224" s="44"/>
    </row>
    <row r="225" spans="2:7">
      <c r="B225" s="37"/>
      <c r="C225" s="43"/>
      <c r="D225" s="139">
        <f>'5 жастағы балалар К'!AL90</f>
        <v>0</v>
      </c>
      <c r="E225" s="44"/>
      <c r="F225" s="139">
        <f>'5 жастағы балалар Ш'!AL90</f>
        <v>0</v>
      </c>
      <c r="G225" s="44"/>
    </row>
    <row r="226" spans="2:7">
      <c r="B226" s="37"/>
      <c r="C226" s="43"/>
      <c r="D226" s="139">
        <f>'5 жастағы балалар К'!AM90</f>
        <v>0</v>
      </c>
      <c r="E226" s="44"/>
      <c r="F226" s="139">
        <f>'5 жастағы балалар Ш'!AM90</f>
        <v>0</v>
      </c>
      <c r="G226" s="44"/>
    </row>
    <row r="227" spans="2:7">
      <c r="B227" s="37">
        <v>13</v>
      </c>
      <c r="C227" s="43"/>
      <c r="D227" s="139">
        <f>'5 жастағы балалар К'!AN90</f>
        <v>0</v>
      </c>
      <c r="E227" s="44"/>
      <c r="F227" s="139">
        <f>'5 жастағы балалар Ш'!AN90</f>
        <v>0</v>
      </c>
      <c r="G227" s="44"/>
    </row>
    <row r="228" spans="2:7">
      <c r="B228" s="37"/>
      <c r="C228" s="43"/>
      <c r="D228" s="139">
        <f>'5 жастағы балалар К'!AO90</f>
        <v>0</v>
      </c>
      <c r="E228" s="44"/>
      <c r="F228" s="139">
        <f>'5 жастағы балалар Ш'!AO90</f>
        <v>0</v>
      </c>
      <c r="G228" s="44"/>
    </row>
    <row r="229" spans="2:7">
      <c r="B229" s="37"/>
      <c r="C229" s="43"/>
      <c r="D229" s="139">
        <f>'5 жастағы балалар К'!AP90</f>
        <v>0</v>
      </c>
      <c r="E229" s="44"/>
      <c r="F229" s="139">
        <f>'5 жастағы балалар Ш'!AP90</f>
        <v>0</v>
      </c>
      <c r="G229" s="44"/>
    </row>
    <row r="230" spans="2:7">
      <c r="B230" s="37">
        <v>14</v>
      </c>
      <c r="C230" s="43"/>
      <c r="D230" s="139">
        <f>'5 жастағы балалар К'!AQ90</f>
        <v>0</v>
      </c>
      <c r="E230" s="44"/>
      <c r="F230" s="139">
        <f>'5 жастағы балалар Ш'!AQ90</f>
        <v>0</v>
      </c>
      <c r="G230" s="44"/>
    </row>
    <row r="231" spans="2:7">
      <c r="B231" s="37"/>
      <c r="C231" s="43"/>
      <c r="D231" s="139">
        <f>'5 жастағы балалар К'!AR90</f>
        <v>0</v>
      </c>
      <c r="E231" s="44"/>
      <c r="F231" s="139">
        <f>'5 жастағы балалар Ш'!AR90</f>
        <v>0</v>
      </c>
      <c r="G231" s="44"/>
    </row>
    <row r="232" spans="2:7">
      <c r="B232" s="37"/>
      <c r="C232" s="43"/>
      <c r="D232" s="139">
        <f>'5 жастағы балалар К'!AS90</f>
        <v>0</v>
      </c>
      <c r="E232" s="44"/>
      <c r="F232" s="139">
        <f>'5 жастағы балалар Ш'!AS90</f>
        <v>0</v>
      </c>
      <c r="G232" s="44"/>
    </row>
    <row r="233" spans="2:7">
      <c r="B233" s="37">
        <v>15</v>
      </c>
      <c r="C233" s="43"/>
      <c r="D233" s="139">
        <f>'5 жастағы балалар К'!AT90</f>
        <v>0</v>
      </c>
      <c r="E233" s="44"/>
      <c r="F233" s="139">
        <f>'5 жастағы балалар Ш'!AT90</f>
        <v>0</v>
      </c>
      <c r="G233" s="44"/>
    </row>
    <row r="234" spans="2:7">
      <c r="B234" s="37"/>
      <c r="C234" s="43"/>
      <c r="D234" s="139">
        <f>'5 жастағы балалар К'!AU90</f>
        <v>0</v>
      </c>
      <c r="E234" s="44"/>
      <c r="F234" s="139">
        <f>'5 жастағы балалар Ш'!AU90</f>
        <v>0</v>
      </c>
      <c r="G234" s="44"/>
    </row>
    <row r="235" spans="2:7">
      <c r="B235" s="37"/>
      <c r="C235" s="43"/>
      <c r="D235" s="139">
        <f>'5 жастағы балалар К'!AV90</f>
        <v>0</v>
      </c>
      <c r="E235" s="44"/>
      <c r="F235" s="139">
        <f>'5 жастағы балалар Ш'!AV90</f>
        <v>0</v>
      </c>
      <c r="G235" s="44"/>
    </row>
    <row r="236" spans="2:7">
      <c r="B236" s="31">
        <v>16</v>
      </c>
      <c r="C236" s="43"/>
      <c r="D236" s="139">
        <f>'5 жастағы балалар К'!AW90</f>
        <v>0</v>
      </c>
      <c r="E236" s="44"/>
      <c r="F236" s="139">
        <f>'5 жастағы балалар Ш'!AW90</f>
        <v>0</v>
      </c>
      <c r="G236" s="44"/>
    </row>
    <row r="237" spans="2:7">
      <c r="B237" s="33"/>
      <c r="C237" s="43"/>
      <c r="D237" s="139">
        <f>'5 жастағы балалар К'!AX90</f>
        <v>0</v>
      </c>
      <c r="E237" s="44"/>
      <c r="F237" s="139">
        <f>'5 жастағы балалар Ш'!AX90</f>
        <v>0</v>
      </c>
      <c r="G237" s="44"/>
    </row>
    <row r="238" spans="2:7">
      <c r="B238" s="34"/>
      <c r="C238" s="43"/>
      <c r="D238" s="139">
        <f>'5 жастағы балалар К'!AY90</f>
        <v>0</v>
      </c>
      <c r="E238" s="44"/>
      <c r="F238" s="139">
        <f>'5 жастағы балалар Ш'!AY90</f>
        <v>0</v>
      </c>
      <c r="G238" s="44"/>
    </row>
    <row r="239" spans="2:7">
      <c r="B239" s="31">
        <v>17</v>
      </c>
      <c r="C239" s="43"/>
      <c r="D239" s="139">
        <f>'5 жастағы балалар К'!AZ90</f>
        <v>0</v>
      </c>
      <c r="E239" s="44"/>
      <c r="F239" s="139">
        <f>'5 жастағы балалар Ш'!AZ90</f>
        <v>0</v>
      </c>
      <c r="G239" s="44"/>
    </row>
    <row r="240" spans="2:7">
      <c r="B240" s="33"/>
      <c r="C240" s="43"/>
      <c r="D240" s="139">
        <f>'5 жастағы балалар К'!BA90</f>
        <v>0</v>
      </c>
      <c r="E240" s="44"/>
      <c r="F240" s="139">
        <f>'5 жастағы балалар Ш'!BA90</f>
        <v>0</v>
      </c>
      <c r="G240" s="44"/>
    </row>
    <row r="241" spans="2:7">
      <c r="B241" s="34"/>
      <c r="C241" s="43"/>
      <c r="D241" s="139">
        <f>'5 жастағы балалар К'!BB90</f>
        <v>0</v>
      </c>
      <c r="E241" s="44"/>
      <c r="F241" s="139">
        <f>'5 жастағы балалар Ш'!BB90</f>
        <v>0</v>
      </c>
      <c r="G241" s="44"/>
    </row>
    <row r="242" spans="2:7">
      <c r="B242" s="31">
        <v>18</v>
      </c>
      <c r="C242" s="43"/>
      <c r="D242" s="139">
        <f>'5 жастағы балалар К'!BC90</f>
        <v>0</v>
      </c>
      <c r="E242" s="44"/>
      <c r="F242" s="139">
        <f>'5 жастағы балалар Ш'!BC90</f>
        <v>0</v>
      </c>
      <c r="G242" s="44"/>
    </row>
    <row r="243" spans="2:7">
      <c r="B243" s="33"/>
      <c r="C243" s="43"/>
      <c r="D243" s="139">
        <f>'5 жастағы балалар К'!BD90</f>
        <v>0</v>
      </c>
      <c r="E243" s="44"/>
      <c r="F243" s="139">
        <f>'5 жастағы балалар Ш'!BD90</f>
        <v>0</v>
      </c>
      <c r="G243" s="44"/>
    </row>
    <row r="244" spans="2:7">
      <c r="B244" s="34"/>
      <c r="C244" s="43"/>
      <c r="D244" s="139">
        <f>'5 жастағы балалар К'!BE90</f>
        <v>0</v>
      </c>
      <c r="E244" s="44"/>
      <c r="F244" s="139">
        <f>'5 жастағы балалар Ш'!BE90</f>
        <v>0</v>
      </c>
      <c r="G244" s="44"/>
    </row>
    <row r="245" spans="2:7">
      <c r="B245" s="31">
        <v>19</v>
      </c>
      <c r="C245" s="43"/>
      <c r="D245" s="139">
        <f>'5 жастағы балалар К'!BF90</f>
        <v>0</v>
      </c>
      <c r="E245" s="44"/>
      <c r="F245" s="139">
        <f>'5 жастағы балалар Ш'!BF90</f>
        <v>0</v>
      </c>
      <c r="G245" s="44"/>
    </row>
    <row r="246" spans="2:7">
      <c r="B246" s="33"/>
      <c r="C246" s="43"/>
      <c r="D246" s="139">
        <f>'5 жастағы балалар К'!BG90</f>
        <v>0</v>
      </c>
      <c r="E246" s="44"/>
      <c r="F246" s="139">
        <f>'5 жастағы балалар Ш'!BG90</f>
        <v>0</v>
      </c>
      <c r="G246" s="44"/>
    </row>
    <row r="247" spans="2:7">
      <c r="B247" s="34"/>
      <c r="C247" s="43"/>
      <c r="D247" s="139">
        <f>'5 жастағы балалар К'!BH90</f>
        <v>0</v>
      </c>
      <c r="E247" s="44"/>
      <c r="F247" s="139">
        <f>'5 жастағы балалар Ш'!BH90</f>
        <v>0</v>
      </c>
      <c r="G247" s="44"/>
    </row>
    <row r="248" spans="2:7">
      <c r="B248" s="31">
        <v>20</v>
      </c>
      <c r="C248" s="43"/>
      <c r="D248" s="139">
        <f>'5 жастағы балалар К'!BI90</f>
        <v>0</v>
      </c>
      <c r="E248" s="44"/>
      <c r="F248" s="139">
        <f>'5 жастағы балалар Ш'!BI90</f>
        <v>0</v>
      </c>
      <c r="G248" s="44"/>
    </row>
    <row r="249" spans="2:7">
      <c r="B249" s="33"/>
      <c r="C249" s="43"/>
      <c r="D249" s="139">
        <f>'5 жастағы балалар К'!BJ90</f>
        <v>0</v>
      </c>
      <c r="E249" s="44"/>
      <c r="F249" s="139">
        <f>'5 жастағы балалар Ш'!BJ90</f>
        <v>0</v>
      </c>
      <c r="G249" s="44"/>
    </row>
    <row r="250" spans="2:7">
      <c r="B250" s="34"/>
      <c r="C250" s="43"/>
      <c r="D250" s="139">
        <f>'5 жастағы балалар К'!BK90</f>
        <v>0</v>
      </c>
      <c r="E250" s="44"/>
      <c r="F250" s="139">
        <f>'5 жастағы балалар Ш'!BK90</f>
        <v>0</v>
      </c>
      <c r="G250" s="44"/>
    </row>
    <row r="251" spans="2:7">
      <c r="B251" s="31">
        <v>21</v>
      </c>
      <c r="C251" s="43"/>
      <c r="D251" s="139">
        <f>'5 жастағы балалар К'!BL90</f>
        <v>0</v>
      </c>
      <c r="E251" s="44"/>
      <c r="F251" s="139">
        <f>'5 жастағы балалар Ш'!BL90</f>
        <v>0</v>
      </c>
      <c r="G251" s="44"/>
    </row>
    <row r="252" spans="2:7">
      <c r="B252" s="33"/>
      <c r="C252" s="43"/>
      <c r="D252" s="139">
        <f>'5 жастағы балалар К'!BM90</f>
        <v>0</v>
      </c>
      <c r="E252" s="44"/>
      <c r="F252" s="139">
        <f>'5 жастағы балалар Ш'!BM90</f>
        <v>0</v>
      </c>
      <c r="G252" s="44"/>
    </row>
    <row r="253" spans="2:7">
      <c r="B253" s="34"/>
      <c r="C253" s="43"/>
      <c r="D253" s="139">
        <f>'5 жастағы балалар К'!BN90</f>
        <v>0</v>
      </c>
      <c r="E253" s="44"/>
      <c r="F253" s="139">
        <f>'5 жастағы балалар Ш'!BN90</f>
        <v>0</v>
      </c>
      <c r="G253" s="44"/>
    </row>
    <row r="254" spans="2:7">
      <c r="B254" s="31">
        <v>22</v>
      </c>
      <c r="C254" s="43"/>
      <c r="D254" s="139">
        <f>'5 жастағы балалар К'!BO90</f>
        <v>0</v>
      </c>
      <c r="E254" s="44"/>
      <c r="F254" s="139">
        <f>'5 жастағы балалар Ш'!BO90</f>
        <v>0</v>
      </c>
      <c r="G254" s="44"/>
    </row>
    <row r="255" spans="2:7">
      <c r="B255" s="33"/>
      <c r="C255" s="43"/>
      <c r="D255" s="139">
        <f>'5 жастағы балалар К'!BP90</f>
        <v>0</v>
      </c>
      <c r="E255" s="44"/>
      <c r="F255" s="139">
        <f>'5 жастағы балалар Ш'!BP90</f>
        <v>0</v>
      </c>
      <c r="G255" s="44"/>
    </row>
    <row r="256" spans="2:7">
      <c r="B256" s="34"/>
      <c r="C256" s="43"/>
      <c r="D256" s="139">
        <f>'5 жастағы балалар К'!BQ90</f>
        <v>0</v>
      </c>
      <c r="E256" s="44"/>
      <c r="F256" s="139">
        <f>'5 жастағы балалар Ш'!BQ90</f>
        <v>0</v>
      </c>
      <c r="G256" s="44"/>
    </row>
    <row r="257" spans="2:7">
      <c r="B257" s="31">
        <v>23</v>
      </c>
      <c r="C257" s="43"/>
      <c r="D257" s="139">
        <f>'5 жастағы балалар К'!BR90</f>
        <v>0</v>
      </c>
      <c r="E257" s="44"/>
      <c r="F257" s="139">
        <f>'5 жастағы балалар Ш'!BR90</f>
        <v>0</v>
      </c>
      <c r="G257" s="44"/>
    </row>
    <row r="258" spans="2:7">
      <c r="B258" s="33"/>
      <c r="C258" s="43"/>
      <c r="D258" s="139">
        <f>'5 жастағы балалар К'!BS90</f>
        <v>0</v>
      </c>
      <c r="E258" s="44"/>
      <c r="F258" s="139">
        <f>'5 жастағы балалар Ш'!BS90</f>
        <v>0</v>
      </c>
      <c r="G258" s="44"/>
    </row>
    <row r="259" spans="2:7">
      <c r="B259" s="34"/>
      <c r="C259" s="43"/>
      <c r="D259" s="139">
        <f>'5 жастағы балалар К'!BT90</f>
        <v>0</v>
      </c>
      <c r="E259" s="44"/>
      <c r="F259" s="139">
        <f>'5 жастағы балалар Ш'!BT90</f>
        <v>0</v>
      </c>
      <c r="G259" s="44"/>
    </row>
    <row r="260" spans="2:7">
      <c r="B260" s="31">
        <v>24</v>
      </c>
      <c r="C260" s="43"/>
      <c r="D260" s="139">
        <f>'5 жастағы балалар К'!BU90</f>
        <v>0</v>
      </c>
      <c r="E260" s="44"/>
      <c r="F260" s="139">
        <f>'5 жастағы балалар Ш'!BU90</f>
        <v>0</v>
      </c>
      <c r="G260" s="44"/>
    </row>
    <row r="261" spans="2:7">
      <c r="B261" s="33"/>
      <c r="C261" s="43"/>
      <c r="D261" s="139">
        <f>'5 жастағы балалар К'!BV90</f>
        <v>0</v>
      </c>
      <c r="E261" s="44"/>
      <c r="F261" s="139">
        <f>'5 жастағы балалар Ш'!BV90</f>
        <v>0</v>
      </c>
      <c r="G261" s="44"/>
    </row>
    <row r="262" spans="2:7">
      <c r="B262" s="34"/>
      <c r="C262" s="43"/>
      <c r="D262" s="139">
        <f>'5 жастағы балалар К'!BW90</f>
        <v>0</v>
      </c>
      <c r="E262" s="44"/>
      <c r="F262" s="139">
        <f>'5 жастағы балалар Ш'!BW90</f>
        <v>0</v>
      </c>
      <c r="G262" s="44"/>
    </row>
    <row r="263" spans="2:7">
      <c r="B263" s="31">
        <v>25</v>
      </c>
      <c r="C263" s="43"/>
      <c r="D263" s="139">
        <f>'5 жастағы балалар К'!BX90</f>
        <v>0</v>
      </c>
      <c r="E263" s="44"/>
      <c r="F263" s="139">
        <f>'5 жастағы балалар Ш'!BX90</f>
        <v>0</v>
      </c>
      <c r="G263" s="44"/>
    </row>
    <row r="264" spans="2:7">
      <c r="B264" s="33"/>
      <c r="C264" s="43"/>
      <c r="D264" s="139">
        <f>'5 жастағы балалар К'!BY90</f>
        <v>0</v>
      </c>
      <c r="E264" s="44"/>
      <c r="F264" s="139">
        <f>'5 жастағы балалар Ш'!BY90</f>
        <v>0</v>
      </c>
      <c r="G264" s="44"/>
    </row>
    <row r="265" spans="2:7">
      <c r="B265" s="34"/>
      <c r="C265" s="43"/>
      <c r="D265" s="139">
        <f>'5 жастағы балалар К'!BZ90</f>
        <v>0</v>
      </c>
      <c r="E265" s="44"/>
      <c r="F265" s="139">
        <f>'5 жастағы балалар Ш'!BZ90</f>
        <v>0</v>
      </c>
      <c r="G265" s="44"/>
    </row>
    <row r="266" spans="2:7">
      <c r="B266" s="37">
        <v>26</v>
      </c>
      <c r="C266" s="43"/>
      <c r="D266" s="139">
        <f>'5 жастағы балалар К'!CA90</f>
        <v>0</v>
      </c>
      <c r="E266" s="44"/>
      <c r="F266" s="139">
        <f>'5 жастағы балалар Ш'!CA90</f>
        <v>0</v>
      </c>
      <c r="G266" s="44"/>
    </row>
    <row r="267" spans="2:7">
      <c r="B267" s="37"/>
      <c r="C267" s="43"/>
      <c r="D267" s="139">
        <f>'5 жастағы балалар К'!CB90</f>
        <v>0</v>
      </c>
      <c r="E267" s="44"/>
      <c r="F267" s="139">
        <f>'5 жастағы балалар Ш'!CB90</f>
        <v>0</v>
      </c>
      <c r="G267" s="44"/>
    </row>
    <row r="268" spans="2:7">
      <c r="B268" s="37"/>
      <c r="C268" s="43"/>
      <c r="D268" s="139">
        <f>'5 жастағы балалар К'!CC90</f>
        <v>0</v>
      </c>
      <c r="E268" s="44"/>
      <c r="F268" s="139">
        <f>'5 жастағы балалар Ш'!CC90</f>
        <v>0</v>
      </c>
      <c r="G268" s="44"/>
    </row>
    <row r="269" spans="2:7">
      <c r="B269" s="37">
        <v>27</v>
      </c>
      <c r="C269" s="43"/>
      <c r="D269" s="139">
        <f>'5 жастағы балалар К'!CD90</f>
        <v>0</v>
      </c>
      <c r="E269" s="44"/>
      <c r="F269" s="139">
        <f>'5 жастағы балалар Ш'!CD90</f>
        <v>0</v>
      </c>
      <c r="G269" s="44"/>
    </row>
    <row r="270" spans="2:7">
      <c r="B270" s="37"/>
      <c r="C270" s="43"/>
      <c r="D270" s="139">
        <f>'5 жастағы балалар К'!CE90</f>
        <v>0</v>
      </c>
      <c r="E270" s="44"/>
      <c r="F270" s="139">
        <f>'5 жастағы балалар Ш'!CE90</f>
        <v>0</v>
      </c>
      <c r="G270" s="44"/>
    </row>
    <row r="271" spans="2:7">
      <c r="B271" s="37"/>
      <c r="C271" s="43"/>
      <c r="D271" s="139">
        <f>'5 жастағы балалар К'!CF90</f>
        <v>0</v>
      </c>
      <c r="E271" s="44"/>
      <c r="F271" s="139">
        <f>'5 жастағы балалар Ш'!CF90</f>
        <v>0</v>
      </c>
      <c r="G271" s="44"/>
    </row>
    <row r="272" spans="2:7">
      <c r="B272" s="37">
        <v>28</v>
      </c>
      <c r="C272" s="43"/>
      <c r="D272" s="139">
        <f>'5 жастағы балалар К'!CG90</f>
        <v>0</v>
      </c>
      <c r="E272" s="44"/>
      <c r="F272" s="139">
        <f>'5 жастағы балалар Ш'!CG90</f>
        <v>0</v>
      </c>
      <c r="G272" s="44"/>
    </row>
    <row r="273" spans="2:7">
      <c r="B273" s="37"/>
      <c r="C273" s="43"/>
      <c r="D273" s="139">
        <f>'5 жастағы балалар К'!CH90</f>
        <v>0</v>
      </c>
      <c r="E273" s="44"/>
      <c r="F273" s="139">
        <f>'5 жастағы балалар Ш'!CH90</f>
        <v>0</v>
      </c>
      <c r="G273" s="44"/>
    </row>
    <row r="274" spans="2:7">
      <c r="B274" s="37"/>
      <c r="C274" s="43"/>
      <c r="D274" s="139">
        <f>'5 жастағы балалар К'!CI90</f>
        <v>0</v>
      </c>
      <c r="E274" s="44"/>
      <c r="F274" s="139">
        <f>'5 жастағы балалар Ш'!CI90</f>
        <v>0</v>
      </c>
      <c r="G274" s="44"/>
    </row>
    <row r="275" spans="2:7">
      <c r="B275" s="37">
        <v>29</v>
      </c>
      <c r="C275" s="43"/>
      <c r="D275" s="42"/>
      <c r="E275" s="44"/>
      <c r="F275" s="139">
        <f>'5 жастағы балалар Ш'!CJ90</f>
        <v>0</v>
      </c>
      <c r="G275" s="44"/>
    </row>
    <row r="276" spans="2:7">
      <c r="B276" s="37"/>
      <c r="C276" s="43"/>
      <c r="D276" s="44"/>
      <c r="E276" s="44"/>
      <c r="F276" s="139">
        <f>'5 жастағы балалар Ш'!CK90</f>
        <v>0</v>
      </c>
      <c r="G276" s="44"/>
    </row>
    <row r="277" spans="2:7">
      <c r="B277" s="37"/>
      <c r="C277" s="43"/>
      <c r="D277" s="44"/>
      <c r="E277" s="44"/>
      <c r="F277" s="139">
        <f>'5 жастағы балалар Ш'!CL90</f>
        <v>0</v>
      </c>
      <c r="G277" s="44"/>
    </row>
    <row r="278" spans="2:7">
      <c r="B278" s="37">
        <v>30</v>
      </c>
      <c r="C278" s="43"/>
      <c r="D278" s="44"/>
      <c r="E278" s="44"/>
      <c r="F278" s="139">
        <f>'5 жастағы балалар Ш'!CM90</f>
        <v>0</v>
      </c>
      <c r="G278" s="44"/>
    </row>
    <row r="279" spans="2:7">
      <c r="B279" s="37"/>
      <c r="C279" s="43"/>
      <c r="D279" s="44"/>
      <c r="E279" s="44"/>
      <c r="F279" s="139">
        <f>'5 жастағы балалар Ш'!CN90</f>
        <v>0</v>
      </c>
      <c r="G279" s="44"/>
    </row>
    <row r="280" spans="2:7">
      <c r="B280" s="37"/>
      <c r="C280" s="43"/>
      <c r="D280" s="44"/>
      <c r="E280" s="44"/>
      <c r="F280" s="139">
        <f>'5 жастағы балалар Ш'!CO90</f>
        <v>0</v>
      </c>
      <c r="G280" s="44"/>
    </row>
    <row r="281" spans="2:7">
      <c r="B281" s="37">
        <v>31</v>
      </c>
      <c r="C281" s="43"/>
      <c r="D281" s="44"/>
      <c r="E281" s="44"/>
      <c r="F281" s="139">
        <f>'5 жастағы балалар Ш'!CP90</f>
        <v>0</v>
      </c>
      <c r="G281" s="44"/>
    </row>
    <row r="282" spans="2:7">
      <c r="B282" s="37"/>
      <c r="C282" s="43"/>
      <c r="D282" s="44"/>
      <c r="E282" s="44"/>
      <c r="F282" s="139">
        <f>'5 жастағы балалар Ш'!CQ90</f>
        <v>0</v>
      </c>
      <c r="G282" s="44"/>
    </row>
    <row r="283" spans="2:7">
      <c r="B283" s="37"/>
      <c r="C283" s="43"/>
      <c r="D283" s="44"/>
      <c r="E283" s="44"/>
      <c r="F283" s="139">
        <f>'5 жастағы балалар Ш'!CR90</f>
        <v>0</v>
      </c>
      <c r="G283" s="44"/>
    </row>
    <row r="284" spans="2:7">
      <c r="B284" s="37">
        <v>32</v>
      </c>
      <c r="C284" s="43"/>
      <c r="D284" s="44"/>
      <c r="E284" s="44"/>
      <c r="F284" s="139">
        <f>'5 жастағы балалар Ш'!CS90</f>
        <v>0</v>
      </c>
      <c r="G284" s="44"/>
    </row>
    <row r="285" spans="2:7">
      <c r="B285" s="37"/>
      <c r="C285" s="43"/>
      <c r="D285" s="44"/>
      <c r="E285" s="44"/>
      <c r="F285" s="139">
        <f>'5 жастағы балалар Ш'!CT90</f>
        <v>0</v>
      </c>
      <c r="G285" s="44"/>
    </row>
    <row r="286" spans="2:7">
      <c r="B286" s="37"/>
      <c r="C286" s="43"/>
      <c r="D286" s="44"/>
      <c r="E286" s="44"/>
      <c r="F286" s="139">
        <f>'5 жастағы балалар Ш'!CU90</f>
        <v>0</v>
      </c>
      <c r="G286" s="44"/>
    </row>
    <row r="287" spans="2:7">
      <c r="B287" s="37">
        <v>33</v>
      </c>
      <c r="C287" s="43"/>
      <c r="D287" s="44"/>
      <c r="E287" s="44"/>
      <c r="F287" s="139">
        <f>'5 жастағы балалар Ш'!CV90</f>
        <v>0</v>
      </c>
      <c r="G287" s="44"/>
    </row>
    <row r="288" spans="2:7">
      <c r="B288" s="37"/>
      <c r="C288" s="43"/>
      <c r="D288" s="44"/>
      <c r="E288" s="44"/>
      <c r="F288" s="139">
        <f>'5 жастағы балалар Ш'!CW90</f>
        <v>0</v>
      </c>
      <c r="G288" s="44"/>
    </row>
    <row r="289" spans="2:7">
      <c r="B289" s="37"/>
      <c r="C289" s="43"/>
      <c r="D289" s="44"/>
      <c r="E289" s="44"/>
      <c r="F289" s="139">
        <f>'5 жастағы балалар Ш'!CX90</f>
        <v>0</v>
      </c>
      <c r="G289" s="44"/>
    </row>
    <row r="290" spans="2:7">
      <c r="B290" s="37">
        <v>34</v>
      </c>
      <c r="C290" s="43"/>
      <c r="D290" s="44"/>
      <c r="E290" s="44"/>
      <c r="F290" s="139">
        <f>'5 жастағы балалар Ш'!CY90</f>
        <v>0</v>
      </c>
      <c r="G290" s="44"/>
    </row>
    <row r="291" spans="2:7">
      <c r="B291" s="37"/>
      <c r="C291" s="43"/>
      <c r="D291" s="44"/>
      <c r="E291" s="44"/>
      <c r="F291" s="139">
        <f>'5 жастағы балалар Ш'!CZ90</f>
        <v>0</v>
      </c>
      <c r="G291" s="44"/>
    </row>
    <row r="292" spans="2:7">
      <c r="B292" s="37"/>
      <c r="C292" s="43"/>
      <c r="D292" s="44"/>
      <c r="E292" s="44"/>
      <c r="F292" s="139">
        <f>'5 жастағы балалар Ш'!DA90</f>
        <v>0</v>
      </c>
      <c r="G292" s="44"/>
    </row>
    <row r="293" spans="2:7">
      <c r="B293" s="37">
        <v>35</v>
      </c>
      <c r="C293" s="43"/>
      <c r="D293" s="44"/>
      <c r="E293" s="44"/>
      <c r="F293" s="139">
        <f>'5 жастағы балалар Ш'!DB90</f>
        <v>0</v>
      </c>
      <c r="G293" s="44"/>
    </row>
    <row r="294" spans="2:7">
      <c r="B294" s="37"/>
      <c r="C294" s="43"/>
      <c r="D294" s="44"/>
      <c r="E294" s="44"/>
      <c r="F294" s="139">
        <f>'5 жастағы балалар Ш'!DC90</f>
        <v>0</v>
      </c>
      <c r="G294" s="44"/>
    </row>
    <row r="295" spans="2:7">
      <c r="B295" s="37"/>
      <c r="C295" s="45"/>
      <c r="D295" s="46"/>
      <c r="E295" s="46"/>
      <c r="F295" s="139">
        <f>'5 жастағы балалар Ш'!DD90</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Ф'!D149</f>
        <v>0</v>
      </c>
      <c r="D300" s="137">
        <f>'5 жастағы балалар К'!D149</f>
        <v>0</v>
      </c>
      <c r="E300" s="137">
        <f>'5 жастағы балалар Т'!D149</f>
        <v>0</v>
      </c>
      <c r="F300" s="137">
        <f>'5 жастағы балалар Ш'!D149</f>
        <v>0</v>
      </c>
      <c r="G300" s="137">
        <f>'5 жастағы балалар Ә'!D149</f>
        <v>0</v>
      </c>
    </row>
    <row r="301" spans="2:7">
      <c r="B301" s="33"/>
      <c r="C301" s="137">
        <f>'5 жастағы балалар Ф'!E149</f>
        <v>0</v>
      </c>
      <c r="D301" s="137">
        <f>'5 жастағы балалар К'!E149</f>
        <v>0</v>
      </c>
      <c r="E301" s="137">
        <f>'5 жастағы балалар Т'!E149</f>
        <v>0</v>
      </c>
      <c r="F301" s="137">
        <f>'5 жастағы балалар Ш'!E149</f>
        <v>0</v>
      </c>
      <c r="G301" s="137">
        <f>'5 жастағы балалар Ә'!E149</f>
        <v>0</v>
      </c>
    </row>
    <row r="302" spans="2:7">
      <c r="B302" s="34"/>
      <c r="C302" s="137">
        <f>'5 жастағы балалар Ф'!F149</f>
        <v>0</v>
      </c>
      <c r="D302" s="137">
        <f>'5 жастағы балалар К'!F149</f>
        <v>0</v>
      </c>
      <c r="E302" s="137">
        <f>'5 жастағы балалар Т'!F149</f>
        <v>0</v>
      </c>
      <c r="F302" s="137">
        <f>'5 жастағы балалар Ш'!F149</f>
        <v>0</v>
      </c>
      <c r="G302" s="137">
        <f>'5 жастағы балалар Ә'!F149</f>
        <v>0</v>
      </c>
    </row>
    <row r="303" spans="2:7">
      <c r="B303" s="31">
        <v>2</v>
      </c>
      <c r="C303" s="137">
        <f>'5 жастағы балалар Ф'!G149</f>
        <v>0</v>
      </c>
      <c r="D303" s="137">
        <f>'5 жастағы балалар К'!G149</f>
        <v>0</v>
      </c>
      <c r="E303" s="137">
        <f>'5 жастағы балалар Т'!G149</f>
        <v>0</v>
      </c>
      <c r="F303" s="137">
        <f>'5 жастағы балалар Ш'!G149</f>
        <v>0</v>
      </c>
      <c r="G303" s="137">
        <f>'5 жастағы балалар Ә'!G149</f>
        <v>0</v>
      </c>
    </row>
    <row r="304" spans="2:7">
      <c r="B304" s="33"/>
      <c r="C304" s="137">
        <f>'5 жастағы балалар Ф'!H149</f>
        <v>0</v>
      </c>
      <c r="D304" s="137">
        <f>'5 жастағы балалар К'!H149</f>
        <v>0</v>
      </c>
      <c r="E304" s="137">
        <f>'5 жастағы балалар Т'!H149</f>
        <v>0</v>
      </c>
      <c r="F304" s="137">
        <f>'5 жастағы балалар Ш'!H149</f>
        <v>0</v>
      </c>
      <c r="G304" s="137">
        <f>'5 жастағы балалар Ә'!H149</f>
        <v>0</v>
      </c>
    </row>
    <row r="305" spans="2:7">
      <c r="B305" s="34"/>
      <c r="C305" s="137">
        <f>'5 жастағы балалар Ф'!I149</f>
        <v>0</v>
      </c>
      <c r="D305" s="137">
        <f>'5 жастағы балалар К'!I149</f>
        <v>0</v>
      </c>
      <c r="E305" s="137">
        <f>'5 жастағы балалар Т'!I149</f>
        <v>0</v>
      </c>
      <c r="F305" s="137">
        <f>'5 жастағы балалар Ш'!I149</f>
        <v>0</v>
      </c>
      <c r="G305" s="137">
        <f>'5 жастағы балалар Ә'!I149</f>
        <v>0</v>
      </c>
    </row>
    <row r="306" spans="2:7">
      <c r="B306" s="31">
        <v>3</v>
      </c>
      <c r="C306" s="137">
        <f>'5 жастағы балалар Ф'!J149</f>
        <v>0</v>
      </c>
      <c r="D306" s="137">
        <f>'5 жастағы балалар К'!J149</f>
        <v>0</v>
      </c>
      <c r="E306" s="137">
        <f>'5 жастағы балалар Т'!J149</f>
        <v>0</v>
      </c>
      <c r="F306" s="137">
        <f>'5 жастағы балалар Ш'!J149</f>
        <v>0</v>
      </c>
      <c r="G306" s="137">
        <f>'5 жастағы балалар Ә'!J149</f>
        <v>0</v>
      </c>
    </row>
    <row r="307" spans="2:7">
      <c r="B307" s="33"/>
      <c r="C307" s="137">
        <f>'5 жастағы балалар Ф'!K149</f>
        <v>0</v>
      </c>
      <c r="D307" s="137">
        <f>'5 жастағы балалар К'!K149</f>
        <v>0</v>
      </c>
      <c r="E307" s="137">
        <f>'5 жастағы балалар Т'!K149</f>
        <v>0</v>
      </c>
      <c r="F307" s="137">
        <f>'5 жастағы балалар Ш'!K149</f>
        <v>0</v>
      </c>
      <c r="G307" s="137">
        <f>'5 жастағы балалар Ә'!K149</f>
        <v>0</v>
      </c>
    </row>
    <row r="308" spans="2:7">
      <c r="B308" s="34"/>
      <c r="C308" s="137">
        <f>'5 жастағы балалар Ф'!L149</f>
        <v>0</v>
      </c>
      <c r="D308" s="137">
        <f>'5 жастағы балалар К'!L149</f>
        <v>0</v>
      </c>
      <c r="E308" s="137">
        <f>'5 жастағы балалар Т'!L149</f>
        <v>0</v>
      </c>
      <c r="F308" s="137">
        <f>'5 жастағы балалар Ш'!L149</f>
        <v>0</v>
      </c>
      <c r="G308" s="137">
        <f>'5 жастағы балалар Ә'!L149</f>
        <v>0</v>
      </c>
    </row>
    <row r="309" spans="2:7">
      <c r="B309" s="31">
        <v>4</v>
      </c>
      <c r="C309" s="137">
        <f>'5 жастағы балалар Ф'!M149</f>
        <v>0</v>
      </c>
      <c r="D309" s="137">
        <f>'5 жастағы балалар К'!M149</f>
        <v>0</v>
      </c>
      <c r="E309" s="137">
        <f>'5 жастағы балалар Т'!M149</f>
        <v>0</v>
      </c>
      <c r="F309" s="137">
        <f>'5 жастағы балалар Ш'!M149</f>
        <v>0</v>
      </c>
      <c r="G309" s="137">
        <f>'5 жастағы балалар Ә'!M149</f>
        <v>0</v>
      </c>
    </row>
    <row r="310" spans="2:7">
      <c r="B310" s="33"/>
      <c r="C310" s="137">
        <f>'5 жастағы балалар Ф'!N149</f>
        <v>0</v>
      </c>
      <c r="D310" s="137">
        <f>'5 жастағы балалар К'!N149</f>
        <v>0</v>
      </c>
      <c r="E310" s="137">
        <f>'5 жастағы балалар Т'!N149</f>
        <v>0</v>
      </c>
      <c r="F310" s="137">
        <f>'5 жастағы балалар Ш'!N149</f>
        <v>0</v>
      </c>
      <c r="G310" s="137">
        <f>'5 жастағы балалар Ә'!N149</f>
        <v>0</v>
      </c>
    </row>
    <row r="311" spans="2:7">
      <c r="B311" s="34"/>
      <c r="C311" s="137">
        <f>'5 жастағы балалар Ф'!O149</f>
        <v>0</v>
      </c>
      <c r="D311" s="137">
        <f>'5 жастағы балалар К'!O149</f>
        <v>0</v>
      </c>
      <c r="E311" s="137">
        <f>'5 жастағы балалар Т'!O149</f>
        <v>0</v>
      </c>
      <c r="F311" s="137">
        <f>'5 жастағы балалар Ш'!O149</f>
        <v>0</v>
      </c>
      <c r="G311" s="137">
        <f>'5 жастағы балалар Ә'!O149</f>
        <v>0</v>
      </c>
    </row>
    <row r="312" spans="2:7">
      <c r="B312" s="31">
        <v>5</v>
      </c>
      <c r="C312" s="137">
        <f>'5 жастағы балалар Ф'!P149</f>
        <v>0</v>
      </c>
      <c r="D312" s="137">
        <f>'5 жастағы балалар К'!P149</f>
        <v>0</v>
      </c>
      <c r="E312" s="137">
        <f>'5 жастағы балалар Т'!P149</f>
        <v>0</v>
      </c>
      <c r="F312" s="137">
        <f>'5 жастағы балалар Ш'!P149</f>
        <v>0</v>
      </c>
      <c r="G312" s="137">
        <f>'5 жастағы балалар Ә'!P149</f>
        <v>0</v>
      </c>
    </row>
    <row r="313" spans="2:7">
      <c r="B313" s="33"/>
      <c r="C313" s="137">
        <f>'5 жастағы балалар Ф'!Q149</f>
        <v>0</v>
      </c>
      <c r="D313" s="137">
        <f>'5 жастағы балалар К'!Q149</f>
        <v>0</v>
      </c>
      <c r="E313" s="137">
        <f>'5 жастағы балалар Т'!Q149</f>
        <v>0</v>
      </c>
      <c r="F313" s="137">
        <f>'5 жастағы балалар Ш'!Q149</f>
        <v>0</v>
      </c>
      <c r="G313" s="137">
        <f>'5 жастағы балалар Ә'!Q149</f>
        <v>0</v>
      </c>
    </row>
    <row r="314" spans="2:7">
      <c r="B314" s="34"/>
      <c r="C314" s="137">
        <f>'5 жастағы балалар Ф'!R149</f>
        <v>0</v>
      </c>
      <c r="D314" s="137">
        <f>'5 жастағы балалар К'!R149</f>
        <v>0</v>
      </c>
      <c r="E314" s="137">
        <f>'5 жастағы балалар Т'!R149</f>
        <v>0</v>
      </c>
      <c r="F314" s="137">
        <f>'5 жастағы балалар Ш'!R149</f>
        <v>0</v>
      </c>
      <c r="G314" s="137">
        <f>'5 жастағы балалар Ә'!R149</f>
        <v>0</v>
      </c>
    </row>
    <row r="315" spans="2:7">
      <c r="B315" s="31">
        <v>6</v>
      </c>
      <c r="C315" s="137">
        <f>'5 жастағы балалар Ф'!S149</f>
        <v>0</v>
      </c>
      <c r="D315" s="137">
        <f>'5 жастағы балалар К'!S149</f>
        <v>0</v>
      </c>
      <c r="E315" s="137">
        <f>'5 жастағы балалар Т'!S149</f>
        <v>0</v>
      </c>
      <c r="F315" s="137">
        <f>'5 жастағы балалар Ш'!S149</f>
        <v>0</v>
      </c>
      <c r="G315" s="137">
        <f>'5 жастағы балалар Ә'!S149</f>
        <v>0</v>
      </c>
    </row>
    <row r="316" spans="2:7">
      <c r="B316" s="33"/>
      <c r="C316" s="137">
        <f>'5 жастағы балалар Ф'!T149</f>
        <v>0</v>
      </c>
      <c r="D316" s="137">
        <f>'5 жастағы балалар К'!T149</f>
        <v>0</v>
      </c>
      <c r="E316" s="137">
        <f>'5 жастағы балалар Т'!T149</f>
        <v>0</v>
      </c>
      <c r="F316" s="137">
        <f>'5 жастағы балалар Ш'!T149</f>
        <v>0</v>
      </c>
      <c r="G316" s="137">
        <f>'5 жастағы балалар Ә'!T149</f>
        <v>0</v>
      </c>
    </row>
    <row r="317" spans="2:7">
      <c r="B317" s="34"/>
      <c r="C317" s="137">
        <f>'5 жастағы балалар Ф'!U149</f>
        <v>0</v>
      </c>
      <c r="D317" s="137">
        <f>'5 жастағы балалар К'!U149</f>
        <v>0</v>
      </c>
      <c r="E317" s="137">
        <f>'5 жастағы балалар Т'!U149</f>
        <v>0</v>
      </c>
      <c r="F317" s="137">
        <f>'5 жастағы балалар Ш'!U149</f>
        <v>0</v>
      </c>
      <c r="G317" s="137">
        <f>'5 жастағы балалар Ә'!U149</f>
        <v>0</v>
      </c>
    </row>
    <row r="318" spans="2:7">
      <c r="B318" s="31">
        <v>7</v>
      </c>
      <c r="C318" s="137">
        <f>'5 жастағы балалар Ф'!V149</f>
        <v>0</v>
      </c>
      <c r="D318" s="137">
        <f>'5 жастағы балалар К'!V149</f>
        <v>0</v>
      </c>
      <c r="E318" s="137">
        <f>'5 жастағы балалар Т'!V149</f>
        <v>0</v>
      </c>
      <c r="F318" s="137">
        <f>'5 жастағы балалар Ш'!V149</f>
        <v>0</v>
      </c>
      <c r="G318" s="137">
        <f>'5 жастағы балалар Ә'!V149</f>
        <v>0</v>
      </c>
    </row>
    <row r="319" spans="2:7">
      <c r="B319" s="33"/>
      <c r="C319" s="137">
        <f>'5 жастағы балалар Ф'!W149</f>
        <v>0</v>
      </c>
      <c r="D319" s="137">
        <f>'5 жастағы балалар Ш'!W149</f>
        <v>0</v>
      </c>
      <c r="E319" s="137">
        <f>'5 жастағы балалар Т'!W149</f>
        <v>0</v>
      </c>
      <c r="F319" s="137">
        <f>'5 жастағы балалар Ш'!W149</f>
        <v>0</v>
      </c>
      <c r="G319" s="137">
        <f>'5 жастағы балалар Ә'!W149</f>
        <v>0</v>
      </c>
    </row>
    <row r="320" spans="2:7">
      <c r="B320" s="34"/>
      <c r="C320" s="137">
        <f>'5 жастағы балалар Ф'!X149</f>
        <v>0</v>
      </c>
      <c r="D320" s="137">
        <f>'5 жастағы балалар К'!X149</f>
        <v>0</v>
      </c>
      <c r="E320" s="137">
        <f>'5 жастағы балалар Т'!X149</f>
        <v>0</v>
      </c>
      <c r="F320" s="137">
        <f>'5 жастағы балалар Ш'!X149</f>
        <v>0</v>
      </c>
      <c r="G320" s="137">
        <f>'5 жастағы балалар Ә'!X149</f>
        <v>0</v>
      </c>
    </row>
    <row r="321" spans="2:7">
      <c r="B321" s="31">
        <v>8</v>
      </c>
      <c r="C321" s="41"/>
      <c r="D321" s="137">
        <f>'5 жастағы балалар К'!Y149</f>
        <v>0</v>
      </c>
      <c r="E321" s="42"/>
      <c r="F321" s="137">
        <f>'5 жастағы балалар Ш'!Y149</f>
        <v>0</v>
      </c>
      <c r="G321" s="42"/>
    </row>
    <row r="322" spans="2:7">
      <c r="B322" s="33"/>
      <c r="C322" s="43"/>
      <c r="D322" s="137">
        <f>'5 жастағы балалар К'!Z149</f>
        <v>0</v>
      </c>
      <c r="E322" s="44"/>
      <c r="F322" s="137">
        <f>'5 жастағы балалар Ш'!Z149</f>
        <v>0</v>
      </c>
      <c r="G322" s="44"/>
    </row>
    <row r="323" spans="2:7">
      <c r="B323" s="34"/>
      <c r="C323" s="43"/>
      <c r="D323" s="137">
        <f>'5 жастағы балалар К'!AA149</f>
        <v>0</v>
      </c>
      <c r="E323" s="44"/>
      <c r="F323" s="137">
        <f>'5 жастағы балалар Ш'!AA149</f>
        <v>0</v>
      </c>
      <c r="G323" s="44"/>
    </row>
    <row r="324" spans="2:7">
      <c r="B324" s="31">
        <v>9</v>
      </c>
      <c r="C324" s="43"/>
      <c r="D324" s="137">
        <f>'5 жастағы балалар К'!AB149</f>
        <v>0</v>
      </c>
      <c r="E324" s="44"/>
      <c r="F324" s="137">
        <f>'5 жастағы балалар Ш'!AB149</f>
        <v>0</v>
      </c>
      <c r="G324" s="44"/>
    </row>
    <row r="325" spans="2:7">
      <c r="B325" s="33"/>
      <c r="C325" s="43"/>
      <c r="D325" s="137">
        <f>'5 жастағы балалар К'!AC149</f>
        <v>0</v>
      </c>
      <c r="E325" s="44"/>
      <c r="F325" s="137">
        <f>'5 жастағы балалар Ш'!AC149</f>
        <v>0</v>
      </c>
      <c r="G325" s="44"/>
    </row>
    <row r="326" spans="2:7">
      <c r="B326" s="34"/>
      <c r="C326" s="43"/>
      <c r="D326" s="137">
        <f>'5 жастағы балалар К'!AD149</f>
        <v>0</v>
      </c>
      <c r="E326" s="44"/>
      <c r="F326" s="137">
        <f>'5 жастағы балалар Ш'!AD149</f>
        <v>0</v>
      </c>
      <c r="G326" s="44"/>
    </row>
    <row r="327" spans="2:7">
      <c r="B327" s="37">
        <v>10</v>
      </c>
      <c r="C327" s="43"/>
      <c r="D327" s="137">
        <f>'5 жастағы балалар К'!AE149</f>
        <v>0</v>
      </c>
      <c r="E327" s="44"/>
      <c r="F327" s="137">
        <f>'5 жастағы балалар Ш'!AE149</f>
        <v>0</v>
      </c>
      <c r="G327" s="44"/>
    </row>
    <row r="328" spans="2:7">
      <c r="B328" s="37"/>
      <c r="C328" s="43"/>
      <c r="D328" s="137">
        <f>'5 жастағы балалар К'!AF149</f>
        <v>0</v>
      </c>
      <c r="E328" s="44"/>
      <c r="F328" s="137">
        <f>'5 жастағы балалар Ш'!AF149</f>
        <v>0</v>
      </c>
      <c r="G328" s="44"/>
    </row>
    <row r="329" spans="2:7">
      <c r="B329" s="37"/>
      <c r="C329" s="43"/>
      <c r="D329" s="137">
        <f>'5 жастағы балалар К'!AG149</f>
        <v>0</v>
      </c>
      <c r="E329" s="44"/>
      <c r="F329" s="137">
        <f>'5 жастағы балалар Ш'!AG149</f>
        <v>0</v>
      </c>
      <c r="G329" s="44"/>
    </row>
    <row r="330" spans="2:7">
      <c r="B330" s="37">
        <v>11</v>
      </c>
      <c r="C330" s="43"/>
      <c r="D330" s="137">
        <f>'5 жастағы балалар К'!AH149</f>
        <v>0</v>
      </c>
      <c r="E330" s="44"/>
      <c r="F330" s="137">
        <f>'5 жастағы балалар Ш'!AH149</f>
        <v>0</v>
      </c>
      <c r="G330" s="44"/>
    </row>
    <row r="331" spans="2:7">
      <c r="B331" s="37"/>
      <c r="C331" s="43"/>
      <c r="D331" s="137">
        <f>'5 жастағы балалар К'!AI149</f>
        <v>0</v>
      </c>
      <c r="E331" s="44"/>
      <c r="F331" s="137">
        <f>'5 жастағы балалар Ш'!AI149</f>
        <v>0</v>
      </c>
      <c r="G331" s="44"/>
    </row>
    <row r="332" spans="2:7">
      <c r="B332" s="37"/>
      <c r="C332" s="43"/>
      <c r="D332" s="137">
        <f>'5 жастағы балалар К'!AJ149</f>
        <v>0</v>
      </c>
      <c r="E332" s="44"/>
      <c r="F332" s="137">
        <f>'5 жастағы балалар Ш'!AJ149</f>
        <v>0</v>
      </c>
      <c r="G332" s="44"/>
    </row>
    <row r="333" spans="2:7">
      <c r="B333" s="37">
        <v>12</v>
      </c>
      <c r="C333" s="43"/>
      <c r="D333" s="137">
        <f>'5 жастағы балалар К'!AK149</f>
        <v>0</v>
      </c>
      <c r="E333" s="44"/>
      <c r="F333" s="137">
        <f>'5 жастағы балалар Ш'!AK149</f>
        <v>0</v>
      </c>
      <c r="G333" s="44"/>
    </row>
    <row r="334" spans="2:7">
      <c r="B334" s="37"/>
      <c r="C334" s="43"/>
      <c r="D334" s="137">
        <f>'5 жастағы балалар К'!AL149</f>
        <v>0</v>
      </c>
      <c r="E334" s="44"/>
      <c r="F334" s="137">
        <f>'5 жастағы балалар Ш'!AL149</f>
        <v>0</v>
      </c>
      <c r="G334" s="44"/>
    </row>
    <row r="335" spans="2:7">
      <c r="B335" s="37"/>
      <c r="C335" s="43"/>
      <c r="D335" s="137">
        <f>'5 жастағы балалар К'!AM149</f>
        <v>0</v>
      </c>
      <c r="E335" s="44"/>
      <c r="F335" s="137">
        <f>'5 жастағы балалар Ш'!AM149</f>
        <v>0</v>
      </c>
      <c r="G335" s="44"/>
    </row>
    <row r="336" spans="2:7">
      <c r="B336" s="37">
        <v>13</v>
      </c>
      <c r="C336" s="43"/>
      <c r="D336" s="137">
        <f>'5 жастағы балалар К'!AN149</f>
        <v>0</v>
      </c>
      <c r="E336" s="44"/>
      <c r="F336" s="137">
        <f>'5 жастағы балалар Ш'!AN149</f>
        <v>0</v>
      </c>
      <c r="G336" s="44"/>
    </row>
    <row r="337" spans="2:7">
      <c r="B337" s="37"/>
      <c r="C337" s="43"/>
      <c r="D337" s="137">
        <f>'5 жастағы балалар К'!AO149</f>
        <v>0</v>
      </c>
      <c r="E337" s="44"/>
      <c r="F337" s="137">
        <f>'5 жастағы балалар Ш'!AO149</f>
        <v>0</v>
      </c>
      <c r="G337" s="44"/>
    </row>
    <row r="338" spans="2:7">
      <c r="B338" s="37"/>
      <c r="C338" s="43"/>
      <c r="D338" s="137">
        <f>'5 жастағы балалар К'!AP149</f>
        <v>0</v>
      </c>
      <c r="E338" s="44"/>
      <c r="F338" s="137">
        <f>'5 жастағы балалар Ш'!AP149</f>
        <v>0</v>
      </c>
      <c r="G338" s="44"/>
    </row>
    <row r="339" spans="2:7">
      <c r="B339" s="37">
        <v>14</v>
      </c>
      <c r="C339" s="43"/>
      <c r="D339" s="137">
        <f>'5 жастағы балалар К'!AQ149</f>
        <v>0</v>
      </c>
      <c r="E339" s="44"/>
      <c r="F339" s="137">
        <f>'5 жастағы балалар Ш'!AQ149</f>
        <v>0</v>
      </c>
      <c r="G339" s="44"/>
    </row>
    <row r="340" spans="2:7">
      <c r="B340" s="37"/>
      <c r="C340" s="43"/>
      <c r="D340" s="137">
        <f>'5 жастағы балалар К'!AR149</f>
        <v>0</v>
      </c>
      <c r="E340" s="44"/>
      <c r="F340" s="137">
        <f>'5 жастағы балалар Ш'!AR149</f>
        <v>0</v>
      </c>
      <c r="G340" s="44"/>
    </row>
    <row r="341" spans="2:7">
      <c r="B341" s="37"/>
      <c r="C341" s="43"/>
      <c r="D341" s="137">
        <f>'5 жастағы балалар К'!AS149</f>
        <v>0</v>
      </c>
      <c r="E341" s="44"/>
      <c r="F341" s="137">
        <f>'5 жастағы балалар Ш'!AS149</f>
        <v>0</v>
      </c>
      <c r="G341" s="44"/>
    </row>
    <row r="342" spans="2:7">
      <c r="B342" s="37">
        <v>15</v>
      </c>
      <c r="C342" s="43"/>
      <c r="D342" s="137">
        <f>'5 жастағы балалар К'!AT149</f>
        <v>0</v>
      </c>
      <c r="E342" s="44"/>
      <c r="F342" s="137">
        <f>'5 жастағы балалар Ш'!AT149</f>
        <v>0</v>
      </c>
      <c r="G342" s="44"/>
    </row>
    <row r="343" spans="2:7">
      <c r="B343" s="37"/>
      <c r="C343" s="43"/>
      <c r="D343" s="137">
        <f>'5 жастағы балалар К'!AU149</f>
        <v>0</v>
      </c>
      <c r="E343" s="44"/>
      <c r="F343" s="137">
        <f>'5 жастағы балалар Ш'!AU149</f>
        <v>0</v>
      </c>
      <c r="G343" s="44"/>
    </row>
    <row r="344" spans="2:7">
      <c r="B344" s="37"/>
      <c r="C344" s="43"/>
      <c r="D344" s="137">
        <f>'5 жастағы балалар К'!AV149</f>
        <v>0</v>
      </c>
      <c r="E344" s="44"/>
      <c r="F344" s="137">
        <f>'5 жастағы балалар Ш'!AV149</f>
        <v>0</v>
      </c>
      <c r="G344" s="44"/>
    </row>
    <row r="345" spans="2:7">
      <c r="B345" s="31">
        <v>16</v>
      </c>
      <c r="C345" s="43"/>
      <c r="D345" s="137">
        <f>'5 жастағы балалар К'!AW149</f>
        <v>0</v>
      </c>
      <c r="E345" s="44"/>
      <c r="F345" s="137">
        <f>'5 жастағы балалар Ш'!AW149</f>
        <v>0</v>
      </c>
      <c r="G345" s="44"/>
    </row>
    <row r="346" spans="2:7">
      <c r="B346" s="33"/>
      <c r="C346" s="43"/>
      <c r="D346" s="137">
        <f>'5 жастағы балалар К'!AX149</f>
        <v>0</v>
      </c>
      <c r="E346" s="44"/>
      <c r="F346" s="137">
        <f>'5 жастағы балалар Ш'!AX149</f>
        <v>0</v>
      </c>
      <c r="G346" s="44"/>
    </row>
    <row r="347" spans="2:7">
      <c r="B347" s="34"/>
      <c r="C347" s="43"/>
      <c r="D347" s="137">
        <f>'5 жастағы балалар К'!AY149</f>
        <v>0</v>
      </c>
      <c r="E347" s="44"/>
      <c r="F347" s="137">
        <f>'5 жастағы балалар Ш'!AY149</f>
        <v>0</v>
      </c>
      <c r="G347" s="44"/>
    </row>
    <row r="348" spans="2:7">
      <c r="B348" s="31">
        <v>17</v>
      </c>
      <c r="C348" s="43"/>
      <c r="D348" s="137">
        <f>'5 жастағы балалар К'!AZ149</f>
        <v>0</v>
      </c>
      <c r="E348" s="44"/>
      <c r="F348" s="137">
        <f>'5 жастағы балалар Ш'!AZ149</f>
        <v>0</v>
      </c>
      <c r="G348" s="44"/>
    </row>
    <row r="349" spans="2:7">
      <c r="B349" s="33"/>
      <c r="C349" s="43"/>
      <c r="D349" s="137">
        <f>'5 жастағы балалар К'!BA149</f>
        <v>0</v>
      </c>
      <c r="E349" s="44"/>
      <c r="F349" s="137">
        <f>'5 жастағы балалар Ш'!BA149</f>
        <v>0</v>
      </c>
      <c r="G349" s="44"/>
    </row>
    <row r="350" spans="2:7">
      <c r="B350" s="34"/>
      <c r="C350" s="43"/>
      <c r="D350" s="137">
        <f>'5 жастағы балалар К'!BB149</f>
        <v>0</v>
      </c>
      <c r="E350" s="44"/>
      <c r="F350" s="137">
        <f>'5 жастағы балалар Ш'!BB149</f>
        <v>0</v>
      </c>
      <c r="G350" s="44"/>
    </row>
    <row r="351" spans="2:7">
      <c r="B351" s="31">
        <v>18</v>
      </c>
      <c r="C351" s="43"/>
      <c r="D351" s="137">
        <f>'5 жастағы балалар К'!BC149</f>
        <v>0</v>
      </c>
      <c r="E351" s="44"/>
      <c r="F351" s="137">
        <f>'5 жастағы балалар Ш'!BC149</f>
        <v>0</v>
      </c>
      <c r="G351" s="44"/>
    </row>
    <row r="352" spans="2:7">
      <c r="B352" s="33"/>
      <c r="C352" s="43"/>
      <c r="D352" s="137">
        <f>'5 жастағы балалар К'!BD149</f>
        <v>0</v>
      </c>
      <c r="E352" s="44"/>
      <c r="F352" s="137">
        <f>'5 жастағы балалар Ш'!BD149</f>
        <v>0</v>
      </c>
      <c r="G352" s="44"/>
    </row>
    <row r="353" spans="2:7">
      <c r="B353" s="34"/>
      <c r="C353" s="43"/>
      <c r="D353" s="137">
        <f>'5 жастағы балалар К'!BE149</f>
        <v>0</v>
      </c>
      <c r="E353" s="44"/>
      <c r="F353" s="137">
        <f>'5 жастағы балалар Ш'!BE149</f>
        <v>0</v>
      </c>
      <c r="G353" s="44"/>
    </row>
    <row r="354" spans="2:7">
      <c r="B354" s="31">
        <v>19</v>
      </c>
      <c r="C354" s="43"/>
      <c r="D354" s="137">
        <f>'5 жастағы балалар К'!BF149</f>
        <v>0</v>
      </c>
      <c r="E354" s="44"/>
      <c r="F354" s="137">
        <f>'5 жастағы балалар Ш'!BF149</f>
        <v>0</v>
      </c>
      <c r="G354" s="44"/>
    </row>
    <row r="355" spans="2:7">
      <c r="B355" s="33"/>
      <c r="C355" s="43"/>
      <c r="D355" s="137">
        <f>'5 жастағы балалар К'!BG149</f>
        <v>0</v>
      </c>
      <c r="E355" s="44"/>
      <c r="F355" s="137">
        <f>'5 жастағы балалар Ш'!BG149</f>
        <v>0</v>
      </c>
      <c r="G355" s="44"/>
    </row>
    <row r="356" spans="2:7">
      <c r="B356" s="34"/>
      <c r="C356" s="43"/>
      <c r="D356" s="137">
        <f>'5 жастағы балалар К'!BH149</f>
        <v>0</v>
      </c>
      <c r="E356" s="44"/>
      <c r="F356" s="137">
        <f>'5 жастағы балалар Ш'!BH149</f>
        <v>0</v>
      </c>
      <c r="G356" s="44"/>
    </row>
    <row r="357" spans="2:7">
      <c r="B357" s="31">
        <v>20</v>
      </c>
      <c r="C357" s="43"/>
      <c r="D357" s="137">
        <f>'5 жастағы балалар К'!BI149</f>
        <v>0</v>
      </c>
      <c r="E357" s="44"/>
      <c r="F357" s="137">
        <f>'5 жастағы балалар Ш'!BI149</f>
        <v>0</v>
      </c>
      <c r="G357" s="44"/>
    </row>
    <row r="358" spans="2:7">
      <c r="B358" s="33"/>
      <c r="C358" s="43"/>
      <c r="D358" s="137">
        <f>'5 жастағы балалар К'!BJ149</f>
        <v>0</v>
      </c>
      <c r="E358" s="44"/>
      <c r="F358" s="137">
        <f>'5 жастағы балалар Ш'!BJ149</f>
        <v>0</v>
      </c>
      <c r="G358" s="44"/>
    </row>
    <row r="359" spans="2:7">
      <c r="B359" s="34"/>
      <c r="C359" s="43"/>
      <c r="D359" s="137">
        <f>'5 жастағы балалар К'!BK149</f>
        <v>0</v>
      </c>
      <c r="E359" s="44"/>
      <c r="F359" s="137">
        <f>'5 жастағы балалар Ш'!BK149</f>
        <v>0</v>
      </c>
      <c r="G359" s="44"/>
    </row>
    <row r="360" spans="2:7">
      <c r="B360" s="31">
        <v>21</v>
      </c>
      <c r="C360" s="43"/>
      <c r="D360" s="137">
        <f>'5 жастағы балалар К'!BL149</f>
        <v>0</v>
      </c>
      <c r="E360" s="44"/>
      <c r="F360" s="137">
        <f>'5 жастағы балалар Ш'!BL149</f>
        <v>0</v>
      </c>
      <c r="G360" s="44"/>
    </row>
    <row r="361" spans="2:7">
      <c r="B361" s="33"/>
      <c r="C361" s="43"/>
      <c r="D361" s="137">
        <f>'5 жастағы балалар К'!BM149</f>
        <v>0</v>
      </c>
      <c r="E361" s="44"/>
      <c r="F361" s="137">
        <f>'5 жастағы балалар Ш'!BM149</f>
        <v>0</v>
      </c>
      <c r="G361" s="44"/>
    </row>
    <row r="362" spans="2:7">
      <c r="B362" s="34"/>
      <c r="C362" s="43"/>
      <c r="D362" s="137">
        <f>'5 жастағы балалар К'!BN149</f>
        <v>0</v>
      </c>
      <c r="E362" s="44"/>
      <c r="F362" s="137">
        <f>'5 жастағы балалар Ш'!BN149</f>
        <v>0</v>
      </c>
      <c r="G362" s="44"/>
    </row>
    <row r="363" spans="2:7">
      <c r="B363" s="31">
        <v>22</v>
      </c>
      <c r="C363" s="43"/>
      <c r="D363" s="137">
        <f>'5 жастағы балалар К'!BO149</f>
        <v>0</v>
      </c>
      <c r="E363" s="44"/>
      <c r="F363" s="137">
        <f>'5 жастағы балалар Ш'!BO149</f>
        <v>0</v>
      </c>
      <c r="G363" s="44"/>
    </row>
    <row r="364" spans="2:7">
      <c r="B364" s="33"/>
      <c r="C364" s="43"/>
      <c r="D364" s="137">
        <f>'5 жастағы балалар К'!BP149</f>
        <v>0</v>
      </c>
      <c r="E364" s="44"/>
      <c r="F364" s="137">
        <f>'5 жастағы балалар Ш'!BP149</f>
        <v>0</v>
      </c>
      <c r="G364" s="44"/>
    </row>
    <row r="365" spans="2:7">
      <c r="B365" s="34"/>
      <c r="C365" s="43"/>
      <c r="D365" s="137">
        <f>'5 жастағы балалар К'!BQ149</f>
        <v>0</v>
      </c>
      <c r="E365" s="44"/>
      <c r="F365" s="137">
        <f>'5 жастағы балалар Ш'!BQ149</f>
        <v>0</v>
      </c>
      <c r="G365" s="44"/>
    </row>
    <row r="366" spans="2:7">
      <c r="B366" s="31">
        <v>23</v>
      </c>
      <c r="C366" s="43"/>
      <c r="D366" s="137">
        <f>'5 жастағы балалар К'!BR149</f>
        <v>0</v>
      </c>
      <c r="E366" s="44"/>
      <c r="F366" s="137">
        <f>'5 жастағы балалар Ш'!BR149</f>
        <v>0</v>
      </c>
      <c r="G366" s="44"/>
    </row>
    <row r="367" spans="2:7">
      <c r="B367" s="33"/>
      <c r="C367" s="43"/>
      <c r="D367" s="137">
        <f>'5 жастағы балалар К'!BS149</f>
        <v>0</v>
      </c>
      <c r="E367" s="44"/>
      <c r="F367" s="137">
        <f>'5 жастағы балалар Ш'!BS149</f>
        <v>0</v>
      </c>
      <c r="G367" s="44"/>
    </row>
    <row r="368" spans="2:7">
      <c r="B368" s="34"/>
      <c r="C368" s="43"/>
      <c r="D368" s="137">
        <f>'5 жастағы балалар К'!BT149</f>
        <v>0</v>
      </c>
      <c r="E368" s="44"/>
      <c r="F368" s="137">
        <f>'5 жастағы балалар Ш'!BT149</f>
        <v>0</v>
      </c>
      <c r="G368" s="44"/>
    </row>
    <row r="369" spans="2:7">
      <c r="B369" s="31">
        <v>24</v>
      </c>
      <c r="C369" s="43"/>
      <c r="D369" s="137">
        <f>'5 жастағы балалар К'!BU149</f>
        <v>0</v>
      </c>
      <c r="E369" s="44"/>
      <c r="F369" s="137">
        <f>'5 жастағы балалар Ш'!BU149</f>
        <v>0</v>
      </c>
      <c r="G369" s="44"/>
    </row>
    <row r="370" spans="2:7">
      <c r="B370" s="33"/>
      <c r="C370" s="43"/>
      <c r="D370" s="137">
        <f>'5 жастағы балалар К'!BV149</f>
        <v>0</v>
      </c>
      <c r="E370" s="44"/>
      <c r="F370" s="137">
        <f>'5 жастағы балалар Ш'!BV149</f>
        <v>0</v>
      </c>
      <c r="G370" s="44"/>
    </row>
    <row r="371" spans="2:7">
      <c r="B371" s="34"/>
      <c r="C371" s="43"/>
      <c r="D371" s="137">
        <f>'5 жастағы балалар К'!BW149</f>
        <v>0</v>
      </c>
      <c r="E371" s="44"/>
      <c r="F371" s="137">
        <f>'5 жастағы балалар Ш'!BW149</f>
        <v>0</v>
      </c>
      <c r="G371" s="44"/>
    </row>
    <row r="372" spans="2:7">
      <c r="B372" s="31">
        <v>25</v>
      </c>
      <c r="C372" s="43"/>
      <c r="D372" s="137">
        <f>'5 жастағы балалар К'!BX149</f>
        <v>0</v>
      </c>
      <c r="E372" s="44"/>
      <c r="F372" s="137">
        <f>'5 жастағы балалар Ш'!BX149</f>
        <v>0</v>
      </c>
      <c r="G372" s="44"/>
    </row>
    <row r="373" spans="2:7">
      <c r="B373" s="33"/>
      <c r="C373" s="43"/>
      <c r="D373" s="137">
        <f>'5 жастағы балалар К'!BY149</f>
        <v>0</v>
      </c>
      <c r="E373" s="44"/>
      <c r="F373" s="137">
        <f>'5 жастағы балалар Ш'!BY149</f>
        <v>0</v>
      </c>
      <c r="G373" s="44"/>
    </row>
    <row r="374" spans="2:7">
      <c r="B374" s="34"/>
      <c r="C374" s="43"/>
      <c r="D374" s="137">
        <f>'5 жастағы балалар К'!BZ149</f>
        <v>0</v>
      </c>
      <c r="E374" s="44"/>
      <c r="F374" s="137">
        <f>'5 жастағы балалар Ш'!BZ149</f>
        <v>0</v>
      </c>
      <c r="G374" s="44"/>
    </row>
    <row r="375" spans="2:7">
      <c r="B375" s="37">
        <v>26</v>
      </c>
      <c r="C375" s="43"/>
      <c r="D375" s="137">
        <f>'5 жастағы балалар К'!CA149</f>
        <v>0</v>
      </c>
      <c r="E375" s="44"/>
      <c r="F375" s="137">
        <f>'5 жастағы балалар Ш'!CA149</f>
        <v>0</v>
      </c>
      <c r="G375" s="44"/>
    </row>
    <row r="376" spans="2:7">
      <c r="B376" s="37"/>
      <c r="C376" s="43"/>
      <c r="D376" s="137">
        <f>'5 жастағы балалар К'!CB149</f>
        <v>0</v>
      </c>
      <c r="E376" s="44"/>
      <c r="F376" s="137">
        <f>'5 жастағы балалар Ш'!CB149</f>
        <v>0</v>
      </c>
      <c r="G376" s="44"/>
    </row>
    <row r="377" spans="2:7">
      <c r="B377" s="37"/>
      <c r="C377" s="43"/>
      <c r="D377" s="137">
        <f>'5 жастағы балалар К'!CC149</f>
        <v>0</v>
      </c>
      <c r="E377" s="44"/>
      <c r="F377" s="137">
        <f>'5 жастағы балалар Ш'!CC149</f>
        <v>0</v>
      </c>
      <c r="G377" s="44"/>
    </row>
    <row r="378" spans="2:7">
      <c r="B378" s="37">
        <v>27</v>
      </c>
      <c r="C378" s="43"/>
      <c r="D378" s="137">
        <f>'5 жастағы балалар К'!CD149</f>
        <v>0</v>
      </c>
      <c r="E378" s="44"/>
      <c r="F378" s="137">
        <f>'5 жастағы балалар Ш'!CD149</f>
        <v>0</v>
      </c>
      <c r="G378" s="44"/>
    </row>
    <row r="379" spans="2:7">
      <c r="B379" s="37"/>
      <c r="C379" s="43"/>
      <c r="D379" s="137">
        <f>'5 жастағы балалар К'!CE149</f>
        <v>0</v>
      </c>
      <c r="E379" s="44"/>
      <c r="F379" s="137">
        <f>'5 жастағы балалар Ш'!CE149</f>
        <v>0</v>
      </c>
      <c r="G379" s="44"/>
    </row>
    <row r="380" spans="2:7">
      <c r="B380" s="37"/>
      <c r="C380" s="43"/>
      <c r="D380" s="137">
        <f>'5 жастағы балалар К'!CF149</f>
        <v>0</v>
      </c>
      <c r="E380" s="44"/>
      <c r="F380" s="137">
        <f>'5 жастағы балалар Ш'!CF149</f>
        <v>0</v>
      </c>
      <c r="G380" s="44"/>
    </row>
    <row r="381" spans="2:7">
      <c r="B381" s="37">
        <v>28</v>
      </c>
      <c r="C381" s="43"/>
      <c r="D381" s="137">
        <f>'5 жастағы балалар К'!CG149</f>
        <v>0</v>
      </c>
      <c r="E381" s="44"/>
      <c r="F381" s="137">
        <f>'5 жастағы балалар Ш'!CG149</f>
        <v>0</v>
      </c>
      <c r="G381" s="44"/>
    </row>
    <row r="382" spans="2:7">
      <c r="B382" s="37"/>
      <c r="C382" s="43"/>
      <c r="D382" s="137">
        <f>'5 жастағы балалар К'!CH149</f>
        <v>0</v>
      </c>
      <c r="E382" s="44"/>
      <c r="F382" s="137">
        <f>'5 жастағы балалар Ш'!CH149</f>
        <v>0</v>
      </c>
      <c r="G382" s="44"/>
    </row>
    <row r="383" spans="2:7">
      <c r="B383" s="37"/>
      <c r="C383" s="43"/>
      <c r="D383" s="137">
        <f>'5 жастағы балалар К'!CI149</f>
        <v>0</v>
      </c>
      <c r="E383" s="44"/>
      <c r="F383" s="137">
        <f>'5 жастағы балалар Ш'!CI149</f>
        <v>0</v>
      </c>
      <c r="G383" s="44"/>
    </row>
    <row r="384" spans="2:7">
      <c r="B384" s="37">
        <v>29</v>
      </c>
      <c r="C384" s="43"/>
      <c r="D384" s="42"/>
      <c r="E384" s="44"/>
      <c r="F384" s="137">
        <f>'5 жастағы балалар Ш'!CJ149</f>
        <v>0</v>
      </c>
      <c r="G384" s="44"/>
    </row>
    <row r="385" spans="2:7">
      <c r="B385" s="37"/>
      <c r="C385" s="43"/>
      <c r="D385" s="44"/>
      <c r="E385" s="44"/>
      <c r="F385" s="137">
        <f>'5 жастағы балалар Ш'!CK149</f>
        <v>0</v>
      </c>
      <c r="G385" s="44"/>
    </row>
    <row r="386" spans="2:7">
      <c r="B386" s="37"/>
      <c r="C386" s="43"/>
      <c r="D386" s="44"/>
      <c r="E386" s="44"/>
      <c r="F386" s="137">
        <f>'5 жастағы балалар Ш'!CL149</f>
        <v>0</v>
      </c>
      <c r="G386" s="44"/>
    </row>
    <row r="387" spans="2:7">
      <c r="B387" s="37">
        <v>30</v>
      </c>
      <c r="C387" s="43"/>
      <c r="D387" s="44"/>
      <c r="E387" s="44"/>
      <c r="F387" s="137">
        <f>'5 жастағы балалар Ш'!CM149</f>
        <v>0</v>
      </c>
      <c r="G387" s="44"/>
    </row>
    <row r="388" spans="2:7">
      <c r="B388" s="37"/>
      <c r="C388" s="43"/>
      <c r="D388" s="44"/>
      <c r="E388" s="44"/>
      <c r="F388" s="137">
        <f>'5 жастағы балалар Ш'!CN149</f>
        <v>0</v>
      </c>
      <c r="G388" s="44"/>
    </row>
    <row r="389" spans="2:7">
      <c r="B389" s="37"/>
      <c r="C389" s="43"/>
      <c r="D389" s="44"/>
      <c r="E389" s="44"/>
      <c r="F389" s="137">
        <f>'5 жастағы балалар Ш'!CO149</f>
        <v>0</v>
      </c>
      <c r="G389" s="44"/>
    </row>
    <row r="390" spans="2:7">
      <c r="B390" s="37">
        <v>31</v>
      </c>
      <c r="C390" s="43"/>
      <c r="D390" s="44"/>
      <c r="E390" s="44"/>
      <c r="F390" s="137">
        <f>'5 жастағы балалар Ш'!CP149</f>
        <v>0</v>
      </c>
      <c r="G390" s="44"/>
    </row>
    <row r="391" spans="2:7">
      <c r="B391" s="37"/>
      <c r="C391" s="43"/>
      <c r="D391" s="44"/>
      <c r="E391" s="44"/>
      <c r="F391" s="137">
        <f>'5 жастағы балалар Ш'!CQ149</f>
        <v>0</v>
      </c>
      <c r="G391" s="44"/>
    </row>
    <row r="392" spans="2:7">
      <c r="B392" s="37"/>
      <c r="C392" s="43"/>
      <c r="D392" s="44"/>
      <c r="E392" s="44"/>
      <c r="F392" s="137">
        <f>'5 жастағы балалар Ш'!CR149</f>
        <v>0</v>
      </c>
      <c r="G392" s="44"/>
    </row>
    <row r="393" spans="2:7">
      <c r="B393" s="37">
        <v>32</v>
      </c>
      <c r="C393" s="43"/>
      <c r="D393" s="44"/>
      <c r="E393" s="44"/>
      <c r="F393" s="137">
        <f>'5 жастағы балалар Ш'!CS149</f>
        <v>0</v>
      </c>
      <c r="G393" s="44"/>
    </row>
    <row r="394" spans="2:7">
      <c r="B394" s="37"/>
      <c r="C394" s="43"/>
      <c r="D394" s="44"/>
      <c r="E394" s="44"/>
      <c r="F394" s="137">
        <f>'5 жастағы балалар Ш'!CT149</f>
        <v>0</v>
      </c>
      <c r="G394" s="44"/>
    </row>
    <row r="395" spans="2:7">
      <c r="B395" s="37"/>
      <c r="C395" s="43"/>
      <c r="D395" s="44"/>
      <c r="E395" s="44"/>
      <c r="F395" s="137">
        <f>'5 жастағы балалар Ш'!CU149</f>
        <v>0</v>
      </c>
      <c r="G395" s="44"/>
    </row>
    <row r="396" spans="2:7">
      <c r="B396" s="37">
        <v>33</v>
      </c>
      <c r="C396" s="43"/>
      <c r="D396" s="44"/>
      <c r="E396" s="44"/>
      <c r="F396" s="137">
        <f>'5 жастағы балалар Ш'!CV149</f>
        <v>0</v>
      </c>
      <c r="G396" s="44"/>
    </row>
    <row r="397" spans="2:7">
      <c r="B397" s="37"/>
      <c r="C397" s="43"/>
      <c r="D397" s="44"/>
      <c r="E397" s="44"/>
      <c r="F397" s="137">
        <f>'5 жастағы балалар Ш'!CW149</f>
        <v>0</v>
      </c>
      <c r="G397" s="44"/>
    </row>
    <row r="398" spans="2:7">
      <c r="B398" s="37"/>
      <c r="C398" s="43"/>
      <c r="D398" s="44"/>
      <c r="E398" s="44"/>
      <c r="F398" s="137">
        <f>'5 жастағы балалар Ш'!CX149</f>
        <v>0</v>
      </c>
      <c r="G398" s="44"/>
    </row>
    <row r="399" spans="2:7">
      <c r="B399" s="37">
        <v>34</v>
      </c>
      <c r="C399" s="43"/>
      <c r="D399" s="44"/>
      <c r="E399" s="44"/>
      <c r="F399" s="137">
        <f>'5 жастағы балалар Ш'!CY149</f>
        <v>0</v>
      </c>
      <c r="G399" s="44"/>
    </row>
    <row r="400" spans="2:7">
      <c r="B400" s="37"/>
      <c r="C400" s="43"/>
      <c r="D400" s="44"/>
      <c r="E400" s="44"/>
      <c r="F400" s="137">
        <f>'5 жастағы балалар Ш'!CZ149</f>
        <v>0</v>
      </c>
      <c r="G400" s="44"/>
    </row>
    <row r="401" spans="2:7">
      <c r="B401" s="37"/>
      <c r="C401" s="43"/>
      <c r="D401" s="44"/>
      <c r="E401" s="44"/>
      <c r="F401" s="137">
        <f>'5 жастағы балалар Ш'!DA149</f>
        <v>0</v>
      </c>
      <c r="G401" s="44"/>
    </row>
    <row r="402" spans="2:7">
      <c r="B402" s="37">
        <v>35</v>
      </c>
      <c r="C402" s="43"/>
      <c r="D402" s="44"/>
      <c r="E402" s="44"/>
      <c r="F402" s="137">
        <f>'5 жастағы балалар Ш'!DB149</f>
        <v>0</v>
      </c>
      <c r="G402" s="44"/>
    </row>
    <row r="403" spans="2:7">
      <c r="B403" s="37"/>
      <c r="C403" s="43"/>
      <c r="D403" s="44"/>
      <c r="E403" s="44"/>
      <c r="F403" s="137">
        <f>'5 жастағы балалар Ш'!DC149</f>
        <v>0</v>
      </c>
      <c r="G403" s="44"/>
    </row>
    <row r="404" spans="2:7">
      <c r="B404" s="37"/>
      <c r="C404" s="45"/>
      <c r="D404" s="46"/>
      <c r="E404" s="46"/>
      <c r="F404" s="137">
        <f>'5 жастағы балалар Ш'!DD149</f>
        <v>0</v>
      </c>
      <c r="G404" s="46"/>
    </row>
    <row r="405" spans="2:2">
      <c r="B405" s="47">
        <f>СВОД3!V44</f>
        <v>0</v>
      </c>
    </row>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8"/>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Ф'!C91</f>
        <v>0</v>
      </c>
      <c r="E4" s="5"/>
      <c r="F4" s="5"/>
      <c r="G4" s="1"/>
      <c r="H4" s="1"/>
    </row>
    <row r="5" ht="18" spans="2:8">
      <c r="B5" s="6" t="s">
        <v>2</v>
      </c>
      <c r="C5" s="6"/>
      <c r="D5" s="7">
        <f>'5 жастағы балалар Ф'!A91</f>
        <v>0</v>
      </c>
      <c r="E5" s="7"/>
      <c r="F5" s="7"/>
      <c r="G5" s="1"/>
      <c r="H5" s="1"/>
    </row>
    <row r="6" ht="91.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9"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Ф'!D91</f>
        <v>0</v>
      </c>
      <c r="D191" s="139">
        <f>'5 жастағы балалар К'!D91</f>
        <v>0</v>
      </c>
      <c r="E191" s="139">
        <f>'5 жастағы балалар Т'!D91</f>
        <v>0</v>
      </c>
      <c r="F191" s="139">
        <f>'5 жастағы балалар Ш'!D91</f>
        <v>0</v>
      </c>
      <c r="G191" s="139">
        <f>'5 жастағы балалар Ә'!D91</f>
        <v>0</v>
      </c>
    </row>
    <row r="192" spans="2:7">
      <c r="B192" s="33"/>
      <c r="C192" s="139">
        <f>'5 жастағы балалар Ф'!E91</f>
        <v>0</v>
      </c>
      <c r="D192" s="139">
        <f>'5 жастағы балалар К'!E91</f>
        <v>0</v>
      </c>
      <c r="E192" s="139">
        <f>'5 жастағы балалар Т'!E91</f>
        <v>0</v>
      </c>
      <c r="F192" s="139">
        <f>'5 жастағы балалар Ш'!E91</f>
        <v>0</v>
      </c>
      <c r="G192" s="139">
        <f>'5 жастағы балалар Ә'!E91</f>
        <v>0</v>
      </c>
    </row>
    <row r="193" spans="2:7">
      <c r="B193" s="34"/>
      <c r="C193" s="139">
        <f>'5 жастағы балалар Ф'!F91</f>
        <v>0</v>
      </c>
      <c r="D193" s="139">
        <f>'5 жастағы балалар К'!F91</f>
        <v>0</v>
      </c>
      <c r="E193" s="139">
        <f>'5 жастағы балалар Т'!F91</f>
        <v>0</v>
      </c>
      <c r="F193" s="139">
        <f>'5 жастағы балалар Ш'!F91</f>
        <v>0</v>
      </c>
      <c r="G193" s="139">
        <f>'5 жастағы балалар Ә'!F91</f>
        <v>0</v>
      </c>
    </row>
    <row r="194" ht="15" customHeight="1" spans="2:99">
      <c r="B194" s="31">
        <v>2</v>
      </c>
      <c r="C194" s="139">
        <f>'5 жастағы балалар Ф'!G91</f>
        <v>0</v>
      </c>
      <c r="D194" s="139">
        <f>'5 жастағы балалар К'!G91</f>
        <v>0</v>
      </c>
      <c r="E194" s="139">
        <f>'5 жастағы балалар Т'!G91</f>
        <v>0</v>
      </c>
      <c r="F194" s="139">
        <f>'5 жастағы балалар Ш'!G91</f>
        <v>0</v>
      </c>
      <c r="G194" s="139">
        <f>'5 жастағы балалар Ә'!G91</f>
        <v>0</v>
      </c>
      <c r="CO194" s="140"/>
      <c r="CQ194" s="140"/>
      <c r="CS194" s="140"/>
      <c r="CU194" s="140"/>
    </row>
    <row r="195" spans="2:99">
      <c r="B195" s="33"/>
      <c r="C195" s="139">
        <f>'5 жастағы балалар Ф'!H91</f>
        <v>0</v>
      </c>
      <c r="D195" s="139">
        <f>'5 жастағы балалар К'!H91</f>
        <v>0</v>
      </c>
      <c r="E195" s="139">
        <f>'5 жастағы балалар Т'!H91</f>
        <v>0</v>
      </c>
      <c r="F195" s="139">
        <f>'5 жастағы балалар Ш'!H91</f>
        <v>0</v>
      </c>
      <c r="G195" s="139">
        <f>'5 жастағы балалар Ә'!H91</f>
        <v>0</v>
      </c>
      <c r="CO195" s="141"/>
      <c r="CQ195" s="141"/>
      <c r="CS195" s="141"/>
      <c r="CU195" s="141"/>
    </row>
    <row r="196" spans="2:99">
      <c r="B196" s="34"/>
      <c r="C196" s="139">
        <f>'5 жастағы балалар Ф'!I91</f>
        <v>0</v>
      </c>
      <c r="D196" s="139">
        <f>'5 жастағы балалар К'!I91</f>
        <v>0</v>
      </c>
      <c r="E196" s="139">
        <f>'5 жастағы балалар Т'!I91</f>
        <v>0</v>
      </c>
      <c r="F196" s="139">
        <f>'5 жастағы балалар Ш'!I91</f>
        <v>0</v>
      </c>
      <c r="G196" s="139">
        <f>'5 жастағы балалар Ә'!I91</f>
        <v>0</v>
      </c>
      <c r="CO196" s="141"/>
      <c r="CQ196" s="141"/>
      <c r="CS196" s="141"/>
      <c r="CU196" s="141"/>
    </row>
    <row r="197" spans="2:7">
      <c r="B197" s="31">
        <v>3</v>
      </c>
      <c r="C197" s="139">
        <f>'5 жастағы балалар Ф'!J91</f>
        <v>0</v>
      </c>
      <c r="D197" s="139">
        <f>'5 жастағы балалар К'!J91</f>
        <v>0</v>
      </c>
      <c r="E197" s="139">
        <f>'5 жастағы балалар Т'!J91</f>
        <v>0</v>
      </c>
      <c r="F197" s="139">
        <f>'5 жастағы балалар Ш'!J91</f>
        <v>0</v>
      </c>
      <c r="G197" s="139">
        <f>'5 жастағы балалар Ә'!J91</f>
        <v>0</v>
      </c>
    </row>
    <row r="198" spans="2:7">
      <c r="B198" s="33"/>
      <c r="C198" s="139">
        <f>'5 жастағы балалар Ф'!K91</f>
        <v>0</v>
      </c>
      <c r="D198" s="139">
        <f>'5 жастағы балалар К'!K91</f>
        <v>0</v>
      </c>
      <c r="E198" s="139">
        <f>'5 жастағы балалар Т'!K91</f>
        <v>0</v>
      </c>
      <c r="F198" s="139">
        <f>'5 жастағы балалар Ш'!K91</f>
        <v>0</v>
      </c>
      <c r="G198" s="139">
        <f>'5 жастағы балалар Ә'!K91</f>
        <v>0</v>
      </c>
    </row>
    <row r="199" spans="2:7">
      <c r="B199" s="34"/>
      <c r="C199" s="139">
        <f>'5 жастағы балалар Ф'!L91</f>
        <v>0</v>
      </c>
      <c r="D199" s="139">
        <f>'5 жастағы балалар К'!L91</f>
        <v>0</v>
      </c>
      <c r="E199" s="139">
        <f>'5 жастағы балалар Т'!L91</f>
        <v>0</v>
      </c>
      <c r="F199" s="139">
        <f>'5 жастағы балалар Ш'!L91</f>
        <v>0</v>
      </c>
      <c r="G199" s="139">
        <f>'5 жастағы балалар Ә'!L91</f>
        <v>0</v>
      </c>
    </row>
    <row r="200" spans="2:7">
      <c r="B200" s="31">
        <v>4</v>
      </c>
      <c r="C200" s="139">
        <f>'5 жастағы балалар Ф'!M91</f>
        <v>0</v>
      </c>
      <c r="D200" s="139">
        <f>'5 жастағы балалар К'!M91</f>
        <v>0</v>
      </c>
      <c r="E200" s="139">
        <f>'5 жастағы балалар Т'!M91</f>
        <v>0</v>
      </c>
      <c r="F200" s="139">
        <f>'5 жастағы балалар Ш'!M91</f>
        <v>0</v>
      </c>
      <c r="G200" s="139">
        <f>'5 жастағы балалар Ә'!M91</f>
        <v>0</v>
      </c>
    </row>
    <row r="201" spans="2:7">
      <c r="B201" s="33"/>
      <c r="C201" s="139">
        <f>'5 жастағы балалар Ф'!N91</f>
        <v>0</v>
      </c>
      <c r="D201" s="139">
        <f>'5 жастағы балалар К'!N91</f>
        <v>0</v>
      </c>
      <c r="E201" s="139">
        <f>'5 жастағы балалар Т'!N91</f>
        <v>0</v>
      </c>
      <c r="F201" s="139">
        <f>'5 жастағы балалар Ш'!N91</f>
        <v>0</v>
      </c>
      <c r="G201" s="139">
        <f>'5 жастағы балалар Ә'!N91</f>
        <v>0</v>
      </c>
    </row>
    <row r="202" spans="2:7">
      <c r="B202" s="34"/>
      <c r="C202" s="139">
        <f>'5 жастағы балалар Ф'!O91</f>
        <v>0</v>
      </c>
      <c r="D202" s="139">
        <f>'5 жастағы балалар К'!O91</f>
        <v>0</v>
      </c>
      <c r="E202" s="139">
        <f>'5 жастағы балалар Т'!O91</f>
        <v>0</v>
      </c>
      <c r="F202" s="139">
        <f>'5 жастағы балалар Ш'!O91</f>
        <v>0</v>
      </c>
      <c r="G202" s="139">
        <f>'5 жастағы балалар Ә'!O91</f>
        <v>0</v>
      </c>
    </row>
    <row r="203" spans="2:7">
      <c r="B203" s="31">
        <v>5</v>
      </c>
      <c r="C203" s="139">
        <f>'5 жастағы балалар Ф'!P91</f>
        <v>0</v>
      </c>
      <c r="D203" s="139">
        <f>'5 жастағы балалар К'!P91</f>
        <v>0</v>
      </c>
      <c r="E203" s="139">
        <f>'5 жастағы балалар Т'!P91</f>
        <v>0</v>
      </c>
      <c r="F203" s="139">
        <f>'5 жастағы балалар Ш'!P91</f>
        <v>0</v>
      </c>
      <c r="G203" s="139">
        <f>'5 жастағы балалар Ә'!P91</f>
        <v>0</v>
      </c>
    </row>
    <row r="204" spans="2:7">
      <c r="B204" s="33"/>
      <c r="C204" s="139">
        <f>'5 жастағы балалар Ф'!Q91</f>
        <v>0</v>
      </c>
      <c r="D204" s="139">
        <f>'5 жастағы балалар К'!Q91</f>
        <v>0</v>
      </c>
      <c r="E204" s="139">
        <f>'5 жастағы балалар Т'!Q91</f>
        <v>0</v>
      </c>
      <c r="F204" s="139">
        <f>'5 жастағы балалар Ш'!Q91</f>
        <v>0</v>
      </c>
      <c r="G204" s="139">
        <f>'5 жастағы балалар Ә'!Q91</f>
        <v>0</v>
      </c>
    </row>
    <row r="205" spans="2:7">
      <c r="B205" s="34"/>
      <c r="C205" s="139">
        <f>'5 жастағы балалар Ф'!R91</f>
        <v>0</v>
      </c>
      <c r="D205" s="139">
        <f>'5 жастағы балалар К'!R91</f>
        <v>0</v>
      </c>
      <c r="E205" s="139">
        <f>'5 жастағы балалар Т'!R91</f>
        <v>0</v>
      </c>
      <c r="F205" s="139">
        <f>'5 жастағы балалар Ш'!R91</f>
        <v>0</v>
      </c>
      <c r="G205" s="139">
        <f>'5 жастағы балалар Ә'!R91</f>
        <v>0</v>
      </c>
    </row>
    <row r="206" spans="2:7">
      <c r="B206" s="31">
        <v>6</v>
      </c>
      <c r="C206" s="139">
        <f>'5 жастағы балалар Ф'!S91</f>
        <v>0</v>
      </c>
      <c r="D206" s="139">
        <f>'5 жастағы балалар К'!S91</f>
        <v>0</v>
      </c>
      <c r="E206" s="139">
        <f>'5 жастағы балалар Т'!S91</f>
        <v>0</v>
      </c>
      <c r="F206" s="139">
        <f>'5 жастағы балалар Ш'!S91</f>
        <v>0</v>
      </c>
      <c r="G206" s="139">
        <f>'5 жастағы балалар Ә'!S91</f>
        <v>0</v>
      </c>
    </row>
    <row r="207" spans="2:7">
      <c r="B207" s="33"/>
      <c r="C207" s="139">
        <f>'5 жастағы балалар Ф'!T91</f>
        <v>0</v>
      </c>
      <c r="D207" s="139">
        <f>'5 жастағы балалар К'!T91</f>
        <v>0</v>
      </c>
      <c r="E207" s="139">
        <f>'5 жастағы балалар Т'!T91</f>
        <v>0</v>
      </c>
      <c r="F207" s="139">
        <f>'5 жастағы балалар Ш'!T91</f>
        <v>0</v>
      </c>
      <c r="G207" s="139">
        <f>'5 жастағы балалар Ә'!T91</f>
        <v>0</v>
      </c>
    </row>
    <row r="208" spans="2:7">
      <c r="B208" s="34"/>
      <c r="C208" s="139">
        <f>'5 жастағы балалар Ф'!U91</f>
        <v>0</v>
      </c>
      <c r="D208" s="139">
        <f>'5 жастағы балалар К'!U91</f>
        <v>0</v>
      </c>
      <c r="E208" s="139">
        <f>'5 жастағы балалар Т'!U91</f>
        <v>0</v>
      </c>
      <c r="F208" s="139">
        <f>'5 жастағы балалар Ш'!U91</f>
        <v>0</v>
      </c>
      <c r="G208" s="139">
        <f>'5 жастағы балалар Ә'!U91</f>
        <v>0</v>
      </c>
    </row>
    <row r="209" spans="2:7">
      <c r="B209" s="31">
        <v>7</v>
      </c>
      <c r="C209" s="139">
        <f>'5 жастағы балалар Ф'!V91</f>
        <v>0</v>
      </c>
      <c r="D209" s="139">
        <f>'5 жастағы балалар К'!V91</f>
        <v>0</v>
      </c>
      <c r="E209" s="139">
        <f>'5 жастағы балалар Т'!V91</f>
        <v>0</v>
      </c>
      <c r="F209" s="139">
        <f>'5 жастағы балалар Ш'!V91</f>
        <v>0</v>
      </c>
      <c r="G209" s="139">
        <f>'5 жастағы балалар Ә'!V91</f>
        <v>0</v>
      </c>
    </row>
    <row r="210" spans="2:7">
      <c r="B210" s="33"/>
      <c r="C210" s="139">
        <f>'5 жастағы балалар Ф'!W91</f>
        <v>0</v>
      </c>
      <c r="D210" s="139">
        <f>'5 жастағы балалар Ш'!W91</f>
        <v>0</v>
      </c>
      <c r="E210" s="139">
        <f>'5 жастағы балалар Т'!W91</f>
        <v>0</v>
      </c>
      <c r="F210" s="139">
        <f>'5 жастағы балалар Ш'!W91</f>
        <v>0</v>
      </c>
      <c r="G210" s="139">
        <f>'5 жастағы балалар Ә'!W91</f>
        <v>0</v>
      </c>
    </row>
    <row r="211" spans="2:7">
      <c r="B211" s="34"/>
      <c r="C211" s="139">
        <f>'5 жастағы балалар Ф'!X91</f>
        <v>0</v>
      </c>
      <c r="D211" s="139">
        <f>'5 жастағы балалар К'!X91</f>
        <v>0</v>
      </c>
      <c r="E211" s="139">
        <f>'5 жастағы балалар Т'!X91</f>
        <v>0</v>
      </c>
      <c r="F211" s="139">
        <f>'5 жастағы балалар Ш'!X91</f>
        <v>0</v>
      </c>
      <c r="G211" s="139">
        <f>'5 жастағы балалар Ә'!X91</f>
        <v>0</v>
      </c>
    </row>
    <row r="212" spans="2:7">
      <c r="B212" s="31">
        <v>8</v>
      </c>
      <c r="C212" s="41"/>
      <c r="D212" s="139">
        <f>'5 жастағы балалар К'!Y91</f>
        <v>0</v>
      </c>
      <c r="E212" s="42"/>
      <c r="F212" s="139">
        <f>'5 жастағы балалар Ш'!Y91</f>
        <v>0</v>
      </c>
      <c r="G212" s="42"/>
    </row>
    <row r="213" spans="2:7">
      <c r="B213" s="33"/>
      <c r="C213" s="43"/>
      <c r="D213" s="139">
        <f>'5 жастағы балалар К'!Z91</f>
        <v>0</v>
      </c>
      <c r="E213" s="44"/>
      <c r="F213" s="139">
        <f>'5 жастағы балалар Ш'!Z91</f>
        <v>0</v>
      </c>
      <c r="G213" s="44"/>
    </row>
    <row r="214" spans="2:7">
      <c r="B214" s="34"/>
      <c r="C214" s="43"/>
      <c r="D214" s="139">
        <f>'5 жастағы балалар К'!AA91</f>
        <v>0</v>
      </c>
      <c r="E214" s="44"/>
      <c r="F214" s="139">
        <f>'5 жастағы балалар Ш'!AA91</f>
        <v>0</v>
      </c>
      <c r="G214" s="44"/>
    </row>
    <row r="215" spans="2:7">
      <c r="B215" s="31">
        <v>9</v>
      </c>
      <c r="C215" s="43"/>
      <c r="D215" s="139">
        <f>'5 жастағы балалар К'!AB91</f>
        <v>0</v>
      </c>
      <c r="E215" s="44"/>
      <c r="F215" s="139">
        <f>'5 жастағы балалар Ш'!AB91</f>
        <v>0</v>
      </c>
      <c r="G215" s="44"/>
    </row>
    <row r="216" spans="2:7">
      <c r="B216" s="33"/>
      <c r="C216" s="43"/>
      <c r="D216" s="139">
        <f>'5 жастағы балалар К'!AC91</f>
        <v>0</v>
      </c>
      <c r="E216" s="44"/>
      <c r="F216" s="139">
        <f>'5 жастағы балалар Ш'!AC91</f>
        <v>0</v>
      </c>
      <c r="G216" s="44"/>
    </row>
    <row r="217" spans="2:7">
      <c r="B217" s="34"/>
      <c r="C217" s="43"/>
      <c r="D217" s="139">
        <f>'5 жастағы балалар К'!AD91</f>
        <v>0</v>
      </c>
      <c r="E217" s="44"/>
      <c r="F217" s="139">
        <f>'5 жастағы балалар Ш'!AD91</f>
        <v>0</v>
      </c>
      <c r="G217" s="44"/>
    </row>
    <row r="218" spans="2:7">
      <c r="B218" s="37">
        <v>10</v>
      </c>
      <c r="C218" s="43"/>
      <c r="D218" s="139">
        <f>'5 жастағы балалар К'!AE91</f>
        <v>0</v>
      </c>
      <c r="E218" s="44"/>
      <c r="F218" s="139">
        <f>'5 жастағы балалар Ш'!AE91</f>
        <v>0</v>
      </c>
      <c r="G218" s="44"/>
    </row>
    <row r="219" spans="2:7">
      <c r="B219" s="37"/>
      <c r="C219" s="43"/>
      <c r="D219" s="139">
        <f>'5 жастағы балалар К'!AF91</f>
        <v>0</v>
      </c>
      <c r="E219" s="44"/>
      <c r="F219" s="139">
        <f>'5 жастағы балалар Ш'!AF91</f>
        <v>0</v>
      </c>
      <c r="G219" s="44"/>
    </row>
    <row r="220" spans="2:7">
      <c r="B220" s="37"/>
      <c r="C220" s="43"/>
      <c r="D220" s="139">
        <f>'5 жастағы балалар К'!AG91</f>
        <v>0</v>
      </c>
      <c r="E220" s="44"/>
      <c r="F220" s="139">
        <f>'5 жастағы балалар Ш'!AG91</f>
        <v>0</v>
      </c>
      <c r="G220" s="44"/>
    </row>
    <row r="221" spans="2:7">
      <c r="B221" s="37">
        <v>11</v>
      </c>
      <c r="C221" s="43"/>
      <c r="D221" s="139">
        <f>'5 жастағы балалар К'!AH91</f>
        <v>0</v>
      </c>
      <c r="E221" s="44"/>
      <c r="F221" s="139">
        <f>'5 жастағы балалар Ш'!AH91</f>
        <v>0</v>
      </c>
      <c r="G221" s="44"/>
    </row>
    <row r="222" spans="2:7">
      <c r="B222" s="37"/>
      <c r="C222" s="43"/>
      <c r="D222" s="139">
        <f>'5 жастағы балалар К'!AI91</f>
        <v>0</v>
      </c>
      <c r="E222" s="44"/>
      <c r="F222" s="139">
        <f>'5 жастағы балалар Ш'!AI91</f>
        <v>0</v>
      </c>
      <c r="G222" s="44"/>
    </row>
    <row r="223" spans="2:7">
      <c r="B223" s="37"/>
      <c r="C223" s="43"/>
      <c r="D223" s="139">
        <f>'5 жастағы балалар К'!AJ91</f>
        <v>0</v>
      </c>
      <c r="E223" s="44"/>
      <c r="F223" s="139">
        <f>'5 жастағы балалар Ш'!AJ91</f>
        <v>0</v>
      </c>
      <c r="G223" s="44"/>
    </row>
    <row r="224" spans="2:7">
      <c r="B224" s="37">
        <v>12</v>
      </c>
      <c r="C224" s="43"/>
      <c r="D224" s="139">
        <f>'5 жастағы балалар К'!AK91</f>
        <v>0</v>
      </c>
      <c r="E224" s="44"/>
      <c r="F224" s="139">
        <f>'5 жастағы балалар Ш'!AK91</f>
        <v>0</v>
      </c>
      <c r="G224" s="44"/>
    </row>
    <row r="225" spans="2:7">
      <c r="B225" s="37"/>
      <c r="C225" s="43"/>
      <c r="D225" s="139">
        <f>'5 жастағы балалар К'!AL91</f>
        <v>0</v>
      </c>
      <c r="E225" s="44"/>
      <c r="F225" s="139">
        <f>'5 жастағы балалар Ш'!AL91</f>
        <v>0</v>
      </c>
      <c r="G225" s="44"/>
    </row>
    <row r="226" spans="2:7">
      <c r="B226" s="37"/>
      <c r="C226" s="43"/>
      <c r="D226" s="139">
        <f>'5 жастағы балалар К'!AM91</f>
        <v>0</v>
      </c>
      <c r="E226" s="44"/>
      <c r="F226" s="139">
        <f>'5 жастағы балалар Ш'!AM91</f>
        <v>0</v>
      </c>
      <c r="G226" s="44"/>
    </row>
    <row r="227" spans="2:7">
      <c r="B227" s="37">
        <v>13</v>
      </c>
      <c r="C227" s="43"/>
      <c r="D227" s="139">
        <f>'5 жастағы балалар К'!AN91</f>
        <v>0</v>
      </c>
      <c r="E227" s="44"/>
      <c r="F227" s="139">
        <f>'5 жастағы балалар Ш'!AN91</f>
        <v>0</v>
      </c>
      <c r="G227" s="44"/>
    </row>
    <row r="228" spans="2:7">
      <c r="B228" s="37"/>
      <c r="C228" s="43"/>
      <c r="D228" s="139">
        <f>'5 жастағы балалар К'!AO91</f>
        <v>0</v>
      </c>
      <c r="E228" s="44"/>
      <c r="F228" s="139">
        <f>'5 жастағы балалар Ш'!AO91</f>
        <v>0</v>
      </c>
      <c r="G228" s="44"/>
    </row>
    <row r="229" spans="2:7">
      <c r="B229" s="37"/>
      <c r="C229" s="43"/>
      <c r="D229" s="139">
        <f>'5 жастағы балалар К'!AP91</f>
        <v>0</v>
      </c>
      <c r="E229" s="44"/>
      <c r="F229" s="139">
        <f>'5 жастағы балалар Ш'!AP91</f>
        <v>0</v>
      </c>
      <c r="G229" s="44"/>
    </row>
    <row r="230" spans="2:7">
      <c r="B230" s="37">
        <v>14</v>
      </c>
      <c r="C230" s="43"/>
      <c r="D230" s="139">
        <f>'5 жастағы балалар К'!AQ91</f>
        <v>0</v>
      </c>
      <c r="E230" s="44"/>
      <c r="F230" s="139">
        <f>'5 жастағы балалар Ш'!AQ91</f>
        <v>0</v>
      </c>
      <c r="G230" s="44"/>
    </row>
    <row r="231" spans="2:7">
      <c r="B231" s="37"/>
      <c r="C231" s="43"/>
      <c r="D231" s="139">
        <f>'5 жастағы балалар К'!AR91</f>
        <v>0</v>
      </c>
      <c r="E231" s="44"/>
      <c r="F231" s="139">
        <f>'5 жастағы балалар Ш'!AR91</f>
        <v>0</v>
      </c>
      <c r="G231" s="44"/>
    </row>
    <row r="232" spans="2:7">
      <c r="B232" s="37"/>
      <c r="C232" s="43"/>
      <c r="D232" s="139">
        <f>'5 жастағы балалар К'!AS91</f>
        <v>0</v>
      </c>
      <c r="E232" s="44"/>
      <c r="F232" s="139">
        <f>'5 жастағы балалар Ш'!AS91</f>
        <v>0</v>
      </c>
      <c r="G232" s="44"/>
    </row>
    <row r="233" spans="2:7">
      <c r="B233" s="37">
        <v>15</v>
      </c>
      <c r="C233" s="43"/>
      <c r="D233" s="139">
        <f>'5 жастағы балалар К'!AT91</f>
        <v>0</v>
      </c>
      <c r="E233" s="44"/>
      <c r="F233" s="139">
        <f>'5 жастағы балалар Ш'!AT91</f>
        <v>0</v>
      </c>
      <c r="G233" s="44"/>
    </row>
    <row r="234" spans="2:7">
      <c r="B234" s="37"/>
      <c r="C234" s="43"/>
      <c r="D234" s="139">
        <f>'5 жастағы балалар К'!AU91</f>
        <v>0</v>
      </c>
      <c r="E234" s="44"/>
      <c r="F234" s="139">
        <f>'5 жастағы балалар Ш'!AU91</f>
        <v>0</v>
      </c>
      <c r="G234" s="44"/>
    </row>
    <row r="235" spans="2:7">
      <c r="B235" s="37"/>
      <c r="C235" s="43"/>
      <c r="D235" s="139">
        <f>'5 жастағы балалар К'!AV91</f>
        <v>0</v>
      </c>
      <c r="E235" s="44"/>
      <c r="F235" s="139">
        <f>'5 жастағы балалар Ш'!AV91</f>
        <v>0</v>
      </c>
      <c r="G235" s="44"/>
    </row>
    <row r="236" spans="2:7">
      <c r="B236" s="31">
        <v>16</v>
      </c>
      <c r="C236" s="43"/>
      <c r="D236" s="139">
        <f>'5 жастағы балалар К'!AW91</f>
        <v>0</v>
      </c>
      <c r="E236" s="44"/>
      <c r="F236" s="139">
        <f>'5 жастағы балалар Ш'!AW91</f>
        <v>0</v>
      </c>
      <c r="G236" s="44"/>
    </row>
    <row r="237" spans="2:7">
      <c r="B237" s="33"/>
      <c r="C237" s="43"/>
      <c r="D237" s="139">
        <f>'5 жастағы балалар К'!AX91</f>
        <v>0</v>
      </c>
      <c r="E237" s="44"/>
      <c r="F237" s="139">
        <f>'5 жастағы балалар Ш'!AX91</f>
        <v>0</v>
      </c>
      <c r="G237" s="44"/>
    </row>
    <row r="238" spans="2:7">
      <c r="B238" s="34"/>
      <c r="C238" s="43"/>
      <c r="D238" s="139">
        <f>'5 жастағы балалар К'!AY91</f>
        <v>0</v>
      </c>
      <c r="E238" s="44"/>
      <c r="F238" s="139">
        <f>'5 жастағы балалар Ш'!AY91</f>
        <v>0</v>
      </c>
      <c r="G238" s="44"/>
    </row>
    <row r="239" spans="2:7">
      <c r="B239" s="31">
        <v>17</v>
      </c>
      <c r="C239" s="43"/>
      <c r="D239" s="139">
        <f>'5 жастағы балалар К'!AZ91</f>
        <v>0</v>
      </c>
      <c r="E239" s="44"/>
      <c r="F239" s="139">
        <f>'5 жастағы балалар Ш'!AZ91</f>
        <v>0</v>
      </c>
      <c r="G239" s="44"/>
    </row>
    <row r="240" spans="2:7">
      <c r="B240" s="33"/>
      <c r="C240" s="43"/>
      <c r="D240" s="139">
        <f>'5 жастағы балалар К'!BA91</f>
        <v>0</v>
      </c>
      <c r="E240" s="44"/>
      <c r="F240" s="139">
        <f>'5 жастағы балалар Ш'!BA91</f>
        <v>0</v>
      </c>
      <c r="G240" s="44"/>
    </row>
    <row r="241" spans="2:7">
      <c r="B241" s="34"/>
      <c r="C241" s="43"/>
      <c r="D241" s="139">
        <f>'5 жастағы балалар К'!BB91</f>
        <v>0</v>
      </c>
      <c r="E241" s="44"/>
      <c r="F241" s="139">
        <f>'5 жастағы балалар Ш'!BB91</f>
        <v>0</v>
      </c>
      <c r="G241" s="44"/>
    </row>
    <row r="242" spans="2:7">
      <c r="B242" s="31">
        <v>18</v>
      </c>
      <c r="C242" s="43"/>
      <c r="D242" s="139">
        <f>'5 жастағы балалар К'!BC91</f>
        <v>0</v>
      </c>
      <c r="E242" s="44"/>
      <c r="F242" s="139">
        <f>'5 жастағы балалар Ш'!BC91</f>
        <v>0</v>
      </c>
      <c r="G242" s="44"/>
    </row>
    <row r="243" spans="2:7">
      <c r="B243" s="33"/>
      <c r="C243" s="43"/>
      <c r="D243" s="139">
        <f>'5 жастағы балалар К'!BD91</f>
        <v>0</v>
      </c>
      <c r="E243" s="44"/>
      <c r="F243" s="139">
        <f>'5 жастағы балалар Ш'!BD91</f>
        <v>0</v>
      </c>
      <c r="G243" s="44"/>
    </row>
    <row r="244" spans="2:7">
      <c r="B244" s="34"/>
      <c r="C244" s="43"/>
      <c r="D244" s="139">
        <f>'5 жастағы балалар К'!BE91</f>
        <v>0</v>
      </c>
      <c r="E244" s="44"/>
      <c r="F244" s="139">
        <f>'5 жастағы балалар Ш'!BE91</f>
        <v>0</v>
      </c>
      <c r="G244" s="44"/>
    </row>
    <row r="245" spans="2:7">
      <c r="B245" s="31">
        <v>19</v>
      </c>
      <c r="C245" s="43"/>
      <c r="D245" s="139">
        <f>'5 жастағы балалар К'!BF91</f>
        <v>0</v>
      </c>
      <c r="E245" s="44"/>
      <c r="F245" s="139">
        <f>'5 жастағы балалар Ш'!BF91</f>
        <v>0</v>
      </c>
      <c r="G245" s="44"/>
    </row>
    <row r="246" spans="2:7">
      <c r="B246" s="33"/>
      <c r="C246" s="43"/>
      <c r="D246" s="139">
        <f>'5 жастағы балалар К'!BG91</f>
        <v>0</v>
      </c>
      <c r="E246" s="44"/>
      <c r="F246" s="139">
        <f>'5 жастағы балалар Ш'!BG91</f>
        <v>0</v>
      </c>
      <c r="G246" s="44"/>
    </row>
    <row r="247" spans="2:7">
      <c r="B247" s="34"/>
      <c r="C247" s="43"/>
      <c r="D247" s="139">
        <f>'5 жастағы балалар К'!BH91</f>
        <v>0</v>
      </c>
      <c r="E247" s="44"/>
      <c r="F247" s="139">
        <f>'5 жастағы балалар Ш'!BH91</f>
        <v>0</v>
      </c>
      <c r="G247" s="44"/>
    </row>
    <row r="248" spans="2:7">
      <c r="B248" s="31">
        <v>20</v>
      </c>
      <c r="C248" s="43"/>
      <c r="D248" s="139">
        <f>'5 жастағы балалар К'!BI91</f>
        <v>0</v>
      </c>
      <c r="E248" s="44"/>
      <c r="F248" s="139">
        <f>'5 жастағы балалар Ш'!BI91</f>
        <v>0</v>
      </c>
      <c r="G248" s="44"/>
    </row>
    <row r="249" spans="2:7">
      <c r="B249" s="33"/>
      <c r="C249" s="43"/>
      <c r="D249" s="139">
        <f>'5 жастағы балалар К'!BJ91</f>
        <v>0</v>
      </c>
      <c r="E249" s="44"/>
      <c r="F249" s="139">
        <f>'5 жастағы балалар Ш'!BJ91</f>
        <v>0</v>
      </c>
      <c r="G249" s="44"/>
    </row>
    <row r="250" spans="2:7">
      <c r="B250" s="34"/>
      <c r="C250" s="43"/>
      <c r="D250" s="139">
        <f>'5 жастағы балалар К'!BK91</f>
        <v>0</v>
      </c>
      <c r="E250" s="44"/>
      <c r="F250" s="139">
        <f>'5 жастағы балалар Ш'!BK91</f>
        <v>0</v>
      </c>
      <c r="G250" s="44"/>
    </row>
    <row r="251" spans="2:7">
      <c r="B251" s="31">
        <v>21</v>
      </c>
      <c r="C251" s="43"/>
      <c r="D251" s="139">
        <f>'5 жастағы балалар К'!BL91</f>
        <v>0</v>
      </c>
      <c r="E251" s="44"/>
      <c r="F251" s="139">
        <f>'5 жастағы балалар Ш'!BL91</f>
        <v>0</v>
      </c>
      <c r="G251" s="44"/>
    </row>
    <row r="252" spans="2:7">
      <c r="B252" s="33"/>
      <c r="C252" s="43"/>
      <c r="D252" s="139">
        <f>'5 жастағы балалар К'!BM91</f>
        <v>0</v>
      </c>
      <c r="E252" s="44"/>
      <c r="F252" s="139">
        <f>'5 жастағы балалар Ш'!BM91</f>
        <v>0</v>
      </c>
      <c r="G252" s="44"/>
    </row>
    <row r="253" spans="2:7">
      <c r="B253" s="34"/>
      <c r="C253" s="43"/>
      <c r="D253" s="139">
        <f>'5 жастағы балалар К'!BN91</f>
        <v>0</v>
      </c>
      <c r="E253" s="44"/>
      <c r="F253" s="139">
        <f>'5 жастағы балалар Ш'!BN91</f>
        <v>0</v>
      </c>
      <c r="G253" s="44"/>
    </row>
    <row r="254" spans="2:7">
      <c r="B254" s="31">
        <v>22</v>
      </c>
      <c r="C254" s="43"/>
      <c r="D254" s="139">
        <f>'5 жастағы балалар К'!BO91</f>
        <v>0</v>
      </c>
      <c r="E254" s="44"/>
      <c r="F254" s="139">
        <f>'5 жастағы балалар Ш'!BO91</f>
        <v>0</v>
      </c>
      <c r="G254" s="44"/>
    </row>
    <row r="255" spans="2:7">
      <c r="B255" s="33"/>
      <c r="C255" s="43"/>
      <c r="D255" s="139">
        <f>'5 жастағы балалар К'!BP91</f>
        <v>0</v>
      </c>
      <c r="E255" s="44"/>
      <c r="F255" s="139">
        <f>'5 жастағы балалар Ш'!BP91</f>
        <v>0</v>
      </c>
      <c r="G255" s="44"/>
    </row>
    <row r="256" spans="2:7">
      <c r="B256" s="34"/>
      <c r="C256" s="43"/>
      <c r="D256" s="139">
        <f>'5 жастағы балалар К'!BQ91</f>
        <v>0</v>
      </c>
      <c r="E256" s="44"/>
      <c r="F256" s="139">
        <f>'5 жастағы балалар Ш'!BQ91</f>
        <v>0</v>
      </c>
      <c r="G256" s="44"/>
    </row>
    <row r="257" spans="2:7">
      <c r="B257" s="31">
        <v>23</v>
      </c>
      <c r="C257" s="43"/>
      <c r="D257" s="139">
        <f>'5 жастағы балалар К'!BR91</f>
        <v>0</v>
      </c>
      <c r="E257" s="44"/>
      <c r="F257" s="139">
        <f>'5 жастағы балалар Ш'!BR91</f>
        <v>0</v>
      </c>
      <c r="G257" s="44"/>
    </row>
    <row r="258" spans="2:7">
      <c r="B258" s="33"/>
      <c r="C258" s="43"/>
      <c r="D258" s="139">
        <f>'5 жастағы балалар К'!BS91</f>
        <v>0</v>
      </c>
      <c r="E258" s="44"/>
      <c r="F258" s="139">
        <f>'5 жастағы балалар Ш'!BS91</f>
        <v>0</v>
      </c>
      <c r="G258" s="44"/>
    </row>
    <row r="259" spans="2:7">
      <c r="B259" s="34"/>
      <c r="C259" s="43"/>
      <c r="D259" s="139">
        <f>'5 жастағы балалар К'!BT91</f>
        <v>0</v>
      </c>
      <c r="E259" s="44"/>
      <c r="F259" s="139">
        <f>'5 жастағы балалар Ш'!BT91</f>
        <v>0</v>
      </c>
      <c r="G259" s="44"/>
    </row>
    <row r="260" spans="2:7">
      <c r="B260" s="31">
        <v>24</v>
      </c>
      <c r="C260" s="43"/>
      <c r="D260" s="139">
        <f>'5 жастағы балалар К'!BU91</f>
        <v>0</v>
      </c>
      <c r="E260" s="44"/>
      <c r="F260" s="139">
        <f>'5 жастағы балалар Ш'!BU91</f>
        <v>0</v>
      </c>
      <c r="G260" s="44"/>
    </row>
    <row r="261" spans="2:7">
      <c r="B261" s="33"/>
      <c r="C261" s="43"/>
      <c r="D261" s="139">
        <f>'5 жастағы балалар К'!BV91</f>
        <v>0</v>
      </c>
      <c r="E261" s="44"/>
      <c r="F261" s="139">
        <f>'5 жастағы балалар Ш'!BV91</f>
        <v>0</v>
      </c>
      <c r="G261" s="44"/>
    </row>
    <row r="262" spans="2:7">
      <c r="B262" s="34"/>
      <c r="C262" s="43"/>
      <c r="D262" s="139">
        <f>'5 жастағы балалар К'!BW91</f>
        <v>0</v>
      </c>
      <c r="E262" s="44"/>
      <c r="F262" s="139">
        <f>'5 жастағы балалар Ш'!BW91</f>
        <v>0</v>
      </c>
      <c r="G262" s="44"/>
    </row>
    <row r="263" spans="2:7">
      <c r="B263" s="31">
        <v>25</v>
      </c>
      <c r="C263" s="43"/>
      <c r="D263" s="139">
        <f>'5 жастағы балалар К'!BX91</f>
        <v>0</v>
      </c>
      <c r="E263" s="44"/>
      <c r="F263" s="139">
        <f>'5 жастағы балалар Ш'!BX91</f>
        <v>0</v>
      </c>
      <c r="G263" s="44"/>
    </row>
    <row r="264" spans="2:7">
      <c r="B264" s="33"/>
      <c r="C264" s="43"/>
      <c r="D264" s="139">
        <f>'5 жастағы балалар К'!BY91</f>
        <v>0</v>
      </c>
      <c r="E264" s="44"/>
      <c r="F264" s="139">
        <f>'5 жастағы балалар Ш'!BY91</f>
        <v>0</v>
      </c>
      <c r="G264" s="44"/>
    </row>
    <row r="265" spans="2:7">
      <c r="B265" s="34"/>
      <c r="C265" s="43"/>
      <c r="D265" s="139">
        <f>'5 жастағы балалар К'!BZ91</f>
        <v>0</v>
      </c>
      <c r="E265" s="44"/>
      <c r="F265" s="139">
        <f>'5 жастағы балалар Ш'!BZ91</f>
        <v>0</v>
      </c>
      <c r="G265" s="44"/>
    </row>
    <row r="266" spans="2:7">
      <c r="B266" s="37">
        <v>26</v>
      </c>
      <c r="C266" s="43"/>
      <c r="D266" s="139">
        <f>'5 жастағы балалар К'!CA91</f>
        <v>0</v>
      </c>
      <c r="E266" s="44"/>
      <c r="F266" s="139">
        <f>'5 жастағы балалар Ш'!CA91</f>
        <v>0</v>
      </c>
      <c r="G266" s="44"/>
    </row>
    <row r="267" spans="2:7">
      <c r="B267" s="37"/>
      <c r="C267" s="43"/>
      <c r="D267" s="139">
        <f>'5 жастағы балалар К'!CB91</f>
        <v>0</v>
      </c>
      <c r="E267" s="44"/>
      <c r="F267" s="139">
        <f>'5 жастағы балалар Ш'!CB91</f>
        <v>0</v>
      </c>
      <c r="G267" s="44"/>
    </row>
    <row r="268" spans="2:7">
      <c r="B268" s="37"/>
      <c r="C268" s="43"/>
      <c r="D268" s="139">
        <f>'5 жастағы балалар К'!CC91</f>
        <v>0</v>
      </c>
      <c r="E268" s="44"/>
      <c r="F268" s="139">
        <f>'5 жастағы балалар Ш'!CC91</f>
        <v>0</v>
      </c>
      <c r="G268" s="44"/>
    </row>
    <row r="269" spans="2:7">
      <c r="B269" s="37">
        <v>27</v>
      </c>
      <c r="C269" s="43"/>
      <c r="D269" s="139">
        <f>'5 жастағы балалар К'!CD91</f>
        <v>0</v>
      </c>
      <c r="E269" s="44"/>
      <c r="F269" s="139">
        <f>'5 жастағы балалар Ш'!CD91</f>
        <v>0</v>
      </c>
      <c r="G269" s="44"/>
    </row>
    <row r="270" spans="2:7">
      <c r="B270" s="37"/>
      <c r="C270" s="43"/>
      <c r="D270" s="139">
        <f>'5 жастағы балалар К'!CE91</f>
        <v>0</v>
      </c>
      <c r="E270" s="44"/>
      <c r="F270" s="139">
        <f>'5 жастағы балалар Ш'!CE91</f>
        <v>0</v>
      </c>
      <c r="G270" s="44"/>
    </row>
    <row r="271" spans="2:7">
      <c r="B271" s="37"/>
      <c r="C271" s="43"/>
      <c r="D271" s="139">
        <f>'5 жастағы балалар К'!CF91</f>
        <v>0</v>
      </c>
      <c r="E271" s="44"/>
      <c r="F271" s="139">
        <f>'5 жастағы балалар Ш'!CF91</f>
        <v>0</v>
      </c>
      <c r="G271" s="44"/>
    </row>
    <row r="272" spans="2:7">
      <c r="B272" s="37">
        <v>28</v>
      </c>
      <c r="C272" s="43"/>
      <c r="D272" s="139">
        <f>'5 жастағы балалар К'!CG91</f>
        <v>0</v>
      </c>
      <c r="E272" s="44"/>
      <c r="F272" s="139">
        <f>'5 жастағы балалар Ш'!CG91</f>
        <v>0</v>
      </c>
      <c r="G272" s="44"/>
    </row>
    <row r="273" spans="2:7">
      <c r="B273" s="37"/>
      <c r="C273" s="43"/>
      <c r="D273" s="139">
        <f>'5 жастағы балалар К'!CH91</f>
        <v>0</v>
      </c>
      <c r="E273" s="44"/>
      <c r="F273" s="139">
        <f>'5 жастағы балалар Ш'!CH91</f>
        <v>0</v>
      </c>
      <c r="G273" s="44"/>
    </row>
    <row r="274" spans="2:7">
      <c r="B274" s="37"/>
      <c r="C274" s="43"/>
      <c r="D274" s="139">
        <f>'5 жастағы балалар К'!CI91</f>
        <v>0</v>
      </c>
      <c r="E274" s="44"/>
      <c r="F274" s="139">
        <f>'5 жастағы балалар Ш'!CI91</f>
        <v>0</v>
      </c>
      <c r="G274" s="44"/>
    </row>
    <row r="275" spans="2:7">
      <c r="B275" s="37">
        <v>29</v>
      </c>
      <c r="C275" s="43"/>
      <c r="D275" s="42"/>
      <c r="E275" s="44"/>
      <c r="F275" s="139">
        <f>'5 жастағы балалар Ш'!CJ91</f>
        <v>0</v>
      </c>
      <c r="G275" s="44"/>
    </row>
    <row r="276" spans="2:7">
      <c r="B276" s="37"/>
      <c r="C276" s="43"/>
      <c r="D276" s="44"/>
      <c r="E276" s="44"/>
      <c r="F276" s="139">
        <f>'5 жастағы балалар Ш'!CK91</f>
        <v>0</v>
      </c>
      <c r="G276" s="44"/>
    </row>
    <row r="277" spans="2:7">
      <c r="B277" s="37"/>
      <c r="C277" s="43"/>
      <c r="D277" s="44"/>
      <c r="E277" s="44"/>
      <c r="F277" s="139">
        <f>'5 жастағы балалар Ш'!CL91</f>
        <v>0</v>
      </c>
      <c r="G277" s="44"/>
    </row>
    <row r="278" spans="2:7">
      <c r="B278" s="37">
        <v>30</v>
      </c>
      <c r="C278" s="43"/>
      <c r="D278" s="44"/>
      <c r="E278" s="44"/>
      <c r="F278" s="139">
        <f>'5 жастағы балалар Ш'!CM91</f>
        <v>0</v>
      </c>
      <c r="G278" s="44"/>
    </row>
    <row r="279" spans="2:7">
      <c r="B279" s="37"/>
      <c r="C279" s="43"/>
      <c r="D279" s="44"/>
      <c r="E279" s="44"/>
      <c r="F279" s="139">
        <f>'5 жастағы балалар Ш'!CN91</f>
        <v>0</v>
      </c>
      <c r="G279" s="44"/>
    </row>
    <row r="280" spans="2:7">
      <c r="B280" s="37"/>
      <c r="C280" s="43"/>
      <c r="D280" s="44"/>
      <c r="E280" s="44"/>
      <c r="F280" s="139">
        <f>'5 жастағы балалар Ш'!CO91</f>
        <v>0</v>
      </c>
      <c r="G280" s="44"/>
    </row>
    <row r="281" spans="2:7">
      <c r="B281" s="37">
        <v>31</v>
      </c>
      <c r="C281" s="43"/>
      <c r="D281" s="44"/>
      <c r="E281" s="44"/>
      <c r="F281" s="139">
        <f>'5 жастағы балалар Ш'!CP91</f>
        <v>0</v>
      </c>
      <c r="G281" s="44"/>
    </row>
    <row r="282" spans="2:7">
      <c r="B282" s="37"/>
      <c r="C282" s="43"/>
      <c r="D282" s="44"/>
      <c r="E282" s="44"/>
      <c r="F282" s="139">
        <f>'5 жастағы балалар Ш'!CQ91</f>
        <v>0</v>
      </c>
      <c r="G282" s="44"/>
    </row>
    <row r="283" spans="2:7">
      <c r="B283" s="37"/>
      <c r="C283" s="43"/>
      <c r="D283" s="44"/>
      <c r="E283" s="44"/>
      <c r="F283" s="139">
        <f>'5 жастағы балалар Ш'!CR91</f>
        <v>0</v>
      </c>
      <c r="G283" s="44"/>
    </row>
    <row r="284" spans="2:7">
      <c r="B284" s="37">
        <v>32</v>
      </c>
      <c r="C284" s="43"/>
      <c r="D284" s="44"/>
      <c r="E284" s="44"/>
      <c r="F284" s="139">
        <f>'5 жастағы балалар Ш'!CS91</f>
        <v>0</v>
      </c>
      <c r="G284" s="44"/>
    </row>
    <row r="285" spans="2:7">
      <c r="B285" s="37"/>
      <c r="C285" s="43"/>
      <c r="D285" s="44"/>
      <c r="E285" s="44"/>
      <c r="F285" s="139">
        <f>'5 жастағы балалар Ш'!CT91</f>
        <v>0</v>
      </c>
      <c r="G285" s="44"/>
    </row>
    <row r="286" spans="2:7">
      <c r="B286" s="37"/>
      <c r="C286" s="43"/>
      <c r="D286" s="44"/>
      <c r="E286" s="44"/>
      <c r="F286" s="139">
        <f>'5 жастағы балалар Ш'!CU91</f>
        <v>0</v>
      </c>
      <c r="G286" s="44"/>
    </row>
    <row r="287" spans="2:7">
      <c r="B287" s="37">
        <v>33</v>
      </c>
      <c r="C287" s="43"/>
      <c r="D287" s="44"/>
      <c r="E287" s="44"/>
      <c r="F287" s="139">
        <f>'5 жастағы балалар Ш'!CV91</f>
        <v>0</v>
      </c>
      <c r="G287" s="44"/>
    </row>
    <row r="288" spans="2:7">
      <c r="B288" s="37"/>
      <c r="C288" s="43"/>
      <c r="D288" s="44"/>
      <c r="E288" s="44"/>
      <c r="F288" s="139">
        <f>'5 жастағы балалар Ш'!CW91</f>
        <v>0</v>
      </c>
      <c r="G288" s="44"/>
    </row>
    <row r="289" spans="2:7">
      <c r="B289" s="37"/>
      <c r="C289" s="43"/>
      <c r="D289" s="44"/>
      <c r="E289" s="44"/>
      <c r="F289" s="139">
        <f>'5 жастағы балалар Ш'!CX91</f>
        <v>0</v>
      </c>
      <c r="G289" s="44"/>
    </row>
    <row r="290" spans="2:7">
      <c r="B290" s="37">
        <v>34</v>
      </c>
      <c r="C290" s="43"/>
      <c r="D290" s="44"/>
      <c r="E290" s="44"/>
      <c r="F290" s="139">
        <f>'5 жастағы балалар Ш'!CY91</f>
        <v>0</v>
      </c>
      <c r="G290" s="44"/>
    </row>
    <row r="291" spans="2:7">
      <c r="B291" s="37"/>
      <c r="C291" s="43"/>
      <c r="D291" s="44"/>
      <c r="E291" s="44"/>
      <c r="F291" s="139">
        <f>'5 жастағы балалар Ш'!CZ91</f>
        <v>0</v>
      </c>
      <c r="G291" s="44"/>
    </row>
    <row r="292" spans="2:7">
      <c r="B292" s="37"/>
      <c r="C292" s="43"/>
      <c r="D292" s="44"/>
      <c r="E292" s="44"/>
      <c r="F292" s="139">
        <f>'5 жастағы балалар Ш'!DA91</f>
        <v>0</v>
      </c>
      <c r="G292" s="44"/>
    </row>
    <row r="293" spans="2:7">
      <c r="B293" s="37">
        <v>35</v>
      </c>
      <c r="C293" s="43"/>
      <c r="D293" s="44"/>
      <c r="E293" s="44"/>
      <c r="F293" s="139">
        <f>'5 жастағы балалар Ш'!DB91</f>
        <v>0</v>
      </c>
      <c r="G293" s="44"/>
    </row>
    <row r="294" spans="2:7">
      <c r="B294" s="37"/>
      <c r="C294" s="43"/>
      <c r="D294" s="44"/>
      <c r="E294" s="44"/>
      <c r="F294" s="139">
        <f>'5 жастағы балалар Ш'!DC91</f>
        <v>0</v>
      </c>
      <c r="G294" s="44"/>
    </row>
    <row r="295" spans="2:7">
      <c r="B295" s="37"/>
      <c r="C295" s="45"/>
      <c r="D295" s="46"/>
      <c r="E295" s="46"/>
      <c r="F295" s="139">
        <f>'5 жастағы балалар Ш'!DD91</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Ф'!D150</f>
        <v>0</v>
      </c>
      <c r="D300" s="137">
        <f>'5 жастағы балалар К'!D150</f>
        <v>0</v>
      </c>
      <c r="E300" s="137">
        <f>'5 жастағы балалар Т'!D150</f>
        <v>0</v>
      </c>
      <c r="F300" s="137">
        <f>'5 жастағы балалар Ш'!D150</f>
        <v>0</v>
      </c>
      <c r="G300" s="137">
        <f>'5 жастағы балалар Ә'!D150</f>
        <v>0</v>
      </c>
    </row>
    <row r="301" spans="2:7">
      <c r="B301" s="33"/>
      <c r="C301" s="137">
        <f>'5 жастағы балалар Ф'!E150</f>
        <v>0</v>
      </c>
      <c r="D301" s="137">
        <f>'5 жастағы балалар К'!E150</f>
        <v>0</v>
      </c>
      <c r="E301" s="137">
        <f>'5 жастағы балалар Т'!E150</f>
        <v>0</v>
      </c>
      <c r="F301" s="137">
        <f>'5 жастағы балалар Ш'!E150</f>
        <v>0</v>
      </c>
      <c r="G301" s="137">
        <f>'5 жастағы балалар Ә'!E150</f>
        <v>0</v>
      </c>
    </row>
    <row r="302" spans="2:7">
      <c r="B302" s="34"/>
      <c r="C302" s="137">
        <f>'5 жастағы балалар Ф'!F150</f>
        <v>0</v>
      </c>
      <c r="D302" s="137">
        <f>'5 жастағы балалар К'!F150</f>
        <v>0</v>
      </c>
      <c r="E302" s="137">
        <f>'5 жастағы балалар Т'!F150</f>
        <v>0</v>
      </c>
      <c r="F302" s="137">
        <f>'5 жастағы балалар Ш'!F150</f>
        <v>0</v>
      </c>
      <c r="G302" s="137">
        <f>'5 жастағы балалар Ә'!F150</f>
        <v>0</v>
      </c>
    </row>
    <row r="303" spans="2:7">
      <c r="B303" s="31">
        <v>2</v>
      </c>
      <c r="C303" s="137">
        <f>'5 жастағы балалар Ф'!G150</f>
        <v>0</v>
      </c>
      <c r="D303" s="137">
        <f>'5 жастағы балалар К'!G150</f>
        <v>0</v>
      </c>
      <c r="E303" s="137">
        <f>'5 жастағы балалар Т'!G150</f>
        <v>0</v>
      </c>
      <c r="F303" s="137">
        <f>'5 жастағы балалар Ш'!G150</f>
        <v>0</v>
      </c>
      <c r="G303" s="137">
        <f>'5 жастағы балалар Ә'!G150</f>
        <v>0</v>
      </c>
    </row>
    <row r="304" spans="2:7">
      <c r="B304" s="33"/>
      <c r="C304" s="137">
        <f>'5 жастағы балалар Ф'!H150</f>
        <v>0</v>
      </c>
      <c r="D304" s="137">
        <f>'5 жастағы балалар К'!H150</f>
        <v>0</v>
      </c>
      <c r="E304" s="137">
        <f>'5 жастағы балалар Т'!H150</f>
        <v>0</v>
      </c>
      <c r="F304" s="137">
        <f>'5 жастағы балалар Ш'!H150</f>
        <v>0</v>
      </c>
      <c r="G304" s="137">
        <f>'5 жастағы балалар Ә'!H150</f>
        <v>0</v>
      </c>
    </row>
    <row r="305" spans="2:7">
      <c r="B305" s="34"/>
      <c r="C305" s="137">
        <f>'5 жастағы балалар Ф'!I150</f>
        <v>0</v>
      </c>
      <c r="D305" s="137">
        <f>'5 жастағы балалар К'!I150</f>
        <v>0</v>
      </c>
      <c r="E305" s="137">
        <f>'5 жастағы балалар Т'!I150</f>
        <v>0</v>
      </c>
      <c r="F305" s="137">
        <f>'5 жастағы балалар Ш'!I150</f>
        <v>0</v>
      </c>
      <c r="G305" s="137">
        <f>'5 жастағы балалар Ә'!I150</f>
        <v>0</v>
      </c>
    </row>
    <row r="306" spans="2:7">
      <c r="B306" s="31">
        <v>3</v>
      </c>
      <c r="C306" s="137">
        <f>'5 жастағы балалар Ф'!J150</f>
        <v>0</v>
      </c>
      <c r="D306" s="137">
        <f>'5 жастағы балалар К'!J150</f>
        <v>0</v>
      </c>
      <c r="E306" s="137">
        <f>'5 жастағы балалар Т'!J150</f>
        <v>0</v>
      </c>
      <c r="F306" s="137">
        <f>'5 жастағы балалар Ш'!J150</f>
        <v>0</v>
      </c>
      <c r="G306" s="137">
        <f>'5 жастағы балалар Ә'!J150</f>
        <v>0</v>
      </c>
    </row>
    <row r="307" spans="2:7">
      <c r="B307" s="33"/>
      <c r="C307" s="137">
        <f>'5 жастағы балалар Ф'!K150</f>
        <v>0</v>
      </c>
      <c r="D307" s="137">
        <f>'5 жастағы балалар К'!K150</f>
        <v>0</v>
      </c>
      <c r="E307" s="137">
        <f>'5 жастағы балалар Т'!K150</f>
        <v>0</v>
      </c>
      <c r="F307" s="137">
        <f>'5 жастағы балалар Ш'!K150</f>
        <v>0</v>
      </c>
      <c r="G307" s="137">
        <f>'5 жастағы балалар Ә'!K150</f>
        <v>0</v>
      </c>
    </row>
    <row r="308" spans="2:7">
      <c r="B308" s="34"/>
      <c r="C308" s="137">
        <f>'5 жастағы балалар Ф'!L150</f>
        <v>0</v>
      </c>
      <c r="D308" s="137">
        <f>'5 жастағы балалар К'!L150</f>
        <v>0</v>
      </c>
      <c r="E308" s="137">
        <f>'5 жастағы балалар Т'!L150</f>
        <v>0</v>
      </c>
      <c r="F308" s="137">
        <f>'5 жастағы балалар Ш'!L150</f>
        <v>0</v>
      </c>
      <c r="G308" s="137">
        <f>'5 жастағы балалар Ә'!L150</f>
        <v>0</v>
      </c>
    </row>
    <row r="309" ht="15" customHeight="1" spans="2:7">
      <c r="B309" s="31">
        <v>4</v>
      </c>
      <c r="C309" s="137">
        <f>'5 жастағы балалар Ф'!M150</f>
        <v>0</v>
      </c>
      <c r="D309" s="137">
        <f>'5 жастағы балалар К'!M150</f>
        <v>0</v>
      </c>
      <c r="E309" s="137">
        <f>'5 жастағы балалар Т'!M150</f>
        <v>0</v>
      </c>
      <c r="F309" s="137">
        <f>'5 жастағы балалар Ш'!M150</f>
        <v>0</v>
      </c>
      <c r="G309" s="137">
        <f>'5 жастағы балалар Ә'!M150</f>
        <v>0</v>
      </c>
    </row>
    <row r="310" spans="2:7">
      <c r="B310" s="33"/>
      <c r="C310" s="137">
        <f>'5 жастағы балалар Ф'!N150</f>
        <v>0</v>
      </c>
      <c r="D310" s="137">
        <f>'5 жастағы балалар К'!N150</f>
        <v>0</v>
      </c>
      <c r="E310" s="137">
        <f>'5 жастағы балалар Т'!N150</f>
        <v>0</v>
      </c>
      <c r="F310" s="137">
        <f>'5 жастағы балалар Ш'!N150</f>
        <v>0</v>
      </c>
      <c r="G310" s="137">
        <f>'5 жастағы балалар Ә'!N150</f>
        <v>0</v>
      </c>
    </row>
    <row r="311" spans="2:7">
      <c r="B311" s="34"/>
      <c r="C311" s="137">
        <f>'5 жастағы балалар Ф'!O150</f>
        <v>0</v>
      </c>
      <c r="D311" s="137">
        <f>'5 жастағы балалар К'!O150</f>
        <v>0</v>
      </c>
      <c r="E311" s="137">
        <f>'5 жастағы балалар Т'!O150</f>
        <v>0</v>
      </c>
      <c r="F311" s="137">
        <f>'5 жастағы балалар Ш'!O150</f>
        <v>0</v>
      </c>
      <c r="G311" s="137">
        <f>'5 жастағы балалар Ә'!O150</f>
        <v>0</v>
      </c>
    </row>
    <row r="312" spans="2:7">
      <c r="B312" s="31">
        <v>5</v>
      </c>
      <c r="C312" s="137">
        <f>'5 жастағы балалар Ф'!P150</f>
        <v>0</v>
      </c>
      <c r="D312" s="137">
        <f>'5 жастағы балалар К'!P150</f>
        <v>0</v>
      </c>
      <c r="E312" s="137">
        <f>'5 жастағы балалар Т'!P150</f>
        <v>0</v>
      </c>
      <c r="F312" s="137">
        <f>'5 жастағы балалар Ш'!P150</f>
        <v>0</v>
      </c>
      <c r="G312" s="137">
        <f>'5 жастағы балалар Ә'!P150</f>
        <v>0</v>
      </c>
    </row>
    <row r="313" spans="2:7">
      <c r="B313" s="33"/>
      <c r="C313" s="137">
        <f>'5 жастағы балалар Ф'!Q150</f>
        <v>0</v>
      </c>
      <c r="D313" s="137">
        <f>'5 жастағы балалар К'!Q150</f>
        <v>0</v>
      </c>
      <c r="E313" s="137">
        <f>'5 жастағы балалар Т'!Q150</f>
        <v>0</v>
      </c>
      <c r="F313" s="137">
        <f>'5 жастағы балалар Ш'!Q150</f>
        <v>0</v>
      </c>
      <c r="G313" s="137">
        <f>'5 жастағы балалар Ә'!Q150</f>
        <v>0</v>
      </c>
    </row>
    <row r="314" spans="2:7">
      <c r="B314" s="34"/>
      <c r="C314" s="137">
        <f>'5 жастағы балалар Ф'!R150</f>
        <v>0</v>
      </c>
      <c r="D314" s="137">
        <f>'5 жастағы балалар К'!R150</f>
        <v>0</v>
      </c>
      <c r="E314" s="137">
        <f>'5 жастағы балалар Т'!R150</f>
        <v>0</v>
      </c>
      <c r="F314" s="137">
        <f>'5 жастағы балалар Ш'!R150</f>
        <v>0</v>
      </c>
      <c r="G314" s="137">
        <f>'5 жастағы балалар Ә'!R150</f>
        <v>0</v>
      </c>
    </row>
    <row r="315" spans="2:7">
      <c r="B315" s="31">
        <v>6</v>
      </c>
      <c r="C315" s="137">
        <f>'5 жастағы балалар Ф'!S150</f>
        <v>0</v>
      </c>
      <c r="D315" s="137">
        <f>'5 жастағы балалар К'!S150</f>
        <v>0</v>
      </c>
      <c r="E315" s="137">
        <f>'5 жастағы балалар Т'!S150</f>
        <v>0</v>
      </c>
      <c r="F315" s="137">
        <f>'5 жастағы балалар Ш'!S150</f>
        <v>0</v>
      </c>
      <c r="G315" s="137">
        <f>'5 жастағы балалар Ә'!S150</f>
        <v>0</v>
      </c>
    </row>
    <row r="316" spans="2:7">
      <c r="B316" s="33"/>
      <c r="C316" s="137">
        <f>'5 жастағы балалар Ф'!T150</f>
        <v>0</v>
      </c>
      <c r="D316" s="137">
        <f>'5 жастағы балалар К'!T150</f>
        <v>0</v>
      </c>
      <c r="E316" s="137">
        <f>'5 жастағы балалар Т'!T150</f>
        <v>0</v>
      </c>
      <c r="F316" s="137">
        <f>'5 жастағы балалар Ш'!T150</f>
        <v>0</v>
      </c>
      <c r="G316" s="137">
        <f>'5 жастағы балалар Ә'!T150</f>
        <v>0</v>
      </c>
    </row>
    <row r="317" spans="2:7">
      <c r="B317" s="34"/>
      <c r="C317" s="137">
        <f>'5 жастағы балалар Ф'!U150</f>
        <v>0</v>
      </c>
      <c r="D317" s="137">
        <f>'5 жастағы балалар К'!U150</f>
        <v>0</v>
      </c>
      <c r="E317" s="137">
        <f>'5 жастағы балалар Т'!U150</f>
        <v>0</v>
      </c>
      <c r="F317" s="137">
        <f>'5 жастағы балалар Ш'!U150</f>
        <v>0</v>
      </c>
      <c r="G317" s="137">
        <f>'5 жастағы балалар Ә'!U150</f>
        <v>0</v>
      </c>
    </row>
    <row r="318" spans="2:7">
      <c r="B318" s="31">
        <v>7</v>
      </c>
      <c r="C318" s="137">
        <f>'5 жастағы балалар Ф'!V150</f>
        <v>0</v>
      </c>
      <c r="D318" s="137">
        <f>'5 жастағы балалар К'!V150</f>
        <v>0</v>
      </c>
      <c r="E318" s="137">
        <f>'5 жастағы балалар Т'!V150</f>
        <v>0</v>
      </c>
      <c r="F318" s="137">
        <f>'5 жастағы балалар Ш'!V150</f>
        <v>0</v>
      </c>
      <c r="G318" s="137">
        <f>'5 жастағы балалар Ә'!V150</f>
        <v>0</v>
      </c>
    </row>
    <row r="319" spans="2:7">
      <c r="B319" s="33"/>
      <c r="C319" s="137">
        <f>'5 жастағы балалар Ф'!W150</f>
        <v>0</v>
      </c>
      <c r="D319" s="137">
        <f>'5 жастағы балалар Ш'!W150</f>
        <v>0</v>
      </c>
      <c r="E319" s="137">
        <f>'5 жастағы балалар Т'!W150</f>
        <v>0</v>
      </c>
      <c r="F319" s="137">
        <f>'5 жастағы балалар Ш'!W150</f>
        <v>0</v>
      </c>
      <c r="G319" s="137">
        <f>'5 жастағы балалар Ә'!W150</f>
        <v>0</v>
      </c>
    </row>
    <row r="320" spans="2:7">
      <c r="B320" s="34"/>
      <c r="C320" s="137">
        <f>'5 жастағы балалар Ф'!X150</f>
        <v>0</v>
      </c>
      <c r="D320" s="137">
        <f>'5 жастағы балалар К'!X150</f>
        <v>0</v>
      </c>
      <c r="E320" s="137">
        <f>'5 жастағы балалар Т'!X150</f>
        <v>0</v>
      </c>
      <c r="F320" s="137">
        <f>'5 жастағы балалар Ш'!X150</f>
        <v>0</v>
      </c>
      <c r="G320" s="137">
        <f>'5 жастағы балалар Ә'!X150</f>
        <v>0</v>
      </c>
    </row>
    <row r="321" spans="2:7">
      <c r="B321" s="31">
        <v>8</v>
      </c>
      <c r="C321" s="41"/>
      <c r="D321" s="137">
        <f>'5 жастағы балалар К'!Y150</f>
        <v>0</v>
      </c>
      <c r="E321" s="42"/>
      <c r="F321" s="137">
        <f>'5 жастағы балалар Ш'!Y150</f>
        <v>0</v>
      </c>
      <c r="G321" s="42"/>
    </row>
    <row r="322" spans="2:7">
      <c r="B322" s="33"/>
      <c r="C322" s="43"/>
      <c r="D322" s="137">
        <f>'5 жастағы балалар К'!Z150</f>
        <v>0</v>
      </c>
      <c r="E322" s="44"/>
      <c r="F322" s="137">
        <f>'5 жастағы балалар Ш'!Z150</f>
        <v>0</v>
      </c>
      <c r="G322" s="44"/>
    </row>
    <row r="323" spans="2:7">
      <c r="B323" s="34"/>
      <c r="C323" s="43"/>
      <c r="D323" s="137">
        <f>'5 жастағы балалар К'!AA150</f>
        <v>0</v>
      </c>
      <c r="E323" s="44"/>
      <c r="F323" s="137">
        <f>'5 жастағы балалар Ш'!AA150</f>
        <v>0</v>
      </c>
      <c r="G323" s="44"/>
    </row>
    <row r="324" spans="2:7">
      <c r="B324" s="31">
        <v>9</v>
      </c>
      <c r="C324" s="43"/>
      <c r="D324" s="137">
        <f>'5 жастағы балалар К'!AB150</f>
        <v>0</v>
      </c>
      <c r="E324" s="44"/>
      <c r="F324" s="137">
        <f>'5 жастағы балалар Ш'!AB150</f>
        <v>0</v>
      </c>
      <c r="G324" s="44"/>
    </row>
    <row r="325" spans="2:7">
      <c r="B325" s="33"/>
      <c r="C325" s="43"/>
      <c r="D325" s="137">
        <f>'5 жастағы балалар К'!AC150</f>
        <v>0</v>
      </c>
      <c r="E325" s="44"/>
      <c r="F325" s="137">
        <f>'5 жастағы балалар Ш'!AC150</f>
        <v>0</v>
      </c>
      <c r="G325" s="44"/>
    </row>
    <row r="326" spans="2:7">
      <c r="B326" s="34"/>
      <c r="C326" s="43"/>
      <c r="D326" s="137">
        <f>'5 жастағы балалар К'!AD150</f>
        <v>0</v>
      </c>
      <c r="E326" s="44"/>
      <c r="F326" s="137">
        <f>'5 жастағы балалар Ш'!AD150</f>
        <v>0</v>
      </c>
      <c r="G326" s="44"/>
    </row>
    <row r="327" spans="2:7">
      <c r="B327" s="37">
        <v>10</v>
      </c>
      <c r="C327" s="43"/>
      <c r="D327" s="137">
        <f>'5 жастағы балалар К'!AE150</f>
        <v>0</v>
      </c>
      <c r="E327" s="44"/>
      <c r="F327" s="137">
        <f>'5 жастағы балалар Ш'!AE150</f>
        <v>0</v>
      </c>
      <c r="G327" s="44"/>
    </row>
    <row r="328" spans="2:7">
      <c r="B328" s="37"/>
      <c r="C328" s="43"/>
      <c r="D328" s="137">
        <f>'5 жастағы балалар К'!AF150</f>
        <v>0</v>
      </c>
      <c r="E328" s="44"/>
      <c r="F328" s="137">
        <f>'5 жастағы балалар Ш'!AF150</f>
        <v>0</v>
      </c>
      <c r="G328" s="44"/>
    </row>
    <row r="329" spans="2:7">
      <c r="B329" s="37"/>
      <c r="C329" s="43"/>
      <c r="D329" s="137">
        <f>'5 жастағы балалар К'!AG150</f>
        <v>0</v>
      </c>
      <c r="E329" s="44"/>
      <c r="F329" s="137">
        <f>'5 жастағы балалар Ш'!AG150</f>
        <v>0</v>
      </c>
      <c r="G329" s="44"/>
    </row>
    <row r="330" spans="2:7">
      <c r="B330" s="37">
        <v>11</v>
      </c>
      <c r="C330" s="43"/>
      <c r="D330" s="137">
        <f>'5 жастағы балалар К'!AH150</f>
        <v>0</v>
      </c>
      <c r="E330" s="44"/>
      <c r="F330" s="137">
        <f>'5 жастағы балалар Ш'!AH150</f>
        <v>0</v>
      </c>
      <c r="G330" s="44"/>
    </row>
    <row r="331" spans="2:7">
      <c r="B331" s="37"/>
      <c r="C331" s="43"/>
      <c r="D331" s="137">
        <f>'5 жастағы балалар К'!AI150</f>
        <v>0</v>
      </c>
      <c r="E331" s="44"/>
      <c r="F331" s="137">
        <f>'5 жастағы балалар Ш'!AI150</f>
        <v>0</v>
      </c>
      <c r="G331" s="44"/>
    </row>
    <row r="332" spans="2:7">
      <c r="B332" s="37"/>
      <c r="C332" s="43"/>
      <c r="D332" s="137">
        <f>'5 жастағы балалар К'!AJ150</f>
        <v>0</v>
      </c>
      <c r="E332" s="44"/>
      <c r="F332" s="137">
        <f>'5 жастағы балалар Ш'!AJ150</f>
        <v>0</v>
      </c>
      <c r="G332" s="44"/>
    </row>
    <row r="333" spans="2:7">
      <c r="B333" s="37">
        <v>12</v>
      </c>
      <c r="C333" s="43"/>
      <c r="D333" s="137">
        <f>'5 жастағы балалар К'!AK150</f>
        <v>0</v>
      </c>
      <c r="E333" s="44"/>
      <c r="F333" s="137">
        <f>'5 жастағы балалар Ш'!AK150</f>
        <v>0</v>
      </c>
      <c r="G333" s="44"/>
    </row>
    <row r="334" spans="2:7">
      <c r="B334" s="37"/>
      <c r="C334" s="43"/>
      <c r="D334" s="137">
        <f>'5 жастағы балалар К'!AL150</f>
        <v>0</v>
      </c>
      <c r="E334" s="44"/>
      <c r="F334" s="137">
        <f>'5 жастағы балалар Ш'!AL150</f>
        <v>0</v>
      </c>
      <c r="G334" s="44"/>
    </row>
    <row r="335" spans="2:7">
      <c r="B335" s="37"/>
      <c r="C335" s="43"/>
      <c r="D335" s="137">
        <f>'5 жастағы балалар К'!AM150</f>
        <v>0</v>
      </c>
      <c r="E335" s="44"/>
      <c r="F335" s="137">
        <f>'5 жастағы балалар Ш'!AM150</f>
        <v>0</v>
      </c>
      <c r="G335" s="44"/>
    </row>
    <row r="336" spans="2:7">
      <c r="B336" s="37">
        <v>13</v>
      </c>
      <c r="C336" s="43"/>
      <c r="D336" s="137">
        <f>'5 жастағы балалар К'!AN150</f>
        <v>0</v>
      </c>
      <c r="E336" s="44"/>
      <c r="F336" s="137">
        <f>'5 жастағы балалар Ш'!AN150</f>
        <v>0</v>
      </c>
      <c r="G336" s="44"/>
    </row>
    <row r="337" spans="2:7">
      <c r="B337" s="37"/>
      <c r="C337" s="43"/>
      <c r="D337" s="137">
        <f>'5 жастағы балалар К'!AO150</f>
        <v>0</v>
      </c>
      <c r="E337" s="44"/>
      <c r="F337" s="137">
        <f>'5 жастағы балалар Ш'!AO150</f>
        <v>0</v>
      </c>
      <c r="G337" s="44"/>
    </row>
    <row r="338" spans="2:7">
      <c r="B338" s="37"/>
      <c r="C338" s="43"/>
      <c r="D338" s="137">
        <f>'5 жастағы балалар К'!AP150</f>
        <v>0</v>
      </c>
      <c r="E338" s="44"/>
      <c r="F338" s="137">
        <f>'5 жастағы балалар Ш'!AP150</f>
        <v>0</v>
      </c>
      <c r="G338" s="44"/>
    </row>
    <row r="339" spans="2:7">
      <c r="B339" s="37">
        <v>14</v>
      </c>
      <c r="C339" s="43"/>
      <c r="D339" s="137">
        <f>'5 жастағы балалар К'!AQ150</f>
        <v>0</v>
      </c>
      <c r="E339" s="44"/>
      <c r="F339" s="137">
        <f>'5 жастағы балалар Ш'!AQ150</f>
        <v>0</v>
      </c>
      <c r="G339" s="44"/>
    </row>
    <row r="340" spans="2:7">
      <c r="B340" s="37"/>
      <c r="C340" s="43"/>
      <c r="D340" s="137">
        <f>'5 жастағы балалар К'!AR150</f>
        <v>0</v>
      </c>
      <c r="E340" s="44"/>
      <c r="F340" s="137">
        <f>'5 жастағы балалар Ш'!AR150</f>
        <v>0</v>
      </c>
      <c r="G340" s="44"/>
    </row>
    <row r="341" spans="2:7">
      <c r="B341" s="37"/>
      <c r="C341" s="43"/>
      <c r="D341" s="137">
        <f>'5 жастағы балалар К'!AS150</f>
        <v>0</v>
      </c>
      <c r="E341" s="44"/>
      <c r="F341" s="137">
        <f>'5 жастағы балалар Ш'!AS150</f>
        <v>0</v>
      </c>
      <c r="G341" s="44"/>
    </row>
    <row r="342" spans="2:7">
      <c r="B342" s="37">
        <v>15</v>
      </c>
      <c r="C342" s="43"/>
      <c r="D342" s="137">
        <f>'5 жастағы балалар К'!AT150</f>
        <v>0</v>
      </c>
      <c r="E342" s="44"/>
      <c r="F342" s="137">
        <f>'5 жастағы балалар Ш'!AT150</f>
        <v>0</v>
      </c>
      <c r="G342" s="44"/>
    </row>
    <row r="343" spans="2:7">
      <c r="B343" s="37"/>
      <c r="C343" s="43"/>
      <c r="D343" s="137">
        <f>'5 жастағы балалар К'!AU150</f>
        <v>0</v>
      </c>
      <c r="E343" s="44"/>
      <c r="F343" s="137">
        <f>'5 жастағы балалар Ш'!AU150</f>
        <v>0</v>
      </c>
      <c r="G343" s="44"/>
    </row>
    <row r="344" spans="2:7">
      <c r="B344" s="37"/>
      <c r="C344" s="43"/>
      <c r="D344" s="137">
        <f>'5 жастағы балалар К'!AV150</f>
        <v>0</v>
      </c>
      <c r="E344" s="44"/>
      <c r="F344" s="137">
        <f>'5 жастағы балалар Ш'!AV150</f>
        <v>0</v>
      </c>
      <c r="G344" s="44"/>
    </row>
    <row r="345" spans="2:7">
      <c r="B345" s="31">
        <v>16</v>
      </c>
      <c r="C345" s="43"/>
      <c r="D345" s="137">
        <f>'5 жастағы балалар К'!AW150</f>
        <v>0</v>
      </c>
      <c r="E345" s="44"/>
      <c r="F345" s="137">
        <f>'5 жастағы балалар Ш'!AW150</f>
        <v>0</v>
      </c>
      <c r="G345" s="44"/>
    </row>
    <row r="346" spans="2:7">
      <c r="B346" s="33"/>
      <c r="C346" s="43"/>
      <c r="D346" s="137">
        <f>'5 жастағы балалар К'!AX150</f>
        <v>0</v>
      </c>
      <c r="E346" s="44"/>
      <c r="F346" s="137">
        <f>'5 жастағы балалар Ш'!AX150</f>
        <v>0</v>
      </c>
      <c r="G346" s="44"/>
    </row>
    <row r="347" spans="2:7">
      <c r="B347" s="34"/>
      <c r="C347" s="43"/>
      <c r="D347" s="137">
        <f>'5 жастағы балалар К'!AY150</f>
        <v>0</v>
      </c>
      <c r="E347" s="44"/>
      <c r="F347" s="137">
        <f>'5 жастағы балалар Ш'!AY150</f>
        <v>0</v>
      </c>
      <c r="G347" s="44"/>
    </row>
    <row r="348" spans="2:7">
      <c r="B348" s="31">
        <v>17</v>
      </c>
      <c r="C348" s="43"/>
      <c r="D348" s="137">
        <f>'5 жастағы балалар К'!AZ150</f>
        <v>0</v>
      </c>
      <c r="E348" s="44"/>
      <c r="F348" s="137">
        <f>'5 жастағы балалар Ш'!AZ150</f>
        <v>0</v>
      </c>
      <c r="G348" s="44"/>
    </row>
    <row r="349" spans="2:7">
      <c r="B349" s="33"/>
      <c r="C349" s="43"/>
      <c r="D349" s="137">
        <f>'5 жастағы балалар К'!BA150</f>
        <v>0</v>
      </c>
      <c r="E349" s="44"/>
      <c r="F349" s="137">
        <f>'5 жастағы балалар Ш'!BA150</f>
        <v>0</v>
      </c>
      <c r="G349" s="44"/>
    </row>
    <row r="350" spans="2:7">
      <c r="B350" s="34"/>
      <c r="C350" s="43"/>
      <c r="D350" s="137">
        <f>'5 жастағы балалар К'!BB150</f>
        <v>0</v>
      </c>
      <c r="E350" s="44"/>
      <c r="F350" s="137">
        <f>'5 жастағы балалар Ш'!BB150</f>
        <v>0</v>
      </c>
      <c r="G350" s="44"/>
    </row>
    <row r="351" spans="2:7">
      <c r="B351" s="31">
        <v>18</v>
      </c>
      <c r="C351" s="43"/>
      <c r="D351" s="137">
        <f>'5 жастағы балалар К'!BC150</f>
        <v>0</v>
      </c>
      <c r="E351" s="44"/>
      <c r="F351" s="137">
        <f>'5 жастағы балалар Ш'!BC150</f>
        <v>0</v>
      </c>
      <c r="G351" s="44"/>
    </row>
    <row r="352" spans="2:7">
      <c r="B352" s="33"/>
      <c r="C352" s="43"/>
      <c r="D352" s="137">
        <f>'5 жастағы балалар К'!BD150</f>
        <v>0</v>
      </c>
      <c r="E352" s="44"/>
      <c r="F352" s="137">
        <f>'5 жастағы балалар Ш'!BD150</f>
        <v>0</v>
      </c>
      <c r="G352" s="44"/>
    </row>
    <row r="353" spans="2:7">
      <c r="B353" s="34"/>
      <c r="C353" s="43"/>
      <c r="D353" s="137">
        <f>'5 жастағы балалар К'!BE150</f>
        <v>0</v>
      </c>
      <c r="E353" s="44"/>
      <c r="F353" s="137">
        <f>'5 жастағы балалар Ш'!BE150</f>
        <v>0</v>
      </c>
      <c r="G353" s="44"/>
    </row>
    <row r="354" spans="2:7">
      <c r="B354" s="31">
        <v>19</v>
      </c>
      <c r="C354" s="43"/>
      <c r="D354" s="137">
        <f>'5 жастағы балалар К'!BF150</f>
        <v>0</v>
      </c>
      <c r="E354" s="44"/>
      <c r="F354" s="137">
        <f>'5 жастағы балалар Ш'!BF150</f>
        <v>0</v>
      </c>
      <c r="G354" s="44"/>
    </row>
    <row r="355" spans="2:7">
      <c r="B355" s="33"/>
      <c r="C355" s="43"/>
      <c r="D355" s="137">
        <f>'5 жастағы балалар К'!BG150</f>
        <v>0</v>
      </c>
      <c r="E355" s="44"/>
      <c r="F355" s="137">
        <f>'5 жастағы балалар Ш'!BG150</f>
        <v>0</v>
      </c>
      <c r="G355" s="44"/>
    </row>
    <row r="356" spans="2:7">
      <c r="B356" s="34"/>
      <c r="C356" s="43"/>
      <c r="D356" s="137">
        <f>'5 жастағы балалар К'!BH150</f>
        <v>0</v>
      </c>
      <c r="E356" s="44"/>
      <c r="F356" s="137">
        <f>'5 жастағы балалар Ш'!BH150</f>
        <v>0</v>
      </c>
      <c r="G356" s="44"/>
    </row>
    <row r="357" spans="2:7">
      <c r="B357" s="31">
        <v>20</v>
      </c>
      <c r="C357" s="43"/>
      <c r="D357" s="137">
        <f>'5 жастағы балалар К'!BI150</f>
        <v>0</v>
      </c>
      <c r="E357" s="44"/>
      <c r="F357" s="137">
        <f>'5 жастағы балалар Ш'!BI150</f>
        <v>0</v>
      </c>
      <c r="G357" s="44"/>
    </row>
    <row r="358" spans="2:7">
      <c r="B358" s="33"/>
      <c r="C358" s="43"/>
      <c r="D358" s="137">
        <f>'5 жастағы балалар К'!BJ150</f>
        <v>0</v>
      </c>
      <c r="E358" s="44"/>
      <c r="F358" s="137">
        <f>'5 жастағы балалар Ш'!BJ150</f>
        <v>0</v>
      </c>
      <c r="G358" s="44"/>
    </row>
    <row r="359" spans="2:7">
      <c r="B359" s="34"/>
      <c r="C359" s="43"/>
      <c r="D359" s="137">
        <f>'5 жастағы балалар К'!BK150</f>
        <v>0</v>
      </c>
      <c r="E359" s="44"/>
      <c r="F359" s="137">
        <f>'5 жастағы балалар Ш'!BK150</f>
        <v>0</v>
      </c>
      <c r="G359" s="44"/>
    </row>
    <row r="360" spans="2:7">
      <c r="B360" s="31">
        <v>21</v>
      </c>
      <c r="C360" s="43"/>
      <c r="D360" s="137">
        <f>'5 жастағы балалар К'!BL150</f>
        <v>0</v>
      </c>
      <c r="E360" s="44"/>
      <c r="F360" s="137">
        <f>'5 жастағы балалар Ш'!BL150</f>
        <v>0</v>
      </c>
      <c r="G360" s="44"/>
    </row>
    <row r="361" spans="2:7">
      <c r="B361" s="33"/>
      <c r="C361" s="43"/>
      <c r="D361" s="137">
        <f>'5 жастағы балалар К'!BM150</f>
        <v>0</v>
      </c>
      <c r="E361" s="44"/>
      <c r="F361" s="137">
        <f>'5 жастағы балалар Ш'!BM150</f>
        <v>0</v>
      </c>
      <c r="G361" s="44"/>
    </row>
    <row r="362" spans="2:7">
      <c r="B362" s="34"/>
      <c r="C362" s="43"/>
      <c r="D362" s="137">
        <f>'5 жастағы балалар К'!BN150</f>
        <v>0</v>
      </c>
      <c r="E362" s="44"/>
      <c r="F362" s="137">
        <f>'5 жастағы балалар Ш'!BN150</f>
        <v>0</v>
      </c>
      <c r="G362" s="44"/>
    </row>
    <row r="363" spans="2:7">
      <c r="B363" s="31">
        <v>22</v>
      </c>
      <c r="C363" s="43"/>
      <c r="D363" s="137">
        <f>'5 жастағы балалар К'!BO150</f>
        <v>0</v>
      </c>
      <c r="E363" s="44"/>
      <c r="F363" s="137">
        <f>'5 жастағы балалар Ш'!BO150</f>
        <v>0</v>
      </c>
      <c r="G363" s="44"/>
    </row>
    <row r="364" spans="2:7">
      <c r="B364" s="33"/>
      <c r="C364" s="43"/>
      <c r="D364" s="137">
        <f>'5 жастағы балалар К'!BP150</f>
        <v>0</v>
      </c>
      <c r="E364" s="44"/>
      <c r="F364" s="137">
        <f>'5 жастағы балалар Ш'!BP150</f>
        <v>0</v>
      </c>
      <c r="G364" s="44"/>
    </row>
    <row r="365" spans="2:7">
      <c r="B365" s="34"/>
      <c r="C365" s="43"/>
      <c r="D365" s="137">
        <f>'5 жастағы балалар К'!BQ150</f>
        <v>0</v>
      </c>
      <c r="E365" s="44"/>
      <c r="F365" s="137">
        <f>'5 жастағы балалар Ш'!BQ150</f>
        <v>0</v>
      </c>
      <c r="G365" s="44"/>
    </row>
    <row r="366" spans="2:7">
      <c r="B366" s="31">
        <v>23</v>
      </c>
      <c r="C366" s="43"/>
      <c r="D366" s="137">
        <f>'5 жастағы балалар К'!BR150</f>
        <v>0</v>
      </c>
      <c r="E366" s="44"/>
      <c r="F366" s="137">
        <f>'5 жастағы балалар Ш'!BR150</f>
        <v>0</v>
      </c>
      <c r="G366" s="44"/>
    </row>
    <row r="367" spans="2:7">
      <c r="B367" s="33"/>
      <c r="C367" s="43"/>
      <c r="D367" s="137">
        <f>'5 жастағы балалар К'!BS150</f>
        <v>0</v>
      </c>
      <c r="E367" s="44"/>
      <c r="F367" s="137">
        <f>'5 жастағы балалар Ш'!BS150</f>
        <v>0</v>
      </c>
      <c r="G367" s="44"/>
    </row>
    <row r="368" spans="2:7">
      <c r="B368" s="34"/>
      <c r="C368" s="43"/>
      <c r="D368" s="137">
        <f>'5 жастағы балалар К'!BT150</f>
        <v>0</v>
      </c>
      <c r="E368" s="44"/>
      <c r="F368" s="137">
        <f>'5 жастағы балалар Ш'!BT150</f>
        <v>0</v>
      </c>
      <c r="G368" s="44"/>
    </row>
    <row r="369" spans="2:7">
      <c r="B369" s="31">
        <v>24</v>
      </c>
      <c r="C369" s="43"/>
      <c r="D369" s="137">
        <f>'5 жастағы балалар К'!BU150</f>
        <v>0</v>
      </c>
      <c r="E369" s="44"/>
      <c r="F369" s="137">
        <f>'5 жастағы балалар Ш'!BU150</f>
        <v>0</v>
      </c>
      <c r="G369" s="44"/>
    </row>
    <row r="370" spans="2:7">
      <c r="B370" s="33"/>
      <c r="C370" s="43"/>
      <c r="D370" s="137">
        <f>'5 жастағы балалар К'!BV150</f>
        <v>0</v>
      </c>
      <c r="E370" s="44"/>
      <c r="F370" s="137">
        <f>'5 жастағы балалар Ш'!BV150</f>
        <v>0</v>
      </c>
      <c r="G370" s="44"/>
    </row>
    <row r="371" spans="2:7">
      <c r="B371" s="34"/>
      <c r="C371" s="43"/>
      <c r="D371" s="137">
        <f>'5 жастағы балалар К'!BW150</f>
        <v>0</v>
      </c>
      <c r="E371" s="44"/>
      <c r="F371" s="137">
        <f>'5 жастағы балалар Ш'!BW150</f>
        <v>0</v>
      </c>
      <c r="G371" s="44"/>
    </row>
    <row r="372" spans="2:7">
      <c r="B372" s="31">
        <v>25</v>
      </c>
      <c r="C372" s="43"/>
      <c r="D372" s="137">
        <f>'5 жастағы балалар К'!BX150</f>
        <v>0</v>
      </c>
      <c r="E372" s="44"/>
      <c r="F372" s="137">
        <f>'5 жастағы балалар Ш'!BX150</f>
        <v>0</v>
      </c>
      <c r="G372" s="44"/>
    </row>
    <row r="373" spans="2:7">
      <c r="B373" s="33"/>
      <c r="C373" s="43"/>
      <c r="D373" s="137">
        <f>'5 жастағы балалар К'!BY150</f>
        <v>0</v>
      </c>
      <c r="E373" s="44"/>
      <c r="F373" s="137">
        <f>'5 жастағы балалар Ш'!BY150</f>
        <v>0</v>
      </c>
      <c r="G373" s="44"/>
    </row>
    <row r="374" spans="2:7">
      <c r="B374" s="34"/>
      <c r="C374" s="43"/>
      <c r="D374" s="137">
        <f>'5 жастағы балалар К'!BZ150</f>
        <v>0</v>
      </c>
      <c r="E374" s="44"/>
      <c r="F374" s="137">
        <f>'5 жастағы балалар Ш'!BZ150</f>
        <v>0</v>
      </c>
      <c r="G374" s="44"/>
    </row>
    <row r="375" spans="2:7">
      <c r="B375" s="37">
        <v>26</v>
      </c>
      <c r="C375" s="43"/>
      <c r="D375" s="137">
        <f>'5 жастағы балалар К'!CA150</f>
        <v>0</v>
      </c>
      <c r="E375" s="44"/>
      <c r="F375" s="137">
        <f>'5 жастағы балалар Ш'!CA150</f>
        <v>0</v>
      </c>
      <c r="G375" s="44"/>
    </row>
    <row r="376" spans="2:7">
      <c r="B376" s="37"/>
      <c r="C376" s="43"/>
      <c r="D376" s="137">
        <f>'5 жастағы балалар К'!CB150</f>
        <v>0</v>
      </c>
      <c r="E376" s="44"/>
      <c r="F376" s="137">
        <f>'5 жастағы балалар Ш'!CB150</f>
        <v>0</v>
      </c>
      <c r="G376" s="44"/>
    </row>
    <row r="377" spans="2:7">
      <c r="B377" s="37"/>
      <c r="C377" s="43"/>
      <c r="D377" s="137">
        <f>'5 жастағы балалар К'!CC150</f>
        <v>0</v>
      </c>
      <c r="E377" s="44"/>
      <c r="F377" s="137">
        <f>'5 жастағы балалар Ш'!CC150</f>
        <v>0</v>
      </c>
      <c r="G377" s="44"/>
    </row>
    <row r="378" spans="2:7">
      <c r="B378" s="37">
        <v>27</v>
      </c>
      <c r="C378" s="43"/>
      <c r="D378" s="137">
        <f>'5 жастағы балалар К'!CD150</f>
        <v>0</v>
      </c>
      <c r="E378" s="44"/>
      <c r="F378" s="137">
        <f>'5 жастағы балалар Ш'!CD150</f>
        <v>0</v>
      </c>
      <c r="G378" s="44"/>
    </row>
    <row r="379" spans="2:7">
      <c r="B379" s="37"/>
      <c r="C379" s="43"/>
      <c r="D379" s="137">
        <f>'5 жастағы балалар К'!CE150</f>
        <v>0</v>
      </c>
      <c r="E379" s="44"/>
      <c r="F379" s="137">
        <f>'5 жастағы балалар Ш'!CE150</f>
        <v>0</v>
      </c>
      <c r="G379" s="44"/>
    </row>
    <row r="380" spans="2:7">
      <c r="B380" s="37"/>
      <c r="C380" s="43"/>
      <c r="D380" s="137">
        <f>'5 жастағы балалар К'!CF150</f>
        <v>0</v>
      </c>
      <c r="E380" s="44"/>
      <c r="F380" s="137">
        <f>'5 жастағы балалар Ш'!CF150</f>
        <v>0</v>
      </c>
      <c r="G380" s="44"/>
    </row>
    <row r="381" spans="2:7">
      <c r="B381" s="37">
        <v>28</v>
      </c>
      <c r="C381" s="43"/>
      <c r="D381" s="137">
        <f>'5 жастағы балалар К'!CG150</f>
        <v>0</v>
      </c>
      <c r="E381" s="44"/>
      <c r="F381" s="137">
        <f>'5 жастағы балалар Ш'!CG150</f>
        <v>0</v>
      </c>
      <c r="G381" s="44"/>
    </row>
    <row r="382" spans="2:7">
      <c r="B382" s="37"/>
      <c r="C382" s="43"/>
      <c r="D382" s="137">
        <f>'5 жастағы балалар К'!CH150</f>
        <v>0</v>
      </c>
      <c r="E382" s="44"/>
      <c r="F382" s="137">
        <f>'5 жастағы балалар Ш'!CH150</f>
        <v>0</v>
      </c>
      <c r="G382" s="44"/>
    </row>
    <row r="383" spans="2:7">
      <c r="B383" s="37"/>
      <c r="C383" s="43"/>
      <c r="D383" s="137">
        <f>'5 жастағы балалар К'!CI150</f>
        <v>0</v>
      </c>
      <c r="E383" s="44"/>
      <c r="F383" s="137">
        <f>'5 жастағы балалар Ш'!CI150</f>
        <v>0</v>
      </c>
      <c r="G383" s="44"/>
    </row>
    <row r="384" spans="2:7">
      <c r="B384" s="37">
        <v>29</v>
      </c>
      <c r="C384" s="43"/>
      <c r="D384" s="42"/>
      <c r="E384" s="44"/>
      <c r="F384" s="137">
        <f>'5 жастағы балалар Ш'!CJ150</f>
        <v>0</v>
      </c>
      <c r="G384" s="44"/>
    </row>
    <row r="385" spans="2:7">
      <c r="B385" s="37"/>
      <c r="C385" s="43"/>
      <c r="D385" s="44"/>
      <c r="E385" s="44"/>
      <c r="F385" s="137">
        <f>'5 жастағы балалар Ш'!CK150</f>
        <v>0</v>
      </c>
      <c r="G385" s="44"/>
    </row>
    <row r="386" spans="2:7">
      <c r="B386" s="37"/>
      <c r="C386" s="43"/>
      <c r="D386" s="44"/>
      <c r="E386" s="44"/>
      <c r="F386" s="137">
        <f>'5 жастағы балалар Ш'!CL150</f>
        <v>0</v>
      </c>
      <c r="G386" s="44"/>
    </row>
    <row r="387" spans="2:7">
      <c r="B387" s="37">
        <v>30</v>
      </c>
      <c r="C387" s="43"/>
      <c r="D387" s="44"/>
      <c r="E387" s="44"/>
      <c r="F387" s="137">
        <f>'5 жастағы балалар Ш'!CM150</f>
        <v>0</v>
      </c>
      <c r="G387" s="44"/>
    </row>
    <row r="388" spans="2:7">
      <c r="B388" s="37"/>
      <c r="C388" s="43"/>
      <c r="D388" s="44"/>
      <c r="E388" s="44"/>
      <c r="F388" s="137">
        <f>'5 жастағы балалар Ш'!CN150</f>
        <v>0</v>
      </c>
      <c r="G388" s="44"/>
    </row>
    <row r="389" spans="2:7">
      <c r="B389" s="37"/>
      <c r="C389" s="43"/>
      <c r="D389" s="44"/>
      <c r="E389" s="44"/>
      <c r="F389" s="137">
        <f>'5 жастағы балалар Ш'!CO150</f>
        <v>0</v>
      </c>
      <c r="G389" s="44"/>
    </row>
    <row r="390" spans="2:7">
      <c r="B390" s="37">
        <v>31</v>
      </c>
      <c r="C390" s="43"/>
      <c r="D390" s="44"/>
      <c r="E390" s="44"/>
      <c r="F390" s="137">
        <f>'5 жастағы балалар Ш'!CP150</f>
        <v>0</v>
      </c>
      <c r="G390" s="44"/>
    </row>
    <row r="391" spans="2:7">
      <c r="B391" s="37"/>
      <c r="C391" s="43"/>
      <c r="D391" s="44"/>
      <c r="E391" s="44"/>
      <c r="F391" s="137">
        <f>'5 жастағы балалар Ш'!CQ150</f>
        <v>0</v>
      </c>
      <c r="G391" s="44"/>
    </row>
    <row r="392" spans="2:7">
      <c r="B392" s="37"/>
      <c r="C392" s="43"/>
      <c r="D392" s="44"/>
      <c r="E392" s="44"/>
      <c r="F392" s="137">
        <f>'5 жастағы балалар Ш'!CR150</f>
        <v>0</v>
      </c>
      <c r="G392" s="44"/>
    </row>
    <row r="393" spans="2:7">
      <c r="B393" s="37">
        <v>32</v>
      </c>
      <c r="C393" s="43"/>
      <c r="D393" s="44"/>
      <c r="E393" s="44"/>
      <c r="F393" s="137">
        <f>'5 жастағы балалар Ш'!CS150</f>
        <v>0</v>
      </c>
      <c r="G393" s="44"/>
    </row>
    <row r="394" spans="2:7">
      <c r="B394" s="37"/>
      <c r="C394" s="43"/>
      <c r="D394" s="44"/>
      <c r="E394" s="44"/>
      <c r="F394" s="137">
        <f>'5 жастағы балалар Ш'!CT150</f>
        <v>0</v>
      </c>
      <c r="G394" s="44"/>
    </row>
    <row r="395" spans="2:7">
      <c r="B395" s="37"/>
      <c r="C395" s="43"/>
      <c r="D395" s="44"/>
      <c r="E395" s="44"/>
      <c r="F395" s="137">
        <f>'5 жастағы балалар Ш'!CU150</f>
        <v>0</v>
      </c>
      <c r="G395" s="44"/>
    </row>
    <row r="396" spans="2:7">
      <c r="B396" s="37">
        <v>33</v>
      </c>
      <c r="C396" s="43"/>
      <c r="D396" s="44"/>
      <c r="E396" s="44"/>
      <c r="F396" s="137">
        <f>'5 жастағы балалар Ш'!CV150</f>
        <v>0</v>
      </c>
      <c r="G396" s="44"/>
    </row>
    <row r="397" spans="2:7">
      <c r="B397" s="37"/>
      <c r="C397" s="43"/>
      <c r="D397" s="44"/>
      <c r="E397" s="44"/>
      <c r="F397" s="137">
        <f>'5 жастағы балалар Ш'!CW150</f>
        <v>0</v>
      </c>
      <c r="G397" s="44"/>
    </row>
    <row r="398" spans="2:7">
      <c r="B398" s="37"/>
      <c r="C398" s="43"/>
      <c r="D398" s="44"/>
      <c r="E398" s="44"/>
      <c r="F398" s="137">
        <f>'5 жастағы балалар Ш'!CX150</f>
        <v>0</v>
      </c>
      <c r="G398" s="44"/>
    </row>
    <row r="399" spans="2:7">
      <c r="B399" s="37">
        <v>34</v>
      </c>
      <c r="C399" s="43"/>
      <c r="D399" s="44"/>
      <c r="E399" s="44"/>
      <c r="F399" s="137">
        <f>'5 жастағы балалар Ш'!CY150</f>
        <v>0</v>
      </c>
      <c r="G399" s="44"/>
    </row>
    <row r="400" spans="2:7">
      <c r="B400" s="37"/>
      <c r="C400" s="43"/>
      <c r="D400" s="44"/>
      <c r="E400" s="44"/>
      <c r="F400" s="137">
        <f>'5 жастағы балалар Ш'!CZ150</f>
        <v>0</v>
      </c>
      <c r="G400" s="44"/>
    </row>
    <row r="401" spans="2:7">
      <c r="B401" s="37"/>
      <c r="C401" s="43"/>
      <c r="D401" s="44"/>
      <c r="E401" s="44"/>
      <c r="F401" s="137">
        <f>'5 жастағы балалар Ш'!DA150</f>
        <v>0</v>
      </c>
      <c r="G401" s="44"/>
    </row>
    <row r="402" spans="2:7">
      <c r="B402" s="37">
        <v>35</v>
      </c>
      <c r="C402" s="43"/>
      <c r="D402" s="44"/>
      <c r="E402" s="44"/>
      <c r="F402" s="137">
        <f>'5 жастағы балалар Ш'!DB150</f>
        <v>0</v>
      </c>
      <c r="G402" s="44"/>
    </row>
    <row r="403" spans="2:7">
      <c r="B403" s="37"/>
      <c r="C403" s="43"/>
      <c r="D403" s="44"/>
      <c r="E403" s="44"/>
      <c r="F403" s="137">
        <f>'5 жастағы балалар Ш'!DC150</f>
        <v>0</v>
      </c>
      <c r="G403" s="44"/>
    </row>
    <row r="404" spans="2:7">
      <c r="B404" s="37"/>
      <c r="C404" s="45"/>
      <c r="D404" s="46"/>
      <c r="E404" s="46"/>
      <c r="F404" s="137">
        <f>'5 жастағы балалар Ш'!DD150</f>
        <v>0</v>
      </c>
      <c r="G404" s="46"/>
    </row>
    <row r="405" spans="2:2">
      <c r="B405" s="47">
        <f>СВОД3!V45</f>
        <v>0</v>
      </c>
    </row>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Ф'!C92</f>
        <v>0</v>
      </c>
      <c r="E4" s="5"/>
      <c r="F4" s="5"/>
      <c r="G4" s="1"/>
      <c r="H4" s="1"/>
    </row>
    <row r="5" ht="18" spans="2:8">
      <c r="B5" s="6" t="s">
        <v>2</v>
      </c>
      <c r="C5" s="6"/>
      <c r="D5" s="7">
        <f>'5 жастағы балалар Ф'!A92</f>
        <v>0</v>
      </c>
      <c r="E5" s="7"/>
      <c r="F5" s="7"/>
      <c r="G5" s="1"/>
      <c r="H5" s="1"/>
    </row>
    <row r="6" ht="8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3.7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Ф'!D92</f>
        <v>0</v>
      </c>
      <c r="D191" s="139">
        <f>'5 жастағы балалар К'!D92</f>
        <v>0</v>
      </c>
      <c r="E191" s="139">
        <f>'5 жастағы балалар Т'!D92</f>
        <v>0</v>
      </c>
      <c r="F191" s="139">
        <f>'5 жастағы балалар Ш'!D92</f>
        <v>0</v>
      </c>
      <c r="G191" s="139">
        <f>'5 жастағы балалар Ә'!D92</f>
        <v>0</v>
      </c>
    </row>
    <row r="192" spans="2:7">
      <c r="B192" s="33"/>
      <c r="C192" s="139">
        <f>'5 жастағы балалар Ф'!E92</f>
        <v>0</v>
      </c>
      <c r="D192" s="139">
        <f>'5 жастағы балалар К'!E92</f>
        <v>0</v>
      </c>
      <c r="E192" s="139">
        <f>'5 жастағы балалар Т'!E92</f>
        <v>0</v>
      </c>
      <c r="F192" s="139">
        <f>'5 жастағы балалар Ш'!E92</f>
        <v>0</v>
      </c>
      <c r="G192" s="139">
        <f>'5 жастағы балалар Ә'!E92</f>
        <v>0</v>
      </c>
    </row>
    <row r="193" spans="2:7">
      <c r="B193" s="34"/>
      <c r="C193" s="139">
        <f>'5 жастағы балалар Ф'!F92</f>
        <v>0</v>
      </c>
      <c r="D193" s="139">
        <f>'5 жастағы балалар К'!F92</f>
        <v>0</v>
      </c>
      <c r="E193" s="139">
        <f>'5 жастағы балалар Т'!F92</f>
        <v>0</v>
      </c>
      <c r="F193" s="139">
        <f>'5 жастағы балалар Ш'!F92</f>
        <v>0</v>
      </c>
      <c r="G193" s="139">
        <f>'5 жастағы балалар Ә'!F92</f>
        <v>0</v>
      </c>
    </row>
    <row r="194" ht="15" customHeight="1" spans="2:99">
      <c r="B194" s="31">
        <v>2</v>
      </c>
      <c r="C194" s="139">
        <f>'5 жастағы балалар Ф'!G92</f>
        <v>0</v>
      </c>
      <c r="D194" s="139">
        <f>'5 жастағы балалар К'!G92</f>
        <v>0</v>
      </c>
      <c r="E194" s="139">
        <f>'5 жастағы балалар Т'!G92</f>
        <v>0</v>
      </c>
      <c r="F194" s="139">
        <f>'5 жастағы балалар Ш'!G92</f>
        <v>0</v>
      </c>
      <c r="G194" s="139">
        <f>'5 жастағы балалар Ә'!G92</f>
        <v>0</v>
      </c>
      <c r="CO194" s="140"/>
      <c r="CQ194" s="140"/>
      <c r="CS194" s="140"/>
      <c r="CU194" s="140"/>
    </row>
    <row r="195" spans="2:99">
      <c r="B195" s="33"/>
      <c r="C195" s="139">
        <f>'5 жастағы балалар Ф'!H92</f>
        <v>0</v>
      </c>
      <c r="D195" s="139">
        <f>'5 жастағы балалар К'!H92</f>
        <v>0</v>
      </c>
      <c r="E195" s="139">
        <f>'5 жастағы балалар Т'!H92</f>
        <v>0</v>
      </c>
      <c r="F195" s="139">
        <f>'5 жастағы балалар Ш'!H92</f>
        <v>0</v>
      </c>
      <c r="G195" s="139">
        <f>'5 жастағы балалар Ә'!H92</f>
        <v>0</v>
      </c>
      <c r="CO195" s="141"/>
      <c r="CQ195" s="141"/>
      <c r="CS195" s="141"/>
      <c r="CU195" s="141"/>
    </row>
    <row r="196" spans="2:99">
      <c r="B196" s="34"/>
      <c r="C196" s="139">
        <f>'5 жастағы балалар Ф'!I92</f>
        <v>0</v>
      </c>
      <c r="D196" s="139">
        <f>'5 жастағы балалар К'!I92</f>
        <v>0</v>
      </c>
      <c r="E196" s="139">
        <f>'5 жастағы балалар Т'!I92</f>
        <v>0</v>
      </c>
      <c r="F196" s="139">
        <f>'5 жастағы балалар Ш'!I92</f>
        <v>0</v>
      </c>
      <c r="G196" s="139">
        <f>'5 жастағы балалар Ә'!I92</f>
        <v>0</v>
      </c>
      <c r="CO196" s="141"/>
      <c r="CQ196" s="141"/>
      <c r="CS196" s="141"/>
      <c r="CU196" s="141"/>
    </row>
    <row r="197" spans="2:7">
      <c r="B197" s="31">
        <v>3</v>
      </c>
      <c r="C197" s="139">
        <f>'5 жастағы балалар Ф'!J92</f>
        <v>0</v>
      </c>
      <c r="D197" s="139">
        <f>'5 жастағы балалар К'!J92</f>
        <v>0</v>
      </c>
      <c r="E197" s="139">
        <f>'5 жастағы балалар Т'!J92</f>
        <v>0</v>
      </c>
      <c r="F197" s="139">
        <f>'5 жастағы балалар Ш'!J92</f>
        <v>0</v>
      </c>
      <c r="G197" s="139">
        <f>'5 жастағы балалар Ә'!J92</f>
        <v>0</v>
      </c>
    </row>
    <row r="198" spans="2:7">
      <c r="B198" s="33"/>
      <c r="C198" s="139">
        <f>'5 жастағы балалар Ф'!K92</f>
        <v>0</v>
      </c>
      <c r="D198" s="139">
        <f>'5 жастағы балалар К'!K92</f>
        <v>0</v>
      </c>
      <c r="E198" s="139">
        <f>'5 жастағы балалар Т'!K92</f>
        <v>0</v>
      </c>
      <c r="F198" s="139">
        <f>'5 жастағы балалар Ш'!K92</f>
        <v>0</v>
      </c>
      <c r="G198" s="139">
        <f>'5 жастағы балалар Ә'!K92</f>
        <v>0</v>
      </c>
    </row>
    <row r="199" spans="2:7">
      <c r="B199" s="34"/>
      <c r="C199" s="139">
        <f>'5 жастағы балалар Ф'!L92</f>
        <v>0</v>
      </c>
      <c r="D199" s="139">
        <f>'5 жастағы балалар К'!L92</f>
        <v>0</v>
      </c>
      <c r="E199" s="139">
        <f>'5 жастағы балалар Т'!L92</f>
        <v>0</v>
      </c>
      <c r="F199" s="139">
        <f>'5 жастағы балалар Ш'!L92</f>
        <v>0</v>
      </c>
      <c r="G199" s="139">
        <f>'5 жастағы балалар Ә'!L92</f>
        <v>0</v>
      </c>
    </row>
    <row r="200" spans="2:7">
      <c r="B200" s="31">
        <v>4</v>
      </c>
      <c r="C200" s="139">
        <f>'5 жастағы балалар Ф'!M92</f>
        <v>0</v>
      </c>
      <c r="D200" s="139">
        <f>'5 жастағы балалар К'!M92</f>
        <v>0</v>
      </c>
      <c r="E200" s="139">
        <f>'5 жастағы балалар Т'!M92</f>
        <v>0</v>
      </c>
      <c r="F200" s="139">
        <f>'5 жастағы балалар Ш'!M92</f>
        <v>0</v>
      </c>
      <c r="G200" s="139">
        <f>'5 жастағы балалар Ә'!M92</f>
        <v>0</v>
      </c>
    </row>
    <row r="201" spans="2:7">
      <c r="B201" s="33"/>
      <c r="C201" s="139">
        <f>'5 жастағы балалар Ф'!N92</f>
        <v>0</v>
      </c>
      <c r="D201" s="139">
        <f>'5 жастағы балалар К'!N92</f>
        <v>0</v>
      </c>
      <c r="E201" s="139">
        <f>'5 жастағы балалар Т'!N92</f>
        <v>0</v>
      </c>
      <c r="F201" s="139">
        <f>'5 жастағы балалар Ш'!N92</f>
        <v>0</v>
      </c>
      <c r="G201" s="139">
        <f>'5 жастағы балалар Ә'!N92</f>
        <v>0</v>
      </c>
    </row>
    <row r="202" spans="2:7">
      <c r="B202" s="34"/>
      <c r="C202" s="139">
        <f>'5 жастағы балалар Ф'!O92</f>
        <v>0</v>
      </c>
      <c r="D202" s="139">
        <f>'5 жастағы балалар К'!O92</f>
        <v>0</v>
      </c>
      <c r="E202" s="139">
        <f>'5 жастағы балалар Т'!O92</f>
        <v>0</v>
      </c>
      <c r="F202" s="139">
        <f>'5 жастағы балалар Ш'!O92</f>
        <v>0</v>
      </c>
      <c r="G202" s="139">
        <f>'5 жастағы балалар Ә'!O92</f>
        <v>0</v>
      </c>
    </row>
    <row r="203" spans="2:7">
      <c r="B203" s="31">
        <v>5</v>
      </c>
      <c r="C203" s="139">
        <f>'5 жастағы балалар Ф'!P92</f>
        <v>0</v>
      </c>
      <c r="D203" s="139">
        <f>'5 жастағы балалар К'!P92</f>
        <v>0</v>
      </c>
      <c r="E203" s="139">
        <f>'5 жастағы балалар Т'!P92</f>
        <v>0</v>
      </c>
      <c r="F203" s="139">
        <f>'5 жастағы балалар Ш'!P92</f>
        <v>0</v>
      </c>
      <c r="G203" s="139">
        <f>'5 жастағы балалар Ә'!P92</f>
        <v>0</v>
      </c>
    </row>
    <row r="204" spans="2:7">
      <c r="B204" s="33"/>
      <c r="C204" s="139">
        <f>'5 жастағы балалар Ф'!Q92</f>
        <v>0</v>
      </c>
      <c r="D204" s="139">
        <f>'5 жастағы балалар К'!Q92</f>
        <v>0</v>
      </c>
      <c r="E204" s="139">
        <f>'5 жастағы балалар Т'!Q92</f>
        <v>0</v>
      </c>
      <c r="F204" s="139">
        <f>'5 жастағы балалар Ш'!Q92</f>
        <v>0</v>
      </c>
      <c r="G204" s="139">
        <f>'5 жастағы балалар Ә'!Q92</f>
        <v>0</v>
      </c>
    </row>
    <row r="205" spans="2:7">
      <c r="B205" s="34"/>
      <c r="C205" s="139">
        <f>'5 жастағы балалар Ф'!R92</f>
        <v>0</v>
      </c>
      <c r="D205" s="139">
        <f>'5 жастағы балалар К'!R92</f>
        <v>0</v>
      </c>
      <c r="E205" s="139">
        <f>'5 жастағы балалар Т'!R92</f>
        <v>0</v>
      </c>
      <c r="F205" s="139">
        <f>'5 жастағы балалар Ш'!R92</f>
        <v>0</v>
      </c>
      <c r="G205" s="139">
        <f>'5 жастағы балалар Ә'!R92</f>
        <v>0</v>
      </c>
    </row>
    <row r="206" spans="2:7">
      <c r="B206" s="31">
        <v>6</v>
      </c>
      <c r="C206" s="139">
        <f>'5 жастағы балалар Ф'!S92</f>
        <v>0</v>
      </c>
      <c r="D206" s="139">
        <f>'5 жастағы балалар К'!S92</f>
        <v>0</v>
      </c>
      <c r="E206" s="139">
        <f>'5 жастағы балалар Т'!S92</f>
        <v>0</v>
      </c>
      <c r="F206" s="139">
        <f>'5 жастағы балалар Ш'!S92</f>
        <v>0</v>
      </c>
      <c r="G206" s="139">
        <f>'5 жастағы балалар Ә'!S92</f>
        <v>0</v>
      </c>
    </row>
    <row r="207" spans="2:7">
      <c r="B207" s="33"/>
      <c r="C207" s="139">
        <f>'5 жастағы балалар Ф'!T92</f>
        <v>0</v>
      </c>
      <c r="D207" s="139">
        <f>'5 жастағы балалар К'!T92</f>
        <v>0</v>
      </c>
      <c r="E207" s="139">
        <f>'5 жастағы балалар Т'!T92</f>
        <v>0</v>
      </c>
      <c r="F207" s="139">
        <f>'5 жастағы балалар Ш'!T92</f>
        <v>0</v>
      </c>
      <c r="G207" s="139">
        <f>'5 жастағы балалар Ә'!T92</f>
        <v>0</v>
      </c>
    </row>
    <row r="208" spans="2:7">
      <c r="B208" s="34"/>
      <c r="C208" s="139">
        <f>'5 жастағы балалар Ф'!U92</f>
        <v>0</v>
      </c>
      <c r="D208" s="139">
        <f>'5 жастағы балалар К'!U92</f>
        <v>0</v>
      </c>
      <c r="E208" s="139">
        <f>'5 жастағы балалар Т'!U92</f>
        <v>0</v>
      </c>
      <c r="F208" s="139">
        <f>'5 жастағы балалар Ш'!U92</f>
        <v>0</v>
      </c>
      <c r="G208" s="139">
        <f>'5 жастағы балалар Ә'!U92</f>
        <v>0</v>
      </c>
    </row>
    <row r="209" spans="2:7">
      <c r="B209" s="31">
        <v>7</v>
      </c>
      <c r="C209" s="139">
        <f>'5 жастағы балалар Ф'!V92</f>
        <v>0</v>
      </c>
      <c r="D209" s="139">
        <f>'5 жастағы балалар К'!V92</f>
        <v>0</v>
      </c>
      <c r="E209" s="139">
        <f>'5 жастағы балалар Т'!V92</f>
        <v>0</v>
      </c>
      <c r="F209" s="139">
        <f>'5 жастағы балалар Ш'!V92</f>
        <v>0</v>
      </c>
      <c r="G209" s="139">
        <f>'5 жастағы балалар Ә'!V92</f>
        <v>0</v>
      </c>
    </row>
    <row r="210" spans="2:7">
      <c r="B210" s="33"/>
      <c r="C210" s="139">
        <f>'5 жастағы балалар Ф'!W92</f>
        <v>0</v>
      </c>
      <c r="D210" s="139">
        <f>'5 жастағы балалар Ш'!W92</f>
        <v>0</v>
      </c>
      <c r="E210" s="139">
        <f>'5 жастағы балалар Т'!W92</f>
        <v>0</v>
      </c>
      <c r="F210" s="139">
        <f>'5 жастағы балалар Ш'!W92</f>
        <v>0</v>
      </c>
      <c r="G210" s="139">
        <f>'5 жастағы балалар Ә'!W92</f>
        <v>0</v>
      </c>
    </row>
    <row r="211" spans="2:7">
      <c r="B211" s="34"/>
      <c r="C211" s="139">
        <f>'5 жастағы балалар Ф'!X92</f>
        <v>0</v>
      </c>
      <c r="D211" s="139">
        <f>'5 жастағы балалар К'!X92</f>
        <v>0</v>
      </c>
      <c r="E211" s="139">
        <f>'5 жастағы балалар Т'!X92</f>
        <v>0</v>
      </c>
      <c r="F211" s="139">
        <f>'5 жастағы балалар Ш'!X92</f>
        <v>0</v>
      </c>
      <c r="G211" s="139">
        <f>'5 жастағы балалар Ә'!X92</f>
        <v>0</v>
      </c>
    </row>
    <row r="212" spans="2:7">
      <c r="B212" s="31">
        <v>8</v>
      </c>
      <c r="C212" s="41"/>
      <c r="D212" s="139">
        <f>'5 жастағы балалар К'!Y92</f>
        <v>0</v>
      </c>
      <c r="E212" s="42"/>
      <c r="F212" s="139">
        <f>'5 жастағы балалар Ш'!Y92</f>
        <v>0</v>
      </c>
      <c r="G212" s="42"/>
    </row>
    <row r="213" spans="2:7">
      <c r="B213" s="33"/>
      <c r="C213" s="43"/>
      <c r="D213" s="139">
        <f>'5 жастағы балалар К'!Z92</f>
        <v>0</v>
      </c>
      <c r="E213" s="44"/>
      <c r="F213" s="139">
        <f>'5 жастағы балалар Ш'!Z92</f>
        <v>0</v>
      </c>
      <c r="G213" s="44"/>
    </row>
    <row r="214" spans="2:7">
      <c r="B214" s="34"/>
      <c r="C214" s="43"/>
      <c r="D214" s="139">
        <f>'5 жастағы балалар К'!AA92</f>
        <v>0</v>
      </c>
      <c r="E214" s="44"/>
      <c r="F214" s="139">
        <f>'5 жастағы балалар Ш'!AA92</f>
        <v>0</v>
      </c>
      <c r="G214" s="44"/>
    </row>
    <row r="215" spans="2:7">
      <c r="B215" s="31">
        <v>9</v>
      </c>
      <c r="C215" s="43"/>
      <c r="D215" s="139">
        <f>'5 жастағы балалар К'!AB92</f>
        <v>0</v>
      </c>
      <c r="E215" s="44"/>
      <c r="F215" s="139">
        <f>'5 жастағы балалар Ш'!AB92</f>
        <v>0</v>
      </c>
      <c r="G215" s="44"/>
    </row>
    <row r="216" spans="2:7">
      <c r="B216" s="33"/>
      <c r="C216" s="43"/>
      <c r="D216" s="139">
        <f>'5 жастағы балалар К'!AC92</f>
        <v>0</v>
      </c>
      <c r="E216" s="44"/>
      <c r="F216" s="139">
        <f>'5 жастағы балалар Ш'!AC92</f>
        <v>0</v>
      </c>
      <c r="G216" s="44"/>
    </row>
    <row r="217" spans="2:7">
      <c r="B217" s="34"/>
      <c r="C217" s="43"/>
      <c r="D217" s="139">
        <f>'5 жастағы балалар К'!AD92</f>
        <v>0</v>
      </c>
      <c r="E217" s="44"/>
      <c r="F217" s="139">
        <f>'5 жастағы балалар Ш'!AD92</f>
        <v>0</v>
      </c>
      <c r="G217" s="44"/>
    </row>
    <row r="218" spans="2:7">
      <c r="B218" s="37">
        <v>10</v>
      </c>
      <c r="C218" s="43"/>
      <c r="D218" s="139">
        <f>'5 жастағы балалар К'!AE92</f>
        <v>0</v>
      </c>
      <c r="E218" s="44"/>
      <c r="F218" s="139">
        <f>'5 жастағы балалар Ш'!AE92</f>
        <v>0</v>
      </c>
      <c r="G218" s="44"/>
    </row>
    <row r="219" spans="2:7">
      <c r="B219" s="37"/>
      <c r="C219" s="43"/>
      <c r="D219" s="139">
        <f>'5 жастағы балалар К'!AF92</f>
        <v>0</v>
      </c>
      <c r="E219" s="44"/>
      <c r="F219" s="139">
        <f>'5 жастағы балалар Ш'!AF92</f>
        <v>0</v>
      </c>
      <c r="G219" s="44"/>
    </row>
    <row r="220" spans="2:7">
      <c r="B220" s="37"/>
      <c r="C220" s="43"/>
      <c r="D220" s="139">
        <f>'5 жастағы балалар К'!AG92</f>
        <v>0</v>
      </c>
      <c r="E220" s="44"/>
      <c r="F220" s="139">
        <f>'5 жастағы балалар Ш'!AG92</f>
        <v>0</v>
      </c>
      <c r="G220" s="44"/>
    </row>
    <row r="221" spans="2:7">
      <c r="B221" s="37">
        <v>11</v>
      </c>
      <c r="C221" s="43"/>
      <c r="D221" s="139">
        <f>'5 жастағы балалар К'!AH92</f>
        <v>0</v>
      </c>
      <c r="E221" s="44"/>
      <c r="F221" s="139">
        <f>'5 жастағы балалар Ш'!AH92</f>
        <v>0</v>
      </c>
      <c r="G221" s="44"/>
    </row>
    <row r="222" spans="2:7">
      <c r="B222" s="37"/>
      <c r="C222" s="43"/>
      <c r="D222" s="139">
        <f>'5 жастағы балалар К'!AI92</f>
        <v>0</v>
      </c>
      <c r="E222" s="44"/>
      <c r="F222" s="139">
        <f>'5 жастағы балалар Ш'!AI92</f>
        <v>0</v>
      </c>
      <c r="G222" s="44"/>
    </row>
    <row r="223" spans="2:7">
      <c r="B223" s="37"/>
      <c r="C223" s="43"/>
      <c r="D223" s="139">
        <f>'5 жастағы балалар К'!AJ92</f>
        <v>0</v>
      </c>
      <c r="E223" s="44"/>
      <c r="F223" s="139">
        <f>'5 жастағы балалар Ш'!AJ92</f>
        <v>0</v>
      </c>
      <c r="G223" s="44"/>
    </row>
    <row r="224" spans="2:7">
      <c r="B224" s="37">
        <v>12</v>
      </c>
      <c r="C224" s="43"/>
      <c r="D224" s="139">
        <f>'5 жастағы балалар К'!AK92</f>
        <v>0</v>
      </c>
      <c r="E224" s="44"/>
      <c r="F224" s="139">
        <f>'5 жастағы балалар Ш'!AK92</f>
        <v>0</v>
      </c>
      <c r="G224" s="44"/>
    </row>
    <row r="225" spans="2:7">
      <c r="B225" s="37"/>
      <c r="C225" s="43"/>
      <c r="D225" s="139">
        <f>'5 жастағы балалар К'!AL92</f>
        <v>0</v>
      </c>
      <c r="E225" s="44"/>
      <c r="F225" s="139">
        <f>'5 жастағы балалар Ш'!AL92</f>
        <v>0</v>
      </c>
      <c r="G225" s="44"/>
    </row>
    <row r="226" spans="2:7">
      <c r="B226" s="37"/>
      <c r="C226" s="43"/>
      <c r="D226" s="139">
        <f>'5 жастағы балалар К'!AM92</f>
        <v>0</v>
      </c>
      <c r="E226" s="44"/>
      <c r="F226" s="139">
        <f>'5 жастағы балалар Ш'!AM92</f>
        <v>0</v>
      </c>
      <c r="G226" s="44"/>
    </row>
    <row r="227" spans="2:7">
      <c r="B227" s="37">
        <v>13</v>
      </c>
      <c r="C227" s="43"/>
      <c r="D227" s="139">
        <f>'5 жастағы балалар К'!AN92</f>
        <v>0</v>
      </c>
      <c r="E227" s="44"/>
      <c r="F227" s="139">
        <f>'5 жастағы балалар Ш'!AN92</f>
        <v>0</v>
      </c>
      <c r="G227" s="44"/>
    </row>
    <row r="228" spans="2:7">
      <c r="B228" s="37"/>
      <c r="C228" s="43"/>
      <c r="D228" s="139">
        <f>'5 жастағы балалар К'!AO92</f>
        <v>0</v>
      </c>
      <c r="E228" s="44"/>
      <c r="F228" s="139">
        <f>'5 жастағы балалар Ш'!AO92</f>
        <v>0</v>
      </c>
      <c r="G228" s="44"/>
    </row>
    <row r="229" spans="2:7">
      <c r="B229" s="37"/>
      <c r="C229" s="43"/>
      <c r="D229" s="139">
        <f>'5 жастағы балалар К'!AP92</f>
        <v>0</v>
      </c>
      <c r="E229" s="44"/>
      <c r="F229" s="139">
        <f>'5 жастағы балалар Ш'!AP92</f>
        <v>0</v>
      </c>
      <c r="G229" s="44"/>
    </row>
    <row r="230" spans="2:7">
      <c r="B230" s="37">
        <v>14</v>
      </c>
      <c r="C230" s="43"/>
      <c r="D230" s="139">
        <f>'5 жастағы балалар К'!AQ92</f>
        <v>0</v>
      </c>
      <c r="E230" s="44"/>
      <c r="F230" s="139">
        <f>'5 жастағы балалар Ш'!AQ92</f>
        <v>0</v>
      </c>
      <c r="G230" s="44"/>
    </row>
    <row r="231" spans="2:7">
      <c r="B231" s="37"/>
      <c r="C231" s="43"/>
      <c r="D231" s="139">
        <f>'5 жастағы балалар К'!AR92</f>
        <v>0</v>
      </c>
      <c r="E231" s="44"/>
      <c r="F231" s="139">
        <f>'5 жастағы балалар Ш'!AR92</f>
        <v>0</v>
      </c>
      <c r="G231" s="44"/>
    </row>
    <row r="232" spans="2:7">
      <c r="B232" s="37"/>
      <c r="C232" s="43"/>
      <c r="D232" s="139">
        <f>'5 жастағы балалар К'!AS92</f>
        <v>0</v>
      </c>
      <c r="E232" s="44"/>
      <c r="F232" s="139">
        <f>'5 жастағы балалар Ш'!AS92</f>
        <v>0</v>
      </c>
      <c r="G232" s="44"/>
    </row>
    <row r="233" spans="2:7">
      <c r="B233" s="37">
        <v>15</v>
      </c>
      <c r="C233" s="43"/>
      <c r="D233" s="139">
        <f>'5 жастағы балалар К'!AT92</f>
        <v>0</v>
      </c>
      <c r="E233" s="44"/>
      <c r="F233" s="139">
        <f>'5 жастағы балалар Ш'!AT92</f>
        <v>0</v>
      </c>
      <c r="G233" s="44"/>
    </row>
    <row r="234" spans="2:7">
      <c r="B234" s="37"/>
      <c r="C234" s="43"/>
      <c r="D234" s="139">
        <f>'5 жастағы балалар К'!AU92</f>
        <v>0</v>
      </c>
      <c r="E234" s="44"/>
      <c r="F234" s="139">
        <f>'5 жастағы балалар Ш'!AU92</f>
        <v>0</v>
      </c>
      <c r="G234" s="44"/>
    </row>
    <row r="235" spans="2:7">
      <c r="B235" s="37"/>
      <c r="C235" s="43"/>
      <c r="D235" s="139">
        <f>'5 жастағы балалар К'!AV92</f>
        <v>0</v>
      </c>
      <c r="E235" s="44"/>
      <c r="F235" s="139">
        <f>'5 жастағы балалар Ш'!AV92</f>
        <v>0</v>
      </c>
      <c r="G235" s="44"/>
    </row>
    <row r="236" spans="2:7">
      <c r="B236" s="31">
        <v>16</v>
      </c>
      <c r="C236" s="43"/>
      <c r="D236" s="139">
        <f>'5 жастағы балалар К'!AW92</f>
        <v>0</v>
      </c>
      <c r="E236" s="44"/>
      <c r="F236" s="139">
        <f>'5 жастағы балалар Ш'!AW92</f>
        <v>0</v>
      </c>
      <c r="G236" s="44"/>
    </row>
    <row r="237" spans="2:7">
      <c r="B237" s="33"/>
      <c r="C237" s="43"/>
      <c r="D237" s="139">
        <f>'5 жастағы балалар К'!AX92</f>
        <v>0</v>
      </c>
      <c r="E237" s="44"/>
      <c r="F237" s="139">
        <f>'5 жастағы балалар Ш'!AX92</f>
        <v>0</v>
      </c>
      <c r="G237" s="44"/>
    </row>
    <row r="238" spans="2:7">
      <c r="B238" s="34"/>
      <c r="C238" s="43"/>
      <c r="D238" s="139">
        <f>'5 жастағы балалар К'!AY92</f>
        <v>0</v>
      </c>
      <c r="E238" s="44"/>
      <c r="F238" s="139">
        <f>'5 жастағы балалар Ш'!AY92</f>
        <v>0</v>
      </c>
      <c r="G238" s="44"/>
    </row>
    <row r="239" spans="2:7">
      <c r="B239" s="31">
        <v>17</v>
      </c>
      <c r="C239" s="43"/>
      <c r="D239" s="139">
        <f>'5 жастағы балалар К'!AZ92</f>
        <v>0</v>
      </c>
      <c r="E239" s="44"/>
      <c r="F239" s="139">
        <f>'5 жастағы балалар Ш'!AZ92</f>
        <v>0</v>
      </c>
      <c r="G239" s="44"/>
    </row>
    <row r="240" spans="2:7">
      <c r="B240" s="33"/>
      <c r="C240" s="43"/>
      <c r="D240" s="139">
        <f>'5 жастағы балалар К'!BA92</f>
        <v>0</v>
      </c>
      <c r="E240" s="44"/>
      <c r="F240" s="139">
        <f>'5 жастағы балалар Ш'!BA92</f>
        <v>0</v>
      </c>
      <c r="G240" s="44"/>
    </row>
    <row r="241" spans="2:7">
      <c r="B241" s="34"/>
      <c r="C241" s="43"/>
      <c r="D241" s="139">
        <f>'5 жастағы балалар К'!BB92</f>
        <v>0</v>
      </c>
      <c r="E241" s="44"/>
      <c r="F241" s="139">
        <f>'5 жастағы балалар Ш'!BB92</f>
        <v>0</v>
      </c>
      <c r="G241" s="44"/>
    </row>
    <row r="242" spans="2:7">
      <c r="B242" s="31">
        <v>18</v>
      </c>
      <c r="C242" s="43"/>
      <c r="D242" s="139">
        <f>'5 жастағы балалар К'!BC92</f>
        <v>0</v>
      </c>
      <c r="E242" s="44"/>
      <c r="F242" s="139">
        <f>'5 жастағы балалар Ш'!BC92</f>
        <v>0</v>
      </c>
      <c r="G242" s="44"/>
    </row>
    <row r="243" spans="2:7">
      <c r="B243" s="33"/>
      <c r="C243" s="43"/>
      <c r="D243" s="139">
        <f>'5 жастағы балалар К'!BD92</f>
        <v>0</v>
      </c>
      <c r="E243" s="44"/>
      <c r="F243" s="139">
        <f>'5 жастағы балалар Ш'!BD92</f>
        <v>0</v>
      </c>
      <c r="G243" s="44"/>
    </row>
    <row r="244" spans="2:7">
      <c r="B244" s="34"/>
      <c r="C244" s="43"/>
      <c r="D244" s="139">
        <f>'5 жастағы балалар К'!BE92</f>
        <v>0</v>
      </c>
      <c r="E244" s="44"/>
      <c r="F244" s="139">
        <f>'5 жастағы балалар Ш'!BE92</f>
        <v>0</v>
      </c>
      <c r="G244" s="44"/>
    </row>
    <row r="245" spans="2:7">
      <c r="B245" s="31">
        <v>19</v>
      </c>
      <c r="C245" s="43"/>
      <c r="D245" s="139">
        <f>'5 жастағы балалар К'!BF92</f>
        <v>0</v>
      </c>
      <c r="E245" s="44"/>
      <c r="F245" s="139">
        <f>'5 жастағы балалар Ш'!BF92</f>
        <v>0</v>
      </c>
      <c r="G245" s="44"/>
    </row>
    <row r="246" spans="2:7">
      <c r="B246" s="33"/>
      <c r="C246" s="43"/>
      <c r="D246" s="139">
        <f>'5 жастағы балалар К'!BG92</f>
        <v>0</v>
      </c>
      <c r="E246" s="44"/>
      <c r="F246" s="139">
        <f>'5 жастағы балалар Ш'!BG92</f>
        <v>0</v>
      </c>
      <c r="G246" s="44"/>
    </row>
    <row r="247" spans="2:7">
      <c r="B247" s="34"/>
      <c r="C247" s="43"/>
      <c r="D247" s="139">
        <f>'5 жастағы балалар К'!BH92</f>
        <v>0</v>
      </c>
      <c r="E247" s="44"/>
      <c r="F247" s="139">
        <f>'5 жастағы балалар Ш'!BH92</f>
        <v>0</v>
      </c>
      <c r="G247" s="44"/>
    </row>
    <row r="248" spans="2:7">
      <c r="B248" s="31">
        <v>20</v>
      </c>
      <c r="C248" s="43"/>
      <c r="D248" s="139">
        <f>'5 жастағы балалар К'!BI92</f>
        <v>0</v>
      </c>
      <c r="E248" s="44"/>
      <c r="F248" s="139">
        <f>'5 жастағы балалар Ш'!BI92</f>
        <v>0</v>
      </c>
      <c r="G248" s="44"/>
    </row>
    <row r="249" spans="2:7">
      <c r="B249" s="33"/>
      <c r="C249" s="43"/>
      <c r="D249" s="139">
        <f>'5 жастағы балалар К'!BJ92</f>
        <v>0</v>
      </c>
      <c r="E249" s="44"/>
      <c r="F249" s="139">
        <f>'5 жастағы балалар Ш'!BJ92</f>
        <v>0</v>
      </c>
      <c r="G249" s="44"/>
    </row>
    <row r="250" spans="2:7">
      <c r="B250" s="34"/>
      <c r="C250" s="43"/>
      <c r="D250" s="139">
        <f>'5 жастағы балалар К'!BK92</f>
        <v>0</v>
      </c>
      <c r="E250" s="44"/>
      <c r="F250" s="139">
        <f>'5 жастағы балалар Ш'!BK92</f>
        <v>0</v>
      </c>
      <c r="G250" s="44"/>
    </row>
    <row r="251" spans="2:7">
      <c r="B251" s="31">
        <v>21</v>
      </c>
      <c r="C251" s="43"/>
      <c r="D251" s="139">
        <f>'5 жастағы балалар К'!BL92</f>
        <v>0</v>
      </c>
      <c r="E251" s="44"/>
      <c r="F251" s="139">
        <f>'5 жастағы балалар Ш'!BL92</f>
        <v>0</v>
      </c>
      <c r="G251" s="44"/>
    </row>
    <row r="252" spans="2:7">
      <c r="B252" s="33"/>
      <c r="C252" s="43"/>
      <c r="D252" s="139">
        <f>'5 жастағы балалар К'!BM92</f>
        <v>0</v>
      </c>
      <c r="E252" s="44"/>
      <c r="F252" s="139">
        <f>'5 жастағы балалар Ш'!BM92</f>
        <v>0</v>
      </c>
      <c r="G252" s="44"/>
    </row>
    <row r="253" spans="2:7">
      <c r="B253" s="34"/>
      <c r="C253" s="43"/>
      <c r="D253" s="139">
        <f>'5 жастағы балалар К'!BN92</f>
        <v>0</v>
      </c>
      <c r="E253" s="44"/>
      <c r="F253" s="139">
        <f>'5 жастағы балалар Ш'!BN92</f>
        <v>0</v>
      </c>
      <c r="G253" s="44"/>
    </row>
    <row r="254" spans="2:7">
      <c r="B254" s="31">
        <v>22</v>
      </c>
      <c r="C254" s="43"/>
      <c r="D254" s="139">
        <f>'5 жастағы балалар К'!BO92</f>
        <v>0</v>
      </c>
      <c r="E254" s="44"/>
      <c r="F254" s="139">
        <f>'5 жастағы балалар Ш'!BO92</f>
        <v>0</v>
      </c>
      <c r="G254" s="44"/>
    </row>
    <row r="255" spans="2:7">
      <c r="B255" s="33"/>
      <c r="C255" s="43"/>
      <c r="D255" s="139">
        <f>'5 жастағы балалар К'!BP92</f>
        <v>0</v>
      </c>
      <c r="E255" s="44"/>
      <c r="F255" s="139">
        <f>'5 жастағы балалар Ш'!BP92</f>
        <v>0</v>
      </c>
      <c r="G255" s="44"/>
    </row>
    <row r="256" spans="2:7">
      <c r="B256" s="34"/>
      <c r="C256" s="43"/>
      <c r="D256" s="139">
        <f>'5 жастағы балалар К'!BQ92</f>
        <v>0</v>
      </c>
      <c r="E256" s="44"/>
      <c r="F256" s="139">
        <f>'5 жастағы балалар Ш'!BQ92</f>
        <v>0</v>
      </c>
      <c r="G256" s="44"/>
    </row>
    <row r="257" spans="2:7">
      <c r="B257" s="31">
        <v>23</v>
      </c>
      <c r="C257" s="43"/>
      <c r="D257" s="139">
        <f>'5 жастағы балалар К'!BR92</f>
        <v>0</v>
      </c>
      <c r="E257" s="44"/>
      <c r="F257" s="139">
        <f>'5 жастағы балалар Ш'!BR92</f>
        <v>0</v>
      </c>
      <c r="G257" s="44"/>
    </row>
    <row r="258" spans="2:7">
      <c r="B258" s="33"/>
      <c r="C258" s="43"/>
      <c r="D258" s="139">
        <f>'5 жастағы балалар К'!BS92</f>
        <v>0</v>
      </c>
      <c r="E258" s="44"/>
      <c r="F258" s="139">
        <f>'5 жастағы балалар Ш'!BS92</f>
        <v>0</v>
      </c>
      <c r="G258" s="44"/>
    </row>
    <row r="259" spans="2:7">
      <c r="B259" s="34"/>
      <c r="C259" s="43"/>
      <c r="D259" s="139">
        <f>'5 жастағы балалар К'!BT92</f>
        <v>0</v>
      </c>
      <c r="E259" s="44"/>
      <c r="F259" s="139">
        <f>'5 жастағы балалар Ш'!BT92</f>
        <v>0</v>
      </c>
      <c r="G259" s="44"/>
    </row>
    <row r="260" spans="2:7">
      <c r="B260" s="31">
        <v>24</v>
      </c>
      <c r="C260" s="43"/>
      <c r="D260" s="139">
        <f>'5 жастағы балалар К'!BU92</f>
        <v>0</v>
      </c>
      <c r="E260" s="44"/>
      <c r="F260" s="139">
        <f>'5 жастағы балалар Ш'!BU92</f>
        <v>0</v>
      </c>
      <c r="G260" s="44"/>
    </row>
    <row r="261" spans="2:7">
      <c r="B261" s="33"/>
      <c r="C261" s="43"/>
      <c r="D261" s="139">
        <f>'5 жастағы балалар К'!BV92</f>
        <v>0</v>
      </c>
      <c r="E261" s="44"/>
      <c r="F261" s="139">
        <f>'5 жастағы балалар Ш'!BV92</f>
        <v>0</v>
      </c>
      <c r="G261" s="44"/>
    </row>
    <row r="262" spans="2:7">
      <c r="B262" s="34"/>
      <c r="C262" s="43"/>
      <c r="D262" s="139">
        <f>'5 жастағы балалар К'!BW92</f>
        <v>0</v>
      </c>
      <c r="E262" s="44"/>
      <c r="F262" s="139">
        <f>'5 жастағы балалар Ш'!BW92</f>
        <v>0</v>
      </c>
      <c r="G262" s="44"/>
    </row>
    <row r="263" spans="2:7">
      <c r="B263" s="31">
        <v>25</v>
      </c>
      <c r="C263" s="43"/>
      <c r="D263" s="139">
        <f>'5 жастағы балалар К'!BX92</f>
        <v>0</v>
      </c>
      <c r="E263" s="44"/>
      <c r="F263" s="139">
        <f>'5 жастағы балалар Ш'!BX92</f>
        <v>0</v>
      </c>
      <c r="G263" s="44"/>
    </row>
    <row r="264" spans="2:7">
      <c r="B264" s="33"/>
      <c r="C264" s="43"/>
      <c r="D264" s="139">
        <f>'5 жастағы балалар К'!BY92</f>
        <v>0</v>
      </c>
      <c r="E264" s="44"/>
      <c r="F264" s="139">
        <f>'5 жастағы балалар Ш'!BY92</f>
        <v>0</v>
      </c>
      <c r="G264" s="44"/>
    </row>
    <row r="265" spans="2:7">
      <c r="B265" s="34"/>
      <c r="C265" s="43"/>
      <c r="D265" s="139">
        <f>'5 жастағы балалар К'!BZ92</f>
        <v>0</v>
      </c>
      <c r="E265" s="44"/>
      <c r="F265" s="139">
        <f>'5 жастағы балалар Ш'!BZ92</f>
        <v>0</v>
      </c>
      <c r="G265" s="44"/>
    </row>
    <row r="266" spans="2:7">
      <c r="B266" s="37">
        <v>26</v>
      </c>
      <c r="C266" s="43"/>
      <c r="D266" s="139">
        <f>'5 жастағы балалар К'!CA92</f>
        <v>0</v>
      </c>
      <c r="E266" s="44"/>
      <c r="F266" s="139">
        <f>'5 жастағы балалар Ш'!CA92</f>
        <v>0</v>
      </c>
      <c r="G266" s="44"/>
    </row>
    <row r="267" spans="2:7">
      <c r="B267" s="37"/>
      <c r="C267" s="43"/>
      <c r="D267" s="139">
        <f>'5 жастағы балалар К'!CB92</f>
        <v>0</v>
      </c>
      <c r="E267" s="44"/>
      <c r="F267" s="139">
        <f>'5 жастағы балалар Ш'!CB92</f>
        <v>0</v>
      </c>
      <c r="G267" s="44"/>
    </row>
    <row r="268" spans="2:7">
      <c r="B268" s="37"/>
      <c r="C268" s="43"/>
      <c r="D268" s="139">
        <f>'5 жастағы балалар К'!CC92</f>
        <v>0</v>
      </c>
      <c r="E268" s="44"/>
      <c r="F268" s="139">
        <f>'5 жастағы балалар Ш'!CC92</f>
        <v>0</v>
      </c>
      <c r="G268" s="44"/>
    </row>
    <row r="269" spans="2:7">
      <c r="B269" s="37">
        <v>27</v>
      </c>
      <c r="C269" s="43"/>
      <c r="D269" s="139">
        <f>'5 жастағы балалар К'!CD92</f>
        <v>0</v>
      </c>
      <c r="E269" s="44"/>
      <c r="F269" s="139">
        <f>'5 жастағы балалар Ш'!CD92</f>
        <v>0</v>
      </c>
      <c r="G269" s="44"/>
    </row>
    <row r="270" spans="2:7">
      <c r="B270" s="37"/>
      <c r="C270" s="43"/>
      <c r="D270" s="139">
        <f>'5 жастағы балалар К'!CE92</f>
        <v>0</v>
      </c>
      <c r="E270" s="44"/>
      <c r="F270" s="139">
        <f>'5 жастағы балалар Ш'!CE92</f>
        <v>0</v>
      </c>
      <c r="G270" s="44"/>
    </row>
    <row r="271" spans="2:7">
      <c r="B271" s="37"/>
      <c r="C271" s="43"/>
      <c r="D271" s="139">
        <f>'5 жастағы балалар К'!CF92</f>
        <v>0</v>
      </c>
      <c r="E271" s="44"/>
      <c r="F271" s="139">
        <f>'5 жастағы балалар Ш'!CF92</f>
        <v>0</v>
      </c>
      <c r="G271" s="44"/>
    </row>
    <row r="272" spans="2:7">
      <c r="B272" s="37">
        <v>28</v>
      </c>
      <c r="C272" s="43"/>
      <c r="D272" s="139">
        <f>'5 жастағы балалар К'!CG92</f>
        <v>0</v>
      </c>
      <c r="E272" s="44"/>
      <c r="F272" s="139">
        <f>'5 жастағы балалар Ш'!CG92</f>
        <v>0</v>
      </c>
      <c r="G272" s="44"/>
    </row>
    <row r="273" spans="2:7">
      <c r="B273" s="37"/>
      <c r="C273" s="43"/>
      <c r="D273" s="139">
        <f>'5 жастағы балалар К'!CH92</f>
        <v>0</v>
      </c>
      <c r="E273" s="44"/>
      <c r="F273" s="139">
        <f>'5 жастағы балалар Ш'!CH92</f>
        <v>0</v>
      </c>
      <c r="G273" s="44"/>
    </row>
    <row r="274" spans="2:7">
      <c r="B274" s="37"/>
      <c r="C274" s="43"/>
      <c r="D274" s="139">
        <f>'5 жастағы балалар К'!CI92</f>
        <v>0</v>
      </c>
      <c r="E274" s="44"/>
      <c r="F274" s="139">
        <f>'5 жастағы балалар Ш'!CI92</f>
        <v>0</v>
      </c>
      <c r="G274" s="44"/>
    </row>
    <row r="275" spans="2:7">
      <c r="B275" s="37">
        <v>29</v>
      </c>
      <c r="C275" s="43"/>
      <c r="D275" s="42"/>
      <c r="E275" s="44"/>
      <c r="F275" s="139">
        <f>'5 жастағы балалар Ш'!CJ92</f>
        <v>0</v>
      </c>
      <c r="G275" s="44"/>
    </row>
    <row r="276" spans="2:7">
      <c r="B276" s="37"/>
      <c r="C276" s="43"/>
      <c r="D276" s="44"/>
      <c r="E276" s="44"/>
      <c r="F276" s="139">
        <f>'5 жастағы балалар Ш'!CK92</f>
        <v>0</v>
      </c>
      <c r="G276" s="44"/>
    </row>
    <row r="277" spans="2:7">
      <c r="B277" s="37"/>
      <c r="C277" s="43"/>
      <c r="D277" s="44"/>
      <c r="E277" s="44"/>
      <c r="F277" s="139">
        <f>'5 жастағы балалар Ш'!CL92</f>
        <v>0</v>
      </c>
      <c r="G277" s="44"/>
    </row>
    <row r="278" spans="2:7">
      <c r="B278" s="37">
        <v>30</v>
      </c>
      <c r="C278" s="43"/>
      <c r="D278" s="44"/>
      <c r="E278" s="44"/>
      <c r="F278" s="139">
        <f>'5 жастағы балалар Ш'!CM92</f>
        <v>0</v>
      </c>
      <c r="G278" s="44"/>
    </row>
    <row r="279" spans="2:7">
      <c r="B279" s="37"/>
      <c r="C279" s="43"/>
      <c r="D279" s="44"/>
      <c r="E279" s="44"/>
      <c r="F279" s="139">
        <f>'5 жастағы балалар Ш'!CN92</f>
        <v>0</v>
      </c>
      <c r="G279" s="44"/>
    </row>
    <row r="280" spans="2:7">
      <c r="B280" s="37"/>
      <c r="C280" s="43"/>
      <c r="D280" s="44"/>
      <c r="E280" s="44"/>
      <c r="F280" s="139">
        <f>'5 жастағы балалар Ш'!CO92</f>
        <v>0</v>
      </c>
      <c r="G280" s="44"/>
    </row>
    <row r="281" spans="2:7">
      <c r="B281" s="37">
        <v>31</v>
      </c>
      <c r="C281" s="43"/>
      <c r="D281" s="44"/>
      <c r="E281" s="44"/>
      <c r="F281" s="139">
        <f>'5 жастағы балалар Ш'!CP92</f>
        <v>0</v>
      </c>
      <c r="G281" s="44"/>
    </row>
    <row r="282" spans="2:7">
      <c r="B282" s="37"/>
      <c r="C282" s="43"/>
      <c r="D282" s="44"/>
      <c r="E282" s="44"/>
      <c r="F282" s="139">
        <f>'5 жастағы балалар Ш'!CQ92</f>
        <v>0</v>
      </c>
      <c r="G282" s="44"/>
    </row>
    <row r="283" spans="2:7">
      <c r="B283" s="37"/>
      <c r="C283" s="43"/>
      <c r="D283" s="44"/>
      <c r="E283" s="44"/>
      <c r="F283" s="139">
        <f>'5 жастағы балалар Ш'!CR92</f>
        <v>0</v>
      </c>
      <c r="G283" s="44"/>
    </row>
    <row r="284" spans="2:7">
      <c r="B284" s="37">
        <v>32</v>
      </c>
      <c r="C284" s="43"/>
      <c r="D284" s="44"/>
      <c r="E284" s="44"/>
      <c r="F284" s="139">
        <f>'5 жастағы балалар Ш'!CS92</f>
        <v>0</v>
      </c>
      <c r="G284" s="44"/>
    </row>
    <row r="285" spans="2:7">
      <c r="B285" s="37"/>
      <c r="C285" s="43"/>
      <c r="D285" s="44"/>
      <c r="E285" s="44"/>
      <c r="F285" s="139">
        <f>'5 жастағы балалар Ш'!CT92</f>
        <v>0</v>
      </c>
      <c r="G285" s="44"/>
    </row>
    <row r="286" spans="2:7">
      <c r="B286" s="37"/>
      <c r="C286" s="43"/>
      <c r="D286" s="44"/>
      <c r="E286" s="44"/>
      <c r="F286" s="139">
        <f>'5 жастағы балалар Ш'!CU92</f>
        <v>0</v>
      </c>
      <c r="G286" s="44"/>
    </row>
    <row r="287" spans="2:7">
      <c r="B287" s="37">
        <v>33</v>
      </c>
      <c r="C287" s="43"/>
      <c r="D287" s="44"/>
      <c r="E287" s="44"/>
      <c r="F287" s="139">
        <f>'5 жастағы балалар Ш'!CV92</f>
        <v>0</v>
      </c>
      <c r="G287" s="44"/>
    </row>
    <row r="288" spans="2:7">
      <c r="B288" s="37"/>
      <c r="C288" s="43"/>
      <c r="D288" s="44"/>
      <c r="E288" s="44"/>
      <c r="F288" s="139">
        <f>'5 жастағы балалар Ш'!CW92</f>
        <v>0</v>
      </c>
      <c r="G288" s="44"/>
    </row>
    <row r="289" spans="2:7">
      <c r="B289" s="37"/>
      <c r="C289" s="43"/>
      <c r="D289" s="44"/>
      <c r="E289" s="44"/>
      <c r="F289" s="139">
        <f>'5 жастағы балалар Ш'!CX92</f>
        <v>0</v>
      </c>
      <c r="G289" s="44"/>
    </row>
    <row r="290" spans="2:7">
      <c r="B290" s="37">
        <v>34</v>
      </c>
      <c r="C290" s="43"/>
      <c r="D290" s="44"/>
      <c r="E290" s="44"/>
      <c r="F290" s="139">
        <f>'5 жастағы балалар Ш'!CY92</f>
        <v>0</v>
      </c>
      <c r="G290" s="44"/>
    </row>
    <row r="291" spans="2:7">
      <c r="B291" s="37"/>
      <c r="C291" s="43"/>
      <c r="D291" s="44"/>
      <c r="E291" s="44"/>
      <c r="F291" s="139">
        <f>'5 жастағы балалар Ш'!CZ92</f>
        <v>0</v>
      </c>
      <c r="G291" s="44"/>
    </row>
    <row r="292" spans="2:7">
      <c r="B292" s="37"/>
      <c r="C292" s="43"/>
      <c r="D292" s="44"/>
      <c r="E292" s="44"/>
      <c r="F292" s="139">
        <f>'5 жастағы балалар Ш'!DA92</f>
        <v>0</v>
      </c>
      <c r="G292" s="44"/>
    </row>
    <row r="293" spans="2:7">
      <c r="B293" s="37">
        <v>35</v>
      </c>
      <c r="C293" s="43"/>
      <c r="D293" s="44"/>
      <c r="E293" s="44"/>
      <c r="F293" s="139">
        <f>'5 жастағы балалар Ш'!DB92</f>
        <v>0</v>
      </c>
      <c r="G293" s="44"/>
    </row>
    <row r="294" spans="2:7">
      <c r="B294" s="37"/>
      <c r="C294" s="43"/>
      <c r="D294" s="44"/>
      <c r="E294" s="44"/>
      <c r="F294" s="139">
        <f>'5 жастағы балалар Ш'!DC92</f>
        <v>0</v>
      </c>
      <c r="G294" s="44"/>
    </row>
    <row r="295" spans="2:7">
      <c r="B295" s="37"/>
      <c r="C295" s="45"/>
      <c r="D295" s="46"/>
      <c r="E295" s="46"/>
      <c r="F295" s="139">
        <f>'5 жастағы балалар Ш'!DD92</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Ф'!D151</f>
        <v>0</v>
      </c>
      <c r="D300" s="137">
        <f>'5 жастағы балалар К'!D151</f>
        <v>0</v>
      </c>
      <c r="E300" s="137">
        <f>'5 жастағы балалар Т'!D151</f>
        <v>0</v>
      </c>
      <c r="F300" s="137">
        <f>'5 жастағы балалар Ш'!D151</f>
        <v>0</v>
      </c>
      <c r="G300" s="137">
        <f>'5 жастағы балалар Ә'!D151</f>
        <v>0</v>
      </c>
    </row>
    <row r="301" spans="2:7">
      <c r="B301" s="33"/>
      <c r="C301" s="137">
        <f>'5 жастағы балалар Ф'!E151</f>
        <v>0</v>
      </c>
      <c r="D301" s="137">
        <f>'5 жастағы балалар К'!E151</f>
        <v>0</v>
      </c>
      <c r="E301" s="137">
        <f>'5 жастағы балалар Т'!E151</f>
        <v>0</v>
      </c>
      <c r="F301" s="137">
        <f>'5 жастағы балалар Ш'!E151</f>
        <v>0</v>
      </c>
      <c r="G301" s="137">
        <f>'5 жастағы балалар Ә'!E151</f>
        <v>0</v>
      </c>
    </row>
    <row r="302" spans="2:7">
      <c r="B302" s="34"/>
      <c r="C302" s="137">
        <f>'5 жастағы балалар Ф'!F151</f>
        <v>0</v>
      </c>
      <c r="D302" s="137">
        <f>'5 жастағы балалар К'!F151</f>
        <v>0</v>
      </c>
      <c r="E302" s="137">
        <f>'5 жастағы балалар Т'!F151</f>
        <v>0</v>
      </c>
      <c r="F302" s="137">
        <f>'5 жастағы балалар Ш'!F151</f>
        <v>0</v>
      </c>
      <c r="G302" s="137">
        <f>'5 жастағы балалар Ә'!F151</f>
        <v>0</v>
      </c>
    </row>
    <row r="303" spans="2:7">
      <c r="B303" s="31">
        <v>2</v>
      </c>
      <c r="C303" s="137">
        <f>'5 жастағы балалар Ф'!G151</f>
        <v>0</v>
      </c>
      <c r="D303" s="137">
        <f>'5 жастағы балалар К'!G151</f>
        <v>0</v>
      </c>
      <c r="E303" s="137">
        <f>'5 жастағы балалар Т'!G151</f>
        <v>0</v>
      </c>
      <c r="F303" s="137">
        <f>'5 жастағы балалар Ш'!G151</f>
        <v>0</v>
      </c>
      <c r="G303" s="137">
        <f>'5 жастағы балалар Ә'!G151</f>
        <v>0</v>
      </c>
    </row>
    <row r="304" spans="2:7">
      <c r="B304" s="33"/>
      <c r="C304" s="137">
        <f>'5 жастағы балалар Ф'!H151</f>
        <v>0</v>
      </c>
      <c r="D304" s="137">
        <f>'5 жастағы балалар К'!H151</f>
        <v>0</v>
      </c>
      <c r="E304" s="137">
        <f>'5 жастағы балалар Т'!H151</f>
        <v>0</v>
      </c>
      <c r="F304" s="137">
        <f>'5 жастағы балалар Ш'!H151</f>
        <v>0</v>
      </c>
      <c r="G304" s="137">
        <f>'5 жастағы балалар Ә'!H151</f>
        <v>0</v>
      </c>
    </row>
    <row r="305" spans="2:7">
      <c r="B305" s="34"/>
      <c r="C305" s="137">
        <f>'5 жастағы балалар Ф'!I151</f>
        <v>0</v>
      </c>
      <c r="D305" s="137">
        <f>'5 жастағы балалар К'!I151</f>
        <v>0</v>
      </c>
      <c r="E305" s="137">
        <f>'5 жастағы балалар Т'!I151</f>
        <v>0</v>
      </c>
      <c r="F305" s="137">
        <f>'5 жастағы балалар Ш'!I151</f>
        <v>0</v>
      </c>
      <c r="G305" s="137">
        <f>'5 жастағы балалар Ә'!I151</f>
        <v>0</v>
      </c>
    </row>
    <row r="306" spans="2:7">
      <c r="B306" s="31">
        <v>3</v>
      </c>
      <c r="C306" s="137">
        <f>'5 жастағы балалар Ф'!J151</f>
        <v>0</v>
      </c>
      <c r="D306" s="137">
        <f>'5 жастағы балалар К'!J151</f>
        <v>0</v>
      </c>
      <c r="E306" s="137">
        <f>'5 жастағы балалар Т'!J151</f>
        <v>0</v>
      </c>
      <c r="F306" s="137">
        <f>'5 жастағы балалар Ш'!J151</f>
        <v>0</v>
      </c>
      <c r="G306" s="137">
        <f>'5 жастағы балалар Ә'!J151</f>
        <v>0</v>
      </c>
    </row>
    <row r="307" spans="2:7">
      <c r="B307" s="33"/>
      <c r="C307" s="137">
        <f>'5 жастағы балалар Ф'!K151</f>
        <v>0</v>
      </c>
      <c r="D307" s="137">
        <f>'5 жастағы балалар К'!K151</f>
        <v>0</v>
      </c>
      <c r="E307" s="137">
        <f>'5 жастағы балалар Т'!K151</f>
        <v>0</v>
      </c>
      <c r="F307" s="137">
        <f>'5 жастағы балалар Ш'!K151</f>
        <v>0</v>
      </c>
      <c r="G307" s="137">
        <f>'5 жастағы балалар Ә'!K151</f>
        <v>0</v>
      </c>
    </row>
    <row r="308" spans="2:7">
      <c r="B308" s="34"/>
      <c r="C308" s="137">
        <f>'5 жастағы балалар Ф'!L151</f>
        <v>0</v>
      </c>
      <c r="D308" s="137">
        <f>'5 жастағы балалар К'!L151</f>
        <v>0</v>
      </c>
      <c r="E308" s="137">
        <f>'5 жастағы балалар Т'!L151</f>
        <v>0</v>
      </c>
      <c r="F308" s="137">
        <f>'5 жастағы балалар Ш'!L151</f>
        <v>0</v>
      </c>
      <c r="G308" s="137">
        <f>'5 жастағы балалар Ә'!L151</f>
        <v>0</v>
      </c>
    </row>
    <row r="309" ht="15" customHeight="1" spans="2:7">
      <c r="B309" s="31">
        <v>4</v>
      </c>
      <c r="C309" s="137">
        <f>'5 жастағы балалар Ф'!M151</f>
        <v>0</v>
      </c>
      <c r="D309" s="137">
        <f>'5 жастағы балалар К'!M151</f>
        <v>0</v>
      </c>
      <c r="E309" s="137">
        <f>'5 жастағы балалар Т'!M151</f>
        <v>0</v>
      </c>
      <c r="F309" s="137">
        <f>'5 жастағы балалар Ш'!M151</f>
        <v>0</v>
      </c>
      <c r="G309" s="137">
        <f>'5 жастағы балалар Ә'!M151</f>
        <v>0</v>
      </c>
    </row>
    <row r="310" spans="2:7">
      <c r="B310" s="33"/>
      <c r="C310" s="137">
        <f>'5 жастағы балалар Ф'!N151</f>
        <v>0</v>
      </c>
      <c r="D310" s="137">
        <f>'5 жастағы балалар К'!N151</f>
        <v>0</v>
      </c>
      <c r="E310" s="137">
        <f>'5 жастағы балалар Т'!N151</f>
        <v>0</v>
      </c>
      <c r="F310" s="137">
        <f>'5 жастағы балалар Ш'!N151</f>
        <v>0</v>
      </c>
      <c r="G310" s="137">
        <f>'5 жастағы балалар Ә'!N151</f>
        <v>0</v>
      </c>
    </row>
    <row r="311" spans="2:7">
      <c r="B311" s="34"/>
      <c r="C311" s="137">
        <f>'5 жастағы балалар Ф'!O151</f>
        <v>0</v>
      </c>
      <c r="D311" s="137">
        <f>'5 жастағы балалар К'!O151</f>
        <v>0</v>
      </c>
      <c r="E311" s="137">
        <f>'5 жастағы балалар Т'!O151</f>
        <v>0</v>
      </c>
      <c r="F311" s="137">
        <f>'5 жастағы балалар Ш'!O151</f>
        <v>0</v>
      </c>
      <c r="G311" s="137">
        <f>'5 жастағы балалар Ә'!O151</f>
        <v>0</v>
      </c>
    </row>
    <row r="312" spans="2:7">
      <c r="B312" s="31">
        <v>5</v>
      </c>
      <c r="C312" s="137">
        <f>'5 жастағы балалар Ф'!P151</f>
        <v>0</v>
      </c>
      <c r="D312" s="137">
        <f>'5 жастағы балалар К'!P151</f>
        <v>0</v>
      </c>
      <c r="E312" s="137">
        <f>'5 жастағы балалар Т'!P151</f>
        <v>0</v>
      </c>
      <c r="F312" s="137">
        <f>'5 жастағы балалар Ш'!P151</f>
        <v>0</v>
      </c>
      <c r="G312" s="137">
        <f>'5 жастағы балалар Ә'!P151</f>
        <v>0</v>
      </c>
    </row>
    <row r="313" spans="2:7">
      <c r="B313" s="33"/>
      <c r="C313" s="137">
        <f>'5 жастағы балалар Ф'!Q151</f>
        <v>0</v>
      </c>
      <c r="D313" s="137">
        <f>'5 жастағы балалар К'!Q151</f>
        <v>0</v>
      </c>
      <c r="E313" s="137">
        <f>'5 жастағы балалар Т'!Q151</f>
        <v>0</v>
      </c>
      <c r="F313" s="137">
        <f>'5 жастағы балалар Ш'!Q151</f>
        <v>0</v>
      </c>
      <c r="G313" s="137">
        <f>'5 жастағы балалар Ә'!Q151</f>
        <v>0</v>
      </c>
    </row>
    <row r="314" spans="2:7">
      <c r="B314" s="34"/>
      <c r="C314" s="137">
        <f>'5 жастағы балалар Ф'!R151</f>
        <v>0</v>
      </c>
      <c r="D314" s="137">
        <f>'5 жастағы балалар К'!R151</f>
        <v>0</v>
      </c>
      <c r="E314" s="137">
        <f>'5 жастағы балалар Т'!R151</f>
        <v>0</v>
      </c>
      <c r="F314" s="137">
        <f>'5 жастағы балалар Ш'!R151</f>
        <v>0</v>
      </c>
      <c r="G314" s="137">
        <f>'5 жастағы балалар Ә'!R151</f>
        <v>0</v>
      </c>
    </row>
    <row r="315" spans="2:7">
      <c r="B315" s="31">
        <v>6</v>
      </c>
      <c r="C315" s="137">
        <f>'5 жастағы балалар Ф'!S151</f>
        <v>0</v>
      </c>
      <c r="D315" s="137">
        <f>'5 жастағы балалар К'!S151</f>
        <v>0</v>
      </c>
      <c r="E315" s="137">
        <f>'5 жастағы балалар Т'!S151</f>
        <v>0</v>
      </c>
      <c r="F315" s="137">
        <f>'5 жастағы балалар Ш'!S151</f>
        <v>0</v>
      </c>
      <c r="G315" s="137">
        <f>'5 жастағы балалар Ә'!S151</f>
        <v>0</v>
      </c>
    </row>
    <row r="316" spans="2:7">
      <c r="B316" s="33"/>
      <c r="C316" s="137">
        <f>'5 жастағы балалар Ф'!T151</f>
        <v>0</v>
      </c>
      <c r="D316" s="137">
        <f>'5 жастағы балалар К'!T151</f>
        <v>0</v>
      </c>
      <c r="E316" s="137">
        <f>'5 жастағы балалар Т'!T151</f>
        <v>0</v>
      </c>
      <c r="F316" s="137">
        <f>'5 жастағы балалар Ш'!T151</f>
        <v>0</v>
      </c>
      <c r="G316" s="137">
        <f>'5 жастағы балалар Ә'!T151</f>
        <v>0</v>
      </c>
    </row>
    <row r="317" spans="2:7">
      <c r="B317" s="34"/>
      <c r="C317" s="137">
        <f>'5 жастағы балалар Ф'!U151</f>
        <v>0</v>
      </c>
      <c r="D317" s="137">
        <f>'5 жастағы балалар К'!U151</f>
        <v>0</v>
      </c>
      <c r="E317" s="137">
        <f>'5 жастағы балалар Т'!U151</f>
        <v>0</v>
      </c>
      <c r="F317" s="137">
        <f>'5 жастағы балалар Ш'!U151</f>
        <v>0</v>
      </c>
      <c r="G317" s="137">
        <f>'5 жастағы балалар Ә'!U151</f>
        <v>0</v>
      </c>
    </row>
    <row r="318" spans="2:7">
      <c r="B318" s="31">
        <v>7</v>
      </c>
      <c r="C318" s="137">
        <f>'5 жастағы балалар Ф'!V151</f>
        <v>0</v>
      </c>
      <c r="D318" s="137">
        <f>'5 жастағы балалар К'!V151</f>
        <v>0</v>
      </c>
      <c r="E318" s="137">
        <f>'5 жастағы балалар Т'!V151</f>
        <v>0</v>
      </c>
      <c r="F318" s="137">
        <f>'5 жастағы балалар Ш'!V151</f>
        <v>0</v>
      </c>
      <c r="G318" s="137">
        <f>'5 жастағы балалар Ә'!V151</f>
        <v>0</v>
      </c>
    </row>
    <row r="319" spans="2:7">
      <c r="B319" s="33"/>
      <c r="C319" s="137">
        <f>'5 жастағы балалар Ф'!W151</f>
        <v>0</v>
      </c>
      <c r="D319" s="137">
        <f>'5 жастағы балалар Ш'!W151</f>
        <v>0</v>
      </c>
      <c r="E319" s="137">
        <f>'5 жастағы балалар Т'!W151</f>
        <v>0</v>
      </c>
      <c r="F319" s="137">
        <f>'5 жастағы балалар Ш'!W151</f>
        <v>0</v>
      </c>
      <c r="G319" s="137">
        <f>'5 жастағы балалар Ә'!W151</f>
        <v>0</v>
      </c>
    </row>
    <row r="320" spans="2:7">
      <c r="B320" s="34"/>
      <c r="C320" s="137">
        <f>'5 жастағы балалар Ф'!X151</f>
        <v>0</v>
      </c>
      <c r="D320" s="137">
        <f>'5 жастағы балалар К'!X151</f>
        <v>0</v>
      </c>
      <c r="E320" s="137">
        <f>'5 жастағы балалар Т'!X151</f>
        <v>0</v>
      </c>
      <c r="F320" s="137">
        <f>'5 жастағы балалар Ш'!X151</f>
        <v>0</v>
      </c>
      <c r="G320" s="137">
        <f>'5 жастағы балалар Ә'!X151</f>
        <v>0</v>
      </c>
    </row>
    <row r="321" spans="2:7">
      <c r="B321" s="31">
        <v>8</v>
      </c>
      <c r="C321" s="41"/>
      <c r="D321" s="137">
        <f>'5 жастағы балалар К'!Y151</f>
        <v>0</v>
      </c>
      <c r="E321" s="42"/>
      <c r="F321" s="137">
        <f>'5 жастағы балалар Ш'!Y151</f>
        <v>0</v>
      </c>
      <c r="G321" s="42"/>
    </row>
    <row r="322" spans="2:7">
      <c r="B322" s="33"/>
      <c r="C322" s="43"/>
      <c r="D322" s="137">
        <f>'5 жастағы балалар К'!Z151</f>
        <v>0</v>
      </c>
      <c r="E322" s="44"/>
      <c r="F322" s="137">
        <f>'5 жастағы балалар Ш'!Z151</f>
        <v>0</v>
      </c>
      <c r="G322" s="44"/>
    </row>
    <row r="323" spans="2:7">
      <c r="B323" s="34"/>
      <c r="C323" s="43"/>
      <c r="D323" s="137">
        <f>'5 жастағы балалар К'!AA151</f>
        <v>0</v>
      </c>
      <c r="E323" s="44"/>
      <c r="F323" s="137">
        <f>'5 жастағы балалар Ш'!AA151</f>
        <v>0</v>
      </c>
      <c r="G323" s="44"/>
    </row>
    <row r="324" spans="2:7">
      <c r="B324" s="31">
        <v>9</v>
      </c>
      <c r="C324" s="43"/>
      <c r="D324" s="137">
        <f>'5 жастағы балалар К'!AB151</f>
        <v>0</v>
      </c>
      <c r="E324" s="44"/>
      <c r="F324" s="137">
        <f>'5 жастағы балалар Ш'!AB151</f>
        <v>0</v>
      </c>
      <c r="G324" s="44"/>
    </row>
    <row r="325" spans="2:7">
      <c r="B325" s="33"/>
      <c r="C325" s="43"/>
      <c r="D325" s="137">
        <f>'5 жастағы балалар К'!AC151</f>
        <v>0</v>
      </c>
      <c r="E325" s="44"/>
      <c r="F325" s="137">
        <f>'5 жастағы балалар Ш'!AC151</f>
        <v>0</v>
      </c>
      <c r="G325" s="44"/>
    </row>
    <row r="326" spans="2:7">
      <c r="B326" s="34"/>
      <c r="C326" s="43"/>
      <c r="D326" s="137">
        <f>'5 жастағы балалар К'!AD151</f>
        <v>0</v>
      </c>
      <c r="E326" s="44"/>
      <c r="F326" s="137">
        <f>'5 жастағы балалар Ш'!AD151</f>
        <v>0</v>
      </c>
      <c r="G326" s="44"/>
    </row>
    <row r="327" spans="2:7">
      <c r="B327" s="37">
        <v>10</v>
      </c>
      <c r="C327" s="43"/>
      <c r="D327" s="137">
        <f>'5 жастағы балалар К'!AE151</f>
        <v>0</v>
      </c>
      <c r="E327" s="44"/>
      <c r="F327" s="137">
        <f>'5 жастағы балалар Ш'!AE151</f>
        <v>0</v>
      </c>
      <c r="G327" s="44"/>
    </row>
    <row r="328" spans="2:7">
      <c r="B328" s="37"/>
      <c r="C328" s="43"/>
      <c r="D328" s="137">
        <f>'5 жастағы балалар К'!AF151</f>
        <v>0</v>
      </c>
      <c r="E328" s="44"/>
      <c r="F328" s="137">
        <f>'5 жастағы балалар Ш'!AF151</f>
        <v>0</v>
      </c>
      <c r="G328" s="44"/>
    </row>
    <row r="329" spans="2:7">
      <c r="B329" s="37"/>
      <c r="C329" s="43"/>
      <c r="D329" s="137">
        <f>'5 жастағы балалар К'!AG151</f>
        <v>0</v>
      </c>
      <c r="E329" s="44"/>
      <c r="F329" s="137">
        <f>'5 жастағы балалар Ш'!AG151</f>
        <v>0</v>
      </c>
      <c r="G329" s="44"/>
    </row>
    <row r="330" spans="2:7">
      <c r="B330" s="37">
        <v>11</v>
      </c>
      <c r="C330" s="43"/>
      <c r="D330" s="137">
        <f>'5 жастағы балалар К'!AH151</f>
        <v>0</v>
      </c>
      <c r="E330" s="44"/>
      <c r="F330" s="137">
        <f>'5 жастағы балалар Ш'!AH151</f>
        <v>0</v>
      </c>
      <c r="G330" s="44"/>
    </row>
    <row r="331" spans="2:7">
      <c r="B331" s="37"/>
      <c r="C331" s="43"/>
      <c r="D331" s="137">
        <f>'5 жастағы балалар К'!AI151</f>
        <v>0</v>
      </c>
      <c r="E331" s="44"/>
      <c r="F331" s="137">
        <f>'5 жастағы балалар Ш'!AI151</f>
        <v>0</v>
      </c>
      <c r="G331" s="44"/>
    </row>
    <row r="332" spans="2:7">
      <c r="B332" s="37"/>
      <c r="C332" s="43"/>
      <c r="D332" s="137">
        <f>'5 жастағы балалар К'!AJ151</f>
        <v>0</v>
      </c>
      <c r="E332" s="44"/>
      <c r="F332" s="137">
        <f>'5 жастағы балалар Ш'!AJ151</f>
        <v>0</v>
      </c>
      <c r="G332" s="44"/>
    </row>
    <row r="333" spans="2:7">
      <c r="B333" s="37">
        <v>12</v>
      </c>
      <c r="C333" s="43"/>
      <c r="D333" s="137">
        <f>'5 жастағы балалар К'!AK151</f>
        <v>0</v>
      </c>
      <c r="E333" s="44"/>
      <c r="F333" s="137">
        <f>'5 жастағы балалар Ш'!AK151</f>
        <v>0</v>
      </c>
      <c r="G333" s="44"/>
    </row>
    <row r="334" spans="2:7">
      <c r="B334" s="37"/>
      <c r="C334" s="43"/>
      <c r="D334" s="137">
        <f>'5 жастағы балалар К'!AL151</f>
        <v>0</v>
      </c>
      <c r="E334" s="44"/>
      <c r="F334" s="137">
        <f>'5 жастағы балалар Ш'!AL151</f>
        <v>0</v>
      </c>
      <c r="G334" s="44"/>
    </row>
    <row r="335" spans="2:7">
      <c r="B335" s="37"/>
      <c r="C335" s="43"/>
      <c r="D335" s="137">
        <f>'5 жастағы балалар К'!AM151</f>
        <v>0</v>
      </c>
      <c r="E335" s="44"/>
      <c r="F335" s="137">
        <f>'5 жастағы балалар Ш'!AM151</f>
        <v>0</v>
      </c>
      <c r="G335" s="44"/>
    </row>
    <row r="336" spans="2:7">
      <c r="B336" s="37">
        <v>13</v>
      </c>
      <c r="C336" s="43"/>
      <c r="D336" s="137">
        <f>'5 жастағы балалар К'!AN151</f>
        <v>0</v>
      </c>
      <c r="E336" s="44"/>
      <c r="F336" s="137">
        <f>'5 жастағы балалар Ш'!AN151</f>
        <v>0</v>
      </c>
      <c r="G336" s="44"/>
    </row>
    <row r="337" spans="2:7">
      <c r="B337" s="37"/>
      <c r="C337" s="43"/>
      <c r="D337" s="137">
        <f>'5 жастағы балалар К'!AO151</f>
        <v>0</v>
      </c>
      <c r="E337" s="44"/>
      <c r="F337" s="137">
        <f>'5 жастағы балалар Ш'!AO151</f>
        <v>0</v>
      </c>
      <c r="G337" s="44"/>
    </row>
    <row r="338" spans="2:7">
      <c r="B338" s="37"/>
      <c r="C338" s="43"/>
      <c r="D338" s="137">
        <f>'5 жастағы балалар К'!AP151</f>
        <v>0</v>
      </c>
      <c r="E338" s="44"/>
      <c r="F338" s="137">
        <f>'5 жастағы балалар Ш'!AP151</f>
        <v>0</v>
      </c>
      <c r="G338" s="44"/>
    </row>
    <row r="339" spans="2:7">
      <c r="B339" s="37">
        <v>14</v>
      </c>
      <c r="C339" s="43"/>
      <c r="D339" s="137">
        <f>'5 жастағы балалар К'!AQ151</f>
        <v>0</v>
      </c>
      <c r="E339" s="44"/>
      <c r="F339" s="137">
        <f>'5 жастағы балалар Ш'!AQ151</f>
        <v>0</v>
      </c>
      <c r="G339" s="44"/>
    </row>
    <row r="340" spans="2:7">
      <c r="B340" s="37"/>
      <c r="C340" s="43"/>
      <c r="D340" s="137">
        <f>'5 жастағы балалар К'!AR151</f>
        <v>0</v>
      </c>
      <c r="E340" s="44"/>
      <c r="F340" s="137">
        <f>'5 жастағы балалар Ш'!AR151</f>
        <v>0</v>
      </c>
      <c r="G340" s="44"/>
    </row>
    <row r="341" spans="2:7">
      <c r="B341" s="37"/>
      <c r="C341" s="43"/>
      <c r="D341" s="137">
        <f>'5 жастағы балалар К'!AS151</f>
        <v>0</v>
      </c>
      <c r="E341" s="44"/>
      <c r="F341" s="137">
        <f>'5 жастағы балалар Ш'!AS151</f>
        <v>0</v>
      </c>
      <c r="G341" s="44"/>
    </row>
    <row r="342" spans="2:7">
      <c r="B342" s="37">
        <v>15</v>
      </c>
      <c r="C342" s="43"/>
      <c r="D342" s="137">
        <f>'5 жастағы балалар К'!AT151</f>
        <v>0</v>
      </c>
      <c r="E342" s="44"/>
      <c r="F342" s="137">
        <f>'5 жастағы балалар Ш'!AT151</f>
        <v>0</v>
      </c>
      <c r="G342" s="44"/>
    </row>
    <row r="343" spans="2:7">
      <c r="B343" s="37"/>
      <c r="C343" s="43"/>
      <c r="D343" s="137">
        <f>'5 жастағы балалар К'!AU151</f>
        <v>0</v>
      </c>
      <c r="E343" s="44"/>
      <c r="F343" s="137">
        <f>'5 жастағы балалар Ш'!AU151</f>
        <v>0</v>
      </c>
      <c r="G343" s="44"/>
    </row>
    <row r="344" spans="2:7">
      <c r="B344" s="37"/>
      <c r="C344" s="43"/>
      <c r="D344" s="137">
        <f>'5 жастағы балалар К'!AV151</f>
        <v>0</v>
      </c>
      <c r="E344" s="44"/>
      <c r="F344" s="137">
        <f>'5 жастағы балалар Ш'!AV151</f>
        <v>0</v>
      </c>
      <c r="G344" s="44"/>
    </row>
    <row r="345" spans="2:7">
      <c r="B345" s="31">
        <v>16</v>
      </c>
      <c r="C345" s="43"/>
      <c r="D345" s="137">
        <f>'5 жастағы балалар К'!AW151</f>
        <v>0</v>
      </c>
      <c r="E345" s="44"/>
      <c r="F345" s="137">
        <f>'5 жастағы балалар Ш'!AW151</f>
        <v>0</v>
      </c>
      <c r="G345" s="44"/>
    </row>
    <row r="346" spans="2:7">
      <c r="B346" s="33"/>
      <c r="C346" s="43"/>
      <c r="D346" s="137">
        <f>'5 жастағы балалар К'!AX151</f>
        <v>0</v>
      </c>
      <c r="E346" s="44"/>
      <c r="F346" s="137">
        <f>'5 жастағы балалар Ш'!AX151</f>
        <v>0</v>
      </c>
      <c r="G346" s="44"/>
    </row>
    <row r="347" spans="2:7">
      <c r="B347" s="34"/>
      <c r="C347" s="43"/>
      <c r="D347" s="137">
        <f>'5 жастағы балалар К'!AY151</f>
        <v>0</v>
      </c>
      <c r="E347" s="44"/>
      <c r="F347" s="137">
        <f>'5 жастағы балалар Ш'!AY151</f>
        <v>0</v>
      </c>
      <c r="G347" s="44"/>
    </row>
    <row r="348" spans="2:7">
      <c r="B348" s="31">
        <v>17</v>
      </c>
      <c r="C348" s="43"/>
      <c r="D348" s="137">
        <f>'5 жастағы балалар К'!AZ151</f>
        <v>0</v>
      </c>
      <c r="E348" s="44"/>
      <c r="F348" s="137">
        <f>'5 жастағы балалар Ш'!AZ151</f>
        <v>0</v>
      </c>
      <c r="G348" s="44"/>
    </row>
    <row r="349" spans="2:7">
      <c r="B349" s="33"/>
      <c r="C349" s="43"/>
      <c r="D349" s="137">
        <f>'5 жастағы балалар К'!BA151</f>
        <v>0</v>
      </c>
      <c r="E349" s="44"/>
      <c r="F349" s="137">
        <f>'5 жастағы балалар Ш'!BA151</f>
        <v>0</v>
      </c>
      <c r="G349" s="44"/>
    </row>
    <row r="350" spans="2:7">
      <c r="B350" s="34"/>
      <c r="C350" s="43"/>
      <c r="D350" s="137">
        <f>'5 жастағы балалар К'!BB151</f>
        <v>0</v>
      </c>
      <c r="E350" s="44"/>
      <c r="F350" s="137">
        <f>'5 жастағы балалар Ш'!BB151</f>
        <v>0</v>
      </c>
      <c r="G350" s="44"/>
    </row>
    <row r="351" spans="2:7">
      <c r="B351" s="31">
        <v>18</v>
      </c>
      <c r="C351" s="43"/>
      <c r="D351" s="137">
        <f>'5 жастағы балалар К'!BC151</f>
        <v>0</v>
      </c>
      <c r="E351" s="44"/>
      <c r="F351" s="137">
        <f>'5 жастағы балалар Ш'!BC151</f>
        <v>0</v>
      </c>
      <c r="G351" s="44"/>
    </row>
    <row r="352" spans="2:7">
      <c r="B352" s="33"/>
      <c r="C352" s="43"/>
      <c r="D352" s="137">
        <f>'5 жастағы балалар К'!BD151</f>
        <v>0</v>
      </c>
      <c r="E352" s="44"/>
      <c r="F352" s="137">
        <f>'5 жастағы балалар Ш'!BD151</f>
        <v>0</v>
      </c>
      <c r="G352" s="44"/>
    </row>
    <row r="353" spans="2:7">
      <c r="B353" s="34"/>
      <c r="C353" s="43"/>
      <c r="D353" s="137">
        <f>'5 жастағы балалар К'!BE151</f>
        <v>0</v>
      </c>
      <c r="E353" s="44"/>
      <c r="F353" s="137">
        <f>'5 жастағы балалар Ш'!BE151</f>
        <v>0</v>
      </c>
      <c r="G353" s="44"/>
    </row>
    <row r="354" spans="2:7">
      <c r="B354" s="31">
        <v>19</v>
      </c>
      <c r="C354" s="43"/>
      <c r="D354" s="137">
        <f>'5 жастағы балалар К'!BF151</f>
        <v>0</v>
      </c>
      <c r="E354" s="44"/>
      <c r="F354" s="137">
        <f>'5 жастағы балалар Ш'!BF151</f>
        <v>0</v>
      </c>
      <c r="G354" s="44"/>
    </row>
    <row r="355" spans="2:7">
      <c r="B355" s="33"/>
      <c r="C355" s="43"/>
      <c r="D355" s="137">
        <f>'5 жастағы балалар К'!BG151</f>
        <v>0</v>
      </c>
      <c r="E355" s="44"/>
      <c r="F355" s="137">
        <f>'5 жастағы балалар Ш'!BG151</f>
        <v>0</v>
      </c>
      <c r="G355" s="44"/>
    </row>
    <row r="356" spans="2:7">
      <c r="B356" s="34"/>
      <c r="C356" s="43"/>
      <c r="D356" s="137">
        <f>'5 жастағы балалар К'!BH151</f>
        <v>0</v>
      </c>
      <c r="E356" s="44"/>
      <c r="F356" s="137">
        <f>'5 жастағы балалар Ш'!BH151</f>
        <v>0</v>
      </c>
      <c r="G356" s="44"/>
    </row>
    <row r="357" spans="2:7">
      <c r="B357" s="31">
        <v>20</v>
      </c>
      <c r="C357" s="43"/>
      <c r="D357" s="137">
        <f>'5 жастағы балалар К'!BI151</f>
        <v>0</v>
      </c>
      <c r="E357" s="44"/>
      <c r="F357" s="137">
        <f>'5 жастағы балалар Ш'!BI151</f>
        <v>0</v>
      </c>
      <c r="G357" s="44"/>
    </row>
    <row r="358" spans="2:7">
      <c r="B358" s="33"/>
      <c r="C358" s="43"/>
      <c r="D358" s="137">
        <f>'5 жастағы балалар К'!BJ151</f>
        <v>0</v>
      </c>
      <c r="E358" s="44"/>
      <c r="F358" s="137">
        <f>'5 жастағы балалар Ш'!BJ151</f>
        <v>0</v>
      </c>
      <c r="G358" s="44"/>
    </row>
    <row r="359" spans="2:7">
      <c r="B359" s="34"/>
      <c r="C359" s="43"/>
      <c r="D359" s="137">
        <f>'5 жастағы балалар К'!BK151</f>
        <v>0</v>
      </c>
      <c r="E359" s="44"/>
      <c r="F359" s="137">
        <f>'5 жастағы балалар Ш'!BK151</f>
        <v>0</v>
      </c>
      <c r="G359" s="44"/>
    </row>
    <row r="360" spans="2:7">
      <c r="B360" s="31">
        <v>21</v>
      </c>
      <c r="C360" s="43"/>
      <c r="D360" s="137">
        <f>'5 жастағы балалар К'!BL151</f>
        <v>0</v>
      </c>
      <c r="E360" s="44"/>
      <c r="F360" s="137">
        <f>'5 жастағы балалар Ш'!BL151</f>
        <v>0</v>
      </c>
      <c r="G360" s="44"/>
    </row>
    <row r="361" spans="2:7">
      <c r="B361" s="33"/>
      <c r="C361" s="43"/>
      <c r="D361" s="137">
        <f>'5 жастағы балалар К'!BM151</f>
        <v>0</v>
      </c>
      <c r="E361" s="44"/>
      <c r="F361" s="137">
        <f>'5 жастағы балалар Ш'!BM151</f>
        <v>0</v>
      </c>
      <c r="G361" s="44"/>
    </row>
    <row r="362" spans="2:7">
      <c r="B362" s="34"/>
      <c r="C362" s="43"/>
      <c r="D362" s="137">
        <f>'5 жастағы балалар К'!BN151</f>
        <v>0</v>
      </c>
      <c r="E362" s="44"/>
      <c r="F362" s="137">
        <f>'5 жастағы балалар Ш'!BN151</f>
        <v>0</v>
      </c>
      <c r="G362" s="44"/>
    </row>
    <row r="363" spans="2:7">
      <c r="B363" s="31">
        <v>22</v>
      </c>
      <c r="C363" s="43"/>
      <c r="D363" s="137">
        <f>'5 жастағы балалар К'!BO151</f>
        <v>0</v>
      </c>
      <c r="E363" s="44"/>
      <c r="F363" s="137">
        <f>'5 жастағы балалар Ш'!BO151</f>
        <v>0</v>
      </c>
      <c r="G363" s="44"/>
    </row>
    <row r="364" spans="2:7">
      <c r="B364" s="33"/>
      <c r="C364" s="43"/>
      <c r="D364" s="137">
        <f>'5 жастағы балалар К'!BP151</f>
        <v>0</v>
      </c>
      <c r="E364" s="44"/>
      <c r="F364" s="137">
        <f>'5 жастағы балалар Ш'!BP151</f>
        <v>0</v>
      </c>
      <c r="G364" s="44"/>
    </row>
    <row r="365" spans="2:7">
      <c r="B365" s="34"/>
      <c r="C365" s="43"/>
      <c r="D365" s="137">
        <f>'5 жастағы балалар К'!BQ151</f>
        <v>0</v>
      </c>
      <c r="E365" s="44"/>
      <c r="F365" s="137">
        <f>'5 жастағы балалар Ш'!BQ151</f>
        <v>0</v>
      </c>
      <c r="G365" s="44"/>
    </row>
    <row r="366" spans="2:7">
      <c r="B366" s="31">
        <v>23</v>
      </c>
      <c r="C366" s="43"/>
      <c r="D366" s="137">
        <f>'5 жастағы балалар К'!BR151</f>
        <v>0</v>
      </c>
      <c r="E366" s="44"/>
      <c r="F366" s="137">
        <f>'5 жастағы балалар Ш'!BR151</f>
        <v>0</v>
      </c>
      <c r="G366" s="44"/>
    </row>
    <row r="367" spans="2:7">
      <c r="B367" s="33"/>
      <c r="C367" s="43"/>
      <c r="D367" s="137">
        <f>'5 жастағы балалар К'!BS151</f>
        <v>0</v>
      </c>
      <c r="E367" s="44"/>
      <c r="F367" s="137">
        <f>'5 жастағы балалар Ш'!BS151</f>
        <v>0</v>
      </c>
      <c r="G367" s="44"/>
    </row>
    <row r="368" spans="2:7">
      <c r="B368" s="34"/>
      <c r="C368" s="43"/>
      <c r="D368" s="137">
        <f>'5 жастағы балалар К'!BT151</f>
        <v>0</v>
      </c>
      <c r="E368" s="44"/>
      <c r="F368" s="137">
        <f>'5 жастағы балалар Ш'!BT151</f>
        <v>0</v>
      </c>
      <c r="G368" s="44"/>
    </row>
    <row r="369" spans="2:7">
      <c r="B369" s="31">
        <v>24</v>
      </c>
      <c r="C369" s="43"/>
      <c r="D369" s="137">
        <f>'5 жастағы балалар К'!BU151</f>
        <v>0</v>
      </c>
      <c r="E369" s="44"/>
      <c r="F369" s="137">
        <f>'5 жастағы балалар Ш'!BU151</f>
        <v>0</v>
      </c>
      <c r="G369" s="44"/>
    </row>
    <row r="370" spans="2:7">
      <c r="B370" s="33"/>
      <c r="C370" s="43"/>
      <c r="D370" s="137">
        <f>'5 жастағы балалар К'!BV151</f>
        <v>0</v>
      </c>
      <c r="E370" s="44"/>
      <c r="F370" s="137">
        <f>'5 жастағы балалар Ш'!BV151</f>
        <v>0</v>
      </c>
      <c r="G370" s="44"/>
    </row>
    <row r="371" spans="2:7">
      <c r="B371" s="34"/>
      <c r="C371" s="43"/>
      <c r="D371" s="137">
        <f>'5 жастағы балалар К'!BW151</f>
        <v>0</v>
      </c>
      <c r="E371" s="44"/>
      <c r="F371" s="137">
        <f>'5 жастағы балалар Ш'!BW151</f>
        <v>0</v>
      </c>
      <c r="G371" s="44"/>
    </row>
    <row r="372" spans="2:7">
      <c r="B372" s="31">
        <v>25</v>
      </c>
      <c r="C372" s="43"/>
      <c r="D372" s="137">
        <f>'5 жастағы балалар К'!BX151</f>
        <v>0</v>
      </c>
      <c r="E372" s="44"/>
      <c r="F372" s="137">
        <f>'5 жастағы балалар Ш'!BX151</f>
        <v>0</v>
      </c>
      <c r="G372" s="44"/>
    </row>
    <row r="373" spans="2:7">
      <c r="B373" s="33"/>
      <c r="C373" s="43"/>
      <c r="D373" s="137">
        <f>'5 жастағы балалар К'!BY151</f>
        <v>0</v>
      </c>
      <c r="E373" s="44"/>
      <c r="F373" s="137">
        <f>'5 жастағы балалар Ш'!BY151</f>
        <v>0</v>
      </c>
      <c r="G373" s="44"/>
    </row>
    <row r="374" spans="2:7">
      <c r="B374" s="34"/>
      <c r="C374" s="43"/>
      <c r="D374" s="137">
        <f>'5 жастағы балалар К'!BZ151</f>
        <v>0</v>
      </c>
      <c r="E374" s="44"/>
      <c r="F374" s="137">
        <f>'5 жастағы балалар Ш'!BZ151</f>
        <v>0</v>
      </c>
      <c r="G374" s="44"/>
    </row>
    <row r="375" spans="2:7">
      <c r="B375" s="37">
        <v>26</v>
      </c>
      <c r="C375" s="43"/>
      <c r="D375" s="137">
        <f>'5 жастағы балалар К'!CA151</f>
        <v>0</v>
      </c>
      <c r="E375" s="44"/>
      <c r="F375" s="137">
        <f>'5 жастағы балалар Ш'!CA151</f>
        <v>0</v>
      </c>
      <c r="G375" s="44"/>
    </row>
    <row r="376" spans="2:7">
      <c r="B376" s="37"/>
      <c r="C376" s="43"/>
      <c r="D376" s="137">
        <f>'5 жастағы балалар К'!CB151</f>
        <v>0</v>
      </c>
      <c r="E376" s="44"/>
      <c r="F376" s="137">
        <f>'5 жастағы балалар Ш'!CB151</f>
        <v>0</v>
      </c>
      <c r="G376" s="44"/>
    </row>
    <row r="377" spans="2:7">
      <c r="B377" s="37"/>
      <c r="C377" s="43"/>
      <c r="D377" s="137">
        <f>'5 жастағы балалар К'!CC151</f>
        <v>0</v>
      </c>
      <c r="E377" s="44"/>
      <c r="F377" s="137">
        <f>'5 жастағы балалар Ш'!CC151</f>
        <v>0</v>
      </c>
      <c r="G377" s="44"/>
    </row>
    <row r="378" spans="2:7">
      <c r="B378" s="37">
        <v>27</v>
      </c>
      <c r="C378" s="43"/>
      <c r="D378" s="137">
        <f>'5 жастағы балалар К'!CD151</f>
        <v>0</v>
      </c>
      <c r="E378" s="44"/>
      <c r="F378" s="137">
        <f>'5 жастағы балалар Ш'!CD151</f>
        <v>0</v>
      </c>
      <c r="G378" s="44"/>
    </row>
    <row r="379" spans="2:7">
      <c r="B379" s="37"/>
      <c r="C379" s="43"/>
      <c r="D379" s="137">
        <f>'5 жастағы балалар К'!CE151</f>
        <v>0</v>
      </c>
      <c r="E379" s="44"/>
      <c r="F379" s="137">
        <f>'5 жастағы балалар Ш'!CE151</f>
        <v>0</v>
      </c>
      <c r="G379" s="44"/>
    </row>
    <row r="380" spans="2:7">
      <c r="B380" s="37"/>
      <c r="C380" s="43"/>
      <c r="D380" s="137">
        <f>'5 жастағы балалар К'!CF151</f>
        <v>0</v>
      </c>
      <c r="E380" s="44"/>
      <c r="F380" s="137">
        <f>'5 жастағы балалар Ш'!CF151</f>
        <v>0</v>
      </c>
      <c r="G380" s="44"/>
    </row>
    <row r="381" spans="2:7">
      <c r="B381" s="37">
        <v>28</v>
      </c>
      <c r="C381" s="43"/>
      <c r="D381" s="137">
        <f>'5 жастағы балалар К'!CG151</f>
        <v>0</v>
      </c>
      <c r="E381" s="44"/>
      <c r="F381" s="137">
        <f>'5 жастағы балалар Ш'!CG151</f>
        <v>0</v>
      </c>
      <c r="G381" s="44"/>
    </row>
    <row r="382" spans="2:7">
      <c r="B382" s="37"/>
      <c r="C382" s="43"/>
      <c r="D382" s="137">
        <f>'5 жастағы балалар К'!CH151</f>
        <v>0</v>
      </c>
      <c r="E382" s="44"/>
      <c r="F382" s="137">
        <f>'5 жастағы балалар Ш'!CH151</f>
        <v>0</v>
      </c>
      <c r="G382" s="44"/>
    </row>
    <row r="383" spans="2:7">
      <c r="B383" s="37"/>
      <c r="C383" s="43"/>
      <c r="D383" s="137">
        <f>'5 жастағы балалар К'!CI151</f>
        <v>0</v>
      </c>
      <c r="E383" s="44"/>
      <c r="F383" s="137">
        <f>'5 жастағы балалар Ш'!CI151</f>
        <v>0</v>
      </c>
      <c r="G383" s="44"/>
    </row>
    <row r="384" spans="2:7">
      <c r="B384" s="37">
        <v>29</v>
      </c>
      <c r="C384" s="43"/>
      <c r="D384" s="42"/>
      <c r="E384" s="44"/>
      <c r="F384" s="137">
        <f>'5 жастағы балалар Ш'!CJ151</f>
        <v>0</v>
      </c>
      <c r="G384" s="44"/>
    </row>
    <row r="385" spans="2:7">
      <c r="B385" s="37"/>
      <c r="C385" s="43"/>
      <c r="D385" s="44"/>
      <c r="E385" s="44"/>
      <c r="F385" s="137">
        <f>'5 жастағы балалар Ш'!CK151</f>
        <v>0</v>
      </c>
      <c r="G385" s="44"/>
    </row>
    <row r="386" spans="2:7">
      <c r="B386" s="37"/>
      <c r="C386" s="43"/>
      <c r="D386" s="44"/>
      <c r="E386" s="44"/>
      <c r="F386" s="137">
        <f>'5 жастағы балалар Ш'!CL151</f>
        <v>0</v>
      </c>
      <c r="G386" s="44"/>
    </row>
    <row r="387" spans="2:7">
      <c r="B387" s="37">
        <v>30</v>
      </c>
      <c r="C387" s="43"/>
      <c r="D387" s="44"/>
      <c r="E387" s="44"/>
      <c r="F387" s="137">
        <f>'5 жастағы балалар Ш'!CM151</f>
        <v>0</v>
      </c>
      <c r="G387" s="44"/>
    </row>
    <row r="388" spans="2:7">
      <c r="B388" s="37"/>
      <c r="C388" s="43"/>
      <c r="D388" s="44"/>
      <c r="E388" s="44"/>
      <c r="F388" s="137">
        <f>'5 жастағы балалар Ш'!CN151</f>
        <v>0</v>
      </c>
      <c r="G388" s="44"/>
    </row>
    <row r="389" spans="2:7">
      <c r="B389" s="37"/>
      <c r="C389" s="43"/>
      <c r="D389" s="44"/>
      <c r="E389" s="44"/>
      <c r="F389" s="137">
        <f>'5 жастағы балалар Ш'!CO151</f>
        <v>0</v>
      </c>
      <c r="G389" s="44"/>
    </row>
    <row r="390" spans="2:7">
      <c r="B390" s="37">
        <v>31</v>
      </c>
      <c r="C390" s="43"/>
      <c r="D390" s="44"/>
      <c r="E390" s="44"/>
      <c r="F390" s="137">
        <f>'5 жастағы балалар Ш'!CP151</f>
        <v>0</v>
      </c>
      <c r="G390" s="44"/>
    </row>
    <row r="391" spans="2:7">
      <c r="B391" s="37"/>
      <c r="C391" s="43"/>
      <c r="D391" s="44"/>
      <c r="E391" s="44"/>
      <c r="F391" s="137">
        <f>'5 жастағы балалар Ш'!CQ151</f>
        <v>0</v>
      </c>
      <c r="G391" s="44"/>
    </row>
    <row r="392" spans="2:7">
      <c r="B392" s="37"/>
      <c r="C392" s="43"/>
      <c r="D392" s="44"/>
      <c r="E392" s="44"/>
      <c r="F392" s="137">
        <f>'5 жастағы балалар Ш'!CR151</f>
        <v>0</v>
      </c>
      <c r="G392" s="44"/>
    </row>
    <row r="393" spans="2:7">
      <c r="B393" s="37">
        <v>32</v>
      </c>
      <c r="C393" s="43"/>
      <c r="D393" s="44"/>
      <c r="E393" s="44"/>
      <c r="F393" s="137">
        <f>'5 жастағы балалар Ш'!CS151</f>
        <v>0</v>
      </c>
      <c r="G393" s="44"/>
    </row>
    <row r="394" spans="2:7">
      <c r="B394" s="37"/>
      <c r="C394" s="43"/>
      <c r="D394" s="44"/>
      <c r="E394" s="44"/>
      <c r="F394" s="137">
        <f>'5 жастағы балалар Ш'!CT151</f>
        <v>0</v>
      </c>
      <c r="G394" s="44"/>
    </row>
    <row r="395" spans="2:7">
      <c r="B395" s="37"/>
      <c r="C395" s="43"/>
      <c r="D395" s="44"/>
      <c r="E395" s="44"/>
      <c r="F395" s="137">
        <f>'5 жастағы балалар Ш'!CU151</f>
        <v>0</v>
      </c>
      <c r="G395" s="44"/>
    </row>
    <row r="396" spans="2:7">
      <c r="B396" s="37">
        <v>33</v>
      </c>
      <c r="C396" s="43"/>
      <c r="D396" s="44"/>
      <c r="E396" s="44"/>
      <c r="F396" s="137">
        <f>'5 жастағы балалар Ш'!CV151</f>
        <v>0</v>
      </c>
      <c r="G396" s="44"/>
    </row>
    <row r="397" spans="2:7">
      <c r="B397" s="37"/>
      <c r="C397" s="43"/>
      <c r="D397" s="44"/>
      <c r="E397" s="44"/>
      <c r="F397" s="137">
        <f>'5 жастағы балалар Ш'!CW151</f>
        <v>0</v>
      </c>
      <c r="G397" s="44"/>
    </row>
    <row r="398" spans="2:7">
      <c r="B398" s="37"/>
      <c r="C398" s="43"/>
      <c r="D398" s="44"/>
      <c r="E398" s="44"/>
      <c r="F398" s="137">
        <f>'5 жастағы балалар Ш'!CX151</f>
        <v>0</v>
      </c>
      <c r="G398" s="44"/>
    </row>
    <row r="399" spans="2:7">
      <c r="B399" s="37">
        <v>34</v>
      </c>
      <c r="C399" s="43"/>
      <c r="D399" s="44"/>
      <c r="E399" s="44"/>
      <c r="F399" s="137">
        <f>'5 жастағы балалар Ш'!CY151</f>
        <v>0</v>
      </c>
      <c r="G399" s="44"/>
    </row>
    <row r="400" spans="2:7">
      <c r="B400" s="37"/>
      <c r="C400" s="43"/>
      <c r="D400" s="44"/>
      <c r="E400" s="44"/>
      <c r="F400" s="137">
        <f>'5 жастағы балалар Ш'!CZ151</f>
        <v>0</v>
      </c>
      <c r="G400" s="44"/>
    </row>
    <row r="401" spans="2:7">
      <c r="B401" s="37"/>
      <c r="C401" s="43"/>
      <c r="D401" s="44"/>
      <c r="E401" s="44"/>
      <c r="F401" s="137">
        <f>'5 жастағы балалар Ш'!DA151</f>
        <v>0</v>
      </c>
      <c r="G401" s="44"/>
    </row>
    <row r="402" spans="2:7">
      <c r="B402" s="37">
        <v>35</v>
      </c>
      <c r="C402" s="43"/>
      <c r="D402" s="44"/>
      <c r="E402" s="44"/>
      <c r="F402" s="137">
        <f>'5 жастағы балалар Ш'!DB151</f>
        <v>0</v>
      </c>
      <c r="G402" s="44"/>
    </row>
    <row r="403" spans="2:7">
      <c r="B403" s="37"/>
      <c r="C403" s="43"/>
      <c r="D403" s="44"/>
      <c r="E403" s="44"/>
      <c r="F403" s="137">
        <f>'5 жастағы балалар Ш'!DC151</f>
        <v>0</v>
      </c>
      <c r="G403" s="44"/>
    </row>
    <row r="404" spans="2:7">
      <c r="B404" s="37"/>
      <c r="C404" s="45"/>
      <c r="D404" s="46"/>
      <c r="E404" s="46"/>
      <c r="F404" s="137">
        <f>'5 жастағы балалар Ш'!DD151</f>
        <v>0</v>
      </c>
      <c r="G404" s="46"/>
    </row>
    <row r="405" spans="2:2">
      <c r="B405" s="47">
        <f>СВОД3!V46</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8"/>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8.75" customHeight="1" spans="2:8">
      <c r="B4" s="3" t="s">
        <v>827</v>
      </c>
      <c r="C4" s="3"/>
      <c r="D4" s="4">
        <f>'5 жастағы балалар Ф'!C93</f>
        <v>0</v>
      </c>
      <c r="E4" s="5"/>
      <c r="F4" s="5"/>
      <c r="G4" s="1"/>
      <c r="H4" s="1"/>
    </row>
    <row r="5" ht="18" spans="2:8">
      <c r="B5" s="6" t="s">
        <v>2</v>
      </c>
      <c r="C5" s="6"/>
      <c r="D5" s="7">
        <f>'5 жастағы балалар Ф'!A93</f>
        <v>0</v>
      </c>
      <c r="E5" s="7"/>
      <c r="F5" s="7"/>
      <c r="G5" s="1"/>
      <c r="H5" s="1"/>
    </row>
    <row r="6" ht="81.7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0"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Ф'!D93</f>
        <v>0</v>
      </c>
      <c r="D191" s="139">
        <f>'5 жастағы балалар К'!D93</f>
        <v>0</v>
      </c>
      <c r="E191" s="139">
        <f>'5 жастағы балалар Т'!D93</f>
        <v>0</v>
      </c>
      <c r="F191" s="139">
        <f>'5 жастағы балалар Ш'!D93</f>
        <v>0</v>
      </c>
      <c r="G191" s="139">
        <f>'5 жастағы балалар Ә'!D93</f>
        <v>0</v>
      </c>
    </row>
    <row r="192" spans="2:7">
      <c r="B192" s="33"/>
      <c r="C192" s="139">
        <f>'5 жастағы балалар Ф'!E93</f>
        <v>0</v>
      </c>
      <c r="D192" s="139">
        <f>'5 жастағы балалар К'!E93</f>
        <v>0</v>
      </c>
      <c r="E192" s="139">
        <f>'5 жастағы балалар Т'!E93</f>
        <v>0</v>
      </c>
      <c r="F192" s="139">
        <f>'5 жастағы балалар Ш'!E93</f>
        <v>0</v>
      </c>
      <c r="G192" s="139">
        <f>'5 жастағы балалар Ә'!E93</f>
        <v>0</v>
      </c>
    </row>
    <row r="193" spans="2:7">
      <c r="B193" s="34"/>
      <c r="C193" s="139">
        <f>'5 жастағы балалар Ф'!F93</f>
        <v>0</v>
      </c>
      <c r="D193" s="139">
        <f>'5 жастағы балалар К'!F93</f>
        <v>0</v>
      </c>
      <c r="E193" s="139">
        <f>'5 жастағы балалар Т'!F93</f>
        <v>0</v>
      </c>
      <c r="F193" s="139">
        <f>'5 жастағы балалар Ш'!F93</f>
        <v>0</v>
      </c>
      <c r="G193" s="139">
        <f>'5 жастағы балалар Ә'!F93</f>
        <v>0</v>
      </c>
    </row>
    <row r="194" ht="15" customHeight="1" spans="2:99">
      <c r="B194" s="31">
        <v>2</v>
      </c>
      <c r="C194" s="139">
        <f>'5 жастағы балалар Ф'!G93</f>
        <v>0</v>
      </c>
      <c r="D194" s="139">
        <f>'5 жастағы балалар К'!G93</f>
        <v>0</v>
      </c>
      <c r="E194" s="139">
        <f>'5 жастағы балалар Т'!G93</f>
        <v>0</v>
      </c>
      <c r="F194" s="139">
        <f>'5 жастағы балалар Ш'!G93</f>
        <v>0</v>
      </c>
      <c r="G194" s="139">
        <f>'5 жастағы балалар Ә'!G93</f>
        <v>0</v>
      </c>
      <c r="CO194" s="140"/>
      <c r="CQ194" s="140"/>
      <c r="CS194" s="140"/>
      <c r="CU194" s="140"/>
    </row>
    <row r="195" spans="2:99">
      <c r="B195" s="33"/>
      <c r="C195" s="139">
        <f>'5 жастағы балалар Ф'!H93</f>
        <v>0</v>
      </c>
      <c r="D195" s="139">
        <f>'5 жастағы балалар К'!H93</f>
        <v>0</v>
      </c>
      <c r="E195" s="139">
        <f>'5 жастағы балалар Т'!H93</f>
        <v>0</v>
      </c>
      <c r="F195" s="139">
        <f>'5 жастағы балалар Ш'!H93</f>
        <v>0</v>
      </c>
      <c r="G195" s="139">
        <f>'5 жастағы балалар Ә'!H93</f>
        <v>0</v>
      </c>
      <c r="CO195" s="141"/>
      <c r="CQ195" s="141"/>
      <c r="CS195" s="141"/>
      <c r="CU195" s="141"/>
    </row>
    <row r="196" spans="2:99">
      <c r="B196" s="34"/>
      <c r="C196" s="139">
        <f>'5 жастағы балалар Ф'!I93</f>
        <v>0</v>
      </c>
      <c r="D196" s="139">
        <f>'5 жастағы балалар К'!I93</f>
        <v>0</v>
      </c>
      <c r="E196" s="139">
        <f>'5 жастағы балалар Т'!I93</f>
        <v>0</v>
      </c>
      <c r="F196" s="139">
        <f>'5 жастағы балалар Ш'!I93</f>
        <v>0</v>
      </c>
      <c r="G196" s="139">
        <f>'5 жастағы балалар Ә'!I93</f>
        <v>0</v>
      </c>
      <c r="CO196" s="141"/>
      <c r="CQ196" s="141"/>
      <c r="CS196" s="141"/>
      <c r="CU196" s="141"/>
    </row>
    <row r="197" spans="2:7">
      <c r="B197" s="31">
        <v>3</v>
      </c>
      <c r="C197" s="139">
        <f>'5 жастағы балалар Ф'!J93</f>
        <v>0</v>
      </c>
      <c r="D197" s="139">
        <f>'5 жастағы балалар К'!J93</f>
        <v>0</v>
      </c>
      <c r="E197" s="139">
        <f>'5 жастағы балалар Т'!J93</f>
        <v>0</v>
      </c>
      <c r="F197" s="139">
        <f>'5 жастағы балалар Ш'!J93</f>
        <v>0</v>
      </c>
      <c r="G197" s="139">
        <f>'5 жастағы балалар Ә'!J93</f>
        <v>0</v>
      </c>
    </row>
    <row r="198" spans="2:7">
      <c r="B198" s="33"/>
      <c r="C198" s="139">
        <f>'5 жастағы балалар Ф'!K93</f>
        <v>0</v>
      </c>
      <c r="D198" s="139">
        <f>'5 жастағы балалар К'!K93</f>
        <v>0</v>
      </c>
      <c r="E198" s="139">
        <f>'5 жастағы балалар Т'!K93</f>
        <v>0</v>
      </c>
      <c r="F198" s="139">
        <f>'5 жастағы балалар Ш'!K93</f>
        <v>0</v>
      </c>
      <c r="G198" s="139">
        <f>'5 жастағы балалар Ә'!K93</f>
        <v>0</v>
      </c>
    </row>
    <row r="199" spans="2:7">
      <c r="B199" s="34"/>
      <c r="C199" s="139">
        <f>'5 жастағы балалар Ф'!L93</f>
        <v>0</v>
      </c>
      <c r="D199" s="139">
        <f>'5 жастағы балалар К'!L93</f>
        <v>0</v>
      </c>
      <c r="E199" s="139">
        <f>'5 жастағы балалар Т'!L93</f>
        <v>0</v>
      </c>
      <c r="F199" s="139">
        <f>'5 жастағы балалар Ш'!L93</f>
        <v>0</v>
      </c>
      <c r="G199" s="139">
        <f>'5 жастағы балалар Ә'!L93</f>
        <v>0</v>
      </c>
    </row>
    <row r="200" spans="2:7">
      <c r="B200" s="31">
        <v>4</v>
      </c>
      <c r="C200" s="139">
        <f>'5 жастағы балалар Ф'!M93</f>
        <v>0</v>
      </c>
      <c r="D200" s="139">
        <f>'5 жастағы балалар К'!M93</f>
        <v>0</v>
      </c>
      <c r="E200" s="139">
        <f>'5 жастағы балалар Т'!M93</f>
        <v>0</v>
      </c>
      <c r="F200" s="139">
        <f>'5 жастағы балалар Ш'!M93</f>
        <v>0</v>
      </c>
      <c r="G200" s="139">
        <f>'5 жастағы балалар Ә'!M93</f>
        <v>0</v>
      </c>
    </row>
    <row r="201" spans="2:7">
      <c r="B201" s="33"/>
      <c r="C201" s="139">
        <f>'5 жастағы балалар Ф'!N93</f>
        <v>0</v>
      </c>
      <c r="D201" s="139">
        <f>'5 жастағы балалар К'!N93</f>
        <v>0</v>
      </c>
      <c r="E201" s="139">
        <f>'5 жастағы балалар Т'!N93</f>
        <v>0</v>
      </c>
      <c r="F201" s="139">
        <f>'5 жастағы балалар Ш'!N93</f>
        <v>0</v>
      </c>
      <c r="G201" s="139">
        <f>'5 жастағы балалар Ә'!N93</f>
        <v>0</v>
      </c>
    </row>
    <row r="202" spans="2:7">
      <c r="B202" s="34"/>
      <c r="C202" s="139">
        <f>'5 жастағы балалар Ф'!O93</f>
        <v>0</v>
      </c>
      <c r="D202" s="139">
        <f>'5 жастағы балалар К'!O93</f>
        <v>0</v>
      </c>
      <c r="E202" s="139">
        <f>'5 жастағы балалар Т'!O93</f>
        <v>0</v>
      </c>
      <c r="F202" s="139">
        <f>'5 жастағы балалар Ш'!O93</f>
        <v>0</v>
      </c>
      <c r="G202" s="139">
        <f>'5 жастағы балалар Ә'!O93</f>
        <v>0</v>
      </c>
    </row>
    <row r="203" spans="2:7">
      <c r="B203" s="31">
        <v>5</v>
      </c>
      <c r="C203" s="139">
        <f>'5 жастағы балалар Ф'!P93</f>
        <v>0</v>
      </c>
      <c r="D203" s="139">
        <f>'5 жастағы балалар К'!P93</f>
        <v>0</v>
      </c>
      <c r="E203" s="139">
        <f>'5 жастағы балалар Т'!P93</f>
        <v>0</v>
      </c>
      <c r="F203" s="139">
        <f>'5 жастағы балалар Ш'!P93</f>
        <v>0</v>
      </c>
      <c r="G203" s="139">
        <f>'5 жастағы балалар Ә'!P93</f>
        <v>0</v>
      </c>
    </row>
    <row r="204" spans="2:7">
      <c r="B204" s="33"/>
      <c r="C204" s="139">
        <f>'5 жастағы балалар Ф'!Q93</f>
        <v>0</v>
      </c>
      <c r="D204" s="139">
        <f>'5 жастағы балалар К'!Q93</f>
        <v>0</v>
      </c>
      <c r="E204" s="139">
        <f>'5 жастағы балалар Т'!Q93</f>
        <v>0</v>
      </c>
      <c r="F204" s="139">
        <f>'5 жастағы балалар Ш'!Q93</f>
        <v>0</v>
      </c>
      <c r="G204" s="139">
        <f>'5 жастағы балалар Ә'!Q93</f>
        <v>0</v>
      </c>
    </row>
    <row r="205" spans="2:7">
      <c r="B205" s="34"/>
      <c r="C205" s="139">
        <f>'5 жастағы балалар Ф'!R93</f>
        <v>0</v>
      </c>
      <c r="D205" s="139">
        <f>'5 жастағы балалар К'!R93</f>
        <v>0</v>
      </c>
      <c r="E205" s="139">
        <f>'5 жастағы балалар Т'!R93</f>
        <v>0</v>
      </c>
      <c r="F205" s="139">
        <f>'5 жастағы балалар Ш'!R93</f>
        <v>0</v>
      </c>
      <c r="G205" s="139">
        <f>'5 жастағы балалар Ә'!R93</f>
        <v>0</v>
      </c>
    </row>
    <row r="206" spans="2:7">
      <c r="B206" s="31">
        <v>6</v>
      </c>
      <c r="C206" s="139">
        <f>'5 жастағы балалар Ф'!S93</f>
        <v>0</v>
      </c>
      <c r="D206" s="139">
        <f>'5 жастағы балалар К'!S93</f>
        <v>0</v>
      </c>
      <c r="E206" s="139">
        <f>'5 жастағы балалар Т'!S93</f>
        <v>0</v>
      </c>
      <c r="F206" s="139">
        <f>'5 жастағы балалар Ш'!S93</f>
        <v>0</v>
      </c>
      <c r="G206" s="139">
        <f>'5 жастағы балалар Ә'!S93</f>
        <v>0</v>
      </c>
    </row>
    <row r="207" spans="2:7">
      <c r="B207" s="33"/>
      <c r="C207" s="139">
        <f>'5 жастағы балалар Ф'!T93</f>
        <v>0</v>
      </c>
      <c r="D207" s="139">
        <f>'5 жастағы балалар К'!T93</f>
        <v>0</v>
      </c>
      <c r="E207" s="139">
        <f>'5 жастағы балалар Т'!T93</f>
        <v>0</v>
      </c>
      <c r="F207" s="139">
        <f>'5 жастағы балалар Ш'!T93</f>
        <v>0</v>
      </c>
      <c r="G207" s="139">
        <f>'5 жастағы балалар Ә'!T93</f>
        <v>0</v>
      </c>
    </row>
    <row r="208" spans="2:7">
      <c r="B208" s="34"/>
      <c r="C208" s="139">
        <f>'5 жастағы балалар Ф'!U93</f>
        <v>0</v>
      </c>
      <c r="D208" s="139">
        <f>'5 жастағы балалар К'!U93</f>
        <v>0</v>
      </c>
      <c r="E208" s="139">
        <f>'5 жастағы балалар Т'!U93</f>
        <v>0</v>
      </c>
      <c r="F208" s="139">
        <f>'5 жастағы балалар Ш'!U93</f>
        <v>0</v>
      </c>
      <c r="G208" s="139">
        <f>'5 жастағы балалар Ә'!U93</f>
        <v>0</v>
      </c>
    </row>
    <row r="209" spans="2:7">
      <c r="B209" s="31">
        <v>7</v>
      </c>
      <c r="C209" s="139">
        <f>'5 жастағы балалар Ф'!V93</f>
        <v>0</v>
      </c>
      <c r="D209" s="139">
        <f>'5 жастағы балалар К'!V93</f>
        <v>0</v>
      </c>
      <c r="E209" s="139">
        <f>'5 жастағы балалар Т'!V93</f>
        <v>0</v>
      </c>
      <c r="F209" s="139">
        <f>'5 жастағы балалар Ш'!V93</f>
        <v>0</v>
      </c>
      <c r="G209" s="139">
        <f>'5 жастағы балалар Ә'!V93</f>
        <v>0</v>
      </c>
    </row>
    <row r="210" spans="2:7">
      <c r="B210" s="33"/>
      <c r="C210" s="139">
        <f>'5 жастағы балалар Ф'!W93</f>
        <v>0</v>
      </c>
      <c r="D210" s="139">
        <f>'5 жастағы балалар Ш'!W93</f>
        <v>0</v>
      </c>
      <c r="E210" s="139">
        <f>'5 жастағы балалар Т'!W93</f>
        <v>0</v>
      </c>
      <c r="F210" s="139">
        <f>'5 жастағы балалар Ш'!W93</f>
        <v>0</v>
      </c>
      <c r="G210" s="139">
        <f>'5 жастағы балалар Ә'!W93</f>
        <v>0</v>
      </c>
    </row>
    <row r="211" spans="2:7">
      <c r="B211" s="34"/>
      <c r="C211" s="139">
        <f>'5 жастағы балалар Ф'!X93</f>
        <v>0</v>
      </c>
      <c r="D211" s="139">
        <f>'5 жастағы балалар К'!X93</f>
        <v>0</v>
      </c>
      <c r="E211" s="139">
        <f>'5 жастағы балалар Т'!X93</f>
        <v>0</v>
      </c>
      <c r="F211" s="139">
        <f>'5 жастағы балалар Ш'!X93</f>
        <v>0</v>
      </c>
      <c r="G211" s="139">
        <f>'5 жастағы балалар Ә'!X93</f>
        <v>0</v>
      </c>
    </row>
    <row r="212" spans="2:7">
      <c r="B212" s="31">
        <v>8</v>
      </c>
      <c r="C212" s="41"/>
      <c r="D212" s="139">
        <f>'5 жастағы балалар К'!Y93</f>
        <v>0</v>
      </c>
      <c r="E212" s="42"/>
      <c r="F212" s="139">
        <f>'5 жастағы балалар Ш'!Y93</f>
        <v>0</v>
      </c>
      <c r="G212" s="42"/>
    </row>
    <row r="213" spans="2:7">
      <c r="B213" s="33"/>
      <c r="C213" s="43"/>
      <c r="D213" s="139">
        <f>'5 жастағы балалар К'!Z93</f>
        <v>0</v>
      </c>
      <c r="E213" s="44"/>
      <c r="F213" s="139">
        <f>'5 жастағы балалар Ш'!Z93</f>
        <v>0</v>
      </c>
      <c r="G213" s="44"/>
    </row>
    <row r="214" spans="2:7">
      <c r="B214" s="34"/>
      <c r="C214" s="43"/>
      <c r="D214" s="139">
        <f>'5 жастағы балалар К'!AA93</f>
        <v>0</v>
      </c>
      <c r="E214" s="44"/>
      <c r="F214" s="139">
        <f>'5 жастағы балалар Ш'!AA93</f>
        <v>0</v>
      </c>
      <c r="G214" s="44"/>
    </row>
    <row r="215" spans="2:7">
      <c r="B215" s="31">
        <v>9</v>
      </c>
      <c r="C215" s="43"/>
      <c r="D215" s="139">
        <f>'5 жастағы балалар К'!AB93</f>
        <v>0</v>
      </c>
      <c r="E215" s="44"/>
      <c r="F215" s="139">
        <f>'5 жастағы балалар Ш'!AB93</f>
        <v>0</v>
      </c>
      <c r="G215" s="44"/>
    </row>
    <row r="216" spans="2:7">
      <c r="B216" s="33"/>
      <c r="C216" s="43"/>
      <c r="D216" s="139">
        <f>'5 жастағы балалар К'!AC93</f>
        <v>0</v>
      </c>
      <c r="E216" s="44"/>
      <c r="F216" s="139">
        <f>'5 жастағы балалар Ш'!AC93</f>
        <v>0</v>
      </c>
      <c r="G216" s="44"/>
    </row>
    <row r="217" spans="2:7">
      <c r="B217" s="34"/>
      <c r="C217" s="43"/>
      <c r="D217" s="139">
        <f>'5 жастағы балалар К'!AD93</f>
        <v>0</v>
      </c>
      <c r="E217" s="44"/>
      <c r="F217" s="139">
        <f>'5 жастағы балалар Ш'!AD93</f>
        <v>0</v>
      </c>
      <c r="G217" s="44"/>
    </row>
    <row r="218" spans="2:7">
      <c r="B218" s="37">
        <v>10</v>
      </c>
      <c r="C218" s="43"/>
      <c r="D218" s="139">
        <f>'5 жастағы балалар К'!AE93</f>
        <v>0</v>
      </c>
      <c r="E218" s="44"/>
      <c r="F218" s="139">
        <f>'5 жастағы балалар Ш'!AE93</f>
        <v>0</v>
      </c>
      <c r="G218" s="44"/>
    </row>
    <row r="219" spans="2:7">
      <c r="B219" s="37"/>
      <c r="C219" s="43"/>
      <c r="D219" s="139">
        <f>'5 жастағы балалар К'!AF93</f>
        <v>0</v>
      </c>
      <c r="E219" s="44"/>
      <c r="F219" s="139">
        <f>'5 жастағы балалар Ш'!AF93</f>
        <v>0</v>
      </c>
      <c r="G219" s="44"/>
    </row>
    <row r="220" spans="2:7">
      <c r="B220" s="37"/>
      <c r="C220" s="43"/>
      <c r="D220" s="139">
        <f>'5 жастағы балалар К'!AG93</f>
        <v>0</v>
      </c>
      <c r="E220" s="44"/>
      <c r="F220" s="139">
        <f>'5 жастағы балалар Ш'!AG93</f>
        <v>0</v>
      </c>
      <c r="G220" s="44"/>
    </row>
    <row r="221" spans="2:7">
      <c r="B221" s="37">
        <v>11</v>
      </c>
      <c r="C221" s="43"/>
      <c r="D221" s="139">
        <f>'5 жастағы балалар К'!AH93</f>
        <v>0</v>
      </c>
      <c r="E221" s="44"/>
      <c r="F221" s="139">
        <f>'5 жастағы балалар Ш'!AH93</f>
        <v>0</v>
      </c>
      <c r="G221" s="44"/>
    </row>
    <row r="222" spans="2:7">
      <c r="B222" s="37"/>
      <c r="C222" s="43"/>
      <c r="D222" s="139">
        <f>'5 жастағы балалар К'!AI93</f>
        <v>0</v>
      </c>
      <c r="E222" s="44"/>
      <c r="F222" s="139">
        <f>'5 жастағы балалар Ш'!AI93</f>
        <v>0</v>
      </c>
      <c r="G222" s="44"/>
    </row>
    <row r="223" spans="2:7">
      <c r="B223" s="37"/>
      <c r="C223" s="43"/>
      <c r="D223" s="139">
        <f>'5 жастағы балалар К'!AJ93</f>
        <v>0</v>
      </c>
      <c r="E223" s="44"/>
      <c r="F223" s="139">
        <f>'5 жастағы балалар Ш'!AJ93</f>
        <v>0</v>
      </c>
      <c r="G223" s="44"/>
    </row>
    <row r="224" spans="2:7">
      <c r="B224" s="37">
        <v>12</v>
      </c>
      <c r="C224" s="43"/>
      <c r="D224" s="139">
        <f>'5 жастағы балалар К'!AK93</f>
        <v>0</v>
      </c>
      <c r="E224" s="44"/>
      <c r="F224" s="139">
        <f>'5 жастағы балалар Ш'!AK93</f>
        <v>0</v>
      </c>
      <c r="G224" s="44"/>
    </row>
    <row r="225" spans="2:7">
      <c r="B225" s="37"/>
      <c r="C225" s="43"/>
      <c r="D225" s="139">
        <f>'5 жастағы балалар К'!AL93</f>
        <v>0</v>
      </c>
      <c r="E225" s="44"/>
      <c r="F225" s="139">
        <f>'5 жастағы балалар Ш'!AL93</f>
        <v>0</v>
      </c>
      <c r="G225" s="44"/>
    </row>
    <row r="226" spans="2:7">
      <c r="B226" s="37"/>
      <c r="C226" s="43"/>
      <c r="D226" s="139">
        <f>'5 жастағы балалар К'!AM93</f>
        <v>0</v>
      </c>
      <c r="E226" s="44"/>
      <c r="F226" s="139">
        <f>'5 жастағы балалар Ш'!AM93</f>
        <v>0</v>
      </c>
      <c r="G226" s="44"/>
    </row>
    <row r="227" spans="2:7">
      <c r="B227" s="37">
        <v>13</v>
      </c>
      <c r="C227" s="43"/>
      <c r="D227" s="139">
        <f>'5 жастағы балалар К'!AN93</f>
        <v>0</v>
      </c>
      <c r="E227" s="44"/>
      <c r="F227" s="139">
        <f>'5 жастағы балалар Ш'!AN93</f>
        <v>0</v>
      </c>
      <c r="G227" s="44"/>
    </row>
    <row r="228" spans="2:7">
      <c r="B228" s="37"/>
      <c r="C228" s="43"/>
      <c r="D228" s="139">
        <f>'5 жастағы балалар К'!AO93</f>
        <v>0</v>
      </c>
      <c r="E228" s="44"/>
      <c r="F228" s="139">
        <f>'5 жастағы балалар Ш'!AO93</f>
        <v>0</v>
      </c>
      <c r="G228" s="44"/>
    </row>
    <row r="229" spans="2:7">
      <c r="B229" s="37"/>
      <c r="C229" s="43"/>
      <c r="D229" s="139">
        <f>'5 жастағы балалар К'!AP93</f>
        <v>0</v>
      </c>
      <c r="E229" s="44"/>
      <c r="F229" s="139">
        <f>'5 жастағы балалар Ш'!AP93</f>
        <v>0</v>
      </c>
      <c r="G229" s="44"/>
    </row>
    <row r="230" spans="2:7">
      <c r="B230" s="37">
        <v>14</v>
      </c>
      <c r="C230" s="43"/>
      <c r="D230" s="139">
        <f>'5 жастағы балалар К'!AQ93</f>
        <v>0</v>
      </c>
      <c r="E230" s="44"/>
      <c r="F230" s="139">
        <f>'5 жастағы балалар Ш'!AQ93</f>
        <v>0</v>
      </c>
      <c r="G230" s="44"/>
    </row>
    <row r="231" spans="2:7">
      <c r="B231" s="37"/>
      <c r="C231" s="43"/>
      <c r="D231" s="139">
        <f>'5 жастағы балалар К'!AR93</f>
        <v>0</v>
      </c>
      <c r="E231" s="44"/>
      <c r="F231" s="139">
        <f>'5 жастағы балалар Ш'!AR93</f>
        <v>0</v>
      </c>
      <c r="G231" s="44"/>
    </row>
    <row r="232" spans="2:7">
      <c r="B232" s="37"/>
      <c r="C232" s="43"/>
      <c r="D232" s="139">
        <f>'5 жастағы балалар К'!AS93</f>
        <v>0</v>
      </c>
      <c r="E232" s="44"/>
      <c r="F232" s="139">
        <f>'5 жастағы балалар Ш'!AS93</f>
        <v>0</v>
      </c>
      <c r="G232" s="44"/>
    </row>
    <row r="233" spans="2:7">
      <c r="B233" s="37">
        <v>15</v>
      </c>
      <c r="C233" s="43"/>
      <c r="D233" s="139">
        <f>'5 жастағы балалар К'!AT93</f>
        <v>0</v>
      </c>
      <c r="E233" s="44"/>
      <c r="F233" s="139">
        <f>'5 жастағы балалар Ш'!AT93</f>
        <v>0</v>
      </c>
      <c r="G233" s="44"/>
    </row>
    <row r="234" spans="2:7">
      <c r="B234" s="37"/>
      <c r="C234" s="43"/>
      <c r="D234" s="139">
        <f>'5 жастағы балалар К'!AU93</f>
        <v>0</v>
      </c>
      <c r="E234" s="44"/>
      <c r="F234" s="139">
        <f>'5 жастағы балалар Ш'!AU93</f>
        <v>0</v>
      </c>
      <c r="G234" s="44"/>
    </row>
    <row r="235" spans="2:7">
      <c r="B235" s="37"/>
      <c r="C235" s="43"/>
      <c r="D235" s="139">
        <f>'5 жастағы балалар К'!AV93</f>
        <v>0</v>
      </c>
      <c r="E235" s="44"/>
      <c r="F235" s="139">
        <f>'5 жастағы балалар Ш'!AV93</f>
        <v>0</v>
      </c>
      <c r="G235" s="44"/>
    </row>
    <row r="236" spans="2:7">
      <c r="B236" s="31">
        <v>16</v>
      </c>
      <c r="C236" s="43"/>
      <c r="D236" s="139">
        <f>'5 жастағы балалар К'!AW93</f>
        <v>0</v>
      </c>
      <c r="E236" s="44"/>
      <c r="F236" s="139">
        <f>'5 жастағы балалар Ш'!AW93</f>
        <v>0</v>
      </c>
      <c r="G236" s="44"/>
    </row>
    <row r="237" spans="2:7">
      <c r="B237" s="33"/>
      <c r="C237" s="43"/>
      <c r="D237" s="139">
        <f>'5 жастағы балалар К'!AX93</f>
        <v>0</v>
      </c>
      <c r="E237" s="44"/>
      <c r="F237" s="139">
        <f>'5 жастағы балалар Ш'!AX93</f>
        <v>0</v>
      </c>
      <c r="G237" s="44"/>
    </row>
    <row r="238" spans="2:7">
      <c r="B238" s="34"/>
      <c r="C238" s="43"/>
      <c r="D238" s="139">
        <f>'5 жастағы балалар К'!AY93</f>
        <v>0</v>
      </c>
      <c r="E238" s="44"/>
      <c r="F238" s="139">
        <f>'5 жастағы балалар Ш'!AY93</f>
        <v>0</v>
      </c>
      <c r="G238" s="44"/>
    </row>
    <row r="239" spans="2:7">
      <c r="B239" s="31">
        <v>17</v>
      </c>
      <c r="C239" s="43"/>
      <c r="D239" s="139">
        <f>'5 жастағы балалар К'!AZ93</f>
        <v>0</v>
      </c>
      <c r="E239" s="44"/>
      <c r="F239" s="139">
        <f>'5 жастағы балалар Ш'!AZ93</f>
        <v>0</v>
      </c>
      <c r="G239" s="44"/>
    </row>
    <row r="240" spans="2:7">
      <c r="B240" s="33"/>
      <c r="C240" s="43"/>
      <c r="D240" s="139">
        <f>'5 жастағы балалар К'!BA93</f>
        <v>0</v>
      </c>
      <c r="E240" s="44"/>
      <c r="F240" s="139">
        <f>'5 жастағы балалар Ш'!BA93</f>
        <v>0</v>
      </c>
      <c r="G240" s="44"/>
    </row>
    <row r="241" spans="2:7">
      <c r="B241" s="34"/>
      <c r="C241" s="43"/>
      <c r="D241" s="139">
        <f>'5 жастағы балалар К'!BB93</f>
        <v>0</v>
      </c>
      <c r="E241" s="44"/>
      <c r="F241" s="139">
        <f>'5 жастағы балалар Ш'!BB93</f>
        <v>0</v>
      </c>
      <c r="G241" s="44"/>
    </row>
    <row r="242" spans="2:7">
      <c r="B242" s="31">
        <v>18</v>
      </c>
      <c r="C242" s="43"/>
      <c r="D242" s="139">
        <f>'5 жастағы балалар К'!BC93</f>
        <v>0</v>
      </c>
      <c r="E242" s="44"/>
      <c r="F242" s="139">
        <f>'5 жастағы балалар Ш'!BC93</f>
        <v>0</v>
      </c>
      <c r="G242" s="44"/>
    </row>
    <row r="243" spans="2:7">
      <c r="B243" s="33"/>
      <c r="C243" s="43"/>
      <c r="D243" s="139">
        <f>'5 жастағы балалар К'!BD93</f>
        <v>0</v>
      </c>
      <c r="E243" s="44"/>
      <c r="F243" s="139">
        <f>'5 жастағы балалар Ш'!BD93</f>
        <v>0</v>
      </c>
      <c r="G243" s="44"/>
    </row>
    <row r="244" spans="2:7">
      <c r="B244" s="34"/>
      <c r="C244" s="43"/>
      <c r="D244" s="139">
        <f>'5 жастағы балалар К'!BE93</f>
        <v>0</v>
      </c>
      <c r="E244" s="44"/>
      <c r="F244" s="139">
        <f>'5 жастағы балалар Ш'!BE93</f>
        <v>0</v>
      </c>
      <c r="G244" s="44"/>
    </row>
    <row r="245" spans="2:7">
      <c r="B245" s="31">
        <v>19</v>
      </c>
      <c r="C245" s="43"/>
      <c r="D245" s="139">
        <f>'5 жастағы балалар К'!BF93</f>
        <v>0</v>
      </c>
      <c r="E245" s="44"/>
      <c r="F245" s="139">
        <f>'5 жастағы балалар Ш'!BF93</f>
        <v>0</v>
      </c>
      <c r="G245" s="44"/>
    </row>
    <row r="246" spans="2:7">
      <c r="B246" s="33"/>
      <c r="C246" s="43"/>
      <c r="D246" s="139">
        <f>'5 жастағы балалар К'!BG93</f>
        <v>0</v>
      </c>
      <c r="E246" s="44"/>
      <c r="F246" s="139">
        <f>'5 жастағы балалар Ш'!BG93</f>
        <v>0</v>
      </c>
      <c r="G246" s="44"/>
    </row>
    <row r="247" spans="2:7">
      <c r="B247" s="34"/>
      <c r="C247" s="43"/>
      <c r="D247" s="139">
        <f>'5 жастағы балалар К'!BH93</f>
        <v>0</v>
      </c>
      <c r="E247" s="44"/>
      <c r="F247" s="139">
        <f>'5 жастағы балалар Ш'!BH93</f>
        <v>0</v>
      </c>
      <c r="G247" s="44"/>
    </row>
    <row r="248" spans="2:7">
      <c r="B248" s="31">
        <v>20</v>
      </c>
      <c r="C248" s="43"/>
      <c r="D248" s="139">
        <f>'5 жастағы балалар К'!BI93</f>
        <v>0</v>
      </c>
      <c r="E248" s="44"/>
      <c r="F248" s="139">
        <f>'5 жастағы балалар Ш'!BI93</f>
        <v>0</v>
      </c>
      <c r="G248" s="44"/>
    </row>
    <row r="249" spans="2:7">
      <c r="B249" s="33"/>
      <c r="C249" s="43"/>
      <c r="D249" s="139">
        <f>'5 жастағы балалар К'!BJ93</f>
        <v>0</v>
      </c>
      <c r="E249" s="44"/>
      <c r="F249" s="139">
        <f>'5 жастағы балалар Ш'!BJ93</f>
        <v>0</v>
      </c>
      <c r="G249" s="44"/>
    </row>
    <row r="250" spans="2:7">
      <c r="B250" s="34"/>
      <c r="C250" s="43"/>
      <c r="D250" s="139">
        <f>'5 жастағы балалар К'!BK93</f>
        <v>0</v>
      </c>
      <c r="E250" s="44"/>
      <c r="F250" s="139">
        <f>'5 жастағы балалар Ш'!BK93</f>
        <v>0</v>
      </c>
      <c r="G250" s="44"/>
    </row>
    <row r="251" spans="2:7">
      <c r="B251" s="31">
        <v>21</v>
      </c>
      <c r="C251" s="43"/>
      <c r="D251" s="139">
        <f>'5 жастағы балалар К'!BL93</f>
        <v>0</v>
      </c>
      <c r="E251" s="44"/>
      <c r="F251" s="139">
        <f>'5 жастағы балалар Ш'!BL93</f>
        <v>0</v>
      </c>
      <c r="G251" s="44"/>
    </row>
    <row r="252" spans="2:7">
      <c r="B252" s="33"/>
      <c r="C252" s="43"/>
      <c r="D252" s="139">
        <f>'5 жастағы балалар К'!BM93</f>
        <v>0</v>
      </c>
      <c r="E252" s="44"/>
      <c r="F252" s="139">
        <f>'5 жастағы балалар Ш'!BM93</f>
        <v>0</v>
      </c>
      <c r="G252" s="44"/>
    </row>
    <row r="253" spans="2:7">
      <c r="B253" s="34"/>
      <c r="C253" s="43"/>
      <c r="D253" s="139">
        <f>'5 жастағы балалар К'!BN93</f>
        <v>0</v>
      </c>
      <c r="E253" s="44"/>
      <c r="F253" s="139">
        <f>'5 жастағы балалар Ш'!BN93</f>
        <v>0</v>
      </c>
      <c r="G253" s="44"/>
    </row>
    <row r="254" spans="2:7">
      <c r="B254" s="31">
        <v>22</v>
      </c>
      <c r="C254" s="43"/>
      <c r="D254" s="139">
        <f>'5 жастағы балалар К'!BO93</f>
        <v>0</v>
      </c>
      <c r="E254" s="44"/>
      <c r="F254" s="139">
        <f>'5 жастағы балалар Ш'!BO93</f>
        <v>0</v>
      </c>
      <c r="G254" s="44"/>
    </row>
    <row r="255" spans="2:7">
      <c r="B255" s="33"/>
      <c r="C255" s="43"/>
      <c r="D255" s="139">
        <f>'5 жастағы балалар К'!BP93</f>
        <v>0</v>
      </c>
      <c r="E255" s="44"/>
      <c r="F255" s="139">
        <f>'5 жастағы балалар Ш'!BP93</f>
        <v>0</v>
      </c>
      <c r="G255" s="44"/>
    </row>
    <row r="256" spans="2:7">
      <c r="B256" s="34"/>
      <c r="C256" s="43"/>
      <c r="D256" s="139">
        <f>'5 жастағы балалар К'!BQ93</f>
        <v>0</v>
      </c>
      <c r="E256" s="44"/>
      <c r="F256" s="139">
        <f>'5 жастағы балалар Ш'!BQ93</f>
        <v>0</v>
      </c>
      <c r="G256" s="44"/>
    </row>
    <row r="257" spans="2:7">
      <c r="B257" s="31">
        <v>23</v>
      </c>
      <c r="C257" s="43"/>
      <c r="D257" s="139">
        <f>'5 жастағы балалар К'!BR93</f>
        <v>0</v>
      </c>
      <c r="E257" s="44"/>
      <c r="F257" s="139">
        <f>'5 жастағы балалар Ш'!BR93</f>
        <v>0</v>
      </c>
      <c r="G257" s="44"/>
    </row>
    <row r="258" spans="2:7">
      <c r="B258" s="33"/>
      <c r="C258" s="43"/>
      <c r="D258" s="139">
        <f>'5 жастағы балалар К'!BS93</f>
        <v>0</v>
      </c>
      <c r="E258" s="44"/>
      <c r="F258" s="139">
        <f>'5 жастағы балалар Ш'!BS93</f>
        <v>0</v>
      </c>
      <c r="G258" s="44"/>
    </row>
    <row r="259" spans="2:7">
      <c r="B259" s="34"/>
      <c r="C259" s="43"/>
      <c r="D259" s="139">
        <f>'5 жастағы балалар К'!BT93</f>
        <v>0</v>
      </c>
      <c r="E259" s="44"/>
      <c r="F259" s="139">
        <f>'5 жастағы балалар Ш'!BT93</f>
        <v>0</v>
      </c>
      <c r="G259" s="44"/>
    </row>
    <row r="260" spans="2:7">
      <c r="B260" s="31">
        <v>24</v>
      </c>
      <c r="C260" s="43"/>
      <c r="D260" s="139">
        <f>'5 жастағы балалар К'!BU93</f>
        <v>0</v>
      </c>
      <c r="E260" s="44"/>
      <c r="F260" s="139">
        <f>'5 жастағы балалар Ш'!BU93</f>
        <v>0</v>
      </c>
      <c r="G260" s="44"/>
    </row>
    <row r="261" spans="2:7">
      <c r="B261" s="33"/>
      <c r="C261" s="43"/>
      <c r="D261" s="139">
        <f>'5 жастағы балалар К'!BV93</f>
        <v>0</v>
      </c>
      <c r="E261" s="44"/>
      <c r="F261" s="139">
        <f>'5 жастағы балалар Ш'!BV93</f>
        <v>0</v>
      </c>
      <c r="G261" s="44"/>
    </row>
    <row r="262" spans="2:7">
      <c r="B262" s="34"/>
      <c r="C262" s="43"/>
      <c r="D262" s="139">
        <f>'5 жастағы балалар К'!BW93</f>
        <v>0</v>
      </c>
      <c r="E262" s="44"/>
      <c r="F262" s="139">
        <f>'5 жастағы балалар Ш'!BW93</f>
        <v>0</v>
      </c>
      <c r="G262" s="44"/>
    </row>
    <row r="263" spans="2:7">
      <c r="B263" s="31">
        <v>25</v>
      </c>
      <c r="C263" s="43"/>
      <c r="D263" s="139">
        <f>'5 жастағы балалар К'!BX93</f>
        <v>0</v>
      </c>
      <c r="E263" s="44"/>
      <c r="F263" s="139">
        <f>'5 жастағы балалар Ш'!BX93</f>
        <v>0</v>
      </c>
      <c r="G263" s="44"/>
    </row>
    <row r="264" spans="2:7">
      <c r="B264" s="33"/>
      <c r="C264" s="43"/>
      <c r="D264" s="139">
        <f>'5 жастағы балалар К'!BY93</f>
        <v>0</v>
      </c>
      <c r="E264" s="44"/>
      <c r="F264" s="139">
        <f>'5 жастағы балалар Ш'!BY93</f>
        <v>0</v>
      </c>
      <c r="G264" s="44"/>
    </row>
    <row r="265" spans="2:7">
      <c r="B265" s="34"/>
      <c r="C265" s="43"/>
      <c r="D265" s="139">
        <f>'5 жастағы балалар К'!BZ93</f>
        <v>0</v>
      </c>
      <c r="E265" s="44"/>
      <c r="F265" s="139">
        <f>'5 жастағы балалар Ш'!BZ93</f>
        <v>0</v>
      </c>
      <c r="G265" s="44"/>
    </row>
    <row r="266" spans="2:7">
      <c r="B266" s="37">
        <v>26</v>
      </c>
      <c r="C266" s="43"/>
      <c r="D266" s="139">
        <f>'5 жастағы балалар К'!CA93</f>
        <v>0</v>
      </c>
      <c r="E266" s="44"/>
      <c r="F266" s="139">
        <f>'5 жастағы балалар Ш'!CA93</f>
        <v>0</v>
      </c>
      <c r="G266" s="44"/>
    </row>
    <row r="267" spans="2:7">
      <c r="B267" s="37"/>
      <c r="C267" s="43"/>
      <c r="D267" s="139">
        <f>'5 жастағы балалар К'!CB93</f>
        <v>0</v>
      </c>
      <c r="E267" s="44"/>
      <c r="F267" s="139">
        <f>'5 жастағы балалар Ш'!CB93</f>
        <v>0</v>
      </c>
      <c r="G267" s="44"/>
    </row>
    <row r="268" spans="2:7">
      <c r="B268" s="37"/>
      <c r="C268" s="43"/>
      <c r="D268" s="139">
        <f>'5 жастағы балалар К'!CC93</f>
        <v>0</v>
      </c>
      <c r="E268" s="44"/>
      <c r="F268" s="139">
        <f>'5 жастағы балалар Ш'!CC93</f>
        <v>0</v>
      </c>
      <c r="G268" s="44"/>
    </row>
    <row r="269" spans="2:7">
      <c r="B269" s="37">
        <v>27</v>
      </c>
      <c r="C269" s="43"/>
      <c r="D269" s="139">
        <f>'5 жастағы балалар К'!CD93</f>
        <v>0</v>
      </c>
      <c r="E269" s="44"/>
      <c r="F269" s="139">
        <f>'5 жастағы балалар Ш'!CD93</f>
        <v>0</v>
      </c>
      <c r="G269" s="44"/>
    </row>
    <row r="270" spans="2:7">
      <c r="B270" s="37"/>
      <c r="C270" s="43"/>
      <c r="D270" s="139">
        <f>'5 жастағы балалар К'!CE93</f>
        <v>0</v>
      </c>
      <c r="E270" s="44"/>
      <c r="F270" s="139">
        <f>'5 жастағы балалар Ш'!CE93</f>
        <v>0</v>
      </c>
      <c r="G270" s="44"/>
    </row>
    <row r="271" spans="2:7">
      <c r="B271" s="37"/>
      <c r="C271" s="43"/>
      <c r="D271" s="139">
        <f>'5 жастағы балалар К'!CF93</f>
        <v>0</v>
      </c>
      <c r="E271" s="44"/>
      <c r="F271" s="139">
        <f>'5 жастағы балалар Ш'!CF93</f>
        <v>0</v>
      </c>
      <c r="G271" s="44"/>
    </row>
    <row r="272" spans="2:7">
      <c r="B272" s="37">
        <v>28</v>
      </c>
      <c r="C272" s="43"/>
      <c r="D272" s="139">
        <f>'5 жастағы балалар К'!CG93</f>
        <v>0</v>
      </c>
      <c r="E272" s="44"/>
      <c r="F272" s="139">
        <f>'5 жастағы балалар Ш'!CG93</f>
        <v>0</v>
      </c>
      <c r="G272" s="44"/>
    </row>
    <row r="273" spans="2:7">
      <c r="B273" s="37"/>
      <c r="C273" s="43"/>
      <c r="D273" s="139">
        <f>'5 жастағы балалар К'!CH93</f>
        <v>0</v>
      </c>
      <c r="E273" s="44"/>
      <c r="F273" s="139">
        <f>'5 жастағы балалар Ш'!CH93</f>
        <v>0</v>
      </c>
      <c r="G273" s="44"/>
    </row>
    <row r="274" spans="2:7">
      <c r="B274" s="37"/>
      <c r="C274" s="43"/>
      <c r="D274" s="139">
        <f>'5 жастағы балалар К'!CI93</f>
        <v>0</v>
      </c>
      <c r="E274" s="44"/>
      <c r="F274" s="139">
        <f>'5 жастағы балалар Ш'!CI93</f>
        <v>0</v>
      </c>
      <c r="G274" s="44"/>
    </row>
    <row r="275" spans="2:7">
      <c r="B275" s="37">
        <v>29</v>
      </c>
      <c r="C275" s="43"/>
      <c r="D275" s="42"/>
      <c r="E275" s="44"/>
      <c r="F275" s="139">
        <f>'5 жастағы балалар Ш'!CJ93</f>
        <v>0</v>
      </c>
      <c r="G275" s="44"/>
    </row>
    <row r="276" spans="2:7">
      <c r="B276" s="37"/>
      <c r="C276" s="43"/>
      <c r="D276" s="44"/>
      <c r="E276" s="44"/>
      <c r="F276" s="139">
        <f>'5 жастағы балалар Ш'!CK93</f>
        <v>0</v>
      </c>
      <c r="G276" s="44"/>
    </row>
    <row r="277" spans="2:7">
      <c r="B277" s="37"/>
      <c r="C277" s="43"/>
      <c r="D277" s="44"/>
      <c r="E277" s="44"/>
      <c r="F277" s="139">
        <f>'5 жастағы балалар Ш'!CL93</f>
        <v>0</v>
      </c>
      <c r="G277" s="44"/>
    </row>
    <row r="278" spans="2:7">
      <c r="B278" s="37">
        <v>30</v>
      </c>
      <c r="C278" s="43"/>
      <c r="D278" s="44"/>
      <c r="E278" s="44"/>
      <c r="F278" s="139">
        <f>'5 жастағы балалар Ш'!CM93</f>
        <v>0</v>
      </c>
      <c r="G278" s="44"/>
    </row>
    <row r="279" spans="2:7">
      <c r="B279" s="37"/>
      <c r="C279" s="43"/>
      <c r="D279" s="44"/>
      <c r="E279" s="44"/>
      <c r="F279" s="139">
        <f>'5 жастағы балалар Ш'!CN93</f>
        <v>0</v>
      </c>
      <c r="G279" s="44"/>
    </row>
    <row r="280" spans="2:7">
      <c r="B280" s="37"/>
      <c r="C280" s="43"/>
      <c r="D280" s="44"/>
      <c r="E280" s="44"/>
      <c r="F280" s="139">
        <f>'5 жастағы балалар Ш'!CO93</f>
        <v>0</v>
      </c>
      <c r="G280" s="44"/>
    </row>
    <row r="281" spans="2:7">
      <c r="B281" s="37">
        <v>31</v>
      </c>
      <c r="C281" s="43"/>
      <c r="D281" s="44"/>
      <c r="E281" s="44"/>
      <c r="F281" s="139">
        <f>'5 жастағы балалар Ш'!CP93</f>
        <v>0</v>
      </c>
      <c r="G281" s="44"/>
    </row>
    <row r="282" spans="2:7">
      <c r="B282" s="37"/>
      <c r="C282" s="43"/>
      <c r="D282" s="44"/>
      <c r="E282" s="44"/>
      <c r="F282" s="139">
        <f>'5 жастағы балалар Ш'!CQ93</f>
        <v>0</v>
      </c>
      <c r="G282" s="44"/>
    </row>
    <row r="283" spans="2:7">
      <c r="B283" s="37"/>
      <c r="C283" s="43"/>
      <c r="D283" s="44"/>
      <c r="E283" s="44"/>
      <c r="F283" s="139">
        <f>'5 жастағы балалар Ш'!CR93</f>
        <v>0</v>
      </c>
      <c r="G283" s="44"/>
    </row>
    <row r="284" spans="2:7">
      <c r="B284" s="37">
        <v>32</v>
      </c>
      <c r="C284" s="43"/>
      <c r="D284" s="44"/>
      <c r="E284" s="44"/>
      <c r="F284" s="139">
        <f>'5 жастағы балалар Ш'!CS93</f>
        <v>0</v>
      </c>
      <c r="G284" s="44"/>
    </row>
    <row r="285" spans="2:7">
      <c r="B285" s="37"/>
      <c r="C285" s="43"/>
      <c r="D285" s="44"/>
      <c r="E285" s="44"/>
      <c r="F285" s="139">
        <f>'5 жастағы балалар Ш'!CT93</f>
        <v>0</v>
      </c>
      <c r="G285" s="44"/>
    </row>
    <row r="286" spans="2:7">
      <c r="B286" s="37"/>
      <c r="C286" s="43"/>
      <c r="D286" s="44"/>
      <c r="E286" s="44"/>
      <c r="F286" s="139">
        <f>'5 жастағы балалар Ш'!CU93</f>
        <v>0</v>
      </c>
      <c r="G286" s="44"/>
    </row>
    <row r="287" spans="2:7">
      <c r="B287" s="37">
        <v>33</v>
      </c>
      <c r="C287" s="43"/>
      <c r="D287" s="44"/>
      <c r="E287" s="44"/>
      <c r="F287" s="139">
        <f>'5 жастағы балалар Ш'!CV93</f>
        <v>0</v>
      </c>
      <c r="G287" s="44"/>
    </row>
    <row r="288" spans="2:7">
      <c r="B288" s="37"/>
      <c r="C288" s="43"/>
      <c r="D288" s="44"/>
      <c r="E288" s="44"/>
      <c r="F288" s="139">
        <f>'5 жастағы балалар Ш'!CW93</f>
        <v>0</v>
      </c>
      <c r="G288" s="44"/>
    </row>
    <row r="289" spans="2:7">
      <c r="B289" s="37"/>
      <c r="C289" s="43"/>
      <c r="D289" s="44"/>
      <c r="E289" s="44"/>
      <c r="F289" s="139">
        <f>'5 жастағы балалар Ш'!CX93</f>
        <v>0</v>
      </c>
      <c r="G289" s="44"/>
    </row>
    <row r="290" spans="2:7">
      <c r="B290" s="37">
        <v>34</v>
      </c>
      <c r="C290" s="43"/>
      <c r="D290" s="44"/>
      <c r="E290" s="44"/>
      <c r="F290" s="139">
        <f>'5 жастағы балалар Ш'!CY93</f>
        <v>0</v>
      </c>
      <c r="G290" s="44"/>
    </row>
    <row r="291" spans="2:7">
      <c r="B291" s="37"/>
      <c r="C291" s="43"/>
      <c r="D291" s="44"/>
      <c r="E291" s="44"/>
      <c r="F291" s="139">
        <f>'5 жастағы балалар Ш'!CZ93</f>
        <v>0</v>
      </c>
      <c r="G291" s="44"/>
    </row>
    <row r="292" spans="2:7">
      <c r="B292" s="37"/>
      <c r="C292" s="43"/>
      <c r="D292" s="44"/>
      <c r="E292" s="44"/>
      <c r="F292" s="139">
        <f>'5 жастағы балалар Ш'!DA93</f>
        <v>0</v>
      </c>
      <c r="G292" s="44"/>
    </row>
    <row r="293" spans="2:7">
      <c r="B293" s="37">
        <v>35</v>
      </c>
      <c r="C293" s="43"/>
      <c r="D293" s="44"/>
      <c r="E293" s="44"/>
      <c r="F293" s="139">
        <f>'5 жастағы балалар Ш'!DB93</f>
        <v>0</v>
      </c>
      <c r="G293" s="44"/>
    </row>
    <row r="294" spans="2:7">
      <c r="B294" s="37"/>
      <c r="C294" s="43"/>
      <c r="D294" s="44"/>
      <c r="E294" s="44"/>
      <c r="F294" s="139">
        <f>'5 жастағы балалар Ш'!DC93</f>
        <v>0</v>
      </c>
      <c r="G294" s="44"/>
    </row>
    <row r="295" spans="2:7">
      <c r="B295" s="37"/>
      <c r="C295" s="45"/>
      <c r="D295" s="46"/>
      <c r="E295" s="46"/>
      <c r="F295" s="139">
        <f>'5 жастағы балалар Ш'!DD93</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Ф'!D152</f>
        <v>0</v>
      </c>
      <c r="D300" s="137">
        <f>'5 жастағы балалар К'!D152</f>
        <v>0</v>
      </c>
      <c r="E300" s="137">
        <f>'5 жастағы балалар Т'!D152</f>
        <v>0</v>
      </c>
      <c r="F300" s="137">
        <f>'5 жастағы балалар Ш'!D152</f>
        <v>0</v>
      </c>
      <c r="G300" s="137">
        <f>'5 жастағы балалар Ә'!D152</f>
        <v>0</v>
      </c>
    </row>
    <row r="301" spans="2:7">
      <c r="B301" s="33"/>
      <c r="C301" s="137">
        <f>'5 жастағы балалар Ф'!E152</f>
        <v>0</v>
      </c>
      <c r="D301" s="137">
        <f>'5 жастағы балалар К'!E152</f>
        <v>0</v>
      </c>
      <c r="E301" s="137">
        <f>'5 жастағы балалар Т'!E152</f>
        <v>0</v>
      </c>
      <c r="F301" s="137">
        <f>'5 жастағы балалар Ш'!E152</f>
        <v>0</v>
      </c>
      <c r="G301" s="137">
        <f>'5 жастағы балалар Ә'!E152</f>
        <v>0</v>
      </c>
    </row>
    <row r="302" spans="2:7">
      <c r="B302" s="34"/>
      <c r="C302" s="137">
        <f>'5 жастағы балалар Ф'!F152</f>
        <v>0</v>
      </c>
      <c r="D302" s="137">
        <f>'5 жастағы балалар К'!F152</f>
        <v>0</v>
      </c>
      <c r="E302" s="137">
        <f>'5 жастағы балалар Т'!F152</f>
        <v>0</v>
      </c>
      <c r="F302" s="137">
        <f>'5 жастағы балалар Ш'!F152</f>
        <v>0</v>
      </c>
      <c r="G302" s="137">
        <f>'5 жастағы балалар Ә'!F152</f>
        <v>0</v>
      </c>
    </row>
    <row r="303" spans="2:7">
      <c r="B303" s="31">
        <v>2</v>
      </c>
      <c r="C303" s="137">
        <f>'5 жастағы балалар Ф'!G152</f>
        <v>0</v>
      </c>
      <c r="D303" s="137">
        <f>'5 жастағы балалар К'!G152</f>
        <v>0</v>
      </c>
      <c r="E303" s="137">
        <f>'5 жастағы балалар Т'!G152</f>
        <v>0</v>
      </c>
      <c r="F303" s="137">
        <f>'5 жастағы балалар Ш'!G152</f>
        <v>0</v>
      </c>
      <c r="G303" s="137">
        <f>'5 жастағы балалар Ә'!G152</f>
        <v>0</v>
      </c>
    </row>
    <row r="304" spans="2:7">
      <c r="B304" s="33"/>
      <c r="C304" s="137">
        <f>'5 жастағы балалар Ф'!H152</f>
        <v>0</v>
      </c>
      <c r="D304" s="137">
        <f>'5 жастағы балалар К'!H152</f>
        <v>0</v>
      </c>
      <c r="E304" s="137">
        <f>'5 жастағы балалар Т'!H152</f>
        <v>0</v>
      </c>
      <c r="F304" s="137">
        <f>'5 жастағы балалар Ш'!H152</f>
        <v>0</v>
      </c>
      <c r="G304" s="137">
        <f>'5 жастағы балалар Ә'!H152</f>
        <v>0</v>
      </c>
    </row>
    <row r="305" spans="2:7">
      <c r="B305" s="34"/>
      <c r="C305" s="137">
        <f>'5 жастағы балалар Ф'!I152</f>
        <v>0</v>
      </c>
      <c r="D305" s="137">
        <f>'5 жастағы балалар К'!I152</f>
        <v>0</v>
      </c>
      <c r="E305" s="137">
        <f>'5 жастағы балалар Т'!I152</f>
        <v>0</v>
      </c>
      <c r="F305" s="137">
        <f>'5 жастағы балалар Ш'!I152</f>
        <v>0</v>
      </c>
      <c r="G305" s="137">
        <f>'5 жастағы балалар Ә'!I152</f>
        <v>0</v>
      </c>
    </row>
    <row r="306" spans="2:7">
      <c r="B306" s="31">
        <v>3</v>
      </c>
      <c r="C306" s="137">
        <f>'5 жастағы балалар Ф'!J152</f>
        <v>0</v>
      </c>
      <c r="D306" s="137">
        <f>'5 жастағы балалар К'!J152</f>
        <v>0</v>
      </c>
      <c r="E306" s="137">
        <f>'5 жастағы балалар Т'!J152</f>
        <v>0</v>
      </c>
      <c r="F306" s="137">
        <f>'5 жастағы балалар Ш'!J152</f>
        <v>0</v>
      </c>
      <c r="G306" s="137">
        <f>'5 жастағы балалар Ә'!J152</f>
        <v>0</v>
      </c>
    </row>
    <row r="307" spans="2:7">
      <c r="B307" s="33"/>
      <c r="C307" s="137">
        <f>'5 жастағы балалар Ф'!K152</f>
        <v>0</v>
      </c>
      <c r="D307" s="137">
        <f>'5 жастағы балалар К'!K152</f>
        <v>0</v>
      </c>
      <c r="E307" s="137">
        <f>'5 жастағы балалар Т'!K152</f>
        <v>0</v>
      </c>
      <c r="F307" s="137">
        <f>'5 жастағы балалар Ш'!K152</f>
        <v>0</v>
      </c>
      <c r="G307" s="137">
        <f>'5 жастағы балалар Ә'!K152</f>
        <v>0</v>
      </c>
    </row>
    <row r="308" spans="2:7">
      <c r="B308" s="34"/>
      <c r="C308" s="137">
        <f>'5 жастағы балалар Ф'!L152</f>
        <v>0</v>
      </c>
      <c r="D308" s="137">
        <f>'5 жастағы балалар К'!L152</f>
        <v>0</v>
      </c>
      <c r="E308" s="137">
        <f>'5 жастағы балалар Т'!L152</f>
        <v>0</v>
      </c>
      <c r="F308" s="137">
        <f>'5 жастағы балалар Ш'!L152</f>
        <v>0</v>
      </c>
      <c r="G308" s="137">
        <f>'5 жастағы балалар Ә'!L152</f>
        <v>0</v>
      </c>
    </row>
    <row r="309" ht="15" customHeight="1" spans="2:7">
      <c r="B309" s="31">
        <v>4</v>
      </c>
      <c r="C309" s="137">
        <f>'5 жастағы балалар Ф'!M152</f>
        <v>0</v>
      </c>
      <c r="D309" s="137">
        <f>'5 жастағы балалар К'!M152</f>
        <v>0</v>
      </c>
      <c r="E309" s="137">
        <f>'5 жастағы балалар Т'!M152</f>
        <v>0</v>
      </c>
      <c r="F309" s="137">
        <f>'5 жастағы балалар Ш'!M152</f>
        <v>0</v>
      </c>
      <c r="G309" s="137">
        <f>'5 жастағы балалар Ә'!M152</f>
        <v>0</v>
      </c>
    </row>
    <row r="310" spans="2:7">
      <c r="B310" s="33"/>
      <c r="C310" s="137">
        <f>'5 жастағы балалар Ф'!N152</f>
        <v>0</v>
      </c>
      <c r="D310" s="137">
        <f>'5 жастағы балалар К'!N152</f>
        <v>0</v>
      </c>
      <c r="E310" s="137">
        <f>'5 жастағы балалар Т'!N152</f>
        <v>0</v>
      </c>
      <c r="F310" s="137">
        <f>'5 жастағы балалар Ш'!N152</f>
        <v>0</v>
      </c>
      <c r="G310" s="137">
        <f>'5 жастағы балалар Ә'!N152</f>
        <v>0</v>
      </c>
    </row>
    <row r="311" spans="2:7">
      <c r="B311" s="34"/>
      <c r="C311" s="137">
        <f>'5 жастағы балалар Ф'!O152</f>
        <v>0</v>
      </c>
      <c r="D311" s="137">
        <f>'5 жастағы балалар К'!O152</f>
        <v>0</v>
      </c>
      <c r="E311" s="137">
        <f>'5 жастағы балалар Т'!O152</f>
        <v>0</v>
      </c>
      <c r="F311" s="137">
        <f>'5 жастағы балалар Ш'!O152</f>
        <v>0</v>
      </c>
      <c r="G311" s="137">
        <f>'5 жастағы балалар Ә'!O152</f>
        <v>0</v>
      </c>
    </row>
    <row r="312" spans="2:7">
      <c r="B312" s="31">
        <v>5</v>
      </c>
      <c r="C312" s="137">
        <f>'5 жастағы балалар Ф'!P152</f>
        <v>0</v>
      </c>
      <c r="D312" s="137">
        <f>'5 жастағы балалар К'!P152</f>
        <v>0</v>
      </c>
      <c r="E312" s="137">
        <f>'5 жастағы балалар Т'!P152</f>
        <v>0</v>
      </c>
      <c r="F312" s="137">
        <f>'5 жастағы балалар Ш'!P152</f>
        <v>0</v>
      </c>
      <c r="G312" s="137">
        <f>'5 жастағы балалар Ә'!P152</f>
        <v>0</v>
      </c>
    </row>
    <row r="313" spans="2:7">
      <c r="B313" s="33"/>
      <c r="C313" s="137">
        <f>'5 жастағы балалар Ф'!Q152</f>
        <v>0</v>
      </c>
      <c r="D313" s="137">
        <f>'5 жастағы балалар К'!Q152</f>
        <v>0</v>
      </c>
      <c r="E313" s="137">
        <f>'5 жастағы балалар Т'!Q152</f>
        <v>0</v>
      </c>
      <c r="F313" s="137">
        <f>'5 жастағы балалар Ш'!Q152</f>
        <v>0</v>
      </c>
      <c r="G313" s="137">
        <f>'5 жастағы балалар Ә'!Q152</f>
        <v>0</v>
      </c>
    </row>
    <row r="314" spans="2:7">
      <c r="B314" s="34"/>
      <c r="C314" s="137">
        <f>'5 жастағы балалар Ф'!R152</f>
        <v>0</v>
      </c>
      <c r="D314" s="137">
        <f>'5 жастағы балалар К'!R152</f>
        <v>0</v>
      </c>
      <c r="E314" s="137">
        <f>'5 жастағы балалар Т'!R152</f>
        <v>0</v>
      </c>
      <c r="F314" s="137">
        <f>'5 жастағы балалар Ш'!R152</f>
        <v>0</v>
      </c>
      <c r="G314" s="137">
        <f>'5 жастағы балалар Ә'!R152</f>
        <v>0</v>
      </c>
    </row>
    <row r="315" spans="2:7">
      <c r="B315" s="31">
        <v>6</v>
      </c>
      <c r="C315" s="137">
        <f>'5 жастағы балалар Ф'!S152</f>
        <v>0</v>
      </c>
      <c r="D315" s="137">
        <f>'5 жастағы балалар К'!S152</f>
        <v>0</v>
      </c>
      <c r="E315" s="137">
        <f>'5 жастағы балалар Т'!S152</f>
        <v>0</v>
      </c>
      <c r="F315" s="137">
        <f>'5 жастағы балалар Ш'!S152</f>
        <v>0</v>
      </c>
      <c r="G315" s="137">
        <f>'5 жастағы балалар Ә'!S152</f>
        <v>0</v>
      </c>
    </row>
    <row r="316" spans="2:7">
      <c r="B316" s="33"/>
      <c r="C316" s="137">
        <f>'5 жастағы балалар Ф'!T152</f>
        <v>0</v>
      </c>
      <c r="D316" s="137">
        <f>'5 жастағы балалар К'!T152</f>
        <v>0</v>
      </c>
      <c r="E316" s="137">
        <f>'5 жастағы балалар Т'!T152</f>
        <v>0</v>
      </c>
      <c r="F316" s="137">
        <f>'5 жастағы балалар Ш'!T152</f>
        <v>0</v>
      </c>
      <c r="G316" s="137">
        <f>'5 жастағы балалар Ә'!T152</f>
        <v>0</v>
      </c>
    </row>
    <row r="317" spans="2:7">
      <c r="B317" s="34"/>
      <c r="C317" s="137">
        <f>'5 жастағы балалар Ф'!U152</f>
        <v>0</v>
      </c>
      <c r="D317" s="137">
        <f>'5 жастағы балалар К'!U152</f>
        <v>0</v>
      </c>
      <c r="E317" s="137">
        <f>'5 жастағы балалар Т'!U152</f>
        <v>0</v>
      </c>
      <c r="F317" s="137">
        <f>'5 жастағы балалар Ш'!U152</f>
        <v>0</v>
      </c>
      <c r="G317" s="137">
        <f>'5 жастағы балалар Ә'!U152</f>
        <v>0</v>
      </c>
    </row>
    <row r="318" spans="2:7">
      <c r="B318" s="31">
        <v>7</v>
      </c>
      <c r="C318" s="137">
        <f>'5 жастағы балалар Ф'!V152</f>
        <v>0</v>
      </c>
      <c r="D318" s="137">
        <f>'5 жастағы балалар К'!V152</f>
        <v>0</v>
      </c>
      <c r="E318" s="137">
        <f>'5 жастағы балалар Т'!V152</f>
        <v>0</v>
      </c>
      <c r="F318" s="137">
        <f>'5 жастағы балалар Ш'!V152</f>
        <v>0</v>
      </c>
      <c r="G318" s="137">
        <f>'5 жастағы балалар Ә'!V152</f>
        <v>0</v>
      </c>
    </row>
    <row r="319" spans="2:7">
      <c r="B319" s="33"/>
      <c r="C319" s="137">
        <f>'5 жастағы балалар Ф'!W152</f>
        <v>0</v>
      </c>
      <c r="D319" s="137">
        <f>'5 жастағы балалар Ш'!W152</f>
        <v>0</v>
      </c>
      <c r="E319" s="137">
        <f>'5 жастағы балалар Т'!W152</f>
        <v>0</v>
      </c>
      <c r="F319" s="137">
        <f>'5 жастағы балалар Ш'!W152</f>
        <v>0</v>
      </c>
      <c r="G319" s="137">
        <f>'5 жастағы балалар Ә'!W152</f>
        <v>0</v>
      </c>
    </row>
    <row r="320" spans="2:7">
      <c r="B320" s="34"/>
      <c r="C320" s="137">
        <f>'5 жастағы балалар Ф'!X152</f>
        <v>0</v>
      </c>
      <c r="D320" s="137">
        <f>'5 жастағы балалар К'!X152</f>
        <v>0</v>
      </c>
      <c r="E320" s="137">
        <f>'5 жастағы балалар Т'!X152</f>
        <v>0</v>
      </c>
      <c r="F320" s="137">
        <f>'5 жастағы балалар Ш'!X152</f>
        <v>0</v>
      </c>
      <c r="G320" s="137">
        <f>'5 жастағы балалар Ә'!X152</f>
        <v>0</v>
      </c>
    </row>
    <row r="321" spans="2:7">
      <c r="B321" s="31">
        <v>8</v>
      </c>
      <c r="C321" s="41"/>
      <c r="D321" s="137">
        <f>'5 жастағы балалар К'!Y152</f>
        <v>0</v>
      </c>
      <c r="E321" s="42"/>
      <c r="F321" s="137">
        <f>'5 жастағы балалар Ш'!Y152</f>
        <v>0</v>
      </c>
      <c r="G321" s="42"/>
    </row>
    <row r="322" spans="2:7">
      <c r="B322" s="33"/>
      <c r="C322" s="43"/>
      <c r="D322" s="137">
        <f>'5 жастағы балалар К'!Z152</f>
        <v>0</v>
      </c>
      <c r="E322" s="44"/>
      <c r="F322" s="137">
        <f>'5 жастағы балалар Ш'!Z152</f>
        <v>0</v>
      </c>
      <c r="G322" s="44"/>
    </row>
    <row r="323" spans="2:7">
      <c r="B323" s="34"/>
      <c r="C323" s="43"/>
      <c r="D323" s="137">
        <f>'5 жастағы балалар К'!AA152</f>
        <v>0</v>
      </c>
      <c r="E323" s="44"/>
      <c r="F323" s="137">
        <f>'5 жастағы балалар Ш'!AA152</f>
        <v>0</v>
      </c>
      <c r="G323" s="44"/>
    </row>
    <row r="324" spans="2:7">
      <c r="B324" s="31">
        <v>9</v>
      </c>
      <c r="C324" s="43"/>
      <c r="D324" s="137">
        <f>'5 жастағы балалар К'!AB152</f>
        <v>0</v>
      </c>
      <c r="E324" s="44"/>
      <c r="F324" s="137">
        <f>'5 жастағы балалар Ш'!AB152</f>
        <v>0</v>
      </c>
      <c r="G324" s="44"/>
    </row>
    <row r="325" spans="2:7">
      <c r="B325" s="33"/>
      <c r="C325" s="43"/>
      <c r="D325" s="137">
        <f>'5 жастағы балалар К'!AC152</f>
        <v>0</v>
      </c>
      <c r="E325" s="44"/>
      <c r="F325" s="137">
        <f>'5 жастағы балалар Ш'!AC152</f>
        <v>0</v>
      </c>
      <c r="G325" s="44"/>
    </row>
    <row r="326" spans="2:7">
      <c r="B326" s="34"/>
      <c r="C326" s="43"/>
      <c r="D326" s="137">
        <f>'5 жастағы балалар К'!AD152</f>
        <v>0</v>
      </c>
      <c r="E326" s="44"/>
      <c r="F326" s="137">
        <f>'5 жастағы балалар Ш'!AD152</f>
        <v>0</v>
      </c>
      <c r="G326" s="44"/>
    </row>
    <row r="327" spans="2:7">
      <c r="B327" s="37">
        <v>10</v>
      </c>
      <c r="C327" s="43"/>
      <c r="D327" s="137">
        <f>'5 жастағы балалар К'!AE152</f>
        <v>0</v>
      </c>
      <c r="E327" s="44"/>
      <c r="F327" s="137">
        <f>'5 жастағы балалар Ш'!AE152</f>
        <v>0</v>
      </c>
      <c r="G327" s="44"/>
    </row>
    <row r="328" spans="2:7">
      <c r="B328" s="37"/>
      <c r="C328" s="43"/>
      <c r="D328" s="137">
        <f>'5 жастағы балалар К'!AF152</f>
        <v>0</v>
      </c>
      <c r="E328" s="44"/>
      <c r="F328" s="137">
        <f>'5 жастағы балалар Ш'!AF152</f>
        <v>0</v>
      </c>
      <c r="G328" s="44"/>
    </row>
    <row r="329" spans="2:7">
      <c r="B329" s="37"/>
      <c r="C329" s="43"/>
      <c r="D329" s="137">
        <f>'5 жастағы балалар К'!AG152</f>
        <v>0</v>
      </c>
      <c r="E329" s="44"/>
      <c r="F329" s="137">
        <f>'5 жастағы балалар Ш'!AG152</f>
        <v>0</v>
      </c>
      <c r="G329" s="44"/>
    </row>
    <row r="330" spans="2:7">
      <c r="B330" s="37">
        <v>11</v>
      </c>
      <c r="C330" s="43"/>
      <c r="D330" s="137">
        <f>'5 жастағы балалар К'!AH152</f>
        <v>0</v>
      </c>
      <c r="E330" s="44"/>
      <c r="F330" s="137">
        <f>'5 жастағы балалар Ш'!AH152</f>
        <v>0</v>
      </c>
      <c r="G330" s="44"/>
    </row>
    <row r="331" spans="2:7">
      <c r="B331" s="37"/>
      <c r="C331" s="43"/>
      <c r="D331" s="137">
        <f>'5 жастағы балалар К'!AI152</f>
        <v>0</v>
      </c>
      <c r="E331" s="44"/>
      <c r="F331" s="137">
        <f>'5 жастағы балалар Ш'!AI152</f>
        <v>0</v>
      </c>
      <c r="G331" s="44"/>
    </row>
    <row r="332" spans="2:7">
      <c r="B332" s="37"/>
      <c r="C332" s="43"/>
      <c r="D332" s="137">
        <f>'5 жастағы балалар К'!AJ152</f>
        <v>0</v>
      </c>
      <c r="E332" s="44"/>
      <c r="F332" s="137">
        <f>'5 жастағы балалар Ш'!AJ152</f>
        <v>0</v>
      </c>
      <c r="G332" s="44"/>
    </row>
    <row r="333" spans="2:7">
      <c r="B333" s="37">
        <v>12</v>
      </c>
      <c r="C333" s="43"/>
      <c r="D333" s="137">
        <f>'5 жастағы балалар К'!AK152</f>
        <v>0</v>
      </c>
      <c r="E333" s="44"/>
      <c r="F333" s="137">
        <f>'5 жастағы балалар Ш'!AK152</f>
        <v>0</v>
      </c>
      <c r="G333" s="44"/>
    </row>
    <row r="334" spans="2:7">
      <c r="B334" s="37"/>
      <c r="C334" s="43"/>
      <c r="D334" s="137">
        <f>'5 жастағы балалар К'!AL152</f>
        <v>0</v>
      </c>
      <c r="E334" s="44"/>
      <c r="F334" s="137">
        <f>'5 жастағы балалар Ш'!AL152</f>
        <v>0</v>
      </c>
      <c r="G334" s="44"/>
    </row>
    <row r="335" spans="2:7">
      <c r="B335" s="37"/>
      <c r="C335" s="43"/>
      <c r="D335" s="137">
        <f>'5 жастағы балалар К'!AM152</f>
        <v>0</v>
      </c>
      <c r="E335" s="44"/>
      <c r="F335" s="137">
        <f>'5 жастағы балалар Ш'!AM152</f>
        <v>0</v>
      </c>
      <c r="G335" s="44"/>
    </row>
    <row r="336" spans="2:7">
      <c r="B336" s="37">
        <v>13</v>
      </c>
      <c r="C336" s="43"/>
      <c r="D336" s="137">
        <f>'5 жастағы балалар К'!AN152</f>
        <v>0</v>
      </c>
      <c r="E336" s="44"/>
      <c r="F336" s="137">
        <f>'5 жастағы балалар Ш'!AN152</f>
        <v>0</v>
      </c>
      <c r="G336" s="44"/>
    </row>
    <row r="337" spans="2:7">
      <c r="B337" s="37"/>
      <c r="C337" s="43"/>
      <c r="D337" s="137">
        <f>'5 жастағы балалар К'!AO152</f>
        <v>0</v>
      </c>
      <c r="E337" s="44"/>
      <c r="F337" s="137">
        <f>'5 жастағы балалар Ш'!AO152</f>
        <v>0</v>
      </c>
      <c r="G337" s="44"/>
    </row>
    <row r="338" spans="2:7">
      <c r="B338" s="37"/>
      <c r="C338" s="43"/>
      <c r="D338" s="137">
        <f>'5 жастағы балалар К'!AP152</f>
        <v>0</v>
      </c>
      <c r="E338" s="44"/>
      <c r="F338" s="137">
        <f>'5 жастағы балалар Ш'!AP152</f>
        <v>0</v>
      </c>
      <c r="G338" s="44"/>
    </row>
    <row r="339" spans="2:7">
      <c r="B339" s="37">
        <v>14</v>
      </c>
      <c r="C339" s="43"/>
      <c r="D339" s="137">
        <f>'5 жастағы балалар К'!AQ152</f>
        <v>0</v>
      </c>
      <c r="E339" s="44"/>
      <c r="F339" s="137">
        <f>'5 жастағы балалар Ш'!AQ152</f>
        <v>0</v>
      </c>
      <c r="G339" s="44"/>
    </row>
    <row r="340" spans="2:7">
      <c r="B340" s="37"/>
      <c r="C340" s="43"/>
      <c r="D340" s="137">
        <f>'5 жастағы балалар К'!AR152</f>
        <v>0</v>
      </c>
      <c r="E340" s="44"/>
      <c r="F340" s="137">
        <f>'5 жастағы балалар Ш'!AR152</f>
        <v>0</v>
      </c>
      <c r="G340" s="44"/>
    </row>
    <row r="341" spans="2:7">
      <c r="B341" s="37"/>
      <c r="C341" s="43"/>
      <c r="D341" s="137">
        <f>'5 жастағы балалар К'!AS152</f>
        <v>0</v>
      </c>
      <c r="E341" s="44"/>
      <c r="F341" s="137">
        <f>'5 жастағы балалар Ш'!AS152</f>
        <v>0</v>
      </c>
      <c r="G341" s="44"/>
    </row>
    <row r="342" spans="2:7">
      <c r="B342" s="37">
        <v>15</v>
      </c>
      <c r="C342" s="43"/>
      <c r="D342" s="137">
        <f>'5 жастағы балалар К'!AT152</f>
        <v>0</v>
      </c>
      <c r="E342" s="44"/>
      <c r="F342" s="137">
        <f>'5 жастағы балалар Ш'!AT152</f>
        <v>0</v>
      </c>
      <c r="G342" s="44"/>
    </row>
    <row r="343" spans="2:7">
      <c r="B343" s="37"/>
      <c r="C343" s="43"/>
      <c r="D343" s="137">
        <f>'5 жастағы балалар К'!AU152</f>
        <v>0</v>
      </c>
      <c r="E343" s="44"/>
      <c r="F343" s="137">
        <f>'5 жастағы балалар Ш'!AU152</f>
        <v>0</v>
      </c>
      <c r="G343" s="44"/>
    </row>
    <row r="344" spans="2:7">
      <c r="B344" s="37"/>
      <c r="C344" s="43"/>
      <c r="D344" s="137">
        <f>'5 жастағы балалар К'!AV152</f>
        <v>0</v>
      </c>
      <c r="E344" s="44"/>
      <c r="F344" s="137">
        <f>'5 жастағы балалар Ш'!AV152</f>
        <v>0</v>
      </c>
      <c r="G344" s="44"/>
    </row>
    <row r="345" spans="2:7">
      <c r="B345" s="31">
        <v>16</v>
      </c>
      <c r="C345" s="43"/>
      <c r="D345" s="137">
        <f>'5 жастағы балалар К'!AW152</f>
        <v>0</v>
      </c>
      <c r="E345" s="44"/>
      <c r="F345" s="137">
        <f>'5 жастағы балалар Ш'!AW152</f>
        <v>0</v>
      </c>
      <c r="G345" s="44"/>
    </row>
    <row r="346" spans="2:7">
      <c r="B346" s="33"/>
      <c r="C346" s="43"/>
      <c r="D346" s="137">
        <f>'5 жастағы балалар К'!AX152</f>
        <v>0</v>
      </c>
      <c r="E346" s="44"/>
      <c r="F346" s="137">
        <f>'5 жастағы балалар Ш'!AX152</f>
        <v>0</v>
      </c>
      <c r="G346" s="44"/>
    </row>
    <row r="347" spans="2:7">
      <c r="B347" s="34"/>
      <c r="C347" s="43"/>
      <c r="D347" s="137">
        <f>'5 жастағы балалар К'!AY152</f>
        <v>0</v>
      </c>
      <c r="E347" s="44"/>
      <c r="F347" s="137">
        <f>'5 жастағы балалар Ш'!AY152</f>
        <v>0</v>
      </c>
      <c r="G347" s="44"/>
    </row>
    <row r="348" spans="2:7">
      <c r="B348" s="31">
        <v>17</v>
      </c>
      <c r="C348" s="43"/>
      <c r="D348" s="137">
        <f>'5 жастағы балалар К'!AZ152</f>
        <v>0</v>
      </c>
      <c r="E348" s="44"/>
      <c r="F348" s="137">
        <f>'5 жастағы балалар Ш'!AZ152</f>
        <v>0</v>
      </c>
      <c r="G348" s="44"/>
    </row>
    <row r="349" spans="2:7">
      <c r="B349" s="33"/>
      <c r="C349" s="43"/>
      <c r="D349" s="137">
        <f>'5 жастағы балалар К'!BA152</f>
        <v>0</v>
      </c>
      <c r="E349" s="44"/>
      <c r="F349" s="137">
        <f>'5 жастағы балалар Ш'!BA152</f>
        <v>0</v>
      </c>
      <c r="G349" s="44"/>
    </row>
    <row r="350" spans="2:7">
      <c r="B350" s="34"/>
      <c r="C350" s="43"/>
      <c r="D350" s="137">
        <f>'5 жастағы балалар К'!BB152</f>
        <v>0</v>
      </c>
      <c r="E350" s="44"/>
      <c r="F350" s="137">
        <f>'5 жастағы балалар Ш'!BB152</f>
        <v>0</v>
      </c>
      <c r="G350" s="44"/>
    </row>
    <row r="351" spans="2:7">
      <c r="B351" s="31">
        <v>18</v>
      </c>
      <c r="C351" s="43"/>
      <c r="D351" s="137">
        <f>'5 жастағы балалар К'!BC152</f>
        <v>0</v>
      </c>
      <c r="E351" s="44"/>
      <c r="F351" s="137">
        <f>'5 жастағы балалар Ш'!BC152</f>
        <v>0</v>
      </c>
      <c r="G351" s="44"/>
    </row>
    <row r="352" spans="2:7">
      <c r="B352" s="33"/>
      <c r="C352" s="43"/>
      <c r="D352" s="137">
        <f>'5 жастағы балалар К'!BD152</f>
        <v>0</v>
      </c>
      <c r="E352" s="44"/>
      <c r="F352" s="137">
        <f>'5 жастағы балалар Ш'!BD152</f>
        <v>0</v>
      </c>
      <c r="G352" s="44"/>
    </row>
    <row r="353" spans="2:7">
      <c r="B353" s="34"/>
      <c r="C353" s="43"/>
      <c r="D353" s="137">
        <f>'5 жастағы балалар К'!BE152</f>
        <v>0</v>
      </c>
      <c r="E353" s="44"/>
      <c r="F353" s="137">
        <f>'5 жастағы балалар Ш'!BE152</f>
        <v>0</v>
      </c>
      <c r="G353" s="44"/>
    </row>
    <row r="354" spans="2:7">
      <c r="B354" s="31">
        <v>19</v>
      </c>
      <c r="C354" s="43"/>
      <c r="D354" s="137">
        <f>'5 жастағы балалар К'!BF152</f>
        <v>0</v>
      </c>
      <c r="E354" s="44"/>
      <c r="F354" s="137">
        <f>'5 жастағы балалар Ш'!BF152</f>
        <v>0</v>
      </c>
      <c r="G354" s="44"/>
    </row>
    <row r="355" spans="2:7">
      <c r="B355" s="33"/>
      <c r="C355" s="43"/>
      <c r="D355" s="137">
        <f>'5 жастағы балалар К'!BG152</f>
        <v>0</v>
      </c>
      <c r="E355" s="44"/>
      <c r="F355" s="137">
        <f>'5 жастағы балалар Ш'!BG152</f>
        <v>0</v>
      </c>
      <c r="G355" s="44"/>
    </row>
    <row r="356" spans="2:7">
      <c r="B356" s="34"/>
      <c r="C356" s="43"/>
      <c r="D356" s="137">
        <f>'5 жастағы балалар К'!BH152</f>
        <v>0</v>
      </c>
      <c r="E356" s="44"/>
      <c r="F356" s="137">
        <f>'5 жастағы балалар Ш'!BH152</f>
        <v>0</v>
      </c>
      <c r="G356" s="44"/>
    </row>
    <row r="357" spans="2:7">
      <c r="B357" s="31">
        <v>20</v>
      </c>
      <c r="C357" s="43"/>
      <c r="D357" s="137">
        <f>'5 жастағы балалар К'!BI152</f>
        <v>0</v>
      </c>
      <c r="E357" s="44"/>
      <c r="F357" s="137">
        <f>'5 жастағы балалар Ш'!BI152</f>
        <v>0</v>
      </c>
      <c r="G357" s="44"/>
    </row>
    <row r="358" spans="2:7">
      <c r="B358" s="33"/>
      <c r="C358" s="43"/>
      <c r="D358" s="137">
        <f>'5 жастағы балалар К'!BJ152</f>
        <v>0</v>
      </c>
      <c r="E358" s="44"/>
      <c r="F358" s="137">
        <f>'5 жастағы балалар Ш'!BJ152</f>
        <v>0</v>
      </c>
      <c r="G358" s="44"/>
    </row>
    <row r="359" spans="2:7">
      <c r="B359" s="34"/>
      <c r="C359" s="43"/>
      <c r="D359" s="137">
        <f>'5 жастағы балалар К'!BK152</f>
        <v>0</v>
      </c>
      <c r="E359" s="44"/>
      <c r="F359" s="137">
        <f>'5 жастағы балалар Ш'!BK152</f>
        <v>0</v>
      </c>
      <c r="G359" s="44"/>
    </row>
    <row r="360" spans="2:7">
      <c r="B360" s="31">
        <v>21</v>
      </c>
      <c r="C360" s="43"/>
      <c r="D360" s="137">
        <f>'5 жастағы балалар К'!BL152</f>
        <v>0</v>
      </c>
      <c r="E360" s="44"/>
      <c r="F360" s="137">
        <f>'5 жастағы балалар Ш'!BL152</f>
        <v>0</v>
      </c>
      <c r="G360" s="44"/>
    </row>
    <row r="361" spans="2:7">
      <c r="B361" s="33"/>
      <c r="C361" s="43"/>
      <c r="D361" s="137">
        <f>'5 жастағы балалар К'!BM152</f>
        <v>0</v>
      </c>
      <c r="E361" s="44"/>
      <c r="F361" s="137">
        <f>'5 жастағы балалар Ш'!BM152</f>
        <v>0</v>
      </c>
      <c r="G361" s="44"/>
    </row>
    <row r="362" spans="2:7">
      <c r="B362" s="34"/>
      <c r="C362" s="43"/>
      <c r="D362" s="137">
        <f>'5 жастағы балалар К'!BN152</f>
        <v>0</v>
      </c>
      <c r="E362" s="44"/>
      <c r="F362" s="137">
        <f>'5 жастағы балалар Ш'!BN152</f>
        <v>0</v>
      </c>
      <c r="G362" s="44"/>
    </row>
    <row r="363" spans="2:7">
      <c r="B363" s="31">
        <v>22</v>
      </c>
      <c r="C363" s="43"/>
      <c r="D363" s="137">
        <f>'5 жастағы балалар К'!BO152</f>
        <v>0</v>
      </c>
      <c r="E363" s="44"/>
      <c r="F363" s="137">
        <f>'5 жастағы балалар Ш'!BO152</f>
        <v>0</v>
      </c>
      <c r="G363" s="44"/>
    </row>
    <row r="364" spans="2:7">
      <c r="B364" s="33"/>
      <c r="C364" s="43"/>
      <c r="D364" s="137">
        <f>'5 жастағы балалар К'!BP152</f>
        <v>0</v>
      </c>
      <c r="E364" s="44"/>
      <c r="F364" s="137">
        <f>'5 жастағы балалар Ш'!BP152</f>
        <v>0</v>
      </c>
      <c r="G364" s="44"/>
    </row>
    <row r="365" spans="2:7">
      <c r="B365" s="34"/>
      <c r="C365" s="43"/>
      <c r="D365" s="137">
        <f>'5 жастағы балалар К'!BQ152</f>
        <v>0</v>
      </c>
      <c r="E365" s="44"/>
      <c r="F365" s="137">
        <f>'5 жастағы балалар Ш'!BQ152</f>
        <v>0</v>
      </c>
      <c r="G365" s="44"/>
    </row>
    <row r="366" spans="2:7">
      <c r="B366" s="31">
        <v>23</v>
      </c>
      <c r="C366" s="43"/>
      <c r="D366" s="137">
        <f>'5 жастағы балалар К'!BR152</f>
        <v>0</v>
      </c>
      <c r="E366" s="44"/>
      <c r="F366" s="137">
        <f>'5 жастағы балалар Ш'!BR152</f>
        <v>0</v>
      </c>
      <c r="G366" s="44"/>
    </row>
    <row r="367" spans="2:7">
      <c r="B367" s="33"/>
      <c r="C367" s="43"/>
      <c r="D367" s="137">
        <f>'5 жастағы балалар К'!BS152</f>
        <v>0</v>
      </c>
      <c r="E367" s="44"/>
      <c r="F367" s="137">
        <f>'5 жастағы балалар Ш'!BS152</f>
        <v>0</v>
      </c>
      <c r="G367" s="44"/>
    </row>
    <row r="368" spans="2:7">
      <c r="B368" s="34"/>
      <c r="C368" s="43"/>
      <c r="D368" s="137">
        <f>'5 жастағы балалар К'!BT152</f>
        <v>0</v>
      </c>
      <c r="E368" s="44"/>
      <c r="F368" s="137">
        <f>'5 жастағы балалар Ш'!BT152</f>
        <v>0</v>
      </c>
      <c r="G368" s="44"/>
    </row>
    <row r="369" spans="2:7">
      <c r="B369" s="31">
        <v>24</v>
      </c>
      <c r="C369" s="43"/>
      <c r="D369" s="137">
        <f>'5 жастағы балалар К'!BU152</f>
        <v>0</v>
      </c>
      <c r="E369" s="44"/>
      <c r="F369" s="137">
        <f>'5 жастағы балалар Ш'!BU152</f>
        <v>0</v>
      </c>
      <c r="G369" s="44"/>
    </row>
    <row r="370" spans="2:7">
      <c r="B370" s="33"/>
      <c r="C370" s="43"/>
      <c r="D370" s="137">
        <f>'5 жастағы балалар К'!BV152</f>
        <v>0</v>
      </c>
      <c r="E370" s="44"/>
      <c r="F370" s="137">
        <f>'5 жастағы балалар Ш'!BV152</f>
        <v>0</v>
      </c>
      <c r="G370" s="44"/>
    </row>
    <row r="371" spans="2:7">
      <c r="B371" s="34"/>
      <c r="C371" s="43"/>
      <c r="D371" s="137">
        <f>'5 жастағы балалар К'!BW152</f>
        <v>0</v>
      </c>
      <c r="E371" s="44"/>
      <c r="F371" s="137">
        <f>'5 жастағы балалар Ш'!BW152</f>
        <v>0</v>
      </c>
      <c r="G371" s="44"/>
    </row>
    <row r="372" spans="2:7">
      <c r="B372" s="31">
        <v>25</v>
      </c>
      <c r="C372" s="43"/>
      <c r="D372" s="137">
        <f>'5 жастағы балалар К'!BX152</f>
        <v>0</v>
      </c>
      <c r="E372" s="44"/>
      <c r="F372" s="137">
        <f>'5 жастағы балалар Ш'!BX152</f>
        <v>0</v>
      </c>
      <c r="G372" s="44"/>
    </row>
    <row r="373" spans="2:7">
      <c r="B373" s="33"/>
      <c r="C373" s="43"/>
      <c r="D373" s="137">
        <f>'5 жастағы балалар К'!BY152</f>
        <v>0</v>
      </c>
      <c r="E373" s="44"/>
      <c r="F373" s="137">
        <f>'5 жастағы балалар Ш'!BY152</f>
        <v>0</v>
      </c>
      <c r="G373" s="44"/>
    </row>
    <row r="374" spans="2:7">
      <c r="B374" s="34"/>
      <c r="C374" s="43"/>
      <c r="D374" s="137">
        <f>'5 жастағы балалар К'!BZ152</f>
        <v>0</v>
      </c>
      <c r="E374" s="44"/>
      <c r="F374" s="137">
        <f>'5 жастағы балалар Ш'!BZ152</f>
        <v>0</v>
      </c>
      <c r="G374" s="44"/>
    </row>
    <row r="375" spans="2:7">
      <c r="B375" s="37">
        <v>26</v>
      </c>
      <c r="C375" s="43"/>
      <c r="D375" s="137">
        <f>'5 жастағы балалар К'!CA152</f>
        <v>0</v>
      </c>
      <c r="E375" s="44"/>
      <c r="F375" s="137">
        <f>'5 жастағы балалар Ш'!CA152</f>
        <v>0</v>
      </c>
      <c r="G375" s="44"/>
    </row>
    <row r="376" spans="2:7">
      <c r="B376" s="37"/>
      <c r="C376" s="43"/>
      <c r="D376" s="137">
        <f>'5 жастағы балалар К'!CB152</f>
        <v>0</v>
      </c>
      <c r="E376" s="44"/>
      <c r="F376" s="137">
        <f>'5 жастағы балалар Ш'!CB152</f>
        <v>0</v>
      </c>
      <c r="G376" s="44"/>
    </row>
    <row r="377" spans="2:7">
      <c r="B377" s="37"/>
      <c r="C377" s="43"/>
      <c r="D377" s="137">
        <f>'5 жастағы балалар К'!CC152</f>
        <v>0</v>
      </c>
      <c r="E377" s="44"/>
      <c r="F377" s="137">
        <f>'5 жастағы балалар Ш'!CC152</f>
        <v>0</v>
      </c>
      <c r="G377" s="44"/>
    </row>
    <row r="378" spans="2:7">
      <c r="B378" s="37">
        <v>27</v>
      </c>
      <c r="C378" s="43"/>
      <c r="D378" s="137">
        <f>'5 жастағы балалар К'!CD152</f>
        <v>0</v>
      </c>
      <c r="E378" s="44"/>
      <c r="F378" s="137">
        <f>'5 жастағы балалар Ш'!CD152</f>
        <v>0</v>
      </c>
      <c r="G378" s="44"/>
    </row>
    <row r="379" spans="2:7">
      <c r="B379" s="37"/>
      <c r="C379" s="43"/>
      <c r="D379" s="137">
        <f>'5 жастағы балалар К'!CE152</f>
        <v>0</v>
      </c>
      <c r="E379" s="44"/>
      <c r="F379" s="137">
        <f>'5 жастағы балалар Ш'!CE152</f>
        <v>0</v>
      </c>
      <c r="G379" s="44"/>
    </row>
    <row r="380" spans="2:7">
      <c r="B380" s="37"/>
      <c r="C380" s="43"/>
      <c r="D380" s="137">
        <f>'5 жастағы балалар К'!CF152</f>
        <v>0</v>
      </c>
      <c r="E380" s="44"/>
      <c r="F380" s="137">
        <f>'5 жастағы балалар Ш'!CF152</f>
        <v>0</v>
      </c>
      <c r="G380" s="44"/>
    </row>
    <row r="381" spans="2:7">
      <c r="B381" s="37">
        <v>28</v>
      </c>
      <c r="C381" s="43"/>
      <c r="D381" s="137">
        <f>'5 жастағы балалар К'!CG152</f>
        <v>0</v>
      </c>
      <c r="E381" s="44"/>
      <c r="F381" s="137">
        <f>'5 жастағы балалар Ш'!CG152</f>
        <v>0</v>
      </c>
      <c r="G381" s="44"/>
    </row>
    <row r="382" spans="2:7">
      <c r="B382" s="37"/>
      <c r="C382" s="43"/>
      <c r="D382" s="137">
        <f>'5 жастағы балалар К'!CH152</f>
        <v>0</v>
      </c>
      <c r="E382" s="44"/>
      <c r="F382" s="137">
        <f>'5 жастағы балалар Ш'!CH152</f>
        <v>0</v>
      </c>
      <c r="G382" s="44"/>
    </row>
    <row r="383" spans="2:7">
      <c r="B383" s="37"/>
      <c r="C383" s="43"/>
      <c r="D383" s="137">
        <f>'5 жастағы балалар К'!CI152</f>
        <v>0</v>
      </c>
      <c r="E383" s="44"/>
      <c r="F383" s="137">
        <f>'5 жастағы балалар Ш'!CI152</f>
        <v>0</v>
      </c>
      <c r="G383" s="44"/>
    </row>
    <row r="384" spans="2:7">
      <c r="B384" s="37">
        <v>29</v>
      </c>
      <c r="C384" s="43"/>
      <c r="D384" s="42"/>
      <c r="E384" s="44"/>
      <c r="F384" s="137">
        <f>'5 жастағы балалар Ш'!CJ152</f>
        <v>0</v>
      </c>
      <c r="G384" s="44"/>
    </row>
    <row r="385" spans="2:7">
      <c r="B385" s="37"/>
      <c r="C385" s="43"/>
      <c r="D385" s="44"/>
      <c r="E385" s="44"/>
      <c r="F385" s="137">
        <f>'5 жастағы балалар Ш'!CK152</f>
        <v>0</v>
      </c>
      <c r="G385" s="44"/>
    </row>
    <row r="386" spans="2:7">
      <c r="B386" s="37"/>
      <c r="C386" s="43"/>
      <c r="D386" s="44"/>
      <c r="E386" s="44"/>
      <c r="F386" s="137">
        <f>'5 жастағы балалар Ш'!CL152</f>
        <v>0</v>
      </c>
      <c r="G386" s="44"/>
    </row>
    <row r="387" spans="2:7">
      <c r="B387" s="37">
        <v>30</v>
      </c>
      <c r="C387" s="43"/>
      <c r="D387" s="44"/>
      <c r="E387" s="44"/>
      <c r="F387" s="137">
        <f>'5 жастағы балалар Ш'!CM152</f>
        <v>0</v>
      </c>
      <c r="G387" s="44"/>
    </row>
    <row r="388" spans="2:7">
      <c r="B388" s="37"/>
      <c r="C388" s="43"/>
      <c r="D388" s="44"/>
      <c r="E388" s="44"/>
      <c r="F388" s="137">
        <f>'5 жастағы балалар Ш'!CN152</f>
        <v>0</v>
      </c>
      <c r="G388" s="44"/>
    </row>
    <row r="389" spans="2:7">
      <c r="B389" s="37"/>
      <c r="C389" s="43"/>
      <c r="D389" s="44"/>
      <c r="E389" s="44"/>
      <c r="F389" s="137">
        <f>'5 жастағы балалар Ш'!CO152</f>
        <v>0</v>
      </c>
      <c r="G389" s="44"/>
    </row>
    <row r="390" spans="2:7">
      <c r="B390" s="37">
        <v>31</v>
      </c>
      <c r="C390" s="43"/>
      <c r="D390" s="44"/>
      <c r="E390" s="44"/>
      <c r="F390" s="137">
        <f>'5 жастағы балалар Ш'!CP152</f>
        <v>0</v>
      </c>
      <c r="G390" s="44"/>
    </row>
    <row r="391" spans="2:7">
      <c r="B391" s="37"/>
      <c r="C391" s="43"/>
      <c r="D391" s="44"/>
      <c r="E391" s="44"/>
      <c r="F391" s="137">
        <f>'5 жастағы балалар Ш'!CQ152</f>
        <v>0</v>
      </c>
      <c r="G391" s="44"/>
    </row>
    <row r="392" spans="2:7">
      <c r="B392" s="37"/>
      <c r="C392" s="43"/>
      <c r="D392" s="44"/>
      <c r="E392" s="44"/>
      <c r="F392" s="137">
        <f>'5 жастағы балалар Ш'!CR152</f>
        <v>0</v>
      </c>
      <c r="G392" s="44"/>
    </row>
    <row r="393" spans="2:7">
      <c r="B393" s="37">
        <v>32</v>
      </c>
      <c r="C393" s="43"/>
      <c r="D393" s="44"/>
      <c r="E393" s="44"/>
      <c r="F393" s="137">
        <f>'5 жастағы балалар Ш'!CS152</f>
        <v>0</v>
      </c>
      <c r="G393" s="44"/>
    </row>
    <row r="394" spans="2:7">
      <c r="B394" s="37"/>
      <c r="C394" s="43"/>
      <c r="D394" s="44"/>
      <c r="E394" s="44"/>
      <c r="F394" s="137">
        <f>'5 жастағы балалар Ш'!CT152</f>
        <v>0</v>
      </c>
      <c r="G394" s="44"/>
    </row>
    <row r="395" spans="2:7">
      <c r="B395" s="37"/>
      <c r="C395" s="43"/>
      <c r="D395" s="44"/>
      <c r="E395" s="44"/>
      <c r="F395" s="137">
        <f>'5 жастағы балалар Ш'!CU152</f>
        <v>0</v>
      </c>
      <c r="G395" s="44"/>
    </row>
    <row r="396" spans="2:7">
      <c r="B396" s="37">
        <v>33</v>
      </c>
      <c r="C396" s="43"/>
      <c r="D396" s="44"/>
      <c r="E396" s="44"/>
      <c r="F396" s="137">
        <f>'5 жастағы балалар Ш'!CV152</f>
        <v>0</v>
      </c>
      <c r="G396" s="44"/>
    </row>
    <row r="397" spans="2:7">
      <c r="B397" s="37"/>
      <c r="C397" s="43"/>
      <c r="D397" s="44"/>
      <c r="E397" s="44"/>
      <c r="F397" s="137">
        <f>'5 жастағы балалар Ш'!CW152</f>
        <v>0</v>
      </c>
      <c r="G397" s="44"/>
    </row>
    <row r="398" spans="2:7">
      <c r="B398" s="37"/>
      <c r="C398" s="43"/>
      <c r="D398" s="44"/>
      <c r="E398" s="44"/>
      <c r="F398" s="137">
        <f>'5 жастағы балалар Ш'!CX152</f>
        <v>0</v>
      </c>
      <c r="G398" s="44"/>
    </row>
    <row r="399" spans="2:7">
      <c r="B399" s="37">
        <v>34</v>
      </c>
      <c r="C399" s="43"/>
      <c r="D399" s="44"/>
      <c r="E399" s="44"/>
      <c r="F399" s="137">
        <f>'5 жастағы балалар Ш'!CY152</f>
        <v>0</v>
      </c>
      <c r="G399" s="44"/>
    </row>
    <row r="400" spans="2:7">
      <c r="B400" s="37"/>
      <c r="C400" s="43"/>
      <c r="D400" s="44"/>
      <c r="E400" s="44"/>
      <c r="F400" s="137">
        <f>'5 жастағы балалар Ш'!CZ152</f>
        <v>0</v>
      </c>
      <c r="G400" s="44"/>
    </row>
    <row r="401" spans="2:7">
      <c r="B401" s="37"/>
      <c r="C401" s="43"/>
      <c r="D401" s="44"/>
      <c r="E401" s="44"/>
      <c r="F401" s="137">
        <f>'5 жастағы балалар Ш'!DA152</f>
        <v>0</v>
      </c>
      <c r="G401" s="44"/>
    </row>
    <row r="402" spans="2:7">
      <c r="B402" s="37">
        <v>35</v>
      </c>
      <c r="C402" s="43"/>
      <c r="D402" s="44"/>
      <c r="E402" s="44"/>
      <c r="F402" s="137">
        <f>'5 жастағы балалар Ш'!DB152</f>
        <v>0</v>
      </c>
      <c r="G402" s="44"/>
    </row>
    <row r="403" spans="2:7">
      <c r="B403" s="37"/>
      <c r="C403" s="43"/>
      <c r="D403" s="44"/>
      <c r="E403" s="44"/>
      <c r="F403" s="137">
        <f>'5 жастағы балалар Ш'!DC152</f>
        <v>0</v>
      </c>
      <c r="G403" s="44"/>
    </row>
    <row r="404" spans="2:7">
      <c r="B404" s="37"/>
      <c r="C404" s="45"/>
      <c r="D404" s="46"/>
      <c r="E404" s="46"/>
      <c r="F404" s="137">
        <f>'5 жастағы балалар Ш'!DD152</f>
        <v>0</v>
      </c>
      <c r="G404" s="46"/>
    </row>
    <row r="405" spans="2:2">
      <c r="B405" s="47">
        <f>СВОД3!V47</f>
        <v>0</v>
      </c>
    </row>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3.5" customHeight="1" spans="2:8">
      <c r="B4" s="3" t="s">
        <v>827</v>
      </c>
      <c r="C4" s="3"/>
      <c r="D4" s="4">
        <f>'5 жастағы балалар Ф'!C94</f>
        <v>0</v>
      </c>
      <c r="E4" s="5"/>
      <c r="F4" s="5"/>
      <c r="G4" s="1"/>
      <c r="H4" s="1"/>
    </row>
    <row r="5" ht="18" spans="2:8">
      <c r="B5" s="6" t="s">
        <v>2</v>
      </c>
      <c r="C5" s="6"/>
      <c r="D5" s="7">
        <f>'5 жастағы балалар Ф'!A94</f>
        <v>0</v>
      </c>
      <c r="E5" s="7"/>
      <c r="F5" s="7"/>
      <c r="G5" s="1"/>
      <c r="H5" s="1"/>
    </row>
    <row r="6" ht="78"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2.2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Ф'!D94</f>
        <v>0</v>
      </c>
      <c r="D191" s="139">
        <f>'5 жастағы балалар К'!D94</f>
        <v>0</v>
      </c>
      <c r="E191" s="139">
        <f>'5 жастағы балалар Т'!D94</f>
        <v>0</v>
      </c>
      <c r="F191" s="139">
        <f>'5 жастағы балалар Ш'!D94</f>
        <v>0</v>
      </c>
      <c r="G191" s="139">
        <f>'5 жастағы балалар Ә'!D94</f>
        <v>0</v>
      </c>
    </row>
    <row r="192" spans="2:7">
      <c r="B192" s="33"/>
      <c r="C192" s="139">
        <f>'5 жастағы балалар Ф'!E94</f>
        <v>0</v>
      </c>
      <c r="D192" s="139">
        <f>'5 жастағы балалар К'!E94</f>
        <v>0</v>
      </c>
      <c r="E192" s="139">
        <f>'5 жастағы балалар Т'!E94</f>
        <v>0</v>
      </c>
      <c r="F192" s="139">
        <f>'5 жастағы балалар Ш'!E94</f>
        <v>0</v>
      </c>
      <c r="G192" s="139">
        <f>'5 жастағы балалар Ә'!E94</f>
        <v>0</v>
      </c>
    </row>
    <row r="193" spans="2:7">
      <c r="B193" s="34"/>
      <c r="C193" s="139">
        <f>'5 жастағы балалар Ф'!F94</f>
        <v>0</v>
      </c>
      <c r="D193" s="139">
        <f>'5 жастағы балалар К'!F94</f>
        <v>0</v>
      </c>
      <c r="E193" s="139">
        <f>'5 жастағы балалар Т'!F94</f>
        <v>0</v>
      </c>
      <c r="F193" s="139">
        <f>'5 жастағы балалар Ш'!F94</f>
        <v>0</v>
      </c>
      <c r="G193" s="139">
        <f>'5 жастағы балалар Ә'!F94</f>
        <v>0</v>
      </c>
    </row>
    <row r="194" ht="15" customHeight="1" spans="2:99">
      <c r="B194" s="31">
        <v>2</v>
      </c>
      <c r="C194" s="139">
        <f>'5 жастағы балалар Ф'!G94</f>
        <v>0</v>
      </c>
      <c r="D194" s="139">
        <f>'5 жастағы балалар К'!G94</f>
        <v>0</v>
      </c>
      <c r="E194" s="139">
        <f>'5 жастағы балалар Т'!G94</f>
        <v>0</v>
      </c>
      <c r="F194" s="139">
        <f>'5 жастағы балалар Ш'!G94</f>
        <v>0</v>
      </c>
      <c r="G194" s="139">
        <f>'5 жастағы балалар Ә'!G94</f>
        <v>0</v>
      </c>
      <c r="CO194" s="140"/>
      <c r="CQ194" s="140"/>
      <c r="CS194" s="140"/>
      <c r="CU194" s="140"/>
    </row>
    <row r="195" spans="2:99">
      <c r="B195" s="33"/>
      <c r="C195" s="139">
        <f>'5 жастағы балалар Ф'!H94</f>
        <v>0</v>
      </c>
      <c r="D195" s="139">
        <f>'5 жастағы балалар К'!H94</f>
        <v>0</v>
      </c>
      <c r="E195" s="139">
        <f>'5 жастағы балалар Т'!H94</f>
        <v>0</v>
      </c>
      <c r="F195" s="139">
        <f>'5 жастағы балалар Ш'!H94</f>
        <v>0</v>
      </c>
      <c r="G195" s="139">
        <f>'5 жастағы балалар Ә'!H94</f>
        <v>0</v>
      </c>
      <c r="CO195" s="141"/>
      <c r="CQ195" s="141"/>
      <c r="CS195" s="141"/>
      <c r="CU195" s="141"/>
    </row>
    <row r="196" spans="2:99">
      <c r="B196" s="34"/>
      <c r="C196" s="139">
        <f>'5 жастағы балалар Ф'!I94</f>
        <v>0</v>
      </c>
      <c r="D196" s="139">
        <f>'5 жастағы балалар К'!I94</f>
        <v>0</v>
      </c>
      <c r="E196" s="139">
        <f>'5 жастағы балалар Т'!I94</f>
        <v>0</v>
      </c>
      <c r="F196" s="139">
        <f>'5 жастағы балалар Ш'!I94</f>
        <v>0</v>
      </c>
      <c r="G196" s="139">
        <f>'5 жастағы балалар Ә'!I94</f>
        <v>0</v>
      </c>
      <c r="CO196" s="141"/>
      <c r="CQ196" s="141"/>
      <c r="CS196" s="141"/>
      <c r="CU196" s="141"/>
    </row>
    <row r="197" spans="2:7">
      <c r="B197" s="31">
        <v>3</v>
      </c>
      <c r="C197" s="139">
        <f>'5 жастағы балалар Ф'!J94</f>
        <v>0</v>
      </c>
      <c r="D197" s="139">
        <f>'5 жастағы балалар К'!J94</f>
        <v>0</v>
      </c>
      <c r="E197" s="139">
        <f>'5 жастағы балалар Т'!J94</f>
        <v>0</v>
      </c>
      <c r="F197" s="139">
        <f>'5 жастағы балалар Ш'!J94</f>
        <v>0</v>
      </c>
      <c r="G197" s="139">
        <f>'5 жастағы балалар Ә'!J94</f>
        <v>0</v>
      </c>
    </row>
    <row r="198" spans="2:7">
      <c r="B198" s="33"/>
      <c r="C198" s="139">
        <f>'5 жастағы балалар Ф'!K94</f>
        <v>0</v>
      </c>
      <c r="D198" s="139">
        <f>'5 жастағы балалар К'!K94</f>
        <v>0</v>
      </c>
      <c r="E198" s="139">
        <f>'5 жастағы балалар Т'!K94</f>
        <v>0</v>
      </c>
      <c r="F198" s="139">
        <f>'5 жастағы балалар Ш'!K94</f>
        <v>0</v>
      </c>
      <c r="G198" s="139">
        <f>'5 жастағы балалар Ә'!K94</f>
        <v>0</v>
      </c>
    </row>
    <row r="199" spans="2:7">
      <c r="B199" s="34"/>
      <c r="C199" s="139">
        <f>'5 жастағы балалар Ф'!L94</f>
        <v>0</v>
      </c>
      <c r="D199" s="139">
        <f>'5 жастағы балалар К'!L94</f>
        <v>0</v>
      </c>
      <c r="E199" s="139">
        <f>'5 жастағы балалар Т'!L94</f>
        <v>0</v>
      </c>
      <c r="F199" s="139">
        <f>'5 жастағы балалар Ш'!L94</f>
        <v>0</v>
      </c>
      <c r="G199" s="139">
        <f>'5 жастағы балалар Ә'!L94</f>
        <v>0</v>
      </c>
    </row>
    <row r="200" spans="2:7">
      <c r="B200" s="31">
        <v>4</v>
      </c>
      <c r="C200" s="139">
        <f>'5 жастағы балалар Ф'!M94</f>
        <v>0</v>
      </c>
      <c r="D200" s="139">
        <f>'5 жастағы балалар К'!M94</f>
        <v>0</v>
      </c>
      <c r="E200" s="139">
        <f>'5 жастағы балалар Т'!M94</f>
        <v>0</v>
      </c>
      <c r="F200" s="139">
        <f>'5 жастағы балалар Ш'!M94</f>
        <v>0</v>
      </c>
      <c r="G200" s="139">
        <f>'5 жастағы балалар Ә'!M94</f>
        <v>0</v>
      </c>
    </row>
    <row r="201" spans="2:7">
      <c r="B201" s="33"/>
      <c r="C201" s="139">
        <f>'5 жастағы балалар Ф'!N94</f>
        <v>0</v>
      </c>
      <c r="D201" s="139">
        <f>'5 жастағы балалар К'!N94</f>
        <v>0</v>
      </c>
      <c r="E201" s="139">
        <f>'5 жастағы балалар Т'!N94</f>
        <v>0</v>
      </c>
      <c r="F201" s="139">
        <f>'5 жастағы балалар Ш'!N94</f>
        <v>0</v>
      </c>
      <c r="G201" s="139">
        <f>'5 жастағы балалар Ә'!N94</f>
        <v>0</v>
      </c>
    </row>
    <row r="202" spans="2:7">
      <c r="B202" s="34"/>
      <c r="C202" s="139">
        <f>'5 жастағы балалар Ф'!O94</f>
        <v>0</v>
      </c>
      <c r="D202" s="139">
        <f>'5 жастағы балалар К'!O94</f>
        <v>0</v>
      </c>
      <c r="E202" s="139">
        <f>'5 жастағы балалар Т'!O94</f>
        <v>0</v>
      </c>
      <c r="F202" s="139">
        <f>'5 жастағы балалар Ш'!O94</f>
        <v>0</v>
      </c>
      <c r="G202" s="139">
        <f>'5 жастағы балалар Ә'!O94</f>
        <v>0</v>
      </c>
    </row>
    <row r="203" spans="2:7">
      <c r="B203" s="31">
        <v>5</v>
      </c>
      <c r="C203" s="139">
        <f>'5 жастағы балалар Ф'!P94</f>
        <v>0</v>
      </c>
      <c r="D203" s="139">
        <f>'5 жастағы балалар К'!P94</f>
        <v>0</v>
      </c>
      <c r="E203" s="139">
        <f>'5 жастағы балалар Т'!P94</f>
        <v>0</v>
      </c>
      <c r="F203" s="139">
        <f>'5 жастағы балалар Ш'!P94</f>
        <v>0</v>
      </c>
      <c r="G203" s="139">
        <f>'5 жастағы балалар Ә'!P94</f>
        <v>0</v>
      </c>
    </row>
    <row r="204" spans="2:7">
      <c r="B204" s="33"/>
      <c r="C204" s="139">
        <f>'5 жастағы балалар Ф'!Q94</f>
        <v>0</v>
      </c>
      <c r="D204" s="139">
        <f>'5 жастағы балалар К'!Q94</f>
        <v>0</v>
      </c>
      <c r="E204" s="139">
        <f>'5 жастағы балалар Т'!Q94</f>
        <v>0</v>
      </c>
      <c r="F204" s="139">
        <f>'5 жастағы балалар Ш'!Q94</f>
        <v>0</v>
      </c>
      <c r="G204" s="139">
        <f>'5 жастағы балалар Ә'!Q94</f>
        <v>0</v>
      </c>
    </row>
    <row r="205" spans="2:7">
      <c r="B205" s="34"/>
      <c r="C205" s="139">
        <f>'5 жастағы балалар Ф'!R94</f>
        <v>0</v>
      </c>
      <c r="D205" s="139">
        <f>'5 жастағы балалар К'!R94</f>
        <v>0</v>
      </c>
      <c r="E205" s="139">
        <f>'5 жастағы балалар Т'!R94</f>
        <v>0</v>
      </c>
      <c r="F205" s="139">
        <f>'5 жастағы балалар Ш'!R94</f>
        <v>0</v>
      </c>
      <c r="G205" s="139">
        <f>'5 жастағы балалар Ә'!R94</f>
        <v>0</v>
      </c>
    </row>
    <row r="206" spans="2:7">
      <c r="B206" s="31">
        <v>6</v>
      </c>
      <c r="C206" s="139">
        <f>'5 жастағы балалар Ф'!S94</f>
        <v>0</v>
      </c>
      <c r="D206" s="139">
        <f>'5 жастағы балалар К'!S94</f>
        <v>0</v>
      </c>
      <c r="E206" s="139">
        <f>'5 жастағы балалар Т'!S94</f>
        <v>0</v>
      </c>
      <c r="F206" s="139">
        <f>'5 жастағы балалар Ш'!S94</f>
        <v>0</v>
      </c>
      <c r="G206" s="139">
        <f>'5 жастағы балалар Ә'!S94</f>
        <v>0</v>
      </c>
    </row>
    <row r="207" spans="2:7">
      <c r="B207" s="33"/>
      <c r="C207" s="139">
        <f>'5 жастағы балалар Ф'!T94</f>
        <v>0</v>
      </c>
      <c r="D207" s="139">
        <f>'5 жастағы балалар К'!T94</f>
        <v>0</v>
      </c>
      <c r="E207" s="139">
        <f>'5 жастағы балалар Т'!T94</f>
        <v>0</v>
      </c>
      <c r="F207" s="139">
        <f>'5 жастағы балалар Ш'!T94</f>
        <v>0</v>
      </c>
      <c r="G207" s="139">
        <f>'5 жастағы балалар Ә'!T94</f>
        <v>0</v>
      </c>
    </row>
    <row r="208" spans="2:7">
      <c r="B208" s="34"/>
      <c r="C208" s="139">
        <f>'5 жастағы балалар Ф'!U94</f>
        <v>0</v>
      </c>
      <c r="D208" s="139">
        <f>'5 жастағы балалар К'!U94</f>
        <v>0</v>
      </c>
      <c r="E208" s="139">
        <f>'5 жастағы балалар Т'!U94</f>
        <v>0</v>
      </c>
      <c r="F208" s="139">
        <f>'5 жастағы балалар Ш'!U94</f>
        <v>0</v>
      </c>
      <c r="G208" s="139">
        <f>'5 жастағы балалар Ә'!U94</f>
        <v>0</v>
      </c>
    </row>
    <row r="209" spans="2:7">
      <c r="B209" s="31">
        <v>7</v>
      </c>
      <c r="C209" s="139">
        <f>'5 жастағы балалар Ф'!V94</f>
        <v>0</v>
      </c>
      <c r="D209" s="139">
        <f>'5 жастағы балалар К'!V94</f>
        <v>0</v>
      </c>
      <c r="E209" s="139">
        <f>'5 жастағы балалар Т'!V94</f>
        <v>0</v>
      </c>
      <c r="F209" s="139">
        <f>'5 жастағы балалар Ш'!V94</f>
        <v>0</v>
      </c>
      <c r="G209" s="139">
        <f>'5 жастағы балалар Ә'!V94</f>
        <v>0</v>
      </c>
    </row>
    <row r="210" spans="2:7">
      <c r="B210" s="33"/>
      <c r="C210" s="139">
        <f>'5 жастағы балалар Ф'!W94</f>
        <v>0</v>
      </c>
      <c r="D210" s="139">
        <f>'5 жастағы балалар Ш'!W94</f>
        <v>0</v>
      </c>
      <c r="E210" s="139">
        <f>'5 жастағы балалар Т'!W94</f>
        <v>0</v>
      </c>
      <c r="F210" s="139">
        <f>'5 жастағы балалар Ш'!W94</f>
        <v>0</v>
      </c>
      <c r="G210" s="139">
        <f>'5 жастағы балалар Ә'!W94</f>
        <v>0</v>
      </c>
    </row>
    <row r="211" spans="2:7">
      <c r="B211" s="34"/>
      <c r="C211" s="139">
        <f>'5 жастағы балалар Ф'!X94</f>
        <v>0</v>
      </c>
      <c r="D211" s="139">
        <f>'5 жастағы балалар К'!X94</f>
        <v>0</v>
      </c>
      <c r="E211" s="139">
        <f>'5 жастағы балалар Т'!X94</f>
        <v>0</v>
      </c>
      <c r="F211" s="139">
        <f>'5 жастағы балалар Ш'!X94</f>
        <v>0</v>
      </c>
      <c r="G211" s="139">
        <f>'5 жастағы балалар Ә'!X94</f>
        <v>0</v>
      </c>
    </row>
    <row r="212" spans="2:7">
      <c r="B212" s="31">
        <v>8</v>
      </c>
      <c r="C212" s="41"/>
      <c r="D212" s="139">
        <f>'5 жастағы балалар К'!Y94</f>
        <v>0</v>
      </c>
      <c r="E212" s="42"/>
      <c r="F212" s="139">
        <f>'5 жастағы балалар Ш'!Y94</f>
        <v>0</v>
      </c>
      <c r="G212" s="42"/>
    </row>
    <row r="213" spans="2:7">
      <c r="B213" s="33"/>
      <c r="C213" s="43"/>
      <c r="D213" s="139">
        <f>'5 жастағы балалар К'!Z94</f>
        <v>0</v>
      </c>
      <c r="E213" s="44"/>
      <c r="F213" s="139">
        <f>'5 жастағы балалар Ш'!Z94</f>
        <v>0</v>
      </c>
      <c r="G213" s="44"/>
    </row>
    <row r="214" spans="2:7">
      <c r="B214" s="34"/>
      <c r="C214" s="43"/>
      <c r="D214" s="139">
        <f>'5 жастағы балалар К'!AA94</f>
        <v>0</v>
      </c>
      <c r="E214" s="44"/>
      <c r="F214" s="139">
        <f>'5 жастағы балалар Ш'!AA94</f>
        <v>0</v>
      </c>
      <c r="G214" s="44"/>
    </row>
    <row r="215" spans="2:7">
      <c r="B215" s="31">
        <v>9</v>
      </c>
      <c r="C215" s="43"/>
      <c r="D215" s="139">
        <f>'5 жастағы балалар К'!AB94</f>
        <v>0</v>
      </c>
      <c r="E215" s="44"/>
      <c r="F215" s="139">
        <f>'5 жастағы балалар Ш'!AB94</f>
        <v>0</v>
      </c>
      <c r="G215" s="44"/>
    </row>
    <row r="216" spans="2:7">
      <c r="B216" s="33"/>
      <c r="C216" s="43"/>
      <c r="D216" s="139">
        <f>'5 жастағы балалар К'!AC94</f>
        <v>0</v>
      </c>
      <c r="E216" s="44"/>
      <c r="F216" s="139">
        <f>'5 жастағы балалар Ш'!AC94</f>
        <v>0</v>
      </c>
      <c r="G216" s="44"/>
    </row>
    <row r="217" spans="2:7">
      <c r="B217" s="34"/>
      <c r="C217" s="43"/>
      <c r="D217" s="139">
        <f>'5 жастағы балалар К'!AD94</f>
        <v>0</v>
      </c>
      <c r="E217" s="44"/>
      <c r="F217" s="139">
        <f>'5 жастағы балалар Ш'!AD94</f>
        <v>0</v>
      </c>
      <c r="G217" s="44"/>
    </row>
    <row r="218" spans="2:7">
      <c r="B218" s="37">
        <v>10</v>
      </c>
      <c r="C218" s="43"/>
      <c r="D218" s="139">
        <f>'5 жастағы балалар К'!AE94</f>
        <v>0</v>
      </c>
      <c r="E218" s="44"/>
      <c r="F218" s="139">
        <f>'5 жастағы балалар Ш'!AE94</f>
        <v>0</v>
      </c>
      <c r="G218" s="44"/>
    </row>
    <row r="219" spans="2:7">
      <c r="B219" s="37"/>
      <c r="C219" s="43"/>
      <c r="D219" s="139">
        <f>'5 жастағы балалар К'!AF94</f>
        <v>0</v>
      </c>
      <c r="E219" s="44"/>
      <c r="F219" s="139">
        <f>'5 жастағы балалар Ш'!AF94</f>
        <v>0</v>
      </c>
      <c r="G219" s="44"/>
    </row>
    <row r="220" spans="2:7">
      <c r="B220" s="37"/>
      <c r="C220" s="43"/>
      <c r="D220" s="139">
        <f>'5 жастағы балалар К'!AG94</f>
        <v>0</v>
      </c>
      <c r="E220" s="44"/>
      <c r="F220" s="139">
        <f>'5 жастағы балалар Ш'!AG94</f>
        <v>0</v>
      </c>
      <c r="G220" s="44"/>
    </row>
    <row r="221" spans="2:7">
      <c r="B221" s="37">
        <v>11</v>
      </c>
      <c r="C221" s="43"/>
      <c r="D221" s="139">
        <f>'5 жастағы балалар К'!AH94</f>
        <v>0</v>
      </c>
      <c r="E221" s="44"/>
      <c r="F221" s="139">
        <f>'5 жастағы балалар Ш'!AH94</f>
        <v>0</v>
      </c>
      <c r="G221" s="44"/>
    </row>
    <row r="222" spans="2:7">
      <c r="B222" s="37"/>
      <c r="C222" s="43"/>
      <c r="D222" s="139">
        <f>'5 жастағы балалар К'!AI94</f>
        <v>0</v>
      </c>
      <c r="E222" s="44"/>
      <c r="F222" s="139">
        <f>'5 жастағы балалар Ш'!AI94</f>
        <v>0</v>
      </c>
      <c r="G222" s="44"/>
    </row>
    <row r="223" spans="2:7">
      <c r="B223" s="37"/>
      <c r="C223" s="43"/>
      <c r="D223" s="139">
        <f>'5 жастағы балалар К'!AJ94</f>
        <v>0</v>
      </c>
      <c r="E223" s="44"/>
      <c r="F223" s="139">
        <f>'5 жастағы балалар Ш'!AJ94</f>
        <v>0</v>
      </c>
      <c r="G223" s="44"/>
    </row>
    <row r="224" spans="2:7">
      <c r="B224" s="37">
        <v>12</v>
      </c>
      <c r="C224" s="43"/>
      <c r="D224" s="139">
        <f>'5 жастағы балалар К'!AK94</f>
        <v>0</v>
      </c>
      <c r="E224" s="44"/>
      <c r="F224" s="139">
        <f>'5 жастағы балалар Ш'!AK94</f>
        <v>0</v>
      </c>
      <c r="G224" s="44"/>
    </row>
    <row r="225" spans="2:7">
      <c r="B225" s="37"/>
      <c r="C225" s="43"/>
      <c r="D225" s="139">
        <f>'5 жастағы балалар К'!AL94</f>
        <v>0</v>
      </c>
      <c r="E225" s="44"/>
      <c r="F225" s="139">
        <f>'5 жастағы балалар Ш'!AL94</f>
        <v>0</v>
      </c>
      <c r="G225" s="44"/>
    </row>
    <row r="226" spans="2:7">
      <c r="B226" s="37"/>
      <c r="C226" s="43"/>
      <c r="D226" s="139">
        <f>'5 жастағы балалар К'!AM94</f>
        <v>0</v>
      </c>
      <c r="E226" s="44"/>
      <c r="F226" s="139">
        <f>'5 жастағы балалар Ш'!AM94</f>
        <v>0</v>
      </c>
      <c r="G226" s="44"/>
    </row>
    <row r="227" spans="2:7">
      <c r="B227" s="37">
        <v>13</v>
      </c>
      <c r="C227" s="43"/>
      <c r="D227" s="139">
        <f>'5 жастағы балалар К'!AN94</f>
        <v>0</v>
      </c>
      <c r="E227" s="44"/>
      <c r="F227" s="139">
        <f>'5 жастағы балалар Ш'!AN94</f>
        <v>0</v>
      </c>
      <c r="G227" s="44"/>
    </row>
    <row r="228" spans="2:7">
      <c r="B228" s="37"/>
      <c r="C228" s="43"/>
      <c r="D228" s="139">
        <f>'5 жастағы балалар К'!AO94</f>
        <v>0</v>
      </c>
      <c r="E228" s="44"/>
      <c r="F228" s="139">
        <f>'5 жастағы балалар Ш'!AO94</f>
        <v>0</v>
      </c>
      <c r="G228" s="44"/>
    </row>
    <row r="229" spans="2:7">
      <c r="B229" s="37"/>
      <c r="C229" s="43"/>
      <c r="D229" s="139">
        <f>'5 жастағы балалар К'!AP94</f>
        <v>0</v>
      </c>
      <c r="E229" s="44"/>
      <c r="F229" s="139">
        <f>'5 жастағы балалар Ш'!AP94</f>
        <v>0</v>
      </c>
      <c r="G229" s="44"/>
    </row>
    <row r="230" spans="2:7">
      <c r="B230" s="37">
        <v>14</v>
      </c>
      <c r="C230" s="43"/>
      <c r="D230" s="139">
        <f>'5 жастағы балалар К'!AQ94</f>
        <v>0</v>
      </c>
      <c r="E230" s="44"/>
      <c r="F230" s="139">
        <f>'5 жастағы балалар Ш'!AQ94</f>
        <v>0</v>
      </c>
      <c r="G230" s="44"/>
    </row>
    <row r="231" spans="2:7">
      <c r="B231" s="37"/>
      <c r="C231" s="43"/>
      <c r="D231" s="139">
        <f>'5 жастағы балалар К'!AR94</f>
        <v>0</v>
      </c>
      <c r="E231" s="44"/>
      <c r="F231" s="139">
        <f>'5 жастағы балалар Ш'!AR94</f>
        <v>0</v>
      </c>
      <c r="G231" s="44"/>
    </row>
    <row r="232" spans="2:7">
      <c r="B232" s="37"/>
      <c r="C232" s="43"/>
      <c r="D232" s="139">
        <f>'5 жастағы балалар К'!AS94</f>
        <v>0</v>
      </c>
      <c r="E232" s="44"/>
      <c r="F232" s="139">
        <f>'5 жастағы балалар Ш'!AS94</f>
        <v>0</v>
      </c>
      <c r="G232" s="44"/>
    </row>
    <row r="233" spans="2:7">
      <c r="B233" s="37">
        <v>15</v>
      </c>
      <c r="C233" s="43"/>
      <c r="D233" s="139">
        <f>'5 жастағы балалар К'!AT94</f>
        <v>0</v>
      </c>
      <c r="E233" s="44"/>
      <c r="F233" s="139">
        <f>'5 жастағы балалар Ш'!AT94</f>
        <v>0</v>
      </c>
      <c r="G233" s="44"/>
    </row>
    <row r="234" spans="2:7">
      <c r="B234" s="37"/>
      <c r="C234" s="43"/>
      <c r="D234" s="139">
        <f>'5 жастағы балалар К'!AU94</f>
        <v>0</v>
      </c>
      <c r="E234" s="44"/>
      <c r="F234" s="139">
        <f>'5 жастағы балалар Ш'!AU94</f>
        <v>0</v>
      </c>
      <c r="G234" s="44"/>
    </row>
    <row r="235" spans="2:7">
      <c r="B235" s="37"/>
      <c r="C235" s="43"/>
      <c r="D235" s="139">
        <f>'5 жастағы балалар К'!AV94</f>
        <v>0</v>
      </c>
      <c r="E235" s="44"/>
      <c r="F235" s="139">
        <f>'5 жастағы балалар Ш'!AV94</f>
        <v>0</v>
      </c>
      <c r="G235" s="44"/>
    </row>
    <row r="236" spans="2:7">
      <c r="B236" s="31">
        <v>16</v>
      </c>
      <c r="C236" s="43"/>
      <c r="D236" s="139">
        <f>'5 жастағы балалар К'!AW94</f>
        <v>0</v>
      </c>
      <c r="E236" s="44"/>
      <c r="F236" s="139">
        <f>'5 жастағы балалар Ш'!AW94</f>
        <v>0</v>
      </c>
      <c r="G236" s="44"/>
    </row>
    <row r="237" spans="2:7">
      <c r="B237" s="33"/>
      <c r="C237" s="43"/>
      <c r="D237" s="139">
        <f>'5 жастағы балалар К'!AX94</f>
        <v>0</v>
      </c>
      <c r="E237" s="44"/>
      <c r="F237" s="139">
        <f>'5 жастағы балалар Ш'!AX94</f>
        <v>0</v>
      </c>
      <c r="G237" s="44"/>
    </row>
    <row r="238" spans="2:7">
      <c r="B238" s="34"/>
      <c r="C238" s="43"/>
      <c r="D238" s="139">
        <f>'5 жастағы балалар К'!AY94</f>
        <v>0</v>
      </c>
      <c r="E238" s="44"/>
      <c r="F238" s="139">
        <f>'5 жастағы балалар Ш'!AY94</f>
        <v>0</v>
      </c>
      <c r="G238" s="44"/>
    </row>
    <row r="239" spans="2:7">
      <c r="B239" s="31">
        <v>17</v>
      </c>
      <c r="C239" s="43"/>
      <c r="D239" s="139">
        <f>'5 жастағы балалар К'!AZ94</f>
        <v>0</v>
      </c>
      <c r="E239" s="44"/>
      <c r="F239" s="139">
        <f>'5 жастағы балалар Ш'!AZ94</f>
        <v>0</v>
      </c>
      <c r="G239" s="44"/>
    </row>
    <row r="240" spans="2:7">
      <c r="B240" s="33"/>
      <c r="C240" s="43"/>
      <c r="D240" s="139">
        <f>'5 жастағы балалар К'!BA94</f>
        <v>0</v>
      </c>
      <c r="E240" s="44"/>
      <c r="F240" s="139">
        <f>'5 жастағы балалар Ш'!BA94</f>
        <v>0</v>
      </c>
      <c r="G240" s="44"/>
    </row>
    <row r="241" spans="2:7">
      <c r="B241" s="34"/>
      <c r="C241" s="43"/>
      <c r="D241" s="139">
        <f>'5 жастағы балалар К'!BB94</f>
        <v>0</v>
      </c>
      <c r="E241" s="44"/>
      <c r="F241" s="139">
        <f>'5 жастағы балалар Ш'!BB94</f>
        <v>0</v>
      </c>
      <c r="G241" s="44"/>
    </row>
    <row r="242" spans="2:7">
      <c r="B242" s="31">
        <v>18</v>
      </c>
      <c r="C242" s="43"/>
      <c r="D242" s="139">
        <f>'5 жастағы балалар К'!BC94</f>
        <v>0</v>
      </c>
      <c r="E242" s="44"/>
      <c r="F242" s="139">
        <f>'5 жастағы балалар Ш'!BC94</f>
        <v>0</v>
      </c>
      <c r="G242" s="44"/>
    </row>
    <row r="243" spans="2:7">
      <c r="B243" s="33"/>
      <c r="C243" s="43"/>
      <c r="D243" s="139">
        <f>'5 жастағы балалар К'!BD94</f>
        <v>0</v>
      </c>
      <c r="E243" s="44"/>
      <c r="F243" s="139">
        <f>'5 жастағы балалар Ш'!BD94</f>
        <v>0</v>
      </c>
      <c r="G243" s="44"/>
    </row>
    <row r="244" spans="2:7">
      <c r="B244" s="34"/>
      <c r="C244" s="43"/>
      <c r="D244" s="139">
        <f>'5 жастағы балалар К'!BE94</f>
        <v>0</v>
      </c>
      <c r="E244" s="44"/>
      <c r="F244" s="139">
        <f>'5 жастағы балалар Ш'!BE94</f>
        <v>0</v>
      </c>
      <c r="G244" s="44"/>
    </row>
    <row r="245" spans="2:7">
      <c r="B245" s="31">
        <v>19</v>
      </c>
      <c r="C245" s="43"/>
      <c r="D245" s="139">
        <f>'5 жастағы балалар К'!BF94</f>
        <v>0</v>
      </c>
      <c r="E245" s="44"/>
      <c r="F245" s="139">
        <f>'5 жастағы балалар Ш'!BF94</f>
        <v>0</v>
      </c>
      <c r="G245" s="44"/>
    </row>
    <row r="246" spans="2:7">
      <c r="B246" s="33"/>
      <c r="C246" s="43"/>
      <c r="D246" s="139">
        <f>'5 жастағы балалар К'!BG94</f>
        <v>0</v>
      </c>
      <c r="E246" s="44"/>
      <c r="F246" s="139">
        <f>'5 жастағы балалар Ш'!BG94</f>
        <v>0</v>
      </c>
      <c r="G246" s="44"/>
    </row>
    <row r="247" spans="2:7">
      <c r="B247" s="34"/>
      <c r="C247" s="43"/>
      <c r="D247" s="139">
        <f>'5 жастағы балалар К'!BH94</f>
        <v>0</v>
      </c>
      <c r="E247" s="44"/>
      <c r="F247" s="139">
        <f>'5 жастағы балалар Ш'!BH94</f>
        <v>0</v>
      </c>
      <c r="G247" s="44"/>
    </row>
    <row r="248" spans="2:7">
      <c r="B248" s="31">
        <v>20</v>
      </c>
      <c r="C248" s="43"/>
      <c r="D248" s="139">
        <f>'5 жастағы балалар К'!BI94</f>
        <v>0</v>
      </c>
      <c r="E248" s="44"/>
      <c r="F248" s="139">
        <f>'5 жастағы балалар Ш'!BI94</f>
        <v>0</v>
      </c>
      <c r="G248" s="44"/>
    </row>
    <row r="249" spans="2:7">
      <c r="B249" s="33"/>
      <c r="C249" s="43"/>
      <c r="D249" s="139">
        <f>'5 жастағы балалар К'!BJ94</f>
        <v>0</v>
      </c>
      <c r="E249" s="44"/>
      <c r="F249" s="139">
        <f>'5 жастағы балалар Ш'!BJ94</f>
        <v>0</v>
      </c>
      <c r="G249" s="44"/>
    </row>
    <row r="250" spans="2:7">
      <c r="B250" s="34"/>
      <c r="C250" s="43"/>
      <c r="D250" s="139">
        <f>'5 жастағы балалар К'!BK94</f>
        <v>0</v>
      </c>
      <c r="E250" s="44"/>
      <c r="F250" s="139">
        <f>'5 жастағы балалар Ш'!BK94</f>
        <v>0</v>
      </c>
      <c r="G250" s="44"/>
    </row>
    <row r="251" spans="2:7">
      <c r="B251" s="31">
        <v>21</v>
      </c>
      <c r="C251" s="43"/>
      <c r="D251" s="139">
        <f>'5 жастағы балалар К'!BL94</f>
        <v>0</v>
      </c>
      <c r="E251" s="44"/>
      <c r="F251" s="139">
        <f>'5 жастағы балалар Ш'!BL94</f>
        <v>0</v>
      </c>
      <c r="G251" s="44"/>
    </row>
    <row r="252" spans="2:7">
      <c r="B252" s="33"/>
      <c r="C252" s="43"/>
      <c r="D252" s="139">
        <f>'5 жастағы балалар К'!BM94</f>
        <v>0</v>
      </c>
      <c r="E252" s="44"/>
      <c r="F252" s="139">
        <f>'5 жастағы балалар Ш'!BM94</f>
        <v>0</v>
      </c>
      <c r="G252" s="44"/>
    </row>
    <row r="253" spans="2:7">
      <c r="B253" s="34"/>
      <c r="C253" s="43"/>
      <c r="D253" s="139">
        <f>'5 жастағы балалар К'!BN94</f>
        <v>0</v>
      </c>
      <c r="E253" s="44"/>
      <c r="F253" s="139">
        <f>'5 жастағы балалар Ш'!BN94</f>
        <v>0</v>
      </c>
      <c r="G253" s="44"/>
    </row>
    <row r="254" spans="2:7">
      <c r="B254" s="31">
        <v>22</v>
      </c>
      <c r="C254" s="43"/>
      <c r="D254" s="139">
        <f>'5 жастағы балалар К'!BO94</f>
        <v>0</v>
      </c>
      <c r="E254" s="44"/>
      <c r="F254" s="139">
        <f>'5 жастағы балалар Ш'!BO94</f>
        <v>0</v>
      </c>
      <c r="G254" s="44"/>
    </row>
    <row r="255" spans="2:7">
      <c r="B255" s="33"/>
      <c r="C255" s="43"/>
      <c r="D255" s="139">
        <f>'5 жастағы балалар К'!BP94</f>
        <v>0</v>
      </c>
      <c r="E255" s="44"/>
      <c r="F255" s="139">
        <f>'5 жастағы балалар Ш'!BP94</f>
        <v>0</v>
      </c>
      <c r="G255" s="44"/>
    </row>
    <row r="256" spans="2:7">
      <c r="B256" s="34"/>
      <c r="C256" s="43"/>
      <c r="D256" s="139">
        <f>'5 жастағы балалар К'!BQ94</f>
        <v>0</v>
      </c>
      <c r="E256" s="44"/>
      <c r="F256" s="139">
        <f>'5 жастағы балалар Ш'!BQ94</f>
        <v>0</v>
      </c>
      <c r="G256" s="44"/>
    </row>
    <row r="257" spans="2:7">
      <c r="B257" s="31">
        <v>23</v>
      </c>
      <c r="C257" s="43"/>
      <c r="D257" s="139">
        <f>'5 жастағы балалар К'!BR94</f>
        <v>0</v>
      </c>
      <c r="E257" s="44"/>
      <c r="F257" s="139">
        <f>'5 жастағы балалар Ш'!BR94</f>
        <v>0</v>
      </c>
      <c r="G257" s="44"/>
    </row>
    <row r="258" spans="2:7">
      <c r="B258" s="33"/>
      <c r="C258" s="43"/>
      <c r="D258" s="139">
        <f>'5 жастағы балалар К'!BS94</f>
        <v>0</v>
      </c>
      <c r="E258" s="44"/>
      <c r="F258" s="139">
        <f>'5 жастағы балалар Ш'!BS94</f>
        <v>0</v>
      </c>
      <c r="G258" s="44"/>
    </row>
    <row r="259" spans="2:7">
      <c r="B259" s="34"/>
      <c r="C259" s="43"/>
      <c r="D259" s="139">
        <f>'5 жастағы балалар К'!BT94</f>
        <v>0</v>
      </c>
      <c r="E259" s="44"/>
      <c r="F259" s="139">
        <f>'5 жастағы балалар Ш'!BT94</f>
        <v>0</v>
      </c>
      <c r="G259" s="44"/>
    </row>
    <row r="260" spans="2:7">
      <c r="B260" s="31">
        <v>24</v>
      </c>
      <c r="C260" s="43"/>
      <c r="D260" s="139">
        <f>'5 жастағы балалар К'!BU94</f>
        <v>0</v>
      </c>
      <c r="E260" s="44"/>
      <c r="F260" s="139">
        <f>'5 жастағы балалар Ш'!BU94</f>
        <v>0</v>
      </c>
      <c r="G260" s="44"/>
    </row>
    <row r="261" spans="2:7">
      <c r="B261" s="33"/>
      <c r="C261" s="43"/>
      <c r="D261" s="139">
        <f>'5 жастағы балалар К'!BV94</f>
        <v>0</v>
      </c>
      <c r="E261" s="44"/>
      <c r="F261" s="139">
        <f>'5 жастағы балалар Ш'!BV94</f>
        <v>0</v>
      </c>
      <c r="G261" s="44"/>
    </row>
    <row r="262" spans="2:7">
      <c r="B262" s="34"/>
      <c r="C262" s="43"/>
      <c r="D262" s="139">
        <f>'5 жастағы балалар К'!BW94</f>
        <v>0</v>
      </c>
      <c r="E262" s="44"/>
      <c r="F262" s="139">
        <f>'5 жастағы балалар Ш'!BW94</f>
        <v>0</v>
      </c>
      <c r="G262" s="44"/>
    </row>
    <row r="263" spans="2:7">
      <c r="B263" s="31">
        <v>25</v>
      </c>
      <c r="C263" s="43"/>
      <c r="D263" s="139">
        <f>'5 жастағы балалар К'!BX94</f>
        <v>0</v>
      </c>
      <c r="E263" s="44"/>
      <c r="F263" s="139">
        <f>'5 жастағы балалар Ш'!BX94</f>
        <v>0</v>
      </c>
      <c r="G263" s="44"/>
    </row>
    <row r="264" spans="2:7">
      <c r="B264" s="33"/>
      <c r="C264" s="43"/>
      <c r="D264" s="139">
        <f>'5 жастағы балалар К'!BY94</f>
        <v>0</v>
      </c>
      <c r="E264" s="44"/>
      <c r="F264" s="139">
        <f>'5 жастағы балалар Ш'!BY94</f>
        <v>0</v>
      </c>
      <c r="G264" s="44"/>
    </row>
    <row r="265" spans="2:7">
      <c r="B265" s="34"/>
      <c r="C265" s="43"/>
      <c r="D265" s="139">
        <f>'5 жастағы балалар К'!BZ94</f>
        <v>0</v>
      </c>
      <c r="E265" s="44"/>
      <c r="F265" s="139">
        <f>'5 жастағы балалар Ш'!BZ94</f>
        <v>0</v>
      </c>
      <c r="G265" s="44"/>
    </row>
    <row r="266" spans="2:7">
      <c r="B266" s="37">
        <v>26</v>
      </c>
      <c r="C266" s="43"/>
      <c r="D266" s="139">
        <f>'5 жастағы балалар К'!CA94</f>
        <v>0</v>
      </c>
      <c r="E266" s="44"/>
      <c r="F266" s="139">
        <f>'5 жастағы балалар Ш'!CA94</f>
        <v>0</v>
      </c>
      <c r="G266" s="44"/>
    </row>
    <row r="267" spans="2:7">
      <c r="B267" s="37"/>
      <c r="C267" s="43"/>
      <c r="D267" s="139">
        <f>'5 жастағы балалар К'!CB94</f>
        <v>0</v>
      </c>
      <c r="E267" s="44"/>
      <c r="F267" s="139">
        <f>'5 жастағы балалар Ш'!CB94</f>
        <v>0</v>
      </c>
      <c r="G267" s="44"/>
    </row>
    <row r="268" spans="2:7">
      <c r="B268" s="37"/>
      <c r="C268" s="43"/>
      <c r="D268" s="139">
        <f>'5 жастағы балалар К'!CC94</f>
        <v>0</v>
      </c>
      <c r="E268" s="44"/>
      <c r="F268" s="139">
        <f>'5 жастағы балалар Ш'!CC94</f>
        <v>0</v>
      </c>
      <c r="G268" s="44"/>
    </row>
    <row r="269" spans="2:7">
      <c r="B269" s="37">
        <v>27</v>
      </c>
      <c r="C269" s="43"/>
      <c r="D269" s="139">
        <f>'5 жастағы балалар К'!CD94</f>
        <v>0</v>
      </c>
      <c r="E269" s="44"/>
      <c r="F269" s="139">
        <f>'5 жастағы балалар Ш'!CD94</f>
        <v>0</v>
      </c>
      <c r="G269" s="44"/>
    </row>
    <row r="270" spans="2:7">
      <c r="B270" s="37"/>
      <c r="C270" s="43"/>
      <c r="D270" s="139">
        <f>'5 жастағы балалар К'!CE94</f>
        <v>0</v>
      </c>
      <c r="E270" s="44"/>
      <c r="F270" s="139">
        <f>'5 жастағы балалар Ш'!CE94</f>
        <v>0</v>
      </c>
      <c r="G270" s="44"/>
    </row>
    <row r="271" spans="2:7">
      <c r="B271" s="37"/>
      <c r="C271" s="43"/>
      <c r="D271" s="139">
        <f>'5 жастағы балалар К'!CF94</f>
        <v>0</v>
      </c>
      <c r="E271" s="44"/>
      <c r="F271" s="139">
        <f>'5 жастағы балалар Ш'!CF94</f>
        <v>0</v>
      </c>
      <c r="G271" s="44"/>
    </row>
    <row r="272" spans="2:7">
      <c r="B272" s="37">
        <v>28</v>
      </c>
      <c r="C272" s="43"/>
      <c r="D272" s="139">
        <f>'5 жастағы балалар К'!CG94</f>
        <v>0</v>
      </c>
      <c r="E272" s="44"/>
      <c r="F272" s="139">
        <f>'5 жастағы балалар Ш'!CG94</f>
        <v>0</v>
      </c>
      <c r="G272" s="44"/>
    </row>
    <row r="273" spans="2:7">
      <c r="B273" s="37"/>
      <c r="C273" s="43"/>
      <c r="D273" s="139">
        <f>'5 жастағы балалар К'!CH94</f>
        <v>0</v>
      </c>
      <c r="E273" s="44"/>
      <c r="F273" s="139">
        <f>'5 жастағы балалар Ш'!CH94</f>
        <v>0</v>
      </c>
      <c r="G273" s="44"/>
    </row>
    <row r="274" spans="2:7">
      <c r="B274" s="37"/>
      <c r="C274" s="43"/>
      <c r="D274" s="139">
        <f>'5 жастағы балалар К'!CI94</f>
        <v>0</v>
      </c>
      <c r="E274" s="44"/>
      <c r="F274" s="139">
        <f>'5 жастағы балалар Ш'!CI94</f>
        <v>0</v>
      </c>
      <c r="G274" s="44"/>
    </row>
    <row r="275" spans="2:7">
      <c r="B275" s="37">
        <v>29</v>
      </c>
      <c r="C275" s="43"/>
      <c r="D275" s="42"/>
      <c r="E275" s="44"/>
      <c r="F275" s="139">
        <f>'5 жастағы балалар Ш'!CJ94</f>
        <v>0</v>
      </c>
      <c r="G275" s="44"/>
    </row>
    <row r="276" spans="2:7">
      <c r="B276" s="37"/>
      <c r="C276" s="43"/>
      <c r="D276" s="44"/>
      <c r="E276" s="44"/>
      <c r="F276" s="139">
        <f>'5 жастағы балалар Ш'!CK94</f>
        <v>0</v>
      </c>
      <c r="G276" s="44"/>
    </row>
    <row r="277" spans="2:7">
      <c r="B277" s="37"/>
      <c r="C277" s="43"/>
      <c r="D277" s="44"/>
      <c r="E277" s="44"/>
      <c r="F277" s="139">
        <f>'5 жастағы балалар Ш'!CL94</f>
        <v>0</v>
      </c>
      <c r="G277" s="44"/>
    </row>
    <row r="278" spans="2:7">
      <c r="B278" s="37">
        <v>30</v>
      </c>
      <c r="C278" s="43"/>
      <c r="D278" s="44"/>
      <c r="E278" s="44"/>
      <c r="F278" s="139">
        <f>'5 жастағы балалар Ш'!CM94</f>
        <v>0</v>
      </c>
      <c r="G278" s="44"/>
    </row>
    <row r="279" spans="2:7">
      <c r="B279" s="37"/>
      <c r="C279" s="43"/>
      <c r="D279" s="44"/>
      <c r="E279" s="44"/>
      <c r="F279" s="139">
        <f>'5 жастағы балалар Ш'!CN94</f>
        <v>0</v>
      </c>
      <c r="G279" s="44"/>
    </row>
    <row r="280" spans="2:7">
      <c r="B280" s="37"/>
      <c r="C280" s="43"/>
      <c r="D280" s="44"/>
      <c r="E280" s="44"/>
      <c r="F280" s="139">
        <f>'5 жастағы балалар Ш'!CO94</f>
        <v>0</v>
      </c>
      <c r="G280" s="44"/>
    </row>
    <row r="281" spans="2:7">
      <c r="B281" s="37">
        <v>31</v>
      </c>
      <c r="C281" s="43"/>
      <c r="D281" s="44"/>
      <c r="E281" s="44"/>
      <c r="F281" s="139">
        <f>'5 жастағы балалар Ш'!CP94</f>
        <v>0</v>
      </c>
      <c r="G281" s="44"/>
    </row>
    <row r="282" spans="2:7">
      <c r="B282" s="37"/>
      <c r="C282" s="43"/>
      <c r="D282" s="44"/>
      <c r="E282" s="44"/>
      <c r="F282" s="139">
        <f>'5 жастағы балалар Ш'!CQ94</f>
        <v>0</v>
      </c>
      <c r="G282" s="44"/>
    </row>
    <row r="283" spans="2:7">
      <c r="B283" s="37"/>
      <c r="C283" s="43"/>
      <c r="D283" s="44"/>
      <c r="E283" s="44"/>
      <c r="F283" s="139">
        <f>'5 жастағы балалар Ш'!CR94</f>
        <v>0</v>
      </c>
      <c r="G283" s="44"/>
    </row>
    <row r="284" spans="2:7">
      <c r="B284" s="37">
        <v>32</v>
      </c>
      <c r="C284" s="43"/>
      <c r="D284" s="44"/>
      <c r="E284" s="44"/>
      <c r="F284" s="139">
        <f>'5 жастағы балалар Ш'!CS94</f>
        <v>0</v>
      </c>
      <c r="G284" s="44"/>
    </row>
    <row r="285" spans="2:7">
      <c r="B285" s="37"/>
      <c r="C285" s="43"/>
      <c r="D285" s="44"/>
      <c r="E285" s="44"/>
      <c r="F285" s="139">
        <f>'5 жастағы балалар Ш'!CT94</f>
        <v>0</v>
      </c>
      <c r="G285" s="44"/>
    </row>
    <row r="286" spans="2:7">
      <c r="B286" s="37"/>
      <c r="C286" s="43"/>
      <c r="D286" s="44"/>
      <c r="E286" s="44"/>
      <c r="F286" s="139">
        <f>'5 жастағы балалар Ш'!CU94</f>
        <v>0</v>
      </c>
      <c r="G286" s="44"/>
    </row>
    <row r="287" spans="2:7">
      <c r="B287" s="37">
        <v>33</v>
      </c>
      <c r="C287" s="43"/>
      <c r="D287" s="44"/>
      <c r="E287" s="44"/>
      <c r="F287" s="139">
        <f>'5 жастағы балалар Ш'!CV94</f>
        <v>0</v>
      </c>
      <c r="G287" s="44"/>
    </row>
    <row r="288" spans="2:7">
      <c r="B288" s="37"/>
      <c r="C288" s="43"/>
      <c r="D288" s="44"/>
      <c r="E288" s="44"/>
      <c r="F288" s="139">
        <f>'5 жастағы балалар Ш'!CW94</f>
        <v>0</v>
      </c>
      <c r="G288" s="44"/>
    </row>
    <row r="289" spans="2:7">
      <c r="B289" s="37"/>
      <c r="C289" s="43"/>
      <c r="D289" s="44"/>
      <c r="E289" s="44"/>
      <c r="F289" s="139">
        <f>'5 жастағы балалар Ш'!CX94</f>
        <v>0</v>
      </c>
      <c r="G289" s="44"/>
    </row>
    <row r="290" spans="2:7">
      <c r="B290" s="37">
        <v>34</v>
      </c>
      <c r="C290" s="43"/>
      <c r="D290" s="44"/>
      <c r="E290" s="44"/>
      <c r="F290" s="139">
        <f>'5 жастағы балалар Ш'!CY94</f>
        <v>0</v>
      </c>
      <c r="G290" s="44"/>
    </row>
    <row r="291" spans="2:7">
      <c r="B291" s="37"/>
      <c r="C291" s="43"/>
      <c r="D291" s="44"/>
      <c r="E291" s="44"/>
      <c r="F291" s="139">
        <f>'5 жастағы балалар Ш'!CZ94</f>
        <v>0</v>
      </c>
      <c r="G291" s="44"/>
    </row>
    <row r="292" spans="2:7">
      <c r="B292" s="37"/>
      <c r="C292" s="43"/>
      <c r="D292" s="44"/>
      <c r="E292" s="44"/>
      <c r="F292" s="139">
        <f>'5 жастағы балалар Ш'!DA94</f>
        <v>0</v>
      </c>
      <c r="G292" s="44"/>
    </row>
    <row r="293" spans="2:7">
      <c r="B293" s="37">
        <v>35</v>
      </c>
      <c r="C293" s="43"/>
      <c r="D293" s="44"/>
      <c r="E293" s="44"/>
      <c r="F293" s="139">
        <f>'5 жастағы балалар Ш'!DB94</f>
        <v>0</v>
      </c>
      <c r="G293" s="44"/>
    </row>
    <row r="294" spans="2:7">
      <c r="B294" s="37"/>
      <c r="C294" s="43"/>
      <c r="D294" s="44"/>
      <c r="E294" s="44"/>
      <c r="F294" s="139">
        <f>'5 жастағы балалар Ш'!DC94</f>
        <v>0</v>
      </c>
      <c r="G294" s="44"/>
    </row>
    <row r="295" spans="2:7">
      <c r="B295" s="37"/>
      <c r="C295" s="45"/>
      <c r="D295" s="46"/>
      <c r="E295" s="46"/>
      <c r="F295" s="139">
        <f>'5 жастағы балалар Ш'!DD94</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Ф'!D153</f>
        <v>0</v>
      </c>
      <c r="D300" s="137">
        <f>'5 жастағы балалар К'!D153</f>
        <v>0</v>
      </c>
      <c r="E300" s="137">
        <f>'5 жастағы балалар Т'!D153</f>
        <v>0</v>
      </c>
      <c r="F300" s="137">
        <f>'5 жастағы балалар Ш'!D153</f>
        <v>0</v>
      </c>
      <c r="G300" s="137">
        <f>'5 жастағы балалар Ә'!D153</f>
        <v>0</v>
      </c>
    </row>
    <row r="301" spans="2:7">
      <c r="B301" s="33"/>
      <c r="C301" s="137">
        <f>'5 жастағы балалар Ф'!E153</f>
        <v>0</v>
      </c>
      <c r="D301" s="137">
        <f>'5 жастағы балалар К'!E153</f>
        <v>0</v>
      </c>
      <c r="E301" s="137">
        <f>'5 жастағы балалар Т'!E153</f>
        <v>0</v>
      </c>
      <c r="F301" s="137">
        <f>'5 жастағы балалар Ш'!E153</f>
        <v>0</v>
      </c>
      <c r="G301" s="137">
        <f>'5 жастағы балалар Ә'!E153</f>
        <v>0</v>
      </c>
    </row>
    <row r="302" spans="2:7">
      <c r="B302" s="34"/>
      <c r="C302" s="137">
        <f>'5 жастағы балалар Ф'!F153</f>
        <v>0</v>
      </c>
      <c r="D302" s="137">
        <f>'5 жастағы балалар К'!F153</f>
        <v>0</v>
      </c>
      <c r="E302" s="137">
        <f>'5 жастағы балалар Т'!F153</f>
        <v>0</v>
      </c>
      <c r="F302" s="137">
        <f>'5 жастағы балалар Ш'!F153</f>
        <v>0</v>
      </c>
      <c r="G302" s="137">
        <f>'5 жастағы балалар Ә'!F153</f>
        <v>0</v>
      </c>
    </row>
    <row r="303" spans="2:7">
      <c r="B303" s="31">
        <v>2</v>
      </c>
      <c r="C303" s="137">
        <f>'5 жастағы балалар Ф'!G153</f>
        <v>0</v>
      </c>
      <c r="D303" s="137">
        <f>'5 жастағы балалар К'!G153</f>
        <v>0</v>
      </c>
      <c r="E303" s="137">
        <f>'5 жастағы балалар Т'!G153</f>
        <v>0</v>
      </c>
      <c r="F303" s="137">
        <f>'5 жастағы балалар Ш'!G153</f>
        <v>0</v>
      </c>
      <c r="G303" s="137">
        <f>'5 жастағы балалар Ә'!G153</f>
        <v>0</v>
      </c>
    </row>
    <row r="304" spans="2:7">
      <c r="B304" s="33"/>
      <c r="C304" s="137">
        <f>'5 жастағы балалар Ф'!H153</f>
        <v>0</v>
      </c>
      <c r="D304" s="137">
        <f>'5 жастағы балалар К'!H153</f>
        <v>0</v>
      </c>
      <c r="E304" s="137">
        <f>'5 жастағы балалар Т'!H153</f>
        <v>0</v>
      </c>
      <c r="F304" s="137">
        <f>'5 жастағы балалар Ш'!H153</f>
        <v>0</v>
      </c>
      <c r="G304" s="137">
        <f>'5 жастағы балалар Ә'!H153</f>
        <v>0</v>
      </c>
    </row>
    <row r="305" spans="2:7">
      <c r="B305" s="34"/>
      <c r="C305" s="137">
        <f>'5 жастағы балалар Ф'!I153</f>
        <v>0</v>
      </c>
      <c r="D305" s="137">
        <f>'5 жастағы балалар К'!I153</f>
        <v>0</v>
      </c>
      <c r="E305" s="137">
        <f>'5 жастағы балалар Т'!I153</f>
        <v>0</v>
      </c>
      <c r="F305" s="137">
        <f>'5 жастағы балалар Ш'!I153</f>
        <v>0</v>
      </c>
      <c r="G305" s="137">
        <f>'5 жастағы балалар Ә'!I153</f>
        <v>0</v>
      </c>
    </row>
    <row r="306" spans="2:7">
      <c r="B306" s="31">
        <v>3</v>
      </c>
      <c r="C306" s="137">
        <f>'5 жастағы балалар Ф'!J153</f>
        <v>0</v>
      </c>
      <c r="D306" s="137">
        <f>'5 жастағы балалар К'!J153</f>
        <v>0</v>
      </c>
      <c r="E306" s="137">
        <f>'5 жастағы балалар Т'!J153</f>
        <v>0</v>
      </c>
      <c r="F306" s="137">
        <f>'5 жастағы балалар Ш'!J153</f>
        <v>0</v>
      </c>
      <c r="G306" s="137">
        <f>'5 жастағы балалар Ә'!J153</f>
        <v>0</v>
      </c>
    </row>
    <row r="307" spans="2:7">
      <c r="B307" s="33"/>
      <c r="C307" s="137">
        <f>'5 жастағы балалар Ф'!K153</f>
        <v>0</v>
      </c>
      <c r="D307" s="137">
        <f>'5 жастағы балалар К'!K153</f>
        <v>0</v>
      </c>
      <c r="E307" s="137">
        <f>'5 жастағы балалар Т'!K153</f>
        <v>0</v>
      </c>
      <c r="F307" s="137">
        <f>'5 жастағы балалар Ш'!K153</f>
        <v>0</v>
      </c>
      <c r="G307" s="137">
        <f>'5 жастағы балалар Ә'!K153</f>
        <v>0</v>
      </c>
    </row>
    <row r="308" spans="2:7">
      <c r="B308" s="34"/>
      <c r="C308" s="137">
        <f>'5 жастағы балалар Ф'!L153</f>
        <v>0</v>
      </c>
      <c r="D308" s="137">
        <f>'5 жастағы балалар К'!L153</f>
        <v>0</v>
      </c>
      <c r="E308" s="137">
        <f>'5 жастағы балалар Т'!L153</f>
        <v>0</v>
      </c>
      <c r="F308" s="137">
        <f>'5 жастағы балалар Ш'!L153</f>
        <v>0</v>
      </c>
      <c r="G308" s="137">
        <f>'5 жастағы балалар Ә'!L153</f>
        <v>0</v>
      </c>
    </row>
    <row r="309" ht="15" customHeight="1" spans="2:7">
      <c r="B309" s="31">
        <v>4</v>
      </c>
      <c r="C309" s="137">
        <f>'5 жастағы балалар Ф'!M153</f>
        <v>0</v>
      </c>
      <c r="D309" s="137">
        <f>'5 жастағы балалар К'!M153</f>
        <v>0</v>
      </c>
      <c r="E309" s="137">
        <f>'5 жастағы балалар Т'!M153</f>
        <v>0</v>
      </c>
      <c r="F309" s="137">
        <f>'5 жастағы балалар Ш'!M153</f>
        <v>0</v>
      </c>
      <c r="G309" s="137">
        <f>'5 жастағы балалар Ә'!M153</f>
        <v>0</v>
      </c>
    </row>
    <row r="310" spans="2:7">
      <c r="B310" s="33"/>
      <c r="C310" s="137">
        <f>'5 жастағы балалар Ф'!N153</f>
        <v>0</v>
      </c>
      <c r="D310" s="137">
        <f>'5 жастағы балалар К'!N153</f>
        <v>0</v>
      </c>
      <c r="E310" s="137">
        <f>'5 жастағы балалар Т'!N153</f>
        <v>0</v>
      </c>
      <c r="F310" s="137">
        <f>'5 жастағы балалар Ш'!N153</f>
        <v>0</v>
      </c>
      <c r="G310" s="137">
        <f>'5 жастағы балалар Ә'!N153</f>
        <v>0</v>
      </c>
    </row>
    <row r="311" spans="2:7">
      <c r="B311" s="34"/>
      <c r="C311" s="137">
        <f>'5 жастағы балалар Ф'!O153</f>
        <v>0</v>
      </c>
      <c r="D311" s="137">
        <f>'5 жастағы балалар К'!O153</f>
        <v>0</v>
      </c>
      <c r="E311" s="137">
        <f>'5 жастағы балалар Т'!O153</f>
        <v>0</v>
      </c>
      <c r="F311" s="137">
        <f>'5 жастағы балалар Ш'!O153</f>
        <v>0</v>
      </c>
      <c r="G311" s="137">
        <f>'5 жастағы балалар Ә'!O153</f>
        <v>0</v>
      </c>
    </row>
    <row r="312" spans="2:7">
      <c r="B312" s="31">
        <v>5</v>
      </c>
      <c r="C312" s="137">
        <f>'5 жастағы балалар Ф'!P153</f>
        <v>0</v>
      </c>
      <c r="D312" s="137">
        <f>'5 жастағы балалар К'!P153</f>
        <v>0</v>
      </c>
      <c r="E312" s="137">
        <f>'5 жастағы балалар Т'!P153</f>
        <v>0</v>
      </c>
      <c r="F312" s="137">
        <f>'5 жастағы балалар Ш'!P153</f>
        <v>0</v>
      </c>
      <c r="G312" s="137">
        <f>'5 жастағы балалар Ә'!P153</f>
        <v>0</v>
      </c>
    </row>
    <row r="313" spans="2:7">
      <c r="B313" s="33"/>
      <c r="C313" s="137">
        <f>'5 жастағы балалар Ф'!Q153</f>
        <v>0</v>
      </c>
      <c r="D313" s="137">
        <f>'5 жастағы балалар К'!Q153</f>
        <v>0</v>
      </c>
      <c r="E313" s="137">
        <f>'5 жастағы балалар Т'!Q153</f>
        <v>0</v>
      </c>
      <c r="F313" s="137">
        <f>'5 жастағы балалар Ш'!Q153</f>
        <v>0</v>
      </c>
      <c r="G313" s="137">
        <f>'5 жастағы балалар Ә'!Q153</f>
        <v>0</v>
      </c>
    </row>
    <row r="314" spans="2:7">
      <c r="B314" s="34"/>
      <c r="C314" s="137">
        <f>'5 жастағы балалар Ф'!R153</f>
        <v>0</v>
      </c>
      <c r="D314" s="137">
        <f>'5 жастағы балалар К'!R153</f>
        <v>0</v>
      </c>
      <c r="E314" s="137">
        <f>'5 жастағы балалар Т'!R153</f>
        <v>0</v>
      </c>
      <c r="F314" s="137">
        <f>'5 жастағы балалар Ш'!R153</f>
        <v>0</v>
      </c>
      <c r="G314" s="137">
        <f>'5 жастағы балалар Ә'!R153</f>
        <v>0</v>
      </c>
    </row>
    <row r="315" spans="2:7">
      <c r="B315" s="31">
        <v>6</v>
      </c>
      <c r="C315" s="137">
        <f>'5 жастағы балалар Ф'!S153</f>
        <v>0</v>
      </c>
      <c r="D315" s="137">
        <f>'5 жастағы балалар К'!S153</f>
        <v>0</v>
      </c>
      <c r="E315" s="137">
        <f>'5 жастағы балалар Т'!S153</f>
        <v>0</v>
      </c>
      <c r="F315" s="137">
        <f>'5 жастағы балалар Ш'!S153</f>
        <v>0</v>
      </c>
      <c r="G315" s="137">
        <f>'5 жастағы балалар Ә'!S153</f>
        <v>0</v>
      </c>
    </row>
    <row r="316" spans="2:7">
      <c r="B316" s="33"/>
      <c r="C316" s="137">
        <f>'5 жастағы балалар Ф'!T153</f>
        <v>0</v>
      </c>
      <c r="D316" s="137">
        <f>'5 жастағы балалар К'!T153</f>
        <v>0</v>
      </c>
      <c r="E316" s="137">
        <f>'5 жастағы балалар Т'!T153</f>
        <v>0</v>
      </c>
      <c r="F316" s="137">
        <f>'5 жастағы балалар Ш'!T153</f>
        <v>0</v>
      </c>
      <c r="G316" s="137">
        <f>'5 жастағы балалар Ә'!T153</f>
        <v>0</v>
      </c>
    </row>
    <row r="317" spans="2:7">
      <c r="B317" s="34"/>
      <c r="C317" s="137">
        <f>'5 жастағы балалар Ф'!U153</f>
        <v>0</v>
      </c>
      <c r="D317" s="137">
        <f>'5 жастағы балалар К'!U153</f>
        <v>0</v>
      </c>
      <c r="E317" s="137">
        <f>'5 жастағы балалар Т'!U153</f>
        <v>0</v>
      </c>
      <c r="F317" s="137">
        <f>'5 жастағы балалар Ш'!U153</f>
        <v>0</v>
      </c>
      <c r="G317" s="137">
        <f>'5 жастағы балалар Ә'!U153</f>
        <v>0</v>
      </c>
    </row>
    <row r="318" spans="2:7">
      <c r="B318" s="31">
        <v>7</v>
      </c>
      <c r="C318" s="137">
        <f>'5 жастағы балалар Ф'!V153</f>
        <v>0</v>
      </c>
      <c r="D318" s="137">
        <f>'5 жастағы балалар К'!V153</f>
        <v>0</v>
      </c>
      <c r="E318" s="137">
        <f>'5 жастағы балалар Т'!V153</f>
        <v>0</v>
      </c>
      <c r="F318" s="137">
        <f>'5 жастағы балалар Ш'!V153</f>
        <v>0</v>
      </c>
      <c r="G318" s="137">
        <f>'5 жастағы балалар Ә'!V153</f>
        <v>0</v>
      </c>
    </row>
    <row r="319" spans="2:7">
      <c r="B319" s="33"/>
      <c r="C319" s="137">
        <f>'5 жастағы балалар Ф'!W153</f>
        <v>0</v>
      </c>
      <c r="D319" s="137">
        <f>'5 жастағы балалар Ш'!W153</f>
        <v>0</v>
      </c>
      <c r="E319" s="137">
        <f>'5 жастағы балалар Т'!W153</f>
        <v>0</v>
      </c>
      <c r="F319" s="137">
        <f>'5 жастағы балалар Ш'!W153</f>
        <v>0</v>
      </c>
      <c r="G319" s="137">
        <f>'5 жастағы балалар Ә'!W153</f>
        <v>0</v>
      </c>
    </row>
    <row r="320" spans="2:7">
      <c r="B320" s="34"/>
      <c r="C320" s="137">
        <f>'5 жастағы балалар Ф'!X153</f>
        <v>0</v>
      </c>
      <c r="D320" s="137">
        <f>'5 жастағы балалар К'!X153</f>
        <v>0</v>
      </c>
      <c r="E320" s="137">
        <f>'5 жастағы балалар Т'!X153</f>
        <v>0</v>
      </c>
      <c r="F320" s="137">
        <f>'5 жастағы балалар Ш'!X153</f>
        <v>0</v>
      </c>
      <c r="G320" s="137">
        <f>'5 жастағы балалар Ә'!X153</f>
        <v>0</v>
      </c>
    </row>
    <row r="321" spans="2:7">
      <c r="B321" s="31">
        <v>8</v>
      </c>
      <c r="C321" s="41"/>
      <c r="D321" s="137">
        <f>'5 жастағы балалар К'!Y153</f>
        <v>0</v>
      </c>
      <c r="E321" s="42"/>
      <c r="F321" s="137">
        <f>'5 жастағы балалар Ш'!Y153</f>
        <v>0</v>
      </c>
      <c r="G321" s="42"/>
    </row>
    <row r="322" spans="2:7">
      <c r="B322" s="33"/>
      <c r="C322" s="43"/>
      <c r="D322" s="137">
        <f>'5 жастағы балалар К'!Z153</f>
        <v>0</v>
      </c>
      <c r="E322" s="44"/>
      <c r="F322" s="137">
        <f>'5 жастағы балалар Ш'!Z153</f>
        <v>0</v>
      </c>
      <c r="G322" s="44"/>
    </row>
    <row r="323" spans="2:7">
      <c r="B323" s="34"/>
      <c r="C323" s="43"/>
      <c r="D323" s="137">
        <f>'5 жастағы балалар К'!AA153</f>
        <v>0</v>
      </c>
      <c r="E323" s="44"/>
      <c r="F323" s="137">
        <f>'5 жастағы балалар Ш'!AA153</f>
        <v>0</v>
      </c>
      <c r="G323" s="44"/>
    </row>
    <row r="324" spans="2:7">
      <c r="B324" s="31">
        <v>9</v>
      </c>
      <c r="C324" s="43"/>
      <c r="D324" s="137">
        <f>'5 жастағы балалар К'!AB153</f>
        <v>0</v>
      </c>
      <c r="E324" s="44"/>
      <c r="F324" s="137">
        <f>'5 жастағы балалар Ш'!AB153</f>
        <v>0</v>
      </c>
      <c r="G324" s="44"/>
    </row>
    <row r="325" spans="2:7">
      <c r="B325" s="33"/>
      <c r="C325" s="43"/>
      <c r="D325" s="137">
        <f>'5 жастағы балалар К'!AC153</f>
        <v>0</v>
      </c>
      <c r="E325" s="44"/>
      <c r="F325" s="137">
        <f>'5 жастағы балалар Ш'!AC153</f>
        <v>0</v>
      </c>
      <c r="G325" s="44"/>
    </row>
    <row r="326" spans="2:7">
      <c r="B326" s="34"/>
      <c r="C326" s="43"/>
      <c r="D326" s="137">
        <f>'5 жастағы балалар К'!AD153</f>
        <v>0</v>
      </c>
      <c r="E326" s="44"/>
      <c r="F326" s="137">
        <f>'5 жастағы балалар Ш'!AD153</f>
        <v>0</v>
      </c>
      <c r="G326" s="44"/>
    </row>
    <row r="327" spans="2:7">
      <c r="B327" s="37">
        <v>10</v>
      </c>
      <c r="C327" s="43"/>
      <c r="D327" s="137">
        <f>'5 жастағы балалар К'!AE153</f>
        <v>0</v>
      </c>
      <c r="E327" s="44"/>
      <c r="F327" s="137">
        <f>'5 жастағы балалар Ш'!AE153</f>
        <v>0</v>
      </c>
      <c r="G327" s="44"/>
    </row>
    <row r="328" spans="2:7">
      <c r="B328" s="37"/>
      <c r="C328" s="43"/>
      <c r="D328" s="137">
        <f>'5 жастағы балалар К'!AF153</f>
        <v>0</v>
      </c>
      <c r="E328" s="44"/>
      <c r="F328" s="137">
        <f>'5 жастағы балалар Ш'!AF153</f>
        <v>0</v>
      </c>
      <c r="G328" s="44"/>
    </row>
    <row r="329" spans="2:7">
      <c r="B329" s="37"/>
      <c r="C329" s="43"/>
      <c r="D329" s="137">
        <f>'5 жастағы балалар К'!AG153</f>
        <v>0</v>
      </c>
      <c r="E329" s="44"/>
      <c r="F329" s="137">
        <f>'5 жастағы балалар Ш'!AG153</f>
        <v>0</v>
      </c>
      <c r="G329" s="44"/>
    </row>
    <row r="330" spans="2:7">
      <c r="B330" s="37">
        <v>11</v>
      </c>
      <c r="C330" s="43"/>
      <c r="D330" s="137">
        <f>'5 жастағы балалар К'!AH153</f>
        <v>0</v>
      </c>
      <c r="E330" s="44"/>
      <c r="F330" s="137">
        <f>'5 жастағы балалар Ш'!AH153</f>
        <v>0</v>
      </c>
      <c r="G330" s="44"/>
    </row>
    <row r="331" spans="2:7">
      <c r="B331" s="37"/>
      <c r="C331" s="43"/>
      <c r="D331" s="137">
        <f>'5 жастағы балалар К'!AI153</f>
        <v>0</v>
      </c>
      <c r="E331" s="44"/>
      <c r="F331" s="137">
        <f>'5 жастағы балалар Ш'!AI153</f>
        <v>0</v>
      </c>
      <c r="G331" s="44"/>
    </row>
    <row r="332" spans="2:7">
      <c r="B332" s="37"/>
      <c r="C332" s="43"/>
      <c r="D332" s="137">
        <f>'5 жастағы балалар К'!AJ153</f>
        <v>0</v>
      </c>
      <c r="E332" s="44"/>
      <c r="F332" s="137">
        <f>'5 жастағы балалар Ш'!AJ153</f>
        <v>0</v>
      </c>
      <c r="G332" s="44"/>
    </row>
    <row r="333" spans="2:7">
      <c r="B333" s="37">
        <v>12</v>
      </c>
      <c r="C333" s="43"/>
      <c r="D333" s="137">
        <f>'5 жастағы балалар К'!AK153</f>
        <v>0</v>
      </c>
      <c r="E333" s="44"/>
      <c r="F333" s="137">
        <f>'5 жастағы балалар Ш'!AK153</f>
        <v>0</v>
      </c>
      <c r="G333" s="44"/>
    </row>
    <row r="334" spans="2:7">
      <c r="B334" s="37"/>
      <c r="C334" s="43"/>
      <c r="D334" s="137">
        <f>'5 жастағы балалар К'!AL153</f>
        <v>0</v>
      </c>
      <c r="E334" s="44"/>
      <c r="F334" s="137">
        <f>'5 жастағы балалар Ш'!AL153</f>
        <v>0</v>
      </c>
      <c r="G334" s="44"/>
    </row>
    <row r="335" spans="2:7">
      <c r="B335" s="37"/>
      <c r="C335" s="43"/>
      <c r="D335" s="137">
        <f>'5 жастағы балалар К'!AM153</f>
        <v>0</v>
      </c>
      <c r="E335" s="44"/>
      <c r="F335" s="137">
        <f>'5 жастағы балалар Ш'!AM153</f>
        <v>0</v>
      </c>
      <c r="G335" s="44"/>
    </row>
    <row r="336" spans="2:7">
      <c r="B336" s="37">
        <v>13</v>
      </c>
      <c r="C336" s="43"/>
      <c r="D336" s="137">
        <f>'5 жастағы балалар К'!AN153</f>
        <v>0</v>
      </c>
      <c r="E336" s="44"/>
      <c r="F336" s="137">
        <f>'5 жастағы балалар Ш'!AN153</f>
        <v>0</v>
      </c>
      <c r="G336" s="44"/>
    </row>
    <row r="337" spans="2:7">
      <c r="B337" s="37"/>
      <c r="C337" s="43"/>
      <c r="D337" s="137">
        <f>'5 жастағы балалар К'!AO153</f>
        <v>0</v>
      </c>
      <c r="E337" s="44"/>
      <c r="F337" s="137">
        <f>'5 жастағы балалар Ш'!AO153</f>
        <v>0</v>
      </c>
      <c r="G337" s="44"/>
    </row>
    <row r="338" spans="2:7">
      <c r="B338" s="37"/>
      <c r="C338" s="43"/>
      <c r="D338" s="137">
        <f>'5 жастағы балалар К'!AP153</f>
        <v>0</v>
      </c>
      <c r="E338" s="44"/>
      <c r="F338" s="137">
        <f>'5 жастағы балалар Ш'!AP153</f>
        <v>0</v>
      </c>
      <c r="G338" s="44"/>
    </row>
    <row r="339" spans="2:7">
      <c r="B339" s="37">
        <v>14</v>
      </c>
      <c r="C339" s="43"/>
      <c r="D339" s="137">
        <f>'5 жастағы балалар К'!AQ153</f>
        <v>0</v>
      </c>
      <c r="E339" s="44"/>
      <c r="F339" s="137">
        <f>'5 жастағы балалар Ш'!AQ153</f>
        <v>0</v>
      </c>
      <c r="G339" s="44"/>
    </row>
    <row r="340" spans="2:7">
      <c r="B340" s="37"/>
      <c r="C340" s="43"/>
      <c r="D340" s="137">
        <f>'5 жастағы балалар К'!AR153</f>
        <v>0</v>
      </c>
      <c r="E340" s="44"/>
      <c r="F340" s="137">
        <f>'5 жастағы балалар Ш'!AR153</f>
        <v>0</v>
      </c>
      <c r="G340" s="44"/>
    </row>
    <row r="341" spans="2:7">
      <c r="B341" s="37"/>
      <c r="C341" s="43"/>
      <c r="D341" s="137">
        <f>'5 жастағы балалар К'!AS153</f>
        <v>0</v>
      </c>
      <c r="E341" s="44"/>
      <c r="F341" s="137">
        <f>'5 жастағы балалар Ш'!AS153</f>
        <v>0</v>
      </c>
      <c r="G341" s="44"/>
    </row>
    <row r="342" spans="2:7">
      <c r="B342" s="37">
        <v>15</v>
      </c>
      <c r="C342" s="43"/>
      <c r="D342" s="137">
        <f>'5 жастағы балалар К'!AT153</f>
        <v>0</v>
      </c>
      <c r="E342" s="44"/>
      <c r="F342" s="137">
        <f>'5 жастағы балалар Ш'!AT153</f>
        <v>0</v>
      </c>
      <c r="G342" s="44"/>
    </row>
    <row r="343" spans="2:7">
      <c r="B343" s="37"/>
      <c r="C343" s="43"/>
      <c r="D343" s="137">
        <f>'5 жастағы балалар К'!AU153</f>
        <v>0</v>
      </c>
      <c r="E343" s="44"/>
      <c r="F343" s="137">
        <f>'5 жастағы балалар Ш'!AU153</f>
        <v>0</v>
      </c>
      <c r="G343" s="44"/>
    </row>
    <row r="344" spans="2:7">
      <c r="B344" s="37"/>
      <c r="C344" s="43"/>
      <c r="D344" s="137">
        <f>'5 жастағы балалар К'!AV153</f>
        <v>0</v>
      </c>
      <c r="E344" s="44"/>
      <c r="F344" s="137">
        <f>'5 жастағы балалар Ш'!AV153</f>
        <v>0</v>
      </c>
      <c r="G344" s="44"/>
    </row>
    <row r="345" spans="2:7">
      <c r="B345" s="31">
        <v>16</v>
      </c>
      <c r="C345" s="43"/>
      <c r="D345" s="137">
        <f>'5 жастағы балалар К'!AW153</f>
        <v>0</v>
      </c>
      <c r="E345" s="44"/>
      <c r="F345" s="137">
        <f>'5 жастағы балалар Ш'!AW153</f>
        <v>0</v>
      </c>
      <c r="G345" s="44"/>
    </row>
    <row r="346" spans="2:7">
      <c r="B346" s="33"/>
      <c r="C346" s="43"/>
      <c r="D346" s="137">
        <f>'5 жастағы балалар К'!AX153</f>
        <v>0</v>
      </c>
      <c r="E346" s="44"/>
      <c r="F346" s="137">
        <f>'5 жастағы балалар Ш'!AX153</f>
        <v>0</v>
      </c>
      <c r="G346" s="44"/>
    </row>
    <row r="347" spans="2:7">
      <c r="B347" s="34"/>
      <c r="C347" s="43"/>
      <c r="D347" s="137">
        <f>'5 жастағы балалар К'!AY153</f>
        <v>0</v>
      </c>
      <c r="E347" s="44"/>
      <c r="F347" s="137">
        <f>'5 жастағы балалар Ш'!AY153</f>
        <v>0</v>
      </c>
      <c r="G347" s="44"/>
    </row>
    <row r="348" spans="2:7">
      <c r="B348" s="31">
        <v>17</v>
      </c>
      <c r="C348" s="43"/>
      <c r="D348" s="137">
        <f>'5 жастағы балалар К'!AZ153</f>
        <v>0</v>
      </c>
      <c r="E348" s="44"/>
      <c r="F348" s="137">
        <f>'5 жастағы балалар Ш'!AZ153</f>
        <v>0</v>
      </c>
      <c r="G348" s="44"/>
    </row>
    <row r="349" spans="2:7">
      <c r="B349" s="33"/>
      <c r="C349" s="43"/>
      <c r="D349" s="137">
        <f>'5 жастағы балалар К'!BA153</f>
        <v>0</v>
      </c>
      <c r="E349" s="44"/>
      <c r="F349" s="137">
        <f>'5 жастағы балалар Ш'!BA153</f>
        <v>0</v>
      </c>
      <c r="G349" s="44"/>
    </row>
    <row r="350" spans="2:7">
      <c r="B350" s="34"/>
      <c r="C350" s="43"/>
      <c r="D350" s="137">
        <f>'5 жастағы балалар К'!BB153</f>
        <v>0</v>
      </c>
      <c r="E350" s="44"/>
      <c r="F350" s="137">
        <f>'5 жастағы балалар Ш'!BB153</f>
        <v>0</v>
      </c>
      <c r="G350" s="44"/>
    </row>
    <row r="351" spans="2:7">
      <c r="B351" s="31">
        <v>18</v>
      </c>
      <c r="C351" s="43"/>
      <c r="D351" s="137">
        <f>'5 жастағы балалар К'!BC153</f>
        <v>0</v>
      </c>
      <c r="E351" s="44"/>
      <c r="F351" s="137">
        <f>'5 жастағы балалар Ш'!BC153</f>
        <v>0</v>
      </c>
      <c r="G351" s="44"/>
    </row>
    <row r="352" spans="2:7">
      <c r="B352" s="33"/>
      <c r="C352" s="43"/>
      <c r="D352" s="137">
        <f>'5 жастағы балалар К'!BD153</f>
        <v>0</v>
      </c>
      <c r="E352" s="44"/>
      <c r="F352" s="137">
        <f>'5 жастағы балалар Ш'!BD153</f>
        <v>0</v>
      </c>
      <c r="G352" s="44"/>
    </row>
    <row r="353" spans="2:7">
      <c r="B353" s="34"/>
      <c r="C353" s="43"/>
      <c r="D353" s="137">
        <f>'5 жастағы балалар К'!BE153</f>
        <v>0</v>
      </c>
      <c r="E353" s="44"/>
      <c r="F353" s="137">
        <f>'5 жастағы балалар Ш'!BE153</f>
        <v>0</v>
      </c>
      <c r="G353" s="44"/>
    </row>
    <row r="354" spans="2:7">
      <c r="B354" s="31">
        <v>19</v>
      </c>
      <c r="C354" s="43"/>
      <c r="D354" s="137">
        <f>'5 жастағы балалар К'!BF153</f>
        <v>0</v>
      </c>
      <c r="E354" s="44"/>
      <c r="F354" s="137">
        <f>'5 жастағы балалар Ш'!BF153</f>
        <v>0</v>
      </c>
      <c r="G354" s="44"/>
    </row>
    <row r="355" spans="2:7">
      <c r="B355" s="33"/>
      <c r="C355" s="43"/>
      <c r="D355" s="137">
        <f>'5 жастағы балалар К'!BG153</f>
        <v>0</v>
      </c>
      <c r="E355" s="44"/>
      <c r="F355" s="137">
        <f>'5 жастағы балалар Ш'!BG153</f>
        <v>0</v>
      </c>
      <c r="G355" s="44"/>
    </row>
    <row r="356" spans="2:7">
      <c r="B356" s="34"/>
      <c r="C356" s="43"/>
      <c r="D356" s="137">
        <f>'5 жастағы балалар К'!BH153</f>
        <v>0</v>
      </c>
      <c r="E356" s="44"/>
      <c r="F356" s="137">
        <f>'5 жастағы балалар Ш'!BH153</f>
        <v>0</v>
      </c>
      <c r="G356" s="44"/>
    </row>
    <row r="357" spans="2:7">
      <c r="B357" s="31">
        <v>20</v>
      </c>
      <c r="C357" s="43"/>
      <c r="D357" s="137">
        <f>'5 жастағы балалар К'!BI153</f>
        <v>0</v>
      </c>
      <c r="E357" s="44"/>
      <c r="F357" s="137">
        <f>'5 жастағы балалар Ш'!BI153</f>
        <v>0</v>
      </c>
      <c r="G357" s="44"/>
    </row>
    <row r="358" spans="2:7">
      <c r="B358" s="33"/>
      <c r="C358" s="43"/>
      <c r="D358" s="137">
        <f>'5 жастағы балалар К'!BJ153</f>
        <v>0</v>
      </c>
      <c r="E358" s="44"/>
      <c r="F358" s="137">
        <f>'5 жастағы балалар Ш'!BJ153</f>
        <v>0</v>
      </c>
      <c r="G358" s="44"/>
    </row>
    <row r="359" spans="2:7">
      <c r="B359" s="34"/>
      <c r="C359" s="43"/>
      <c r="D359" s="137">
        <f>'5 жастағы балалар К'!BK153</f>
        <v>0</v>
      </c>
      <c r="E359" s="44"/>
      <c r="F359" s="137">
        <f>'5 жастағы балалар Ш'!BK153</f>
        <v>0</v>
      </c>
      <c r="G359" s="44"/>
    </row>
    <row r="360" spans="2:7">
      <c r="B360" s="31">
        <v>21</v>
      </c>
      <c r="C360" s="43"/>
      <c r="D360" s="137">
        <f>'5 жастағы балалар К'!BL153</f>
        <v>0</v>
      </c>
      <c r="E360" s="44"/>
      <c r="F360" s="137">
        <f>'5 жастағы балалар Ш'!BL153</f>
        <v>0</v>
      </c>
      <c r="G360" s="44"/>
    </row>
    <row r="361" spans="2:7">
      <c r="B361" s="33"/>
      <c r="C361" s="43"/>
      <c r="D361" s="137">
        <f>'5 жастағы балалар К'!BM153</f>
        <v>0</v>
      </c>
      <c r="E361" s="44"/>
      <c r="F361" s="137">
        <f>'5 жастағы балалар Ш'!BM153</f>
        <v>0</v>
      </c>
      <c r="G361" s="44"/>
    </row>
    <row r="362" spans="2:7">
      <c r="B362" s="34"/>
      <c r="C362" s="43"/>
      <c r="D362" s="137">
        <f>'5 жастағы балалар К'!BN153</f>
        <v>0</v>
      </c>
      <c r="E362" s="44"/>
      <c r="F362" s="137">
        <f>'5 жастағы балалар Ш'!BN153</f>
        <v>0</v>
      </c>
      <c r="G362" s="44"/>
    </row>
    <row r="363" spans="2:7">
      <c r="B363" s="31">
        <v>22</v>
      </c>
      <c r="C363" s="43"/>
      <c r="D363" s="137">
        <f>'5 жастағы балалар К'!BO153</f>
        <v>0</v>
      </c>
      <c r="E363" s="44"/>
      <c r="F363" s="137">
        <f>'5 жастағы балалар Ш'!BO153</f>
        <v>0</v>
      </c>
      <c r="G363" s="44"/>
    </row>
    <row r="364" spans="2:7">
      <c r="B364" s="33"/>
      <c r="C364" s="43"/>
      <c r="D364" s="137">
        <f>'5 жастағы балалар К'!BP153</f>
        <v>0</v>
      </c>
      <c r="E364" s="44"/>
      <c r="F364" s="137">
        <f>'5 жастағы балалар Ш'!BP153</f>
        <v>0</v>
      </c>
      <c r="G364" s="44"/>
    </row>
    <row r="365" spans="2:7">
      <c r="B365" s="34"/>
      <c r="C365" s="43"/>
      <c r="D365" s="137">
        <f>'5 жастағы балалар К'!BQ153</f>
        <v>0</v>
      </c>
      <c r="E365" s="44"/>
      <c r="F365" s="137">
        <f>'5 жастағы балалар Ш'!BQ153</f>
        <v>0</v>
      </c>
      <c r="G365" s="44"/>
    </row>
    <row r="366" spans="2:7">
      <c r="B366" s="31">
        <v>23</v>
      </c>
      <c r="C366" s="43"/>
      <c r="D366" s="137">
        <f>'5 жастағы балалар К'!BR153</f>
        <v>0</v>
      </c>
      <c r="E366" s="44"/>
      <c r="F366" s="137">
        <f>'5 жастағы балалар Ш'!BR153</f>
        <v>0</v>
      </c>
      <c r="G366" s="44"/>
    </row>
    <row r="367" spans="2:7">
      <c r="B367" s="33"/>
      <c r="C367" s="43"/>
      <c r="D367" s="137">
        <f>'5 жастағы балалар К'!BS153</f>
        <v>0</v>
      </c>
      <c r="E367" s="44"/>
      <c r="F367" s="137">
        <f>'5 жастағы балалар Ш'!BS153</f>
        <v>0</v>
      </c>
      <c r="G367" s="44"/>
    </row>
    <row r="368" spans="2:7">
      <c r="B368" s="34"/>
      <c r="C368" s="43"/>
      <c r="D368" s="137">
        <f>'5 жастағы балалар К'!BT153</f>
        <v>0</v>
      </c>
      <c r="E368" s="44"/>
      <c r="F368" s="137">
        <f>'5 жастағы балалар Ш'!BT153</f>
        <v>0</v>
      </c>
      <c r="G368" s="44"/>
    </row>
    <row r="369" spans="2:7">
      <c r="B369" s="31">
        <v>24</v>
      </c>
      <c r="C369" s="43"/>
      <c r="D369" s="137">
        <f>'5 жастағы балалар К'!BU153</f>
        <v>0</v>
      </c>
      <c r="E369" s="44"/>
      <c r="F369" s="137">
        <f>'5 жастағы балалар Ш'!BU153</f>
        <v>0</v>
      </c>
      <c r="G369" s="44"/>
    </row>
    <row r="370" spans="2:7">
      <c r="B370" s="33"/>
      <c r="C370" s="43"/>
      <c r="D370" s="137">
        <f>'5 жастағы балалар К'!BV153</f>
        <v>0</v>
      </c>
      <c r="E370" s="44"/>
      <c r="F370" s="137">
        <f>'5 жастағы балалар Ш'!BV153</f>
        <v>0</v>
      </c>
      <c r="G370" s="44"/>
    </row>
    <row r="371" spans="2:7">
      <c r="B371" s="34"/>
      <c r="C371" s="43"/>
      <c r="D371" s="137">
        <f>'5 жастағы балалар К'!BW153</f>
        <v>0</v>
      </c>
      <c r="E371" s="44"/>
      <c r="F371" s="137">
        <f>'5 жастағы балалар Ш'!BW153</f>
        <v>0</v>
      </c>
      <c r="G371" s="44"/>
    </row>
    <row r="372" spans="2:7">
      <c r="B372" s="31">
        <v>25</v>
      </c>
      <c r="C372" s="43"/>
      <c r="D372" s="137">
        <f>'5 жастағы балалар К'!BX153</f>
        <v>0</v>
      </c>
      <c r="E372" s="44"/>
      <c r="F372" s="137">
        <f>'5 жастағы балалар Ш'!BX153</f>
        <v>0</v>
      </c>
      <c r="G372" s="44"/>
    </row>
    <row r="373" spans="2:7">
      <c r="B373" s="33"/>
      <c r="C373" s="43"/>
      <c r="D373" s="137">
        <f>'5 жастағы балалар К'!BY153</f>
        <v>0</v>
      </c>
      <c r="E373" s="44"/>
      <c r="F373" s="137">
        <f>'5 жастағы балалар Ш'!BY153</f>
        <v>0</v>
      </c>
      <c r="G373" s="44"/>
    </row>
    <row r="374" spans="2:7">
      <c r="B374" s="34"/>
      <c r="C374" s="43"/>
      <c r="D374" s="137">
        <f>'5 жастағы балалар К'!BZ153</f>
        <v>0</v>
      </c>
      <c r="E374" s="44"/>
      <c r="F374" s="137">
        <f>'5 жастағы балалар Ш'!BZ153</f>
        <v>0</v>
      </c>
      <c r="G374" s="44"/>
    </row>
    <row r="375" spans="2:7">
      <c r="B375" s="37">
        <v>26</v>
      </c>
      <c r="C375" s="43"/>
      <c r="D375" s="137">
        <f>'5 жастағы балалар К'!CA153</f>
        <v>0</v>
      </c>
      <c r="E375" s="44"/>
      <c r="F375" s="137">
        <f>'5 жастағы балалар Ш'!CA153</f>
        <v>0</v>
      </c>
      <c r="G375" s="44"/>
    </row>
    <row r="376" spans="2:7">
      <c r="B376" s="37"/>
      <c r="C376" s="43"/>
      <c r="D376" s="137">
        <f>'5 жастағы балалар К'!CB153</f>
        <v>0</v>
      </c>
      <c r="E376" s="44"/>
      <c r="F376" s="137">
        <f>'5 жастағы балалар Ш'!CB153</f>
        <v>0</v>
      </c>
      <c r="G376" s="44"/>
    </row>
    <row r="377" spans="2:7">
      <c r="B377" s="37"/>
      <c r="C377" s="43"/>
      <c r="D377" s="137">
        <f>'5 жастағы балалар К'!CC153</f>
        <v>0</v>
      </c>
      <c r="E377" s="44"/>
      <c r="F377" s="137">
        <f>'5 жастағы балалар Ш'!CC153</f>
        <v>0</v>
      </c>
      <c r="G377" s="44"/>
    </row>
    <row r="378" spans="2:7">
      <c r="B378" s="37">
        <v>27</v>
      </c>
      <c r="C378" s="43"/>
      <c r="D378" s="137">
        <f>'5 жастағы балалар К'!CD153</f>
        <v>0</v>
      </c>
      <c r="E378" s="44"/>
      <c r="F378" s="137">
        <f>'5 жастағы балалар Ш'!CD153</f>
        <v>0</v>
      </c>
      <c r="G378" s="44"/>
    </row>
    <row r="379" spans="2:7">
      <c r="B379" s="37"/>
      <c r="C379" s="43"/>
      <c r="D379" s="137">
        <f>'5 жастағы балалар К'!CE153</f>
        <v>0</v>
      </c>
      <c r="E379" s="44"/>
      <c r="F379" s="137">
        <f>'5 жастағы балалар Ш'!CE153</f>
        <v>0</v>
      </c>
      <c r="G379" s="44"/>
    </row>
    <row r="380" spans="2:7">
      <c r="B380" s="37"/>
      <c r="C380" s="43"/>
      <c r="D380" s="137">
        <f>'5 жастағы балалар К'!CF153</f>
        <v>0</v>
      </c>
      <c r="E380" s="44"/>
      <c r="F380" s="137">
        <f>'5 жастағы балалар Ш'!CF153</f>
        <v>0</v>
      </c>
      <c r="G380" s="44"/>
    </row>
    <row r="381" spans="2:7">
      <c r="B381" s="37">
        <v>28</v>
      </c>
      <c r="C381" s="43"/>
      <c r="D381" s="137">
        <f>'5 жастағы балалар К'!CG153</f>
        <v>0</v>
      </c>
      <c r="E381" s="44"/>
      <c r="F381" s="137">
        <f>'5 жастағы балалар Ш'!CG153</f>
        <v>0</v>
      </c>
      <c r="G381" s="44"/>
    </row>
    <row r="382" spans="2:7">
      <c r="B382" s="37"/>
      <c r="C382" s="43"/>
      <c r="D382" s="137">
        <f>'5 жастағы балалар К'!CH153</f>
        <v>0</v>
      </c>
      <c r="E382" s="44"/>
      <c r="F382" s="137">
        <f>'5 жастағы балалар Ш'!CH153</f>
        <v>0</v>
      </c>
      <c r="G382" s="44"/>
    </row>
    <row r="383" spans="2:7">
      <c r="B383" s="37"/>
      <c r="C383" s="43"/>
      <c r="D383" s="137">
        <f>'5 жастағы балалар К'!CI153</f>
        <v>0</v>
      </c>
      <c r="E383" s="44"/>
      <c r="F383" s="137">
        <f>'5 жастағы балалар Ш'!CI153</f>
        <v>0</v>
      </c>
      <c r="G383" s="44"/>
    </row>
    <row r="384" spans="2:7">
      <c r="B384" s="37">
        <v>29</v>
      </c>
      <c r="C384" s="43"/>
      <c r="D384" s="42"/>
      <c r="E384" s="44"/>
      <c r="F384" s="137">
        <f>'5 жастағы балалар Ш'!CJ153</f>
        <v>0</v>
      </c>
      <c r="G384" s="44"/>
    </row>
    <row r="385" spans="2:7">
      <c r="B385" s="37"/>
      <c r="C385" s="43"/>
      <c r="D385" s="44"/>
      <c r="E385" s="44"/>
      <c r="F385" s="137">
        <f>'5 жастағы балалар Ш'!CK153</f>
        <v>0</v>
      </c>
      <c r="G385" s="44"/>
    </row>
    <row r="386" spans="2:7">
      <c r="B386" s="37"/>
      <c r="C386" s="43"/>
      <c r="D386" s="44"/>
      <c r="E386" s="44"/>
      <c r="F386" s="137">
        <f>'5 жастағы балалар Ш'!CL153</f>
        <v>0</v>
      </c>
      <c r="G386" s="44"/>
    </row>
    <row r="387" spans="2:7">
      <c r="B387" s="37">
        <v>30</v>
      </c>
      <c r="C387" s="43"/>
      <c r="D387" s="44"/>
      <c r="E387" s="44"/>
      <c r="F387" s="137">
        <f>'5 жастағы балалар Ш'!CM153</f>
        <v>0</v>
      </c>
      <c r="G387" s="44"/>
    </row>
    <row r="388" spans="2:7">
      <c r="B388" s="37"/>
      <c r="C388" s="43"/>
      <c r="D388" s="44"/>
      <c r="E388" s="44"/>
      <c r="F388" s="137">
        <f>'5 жастағы балалар Ш'!CN153</f>
        <v>0</v>
      </c>
      <c r="G388" s="44"/>
    </row>
    <row r="389" spans="2:7">
      <c r="B389" s="37"/>
      <c r="C389" s="43"/>
      <c r="D389" s="44"/>
      <c r="E389" s="44"/>
      <c r="F389" s="137">
        <f>'5 жастағы балалар Ш'!CO153</f>
        <v>0</v>
      </c>
      <c r="G389" s="44"/>
    </row>
    <row r="390" spans="2:7">
      <c r="B390" s="37">
        <v>31</v>
      </c>
      <c r="C390" s="43"/>
      <c r="D390" s="44"/>
      <c r="E390" s="44"/>
      <c r="F390" s="137">
        <f>'5 жастағы балалар Ш'!CP153</f>
        <v>0</v>
      </c>
      <c r="G390" s="44"/>
    </row>
    <row r="391" spans="2:7">
      <c r="B391" s="37"/>
      <c r="C391" s="43"/>
      <c r="D391" s="44"/>
      <c r="E391" s="44"/>
      <c r="F391" s="137">
        <f>'5 жастағы балалар Ш'!CQ153</f>
        <v>0</v>
      </c>
      <c r="G391" s="44"/>
    </row>
    <row r="392" spans="2:7">
      <c r="B392" s="37"/>
      <c r="C392" s="43"/>
      <c r="D392" s="44"/>
      <c r="E392" s="44"/>
      <c r="F392" s="137">
        <f>'5 жастағы балалар Ш'!CR153</f>
        <v>0</v>
      </c>
      <c r="G392" s="44"/>
    </row>
    <row r="393" spans="2:7">
      <c r="B393" s="37">
        <v>32</v>
      </c>
      <c r="C393" s="43"/>
      <c r="D393" s="44"/>
      <c r="E393" s="44"/>
      <c r="F393" s="137">
        <f>'5 жастағы балалар Ш'!CS153</f>
        <v>0</v>
      </c>
      <c r="G393" s="44"/>
    </row>
    <row r="394" spans="2:7">
      <c r="B394" s="37"/>
      <c r="C394" s="43"/>
      <c r="D394" s="44"/>
      <c r="E394" s="44"/>
      <c r="F394" s="137">
        <f>'5 жастағы балалар Ш'!CT153</f>
        <v>0</v>
      </c>
      <c r="G394" s="44"/>
    </row>
    <row r="395" spans="2:7">
      <c r="B395" s="37"/>
      <c r="C395" s="43"/>
      <c r="D395" s="44"/>
      <c r="E395" s="44"/>
      <c r="F395" s="137">
        <f>'5 жастағы балалар Ш'!CU153</f>
        <v>0</v>
      </c>
      <c r="G395" s="44"/>
    </row>
    <row r="396" spans="2:7">
      <c r="B396" s="37">
        <v>33</v>
      </c>
      <c r="C396" s="43"/>
      <c r="D396" s="44"/>
      <c r="E396" s="44"/>
      <c r="F396" s="137">
        <f>'5 жастағы балалар Ш'!CV153</f>
        <v>0</v>
      </c>
      <c r="G396" s="44"/>
    </row>
    <row r="397" spans="2:7">
      <c r="B397" s="37"/>
      <c r="C397" s="43"/>
      <c r="D397" s="44"/>
      <c r="E397" s="44"/>
      <c r="F397" s="137">
        <f>'5 жастағы балалар Ш'!CW153</f>
        <v>0</v>
      </c>
      <c r="G397" s="44"/>
    </row>
    <row r="398" spans="2:7">
      <c r="B398" s="37"/>
      <c r="C398" s="43"/>
      <c r="D398" s="44"/>
      <c r="E398" s="44"/>
      <c r="F398" s="137">
        <f>'5 жастағы балалар Ш'!CX153</f>
        <v>0</v>
      </c>
      <c r="G398" s="44"/>
    </row>
    <row r="399" spans="2:7">
      <c r="B399" s="37">
        <v>34</v>
      </c>
      <c r="C399" s="43"/>
      <c r="D399" s="44"/>
      <c r="E399" s="44"/>
      <c r="F399" s="137">
        <f>'5 жастағы балалар Ш'!CY153</f>
        <v>0</v>
      </c>
      <c r="G399" s="44"/>
    </row>
    <row r="400" spans="2:7">
      <c r="B400" s="37"/>
      <c r="C400" s="43"/>
      <c r="D400" s="44"/>
      <c r="E400" s="44"/>
      <c r="F400" s="137">
        <f>'5 жастағы балалар Ш'!CZ153</f>
        <v>0</v>
      </c>
      <c r="G400" s="44"/>
    </row>
    <row r="401" spans="2:7">
      <c r="B401" s="37"/>
      <c r="C401" s="43"/>
      <c r="D401" s="44"/>
      <c r="E401" s="44"/>
      <c r="F401" s="137">
        <f>'5 жастағы балалар Ш'!DA153</f>
        <v>0</v>
      </c>
      <c r="G401" s="44"/>
    </row>
    <row r="402" spans="2:7">
      <c r="B402" s="37">
        <v>35</v>
      </c>
      <c r="C402" s="43"/>
      <c r="D402" s="44"/>
      <c r="E402" s="44"/>
      <c r="F402" s="137">
        <f>'5 жастағы балалар Ш'!DB153</f>
        <v>0</v>
      </c>
      <c r="G402" s="44"/>
    </row>
    <row r="403" spans="2:7">
      <c r="B403" s="37"/>
      <c r="C403" s="43"/>
      <c r="D403" s="44"/>
      <c r="E403" s="44"/>
      <c r="F403" s="137">
        <f>'5 жастағы балалар Ш'!DC153</f>
        <v>0</v>
      </c>
      <c r="G403" s="44"/>
    </row>
    <row r="404" spans="2:7">
      <c r="B404" s="37"/>
      <c r="C404" s="45"/>
      <c r="D404" s="46"/>
      <c r="E404" s="46"/>
      <c r="F404" s="137">
        <f>'5 жастағы балалар Ш'!DD153</f>
        <v>0</v>
      </c>
      <c r="G404" s="46"/>
    </row>
    <row r="405" spans="2:2">
      <c r="B405" s="47">
        <f>СВОД3!V48</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CU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4.25" customHeight="1" spans="2:8">
      <c r="B4" s="3" t="s">
        <v>827</v>
      </c>
      <c r="C4" s="3"/>
      <c r="D4" s="4">
        <f>'5 жастағы балалар Ф'!C95</f>
        <v>0</v>
      </c>
      <c r="E4" s="5"/>
      <c r="F4" s="5"/>
      <c r="G4" s="1"/>
      <c r="H4" s="1"/>
    </row>
    <row r="5" ht="18" spans="2:8">
      <c r="B5" s="6" t="s">
        <v>2</v>
      </c>
      <c r="C5" s="6"/>
      <c r="D5" s="7">
        <f>'5 жастағы балалар Ф'!A95</f>
        <v>0</v>
      </c>
      <c r="E5" s="7"/>
      <c r="F5" s="7"/>
      <c r="G5" s="1"/>
      <c r="H5" s="1"/>
    </row>
    <row r="6" ht="78.7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5.2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Ф'!D95</f>
        <v>0</v>
      </c>
      <c r="D191" s="139">
        <f>'5 жастағы балалар К'!D95</f>
        <v>0</v>
      </c>
      <c r="E191" s="139">
        <f>'5 жастағы балалар Т'!D95</f>
        <v>0</v>
      </c>
      <c r="F191" s="139">
        <f>'5 жастағы балалар Ш'!D95</f>
        <v>0</v>
      </c>
      <c r="G191" s="139">
        <f>'5 жастағы балалар Ә'!D95</f>
        <v>0</v>
      </c>
    </row>
    <row r="192" spans="2:7">
      <c r="B192" s="33"/>
      <c r="C192" s="139">
        <f>'5 жастағы балалар Ф'!E95</f>
        <v>0</v>
      </c>
      <c r="D192" s="139">
        <f>'5 жастағы балалар К'!E95</f>
        <v>0</v>
      </c>
      <c r="E192" s="139">
        <f>'5 жастағы балалар Т'!E95</f>
        <v>0</v>
      </c>
      <c r="F192" s="139">
        <f>'5 жастағы балалар Ш'!E95</f>
        <v>0</v>
      </c>
      <c r="G192" s="139">
        <f>'5 жастағы балалар Ә'!E95</f>
        <v>0</v>
      </c>
    </row>
    <row r="193" spans="2:7">
      <c r="B193" s="34"/>
      <c r="C193" s="139">
        <f>'5 жастағы балалар Ф'!F95</f>
        <v>0</v>
      </c>
      <c r="D193" s="139">
        <f>'5 жастағы балалар К'!F95</f>
        <v>0</v>
      </c>
      <c r="E193" s="139">
        <f>'5 жастағы балалар Т'!F95</f>
        <v>0</v>
      </c>
      <c r="F193" s="139">
        <f>'5 жастағы балалар Ш'!F95</f>
        <v>0</v>
      </c>
      <c r="G193" s="139">
        <f>'5 жастағы балалар Ә'!F95</f>
        <v>0</v>
      </c>
    </row>
    <row r="194" ht="15" customHeight="1" spans="2:99">
      <c r="B194" s="31">
        <v>2</v>
      </c>
      <c r="C194" s="139">
        <f>'5 жастағы балалар Ф'!G95</f>
        <v>0</v>
      </c>
      <c r="D194" s="139">
        <f>'5 жастағы балалар К'!G95</f>
        <v>0</v>
      </c>
      <c r="E194" s="139">
        <f>'5 жастағы балалар Т'!G95</f>
        <v>0</v>
      </c>
      <c r="F194" s="139">
        <f>'5 жастағы балалар Ш'!G95</f>
        <v>0</v>
      </c>
      <c r="G194" s="139">
        <f>'5 жастағы балалар Ә'!G95</f>
        <v>0</v>
      </c>
      <c r="CO194" s="140"/>
      <c r="CQ194" s="140"/>
      <c r="CS194" s="140"/>
      <c r="CU194" s="140"/>
    </row>
    <row r="195" spans="2:99">
      <c r="B195" s="33"/>
      <c r="C195" s="139">
        <f>'5 жастағы балалар Ф'!H95</f>
        <v>0</v>
      </c>
      <c r="D195" s="139">
        <f>'5 жастағы балалар К'!H95</f>
        <v>0</v>
      </c>
      <c r="E195" s="139">
        <f>'5 жастағы балалар Т'!H95</f>
        <v>0</v>
      </c>
      <c r="F195" s="139">
        <f>'5 жастағы балалар Ш'!H95</f>
        <v>0</v>
      </c>
      <c r="G195" s="139">
        <f>'5 жастағы балалар Ә'!H95</f>
        <v>0</v>
      </c>
      <c r="CO195" s="141"/>
      <c r="CQ195" s="141"/>
      <c r="CS195" s="141"/>
      <c r="CU195" s="141"/>
    </row>
    <row r="196" spans="2:99">
      <c r="B196" s="34"/>
      <c r="C196" s="139">
        <f>'5 жастағы балалар Ф'!I95</f>
        <v>0</v>
      </c>
      <c r="D196" s="139">
        <f>'5 жастағы балалар К'!I95</f>
        <v>0</v>
      </c>
      <c r="E196" s="139">
        <f>'5 жастағы балалар Т'!I95</f>
        <v>0</v>
      </c>
      <c r="F196" s="139">
        <f>'5 жастағы балалар Ш'!I95</f>
        <v>0</v>
      </c>
      <c r="G196" s="139">
        <f>'5 жастағы балалар Ә'!I95</f>
        <v>0</v>
      </c>
      <c r="CO196" s="141"/>
      <c r="CQ196" s="141"/>
      <c r="CS196" s="141"/>
      <c r="CU196" s="141"/>
    </row>
    <row r="197" spans="2:7">
      <c r="B197" s="31">
        <v>3</v>
      </c>
      <c r="C197" s="139">
        <f>'5 жастағы балалар Ф'!J95</f>
        <v>0</v>
      </c>
      <c r="D197" s="139">
        <f>'5 жастағы балалар К'!J95</f>
        <v>0</v>
      </c>
      <c r="E197" s="139">
        <f>'5 жастағы балалар Т'!J95</f>
        <v>0</v>
      </c>
      <c r="F197" s="139">
        <f>'5 жастағы балалар Ш'!J95</f>
        <v>0</v>
      </c>
      <c r="G197" s="139">
        <f>'5 жастағы балалар Ә'!J95</f>
        <v>0</v>
      </c>
    </row>
    <row r="198" spans="2:7">
      <c r="B198" s="33"/>
      <c r="C198" s="139">
        <f>'5 жастағы балалар Ф'!K95</f>
        <v>0</v>
      </c>
      <c r="D198" s="139">
        <f>'5 жастағы балалар К'!K95</f>
        <v>0</v>
      </c>
      <c r="E198" s="139">
        <f>'5 жастағы балалар Т'!K95</f>
        <v>0</v>
      </c>
      <c r="F198" s="139">
        <f>'5 жастағы балалар Ш'!K95</f>
        <v>0</v>
      </c>
      <c r="G198" s="139">
        <f>'5 жастағы балалар Ә'!K95</f>
        <v>0</v>
      </c>
    </row>
    <row r="199" spans="2:7">
      <c r="B199" s="34"/>
      <c r="C199" s="139">
        <f>'5 жастағы балалар Ф'!L95</f>
        <v>0</v>
      </c>
      <c r="D199" s="139">
        <f>'5 жастағы балалар К'!L95</f>
        <v>0</v>
      </c>
      <c r="E199" s="139">
        <f>'5 жастағы балалар Т'!L95</f>
        <v>0</v>
      </c>
      <c r="F199" s="139">
        <f>'5 жастағы балалар Ш'!L95</f>
        <v>0</v>
      </c>
      <c r="G199" s="139">
        <f>'5 жастағы балалар Ә'!L95</f>
        <v>0</v>
      </c>
    </row>
    <row r="200" spans="2:7">
      <c r="B200" s="31">
        <v>4</v>
      </c>
      <c r="C200" s="139">
        <f>'5 жастағы балалар Ф'!M95</f>
        <v>0</v>
      </c>
      <c r="D200" s="139">
        <f>'5 жастағы балалар К'!M95</f>
        <v>0</v>
      </c>
      <c r="E200" s="139">
        <f>'5 жастағы балалар Т'!M95</f>
        <v>0</v>
      </c>
      <c r="F200" s="139">
        <f>'5 жастағы балалар Ш'!M95</f>
        <v>0</v>
      </c>
      <c r="G200" s="139">
        <f>'5 жастағы балалар Ә'!M95</f>
        <v>0</v>
      </c>
    </row>
    <row r="201" spans="2:7">
      <c r="B201" s="33"/>
      <c r="C201" s="139">
        <f>'5 жастағы балалар Ф'!N95</f>
        <v>0</v>
      </c>
      <c r="D201" s="139">
        <f>'5 жастағы балалар К'!N95</f>
        <v>0</v>
      </c>
      <c r="E201" s="139">
        <f>'5 жастағы балалар Т'!N95</f>
        <v>0</v>
      </c>
      <c r="F201" s="139">
        <f>'5 жастағы балалар Ш'!N95</f>
        <v>0</v>
      </c>
      <c r="G201" s="139">
        <f>'5 жастағы балалар Ә'!N95</f>
        <v>0</v>
      </c>
    </row>
    <row r="202" spans="2:7">
      <c r="B202" s="34"/>
      <c r="C202" s="139">
        <f>'5 жастағы балалар Ф'!O95</f>
        <v>0</v>
      </c>
      <c r="D202" s="139">
        <f>'5 жастағы балалар К'!O95</f>
        <v>0</v>
      </c>
      <c r="E202" s="139">
        <f>'5 жастағы балалар Т'!O95</f>
        <v>0</v>
      </c>
      <c r="F202" s="139">
        <f>'5 жастағы балалар Ш'!O95</f>
        <v>0</v>
      </c>
      <c r="G202" s="139">
        <f>'5 жастағы балалар Ә'!O95</f>
        <v>0</v>
      </c>
    </row>
    <row r="203" spans="2:7">
      <c r="B203" s="31">
        <v>5</v>
      </c>
      <c r="C203" s="139">
        <f>'5 жастағы балалар Ф'!P95</f>
        <v>0</v>
      </c>
      <c r="D203" s="139">
        <f>'5 жастағы балалар К'!P95</f>
        <v>0</v>
      </c>
      <c r="E203" s="139">
        <f>'5 жастағы балалар Т'!P95</f>
        <v>0</v>
      </c>
      <c r="F203" s="139">
        <f>'5 жастағы балалар Ш'!P95</f>
        <v>0</v>
      </c>
      <c r="G203" s="139">
        <f>'5 жастағы балалар Ә'!P95</f>
        <v>0</v>
      </c>
    </row>
    <row r="204" spans="2:7">
      <c r="B204" s="33"/>
      <c r="C204" s="139">
        <f>'5 жастағы балалар Ф'!Q95</f>
        <v>0</v>
      </c>
      <c r="D204" s="139">
        <f>'5 жастағы балалар К'!Q95</f>
        <v>0</v>
      </c>
      <c r="E204" s="139">
        <f>'5 жастағы балалар Т'!Q95</f>
        <v>0</v>
      </c>
      <c r="F204" s="139">
        <f>'5 жастағы балалар Ш'!Q95</f>
        <v>0</v>
      </c>
      <c r="G204" s="139">
        <f>'5 жастағы балалар Ә'!Q95</f>
        <v>0</v>
      </c>
    </row>
    <row r="205" spans="2:7">
      <c r="B205" s="34"/>
      <c r="C205" s="139">
        <f>'5 жастағы балалар Ф'!R95</f>
        <v>0</v>
      </c>
      <c r="D205" s="139">
        <f>'5 жастағы балалар К'!R95</f>
        <v>0</v>
      </c>
      <c r="E205" s="139">
        <f>'5 жастағы балалар Т'!R95</f>
        <v>0</v>
      </c>
      <c r="F205" s="139">
        <f>'5 жастағы балалар Ш'!R95</f>
        <v>0</v>
      </c>
      <c r="G205" s="139">
        <f>'5 жастағы балалар Ә'!R95</f>
        <v>0</v>
      </c>
    </row>
    <row r="206" spans="2:7">
      <c r="B206" s="31">
        <v>6</v>
      </c>
      <c r="C206" s="139">
        <f>'5 жастағы балалар Ф'!S95</f>
        <v>0</v>
      </c>
      <c r="D206" s="139">
        <f>'5 жастағы балалар К'!S95</f>
        <v>0</v>
      </c>
      <c r="E206" s="139">
        <f>'5 жастағы балалар Т'!S95</f>
        <v>0</v>
      </c>
      <c r="F206" s="139">
        <f>'5 жастағы балалар Ш'!S95</f>
        <v>0</v>
      </c>
      <c r="G206" s="139">
        <f>'5 жастағы балалар Ә'!S95</f>
        <v>0</v>
      </c>
    </row>
    <row r="207" spans="2:7">
      <c r="B207" s="33"/>
      <c r="C207" s="139">
        <f>'5 жастағы балалар Ф'!T95</f>
        <v>0</v>
      </c>
      <c r="D207" s="139">
        <f>'5 жастағы балалар К'!T95</f>
        <v>0</v>
      </c>
      <c r="E207" s="139">
        <f>'5 жастағы балалар Т'!T95</f>
        <v>0</v>
      </c>
      <c r="F207" s="139">
        <f>'5 жастағы балалар Ш'!T95</f>
        <v>0</v>
      </c>
      <c r="G207" s="139">
        <f>'5 жастағы балалар Ә'!T95</f>
        <v>0</v>
      </c>
    </row>
    <row r="208" spans="2:7">
      <c r="B208" s="34"/>
      <c r="C208" s="139">
        <f>'5 жастағы балалар Ф'!U95</f>
        <v>0</v>
      </c>
      <c r="D208" s="139">
        <f>'5 жастағы балалар К'!U95</f>
        <v>0</v>
      </c>
      <c r="E208" s="139">
        <f>'5 жастағы балалар Т'!U95</f>
        <v>0</v>
      </c>
      <c r="F208" s="139">
        <f>'5 жастағы балалар Ш'!U95</f>
        <v>0</v>
      </c>
      <c r="G208" s="139">
        <f>'5 жастағы балалар Ә'!U95</f>
        <v>0</v>
      </c>
    </row>
    <row r="209" spans="2:7">
      <c r="B209" s="31">
        <v>7</v>
      </c>
      <c r="C209" s="139">
        <f>'5 жастағы балалар Ф'!V95</f>
        <v>0</v>
      </c>
      <c r="D209" s="139">
        <f>'5 жастағы балалар К'!V95</f>
        <v>0</v>
      </c>
      <c r="E209" s="139">
        <f>'5 жастағы балалар Т'!V95</f>
        <v>0</v>
      </c>
      <c r="F209" s="139">
        <f>'5 жастағы балалар Ш'!V95</f>
        <v>0</v>
      </c>
      <c r="G209" s="139">
        <f>'5 жастағы балалар Ә'!V95</f>
        <v>0</v>
      </c>
    </row>
    <row r="210" spans="2:7">
      <c r="B210" s="33"/>
      <c r="C210" s="139">
        <f>'5 жастағы балалар Ф'!W95</f>
        <v>0</v>
      </c>
      <c r="D210" s="139">
        <f>'5 жастағы балалар Ш'!W95</f>
        <v>0</v>
      </c>
      <c r="E210" s="139">
        <f>'5 жастағы балалар Т'!W95</f>
        <v>0</v>
      </c>
      <c r="F210" s="139">
        <f>'5 жастағы балалар Ш'!W95</f>
        <v>0</v>
      </c>
      <c r="G210" s="139">
        <f>'5 жастағы балалар Ә'!W95</f>
        <v>0</v>
      </c>
    </row>
    <row r="211" spans="2:7">
      <c r="B211" s="34"/>
      <c r="C211" s="139">
        <f>'5 жастағы балалар Ф'!X95</f>
        <v>0</v>
      </c>
      <c r="D211" s="139">
        <f>'5 жастағы балалар К'!X95</f>
        <v>0</v>
      </c>
      <c r="E211" s="139">
        <f>'5 жастағы балалар Т'!X95</f>
        <v>0</v>
      </c>
      <c r="F211" s="139">
        <f>'5 жастағы балалар Ш'!X95</f>
        <v>0</v>
      </c>
      <c r="G211" s="139">
        <f>'5 жастағы балалар Ә'!X95</f>
        <v>0</v>
      </c>
    </row>
    <row r="212" spans="2:7">
      <c r="B212" s="31">
        <v>8</v>
      </c>
      <c r="C212" s="41"/>
      <c r="D212" s="139">
        <f>'5 жастағы балалар К'!Y95</f>
        <v>0</v>
      </c>
      <c r="E212" s="42"/>
      <c r="F212" s="139">
        <f>'5 жастағы балалар Ш'!Y95</f>
        <v>0</v>
      </c>
      <c r="G212" s="42"/>
    </row>
    <row r="213" spans="2:7">
      <c r="B213" s="33"/>
      <c r="C213" s="43"/>
      <c r="D213" s="139">
        <f>'5 жастағы балалар К'!Z95</f>
        <v>0</v>
      </c>
      <c r="E213" s="44"/>
      <c r="F213" s="139">
        <f>'5 жастағы балалар Ш'!Z95</f>
        <v>0</v>
      </c>
      <c r="G213" s="44"/>
    </row>
    <row r="214" spans="2:7">
      <c r="B214" s="34"/>
      <c r="C214" s="43"/>
      <c r="D214" s="139">
        <f>'5 жастағы балалар К'!AA95</f>
        <v>0</v>
      </c>
      <c r="E214" s="44"/>
      <c r="F214" s="139">
        <f>'5 жастағы балалар Ш'!AA95</f>
        <v>0</v>
      </c>
      <c r="G214" s="44"/>
    </row>
    <row r="215" spans="2:7">
      <c r="B215" s="31">
        <v>9</v>
      </c>
      <c r="C215" s="43"/>
      <c r="D215" s="139">
        <f>'5 жастағы балалар К'!AB95</f>
        <v>0</v>
      </c>
      <c r="E215" s="44"/>
      <c r="F215" s="139">
        <f>'5 жастағы балалар Ш'!AB95</f>
        <v>0</v>
      </c>
      <c r="G215" s="44"/>
    </row>
    <row r="216" spans="2:7">
      <c r="B216" s="33"/>
      <c r="C216" s="43"/>
      <c r="D216" s="139">
        <f>'5 жастағы балалар К'!AC95</f>
        <v>0</v>
      </c>
      <c r="E216" s="44"/>
      <c r="F216" s="139">
        <f>'5 жастағы балалар Ш'!AC95</f>
        <v>0</v>
      </c>
      <c r="G216" s="44"/>
    </row>
    <row r="217" spans="2:7">
      <c r="B217" s="34"/>
      <c r="C217" s="43"/>
      <c r="D217" s="139">
        <f>'5 жастағы балалар К'!AD95</f>
        <v>0</v>
      </c>
      <c r="E217" s="44"/>
      <c r="F217" s="139">
        <f>'5 жастағы балалар Ш'!AD95</f>
        <v>0</v>
      </c>
      <c r="G217" s="44"/>
    </row>
    <row r="218" spans="2:7">
      <c r="B218" s="37">
        <v>10</v>
      </c>
      <c r="C218" s="43"/>
      <c r="D218" s="139">
        <f>'5 жастағы балалар К'!AE95</f>
        <v>0</v>
      </c>
      <c r="E218" s="44"/>
      <c r="F218" s="139">
        <f>'5 жастағы балалар Ш'!AE95</f>
        <v>0</v>
      </c>
      <c r="G218" s="44"/>
    </row>
    <row r="219" spans="2:7">
      <c r="B219" s="37"/>
      <c r="C219" s="43"/>
      <c r="D219" s="139">
        <f>'5 жастағы балалар К'!AF95</f>
        <v>0</v>
      </c>
      <c r="E219" s="44"/>
      <c r="F219" s="139">
        <f>'5 жастағы балалар Ш'!AF95</f>
        <v>0</v>
      </c>
      <c r="G219" s="44"/>
    </row>
    <row r="220" spans="2:7">
      <c r="B220" s="37"/>
      <c r="C220" s="43"/>
      <c r="D220" s="139">
        <f>'5 жастағы балалар К'!AG95</f>
        <v>0</v>
      </c>
      <c r="E220" s="44"/>
      <c r="F220" s="139">
        <f>'5 жастағы балалар Ш'!AG95</f>
        <v>0</v>
      </c>
      <c r="G220" s="44"/>
    </row>
    <row r="221" spans="2:7">
      <c r="B221" s="37">
        <v>11</v>
      </c>
      <c r="C221" s="43"/>
      <c r="D221" s="139">
        <f>'5 жастағы балалар К'!AH95</f>
        <v>0</v>
      </c>
      <c r="E221" s="44"/>
      <c r="F221" s="139">
        <f>'5 жастағы балалар Ш'!AH95</f>
        <v>0</v>
      </c>
      <c r="G221" s="44"/>
    </row>
    <row r="222" spans="2:7">
      <c r="B222" s="37"/>
      <c r="C222" s="43"/>
      <c r="D222" s="139">
        <f>'5 жастағы балалар К'!AI95</f>
        <v>0</v>
      </c>
      <c r="E222" s="44"/>
      <c r="F222" s="139">
        <f>'5 жастағы балалар Ш'!AI95</f>
        <v>0</v>
      </c>
      <c r="G222" s="44"/>
    </row>
    <row r="223" spans="2:7">
      <c r="B223" s="37"/>
      <c r="C223" s="43"/>
      <c r="D223" s="139">
        <f>'5 жастағы балалар К'!AJ95</f>
        <v>0</v>
      </c>
      <c r="E223" s="44"/>
      <c r="F223" s="139">
        <f>'5 жастағы балалар Ш'!AJ95</f>
        <v>0</v>
      </c>
      <c r="G223" s="44"/>
    </row>
    <row r="224" spans="2:7">
      <c r="B224" s="37">
        <v>12</v>
      </c>
      <c r="C224" s="43"/>
      <c r="D224" s="139">
        <f>'5 жастағы балалар К'!AK95</f>
        <v>0</v>
      </c>
      <c r="E224" s="44"/>
      <c r="F224" s="139">
        <f>'5 жастағы балалар Ш'!AK95</f>
        <v>0</v>
      </c>
      <c r="G224" s="44"/>
    </row>
    <row r="225" spans="2:7">
      <c r="B225" s="37"/>
      <c r="C225" s="43"/>
      <c r="D225" s="139">
        <f>'5 жастағы балалар К'!AL95</f>
        <v>0</v>
      </c>
      <c r="E225" s="44"/>
      <c r="F225" s="139">
        <f>'5 жастағы балалар Ш'!AL95</f>
        <v>0</v>
      </c>
      <c r="G225" s="44"/>
    </row>
    <row r="226" spans="2:7">
      <c r="B226" s="37"/>
      <c r="C226" s="43"/>
      <c r="D226" s="139">
        <f>'5 жастағы балалар К'!AM95</f>
        <v>0</v>
      </c>
      <c r="E226" s="44"/>
      <c r="F226" s="139">
        <f>'5 жастағы балалар Ш'!AM95</f>
        <v>0</v>
      </c>
      <c r="G226" s="44"/>
    </row>
    <row r="227" spans="2:7">
      <c r="B227" s="37">
        <v>13</v>
      </c>
      <c r="C227" s="43"/>
      <c r="D227" s="139">
        <f>'5 жастағы балалар К'!AN95</f>
        <v>0</v>
      </c>
      <c r="E227" s="44"/>
      <c r="F227" s="139">
        <f>'5 жастағы балалар Ш'!AN95</f>
        <v>0</v>
      </c>
      <c r="G227" s="44"/>
    </row>
    <row r="228" spans="2:7">
      <c r="B228" s="37"/>
      <c r="C228" s="43"/>
      <c r="D228" s="139">
        <f>'5 жастағы балалар К'!AO95</f>
        <v>0</v>
      </c>
      <c r="E228" s="44"/>
      <c r="F228" s="139">
        <f>'5 жастағы балалар Ш'!AO95</f>
        <v>0</v>
      </c>
      <c r="G228" s="44"/>
    </row>
    <row r="229" spans="2:7">
      <c r="B229" s="37"/>
      <c r="C229" s="43"/>
      <c r="D229" s="139">
        <f>'5 жастағы балалар К'!AP95</f>
        <v>0</v>
      </c>
      <c r="E229" s="44"/>
      <c r="F229" s="139">
        <f>'5 жастағы балалар Ш'!AP95</f>
        <v>0</v>
      </c>
      <c r="G229" s="44"/>
    </row>
    <row r="230" spans="2:7">
      <c r="B230" s="37">
        <v>14</v>
      </c>
      <c r="C230" s="43"/>
      <c r="D230" s="139">
        <f>'5 жастағы балалар К'!AQ95</f>
        <v>0</v>
      </c>
      <c r="E230" s="44"/>
      <c r="F230" s="139">
        <f>'5 жастағы балалар Ш'!AQ95</f>
        <v>0</v>
      </c>
      <c r="G230" s="44"/>
    </row>
    <row r="231" spans="2:7">
      <c r="B231" s="37"/>
      <c r="C231" s="43"/>
      <c r="D231" s="139">
        <f>'5 жастағы балалар К'!AR95</f>
        <v>0</v>
      </c>
      <c r="E231" s="44"/>
      <c r="F231" s="139">
        <f>'5 жастағы балалар Ш'!AR95</f>
        <v>0</v>
      </c>
      <c r="G231" s="44"/>
    </row>
    <row r="232" spans="2:7">
      <c r="B232" s="37"/>
      <c r="C232" s="43"/>
      <c r="D232" s="139">
        <f>'5 жастағы балалар К'!AS95</f>
        <v>0</v>
      </c>
      <c r="E232" s="44"/>
      <c r="F232" s="139">
        <f>'5 жастағы балалар Ш'!AS95</f>
        <v>0</v>
      </c>
      <c r="G232" s="44"/>
    </row>
    <row r="233" spans="2:7">
      <c r="B233" s="37">
        <v>15</v>
      </c>
      <c r="C233" s="43"/>
      <c r="D233" s="139">
        <f>'5 жастағы балалар К'!AT95</f>
        <v>0</v>
      </c>
      <c r="E233" s="44"/>
      <c r="F233" s="139">
        <f>'5 жастағы балалар Ш'!AT95</f>
        <v>0</v>
      </c>
      <c r="G233" s="44"/>
    </row>
    <row r="234" spans="2:7">
      <c r="B234" s="37"/>
      <c r="C234" s="43"/>
      <c r="D234" s="139">
        <f>'5 жастағы балалар К'!AU95</f>
        <v>0</v>
      </c>
      <c r="E234" s="44"/>
      <c r="F234" s="139">
        <f>'5 жастағы балалар Ш'!AU95</f>
        <v>0</v>
      </c>
      <c r="G234" s="44"/>
    </row>
    <row r="235" spans="2:7">
      <c r="B235" s="37"/>
      <c r="C235" s="43"/>
      <c r="D235" s="139">
        <f>'5 жастағы балалар К'!AV95</f>
        <v>0</v>
      </c>
      <c r="E235" s="44"/>
      <c r="F235" s="139">
        <f>'5 жастағы балалар Ш'!AV95</f>
        <v>0</v>
      </c>
      <c r="G235" s="44"/>
    </row>
    <row r="236" spans="2:7">
      <c r="B236" s="31">
        <v>16</v>
      </c>
      <c r="C236" s="43"/>
      <c r="D236" s="139">
        <f>'5 жастағы балалар К'!AW95</f>
        <v>0</v>
      </c>
      <c r="E236" s="44"/>
      <c r="F236" s="139">
        <f>'5 жастағы балалар Ш'!AW95</f>
        <v>0</v>
      </c>
      <c r="G236" s="44"/>
    </row>
    <row r="237" spans="2:7">
      <c r="B237" s="33"/>
      <c r="C237" s="43"/>
      <c r="D237" s="139">
        <f>'5 жастағы балалар К'!AX95</f>
        <v>0</v>
      </c>
      <c r="E237" s="44"/>
      <c r="F237" s="139">
        <f>'5 жастағы балалар Ш'!AX95</f>
        <v>0</v>
      </c>
      <c r="G237" s="44"/>
    </row>
    <row r="238" spans="2:7">
      <c r="B238" s="34"/>
      <c r="C238" s="43"/>
      <c r="D238" s="139">
        <f>'5 жастағы балалар К'!AY95</f>
        <v>0</v>
      </c>
      <c r="E238" s="44"/>
      <c r="F238" s="139">
        <f>'5 жастағы балалар Ш'!AY95</f>
        <v>0</v>
      </c>
      <c r="G238" s="44"/>
    </row>
    <row r="239" spans="2:7">
      <c r="B239" s="31">
        <v>17</v>
      </c>
      <c r="C239" s="43"/>
      <c r="D239" s="139">
        <f>'5 жастағы балалар К'!AZ95</f>
        <v>0</v>
      </c>
      <c r="E239" s="44"/>
      <c r="F239" s="139">
        <f>'5 жастағы балалар Ш'!AZ95</f>
        <v>0</v>
      </c>
      <c r="G239" s="44"/>
    </row>
    <row r="240" spans="2:7">
      <c r="B240" s="33"/>
      <c r="C240" s="43"/>
      <c r="D240" s="139">
        <f>'5 жастағы балалар К'!BA95</f>
        <v>0</v>
      </c>
      <c r="E240" s="44"/>
      <c r="F240" s="139">
        <f>'5 жастағы балалар Ш'!BA95</f>
        <v>0</v>
      </c>
      <c r="G240" s="44"/>
    </row>
    <row r="241" spans="2:7">
      <c r="B241" s="34"/>
      <c r="C241" s="43"/>
      <c r="D241" s="139">
        <f>'5 жастағы балалар К'!BB95</f>
        <v>0</v>
      </c>
      <c r="E241" s="44"/>
      <c r="F241" s="139">
        <f>'5 жастағы балалар Ш'!BB95</f>
        <v>0</v>
      </c>
      <c r="G241" s="44"/>
    </row>
    <row r="242" spans="2:7">
      <c r="B242" s="31">
        <v>18</v>
      </c>
      <c r="C242" s="43"/>
      <c r="D242" s="139">
        <f>'5 жастағы балалар К'!BC95</f>
        <v>0</v>
      </c>
      <c r="E242" s="44"/>
      <c r="F242" s="139">
        <f>'5 жастағы балалар Ш'!BC95</f>
        <v>0</v>
      </c>
      <c r="G242" s="44"/>
    </row>
    <row r="243" spans="2:7">
      <c r="B243" s="33"/>
      <c r="C243" s="43"/>
      <c r="D243" s="139">
        <f>'5 жастағы балалар К'!BD95</f>
        <v>0</v>
      </c>
      <c r="E243" s="44"/>
      <c r="F243" s="139">
        <f>'5 жастағы балалар Ш'!BD95</f>
        <v>0</v>
      </c>
      <c r="G243" s="44"/>
    </row>
    <row r="244" spans="2:7">
      <c r="B244" s="34"/>
      <c r="C244" s="43"/>
      <c r="D244" s="139">
        <f>'5 жастағы балалар К'!BE95</f>
        <v>0</v>
      </c>
      <c r="E244" s="44"/>
      <c r="F244" s="139">
        <f>'5 жастағы балалар Ш'!BE95</f>
        <v>0</v>
      </c>
      <c r="G244" s="44"/>
    </row>
    <row r="245" spans="2:7">
      <c r="B245" s="31">
        <v>19</v>
      </c>
      <c r="C245" s="43"/>
      <c r="D245" s="139">
        <f>'5 жастағы балалар К'!BF95</f>
        <v>0</v>
      </c>
      <c r="E245" s="44"/>
      <c r="F245" s="139">
        <f>'5 жастағы балалар Ш'!BF95</f>
        <v>0</v>
      </c>
      <c r="G245" s="44"/>
    </row>
    <row r="246" spans="2:7">
      <c r="B246" s="33"/>
      <c r="C246" s="43"/>
      <c r="D246" s="139">
        <f>'5 жастағы балалар К'!BG95</f>
        <v>0</v>
      </c>
      <c r="E246" s="44"/>
      <c r="F246" s="139">
        <f>'5 жастағы балалар Ш'!BG95</f>
        <v>0</v>
      </c>
      <c r="G246" s="44"/>
    </row>
    <row r="247" spans="2:7">
      <c r="B247" s="34"/>
      <c r="C247" s="43"/>
      <c r="D247" s="139">
        <f>'5 жастағы балалар К'!BH95</f>
        <v>0</v>
      </c>
      <c r="E247" s="44"/>
      <c r="F247" s="139">
        <f>'5 жастағы балалар Ш'!BH95</f>
        <v>0</v>
      </c>
      <c r="G247" s="44"/>
    </row>
    <row r="248" spans="2:7">
      <c r="B248" s="31">
        <v>20</v>
      </c>
      <c r="C248" s="43"/>
      <c r="D248" s="139">
        <f>'5 жастағы балалар К'!BI95</f>
        <v>0</v>
      </c>
      <c r="E248" s="44"/>
      <c r="F248" s="139">
        <f>'5 жастағы балалар Ш'!BI95</f>
        <v>0</v>
      </c>
      <c r="G248" s="44"/>
    </row>
    <row r="249" spans="2:7">
      <c r="B249" s="33"/>
      <c r="C249" s="43"/>
      <c r="D249" s="139">
        <f>'5 жастағы балалар К'!BJ95</f>
        <v>0</v>
      </c>
      <c r="E249" s="44"/>
      <c r="F249" s="139">
        <f>'5 жастағы балалар Ш'!BJ95</f>
        <v>0</v>
      </c>
      <c r="G249" s="44"/>
    </row>
    <row r="250" spans="2:7">
      <c r="B250" s="34"/>
      <c r="C250" s="43"/>
      <c r="D250" s="139">
        <f>'5 жастағы балалар К'!BK95</f>
        <v>0</v>
      </c>
      <c r="E250" s="44"/>
      <c r="F250" s="139">
        <f>'5 жастағы балалар Ш'!BK95</f>
        <v>0</v>
      </c>
      <c r="G250" s="44"/>
    </row>
    <row r="251" spans="2:7">
      <c r="B251" s="31">
        <v>21</v>
      </c>
      <c r="C251" s="43"/>
      <c r="D251" s="139">
        <f>'5 жастағы балалар К'!BL95</f>
        <v>0</v>
      </c>
      <c r="E251" s="44"/>
      <c r="F251" s="139">
        <f>'5 жастағы балалар Ш'!BL95</f>
        <v>0</v>
      </c>
      <c r="G251" s="44"/>
    </row>
    <row r="252" spans="2:7">
      <c r="B252" s="33"/>
      <c r="C252" s="43"/>
      <c r="D252" s="139">
        <f>'5 жастағы балалар К'!BM95</f>
        <v>0</v>
      </c>
      <c r="E252" s="44"/>
      <c r="F252" s="139">
        <f>'5 жастағы балалар Ш'!BM95</f>
        <v>0</v>
      </c>
      <c r="G252" s="44"/>
    </row>
    <row r="253" spans="2:7">
      <c r="B253" s="34"/>
      <c r="C253" s="43"/>
      <c r="D253" s="139">
        <f>'5 жастағы балалар К'!BN95</f>
        <v>0</v>
      </c>
      <c r="E253" s="44"/>
      <c r="F253" s="139">
        <f>'5 жастағы балалар Ш'!BN95</f>
        <v>0</v>
      </c>
      <c r="G253" s="44"/>
    </row>
    <row r="254" spans="2:7">
      <c r="B254" s="31">
        <v>22</v>
      </c>
      <c r="C254" s="43"/>
      <c r="D254" s="139">
        <f>'5 жастағы балалар К'!BO95</f>
        <v>0</v>
      </c>
      <c r="E254" s="44"/>
      <c r="F254" s="139">
        <f>'5 жастағы балалар Ш'!BO95</f>
        <v>0</v>
      </c>
      <c r="G254" s="44"/>
    </row>
    <row r="255" spans="2:7">
      <c r="B255" s="33"/>
      <c r="C255" s="43"/>
      <c r="D255" s="139">
        <f>'5 жастағы балалар К'!BP95</f>
        <v>0</v>
      </c>
      <c r="E255" s="44"/>
      <c r="F255" s="139">
        <f>'5 жастағы балалар Ш'!BP95</f>
        <v>0</v>
      </c>
      <c r="G255" s="44"/>
    </row>
    <row r="256" spans="2:7">
      <c r="B256" s="34"/>
      <c r="C256" s="43"/>
      <c r="D256" s="139">
        <f>'5 жастағы балалар К'!BQ95</f>
        <v>0</v>
      </c>
      <c r="E256" s="44"/>
      <c r="F256" s="139">
        <f>'5 жастағы балалар Ш'!BQ95</f>
        <v>0</v>
      </c>
      <c r="G256" s="44"/>
    </row>
    <row r="257" spans="2:7">
      <c r="B257" s="31">
        <v>23</v>
      </c>
      <c r="C257" s="43"/>
      <c r="D257" s="139">
        <f>'5 жастағы балалар К'!BR95</f>
        <v>0</v>
      </c>
      <c r="E257" s="44"/>
      <c r="F257" s="139">
        <f>'5 жастағы балалар Ш'!BR95</f>
        <v>0</v>
      </c>
      <c r="G257" s="44"/>
    </row>
    <row r="258" spans="2:7">
      <c r="B258" s="33"/>
      <c r="C258" s="43"/>
      <c r="D258" s="139">
        <f>'5 жастағы балалар К'!BS95</f>
        <v>0</v>
      </c>
      <c r="E258" s="44"/>
      <c r="F258" s="139">
        <f>'5 жастағы балалар Ш'!BS95</f>
        <v>0</v>
      </c>
      <c r="G258" s="44"/>
    </row>
    <row r="259" spans="2:7">
      <c r="B259" s="34"/>
      <c r="C259" s="43"/>
      <c r="D259" s="139">
        <f>'5 жастағы балалар К'!BT95</f>
        <v>0</v>
      </c>
      <c r="E259" s="44"/>
      <c r="F259" s="139">
        <f>'5 жастағы балалар Ш'!BT95</f>
        <v>0</v>
      </c>
      <c r="G259" s="44"/>
    </row>
    <row r="260" spans="2:7">
      <c r="B260" s="31">
        <v>24</v>
      </c>
      <c r="C260" s="43"/>
      <c r="D260" s="139">
        <f>'5 жастағы балалар К'!BU95</f>
        <v>0</v>
      </c>
      <c r="E260" s="44"/>
      <c r="F260" s="139">
        <f>'5 жастағы балалар Ш'!BU95</f>
        <v>0</v>
      </c>
      <c r="G260" s="44"/>
    </row>
    <row r="261" spans="2:7">
      <c r="B261" s="33"/>
      <c r="C261" s="43"/>
      <c r="D261" s="139">
        <f>'5 жастағы балалар К'!BV95</f>
        <v>0</v>
      </c>
      <c r="E261" s="44"/>
      <c r="F261" s="139">
        <f>'5 жастағы балалар Ш'!BV95</f>
        <v>0</v>
      </c>
      <c r="G261" s="44"/>
    </row>
    <row r="262" spans="2:7">
      <c r="B262" s="34"/>
      <c r="C262" s="43"/>
      <c r="D262" s="139">
        <f>'5 жастағы балалар К'!BW95</f>
        <v>0</v>
      </c>
      <c r="E262" s="44"/>
      <c r="F262" s="139">
        <f>'5 жастағы балалар Ш'!BW95</f>
        <v>0</v>
      </c>
      <c r="G262" s="44"/>
    </row>
    <row r="263" spans="2:7">
      <c r="B263" s="31">
        <v>25</v>
      </c>
      <c r="C263" s="43"/>
      <c r="D263" s="139">
        <f>'5 жастағы балалар К'!BX95</f>
        <v>0</v>
      </c>
      <c r="E263" s="44"/>
      <c r="F263" s="139">
        <f>'5 жастағы балалар Ш'!BX95</f>
        <v>0</v>
      </c>
      <c r="G263" s="44"/>
    </row>
    <row r="264" spans="2:7">
      <c r="B264" s="33"/>
      <c r="C264" s="43"/>
      <c r="D264" s="139">
        <f>'5 жастағы балалар К'!BY95</f>
        <v>0</v>
      </c>
      <c r="E264" s="44"/>
      <c r="F264" s="139">
        <f>'5 жастағы балалар Ш'!BY95</f>
        <v>0</v>
      </c>
      <c r="G264" s="44"/>
    </row>
    <row r="265" spans="2:7">
      <c r="B265" s="34"/>
      <c r="C265" s="43"/>
      <c r="D265" s="139">
        <f>'5 жастағы балалар К'!BZ95</f>
        <v>0</v>
      </c>
      <c r="E265" s="44"/>
      <c r="F265" s="139">
        <f>'5 жастағы балалар Ш'!BZ95</f>
        <v>0</v>
      </c>
      <c r="G265" s="44"/>
    </row>
    <row r="266" spans="2:7">
      <c r="B266" s="37">
        <v>26</v>
      </c>
      <c r="C266" s="43"/>
      <c r="D266" s="139">
        <f>'5 жастағы балалар К'!CA95</f>
        <v>0</v>
      </c>
      <c r="E266" s="44"/>
      <c r="F266" s="139">
        <f>'5 жастағы балалар Ш'!CA95</f>
        <v>0</v>
      </c>
      <c r="G266" s="44"/>
    </row>
    <row r="267" spans="2:7">
      <c r="B267" s="37"/>
      <c r="C267" s="43"/>
      <c r="D267" s="139">
        <f>'5 жастағы балалар К'!CB95</f>
        <v>0</v>
      </c>
      <c r="E267" s="44"/>
      <c r="F267" s="139">
        <f>'5 жастағы балалар Ш'!CB95</f>
        <v>0</v>
      </c>
      <c r="G267" s="44"/>
    </row>
    <row r="268" spans="2:7">
      <c r="B268" s="37"/>
      <c r="C268" s="43"/>
      <c r="D268" s="139">
        <f>'5 жастағы балалар К'!CC95</f>
        <v>0</v>
      </c>
      <c r="E268" s="44"/>
      <c r="F268" s="139">
        <f>'5 жастағы балалар Ш'!CC95</f>
        <v>0</v>
      </c>
      <c r="G268" s="44"/>
    </row>
    <row r="269" spans="2:7">
      <c r="B269" s="37">
        <v>27</v>
      </c>
      <c r="C269" s="43"/>
      <c r="D269" s="139">
        <f>'5 жастағы балалар К'!CD95</f>
        <v>0</v>
      </c>
      <c r="E269" s="44"/>
      <c r="F269" s="139">
        <f>'5 жастағы балалар Ш'!CD95</f>
        <v>0</v>
      </c>
      <c r="G269" s="44"/>
    </row>
    <row r="270" spans="2:7">
      <c r="B270" s="37"/>
      <c r="C270" s="43"/>
      <c r="D270" s="139">
        <f>'5 жастағы балалар К'!CE95</f>
        <v>0</v>
      </c>
      <c r="E270" s="44"/>
      <c r="F270" s="139">
        <f>'5 жастағы балалар Ш'!CE95</f>
        <v>0</v>
      </c>
      <c r="G270" s="44"/>
    </row>
    <row r="271" spans="2:7">
      <c r="B271" s="37"/>
      <c r="C271" s="43"/>
      <c r="D271" s="139">
        <f>'5 жастағы балалар К'!CF95</f>
        <v>0</v>
      </c>
      <c r="E271" s="44"/>
      <c r="F271" s="139">
        <f>'5 жастағы балалар Ш'!CF95</f>
        <v>0</v>
      </c>
      <c r="G271" s="44"/>
    </row>
    <row r="272" spans="2:7">
      <c r="B272" s="37">
        <v>28</v>
      </c>
      <c r="C272" s="43"/>
      <c r="D272" s="139">
        <f>'5 жастағы балалар К'!CG95</f>
        <v>0</v>
      </c>
      <c r="E272" s="44"/>
      <c r="F272" s="139">
        <f>'5 жастағы балалар Ш'!CG95</f>
        <v>0</v>
      </c>
      <c r="G272" s="44"/>
    </row>
    <row r="273" spans="2:7">
      <c r="B273" s="37"/>
      <c r="C273" s="43"/>
      <c r="D273" s="139">
        <f>'5 жастағы балалар К'!CH95</f>
        <v>0</v>
      </c>
      <c r="E273" s="44"/>
      <c r="F273" s="139">
        <f>'5 жастағы балалар Ш'!CH95</f>
        <v>0</v>
      </c>
      <c r="G273" s="44"/>
    </row>
    <row r="274" spans="2:7">
      <c r="B274" s="37"/>
      <c r="C274" s="43"/>
      <c r="D274" s="139">
        <f>'5 жастағы балалар К'!CI95</f>
        <v>0</v>
      </c>
      <c r="E274" s="44"/>
      <c r="F274" s="139">
        <f>'5 жастағы балалар Ш'!CI95</f>
        <v>0</v>
      </c>
      <c r="G274" s="44"/>
    </row>
    <row r="275" spans="2:7">
      <c r="B275" s="37">
        <v>29</v>
      </c>
      <c r="C275" s="43"/>
      <c r="D275" s="42"/>
      <c r="E275" s="44"/>
      <c r="F275" s="139">
        <f>'5 жастағы балалар Ш'!CJ95</f>
        <v>0</v>
      </c>
      <c r="G275" s="44"/>
    </row>
    <row r="276" spans="2:7">
      <c r="B276" s="37"/>
      <c r="C276" s="43"/>
      <c r="D276" s="44"/>
      <c r="E276" s="44"/>
      <c r="F276" s="139">
        <f>'5 жастағы балалар Ш'!CK95</f>
        <v>0</v>
      </c>
      <c r="G276" s="44"/>
    </row>
    <row r="277" spans="2:7">
      <c r="B277" s="37"/>
      <c r="C277" s="43"/>
      <c r="D277" s="44"/>
      <c r="E277" s="44"/>
      <c r="F277" s="139">
        <f>'5 жастағы балалар Ш'!CL95</f>
        <v>0</v>
      </c>
      <c r="G277" s="44"/>
    </row>
    <row r="278" spans="2:7">
      <c r="B278" s="37">
        <v>30</v>
      </c>
      <c r="C278" s="43"/>
      <c r="D278" s="44"/>
      <c r="E278" s="44"/>
      <c r="F278" s="139">
        <f>'5 жастағы балалар Ш'!CM95</f>
        <v>0</v>
      </c>
      <c r="G278" s="44"/>
    </row>
    <row r="279" spans="2:7">
      <c r="B279" s="37"/>
      <c r="C279" s="43"/>
      <c r="D279" s="44"/>
      <c r="E279" s="44"/>
      <c r="F279" s="139">
        <f>'5 жастағы балалар Ш'!CN95</f>
        <v>0</v>
      </c>
      <c r="G279" s="44"/>
    </row>
    <row r="280" spans="2:7">
      <c r="B280" s="37"/>
      <c r="C280" s="43"/>
      <c r="D280" s="44"/>
      <c r="E280" s="44"/>
      <c r="F280" s="139">
        <f>'5 жастағы балалар Ш'!CO95</f>
        <v>0</v>
      </c>
      <c r="G280" s="44"/>
    </row>
    <row r="281" spans="2:7">
      <c r="B281" s="37">
        <v>31</v>
      </c>
      <c r="C281" s="43"/>
      <c r="D281" s="44"/>
      <c r="E281" s="44"/>
      <c r="F281" s="139">
        <f>'5 жастағы балалар Ш'!CP95</f>
        <v>0</v>
      </c>
      <c r="G281" s="44"/>
    </row>
    <row r="282" spans="2:7">
      <c r="B282" s="37"/>
      <c r="C282" s="43"/>
      <c r="D282" s="44"/>
      <c r="E282" s="44"/>
      <c r="F282" s="139">
        <f>'5 жастағы балалар Ш'!CQ95</f>
        <v>0</v>
      </c>
      <c r="G282" s="44"/>
    </row>
    <row r="283" spans="2:7">
      <c r="B283" s="37"/>
      <c r="C283" s="43"/>
      <c r="D283" s="44"/>
      <c r="E283" s="44"/>
      <c r="F283" s="139">
        <f>'5 жастағы балалар Ш'!CR95</f>
        <v>0</v>
      </c>
      <c r="G283" s="44"/>
    </row>
    <row r="284" spans="2:7">
      <c r="B284" s="37">
        <v>32</v>
      </c>
      <c r="C284" s="43"/>
      <c r="D284" s="44"/>
      <c r="E284" s="44"/>
      <c r="F284" s="139">
        <f>'5 жастағы балалар Ш'!CS95</f>
        <v>0</v>
      </c>
      <c r="G284" s="44"/>
    </row>
    <row r="285" spans="2:7">
      <c r="B285" s="37"/>
      <c r="C285" s="43"/>
      <c r="D285" s="44"/>
      <c r="E285" s="44"/>
      <c r="F285" s="139">
        <f>'5 жастағы балалар Ш'!CT95</f>
        <v>0</v>
      </c>
      <c r="G285" s="44"/>
    </row>
    <row r="286" spans="2:7">
      <c r="B286" s="37"/>
      <c r="C286" s="43"/>
      <c r="D286" s="44"/>
      <c r="E286" s="44"/>
      <c r="F286" s="139">
        <f>'5 жастағы балалар Ш'!CU95</f>
        <v>0</v>
      </c>
      <c r="G286" s="44"/>
    </row>
    <row r="287" spans="2:7">
      <c r="B287" s="37">
        <v>33</v>
      </c>
      <c r="C287" s="43"/>
      <c r="D287" s="44"/>
      <c r="E287" s="44"/>
      <c r="F287" s="139">
        <f>'5 жастағы балалар Ш'!CV95</f>
        <v>0</v>
      </c>
      <c r="G287" s="44"/>
    </row>
    <row r="288" spans="2:7">
      <c r="B288" s="37"/>
      <c r="C288" s="43"/>
      <c r="D288" s="44"/>
      <c r="E288" s="44"/>
      <c r="F288" s="139">
        <f>'5 жастағы балалар Ш'!CW95</f>
        <v>0</v>
      </c>
      <c r="G288" s="44"/>
    </row>
    <row r="289" spans="2:7">
      <c r="B289" s="37"/>
      <c r="C289" s="43"/>
      <c r="D289" s="44"/>
      <c r="E289" s="44"/>
      <c r="F289" s="139">
        <f>'5 жастағы балалар Ш'!CX95</f>
        <v>0</v>
      </c>
      <c r="G289" s="44"/>
    </row>
    <row r="290" spans="2:7">
      <c r="B290" s="37">
        <v>34</v>
      </c>
      <c r="C290" s="43"/>
      <c r="D290" s="44"/>
      <c r="E290" s="44"/>
      <c r="F290" s="139">
        <f>'5 жастағы балалар Ш'!CY95</f>
        <v>0</v>
      </c>
      <c r="G290" s="44"/>
    </row>
    <row r="291" spans="2:7">
      <c r="B291" s="37"/>
      <c r="C291" s="43"/>
      <c r="D291" s="44"/>
      <c r="E291" s="44"/>
      <c r="F291" s="139">
        <f>'5 жастағы балалар Ш'!CZ95</f>
        <v>0</v>
      </c>
      <c r="G291" s="44"/>
    </row>
    <row r="292" spans="2:7">
      <c r="B292" s="37"/>
      <c r="C292" s="43"/>
      <c r="D292" s="44"/>
      <c r="E292" s="44"/>
      <c r="F292" s="139">
        <f>'5 жастағы балалар Ш'!DA95</f>
        <v>0</v>
      </c>
      <c r="G292" s="44"/>
    </row>
    <row r="293" spans="2:7">
      <c r="B293" s="37">
        <v>35</v>
      </c>
      <c r="C293" s="43"/>
      <c r="D293" s="44"/>
      <c r="E293" s="44"/>
      <c r="F293" s="139">
        <f>'5 жастағы балалар Ш'!DB95</f>
        <v>0</v>
      </c>
      <c r="G293" s="44"/>
    </row>
    <row r="294" spans="2:7">
      <c r="B294" s="37"/>
      <c r="C294" s="43"/>
      <c r="D294" s="44"/>
      <c r="E294" s="44"/>
      <c r="F294" s="139">
        <f>'5 жастағы балалар Ш'!DC95</f>
        <v>0</v>
      </c>
      <c r="G294" s="44"/>
    </row>
    <row r="295" spans="2:7">
      <c r="B295" s="37"/>
      <c r="C295" s="45"/>
      <c r="D295" s="46"/>
      <c r="E295" s="46"/>
      <c r="F295" s="139">
        <f>'5 жастағы балалар Ш'!DD95</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Ф'!D154</f>
        <v>0</v>
      </c>
      <c r="D300" s="137">
        <f>'5 жастағы балалар К'!D154</f>
        <v>0</v>
      </c>
      <c r="E300" s="137">
        <f>'5 жастағы балалар Т'!D154</f>
        <v>0</v>
      </c>
      <c r="F300" s="137">
        <f>'5 жастағы балалар Ш'!D154</f>
        <v>0</v>
      </c>
      <c r="G300" s="137">
        <f>'5 жастағы балалар Ә'!D154</f>
        <v>0</v>
      </c>
    </row>
    <row r="301" spans="2:7">
      <c r="B301" s="33"/>
      <c r="C301" s="137">
        <f>'5 жастағы балалар Ф'!E154</f>
        <v>0</v>
      </c>
      <c r="D301" s="137">
        <f>'5 жастағы балалар К'!E154</f>
        <v>0</v>
      </c>
      <c r="E301" s="137">
        <f>'5 жастағы балалар Т'!E154</f>
        <v>0</v>
      </c>
      <c r="F301" s="137">
        <f>'5 жастағы балалар Ш'!E154</f>
        <v>0</v>
      </c>
      <c r="G301" s="137">
        <f>'5 жастағы балалар Ә'!E154</f>
        <v>0</v>
      </c>
    </row>
    <row r="302" spans="2:7">
      <c r="B302" s="34"/>
      <c r="C302" s="137">
        <f>'5 жастағы балалар Ф'!F154</f>
        <v>0</v>
      </c>
      <c r="D302" s="137">
        <f>'5 жастағы балалар К'!F154</f>
        <v>0</v>
      </c>
      <c r="E302" s="137">
        <f>'5 жастағы балалар Т'!F154</f>
        <v>0</v>
      </c>
      <c r="F302" s="137">
        <f>'5 жастағы балалар Ш'!F154</f>
        <v>0</v>
      </c>
      <c r="G302" s="137">
        <f>'5 жастағы балалар Ә'!F154</f>
        <v>0</v>
      </c>
    </row>
    <row r="303" spans="2:7">
      <c r="B303" s="31">
        <v>2</v>
      </c>
      <c r="C303" s="137">
        <f>'5 жастағы балалар Ф'!G154</f>
        <v>0</v>
      </c>
      <c r="D303" s="137">
        <f>'5 жастағы балалар К'!G154</f>
        <v>0</v>
      </c>
      <c r="E303" s="137">
        <f>'5 жастағы балалар Т'!G154</f>
        <v>0</v>
      </c>
      <c r="F303" s="137">
        <f>'5 жастағы балалар Ш'!G154</f>
        <v>0</v>
      </c>
      <c r="G303" s="137">
        <f>'5 жастағы балалар Ә'!G154</f>
        <v>0</v>
      </c>
    </row>
    <row r="304" spans="2:7">
      <c r="B304" s="33"/>
      <c r="C304" s="137">
        <f>'5 жастағы балалар Ф'!H154</f>
        <v>0</v>
      </c>
      <c r="D304" s="137">
        <f>'5 жастағы балалар К'!H154</f>
        <v>0</v>
      </c>
      <c r="E304" s="137">
        <f>'5 жастағы балалар Т'!H154</f>
        <v>0</v>
      </c>
      <c r="F304" s="137">
        <f>'5 жастағы балалар Ш'!H154</f>
        <v>0</v>
      </c>
      <c r="G304" s="137">
        <f>'5 жастағы балалар Ә'!H154</f>
        <v>0</v>
      </c>
    </row>
    <row r="305" spans="2:7">
      <c r="B305" s="34"/>
      <c r="C305" s="137">
        <f>'5 жастағы балалар Ф'!I154</f>
        <v>0</v>
      </c>
      <c r="D305" s="137">
        <f>'5 жастағы балалар К'!I154</f>
        <v>0</v>
      </c>
      <c r="E305" s="137">
        <f>'5 жастағы балалар Т'!I154</f>
        <v>0</v>
      </c>
      <c r="F305" s="137">
        <f>'5 жастағы балалар Ш'!I154</f>
        <v>0</v>
      </c>
      <c r="G305" s="137">
        <f>'5 жастағы балалар Ә'!I154</f>
        <v>0</v>
      </c>
    </row>
    <row r="306" spans="2:7">
      <c r="B306" s="31">
        <v>3</v>
      </c>
      <c r="C306" s="137">
        <f>'5 жастағы балалар Ф'!J154</f>
        <v>0</v>
      </c>
      <c r="D306" s="137">
        <f>'5 жастағы балалар К'!J154</f>
        <v>0</v>
      </c>
      <c r="E306" s="137">
        <f>'5 жастағы балалар Т'!J154</f>
        <v>0</v>
      </c>
      <c r="F306" s="137">
        <f>'5 жастағы балалар Ш'!J154</f>
        <v>0</v>
      </c>
      <c r="G306" s="137">
        <f>'5 жастағы балалар Ә'!J154</f>
        <v>0</v>
      </c>
    </row>
    <row r="307" spans="2:7">
      <c r="B307" s="33"/>
      <c r="C307" s="137">
        <f>'5 жастағы балалар Ф'!K154</f>
        <v>0</v>
      </c>
      <c r="D307" s="137">
        <f>'5 жастағы балалар К'!K154</f>
        <v>0</v>
      </c>
      <c r="E307" s="137">
        <f>'5 жастағы балалар Т'!K154</f>
        <v>0</v>
      </c>
      <c r="F307" s="137">
        <f>'5 жастағы балалар Ш'!K154</f>
        <v>0</v>
      </c>
      <c r="G307" s="137">
        <f>'5 жастағы балалар Ә'!K154</f>
        <v>0</v>
      </c>
    </row>
    <row r="308" spans="2:7">
      <c r="B308" s="34"/>
      <c r="C308" s="137">
        <f>'5 жастағы балалар Ф'!L154</f>
        <v>0</v>
      </c>
      <c r="D308" s="137">
        <f>'5 жастағы балалар К'!L154</f>
        <v>0</v>
      </c>
      <c r="E308" s="137">
        <f>'5 жастағы балалар Т'!L154</f>
        <v>0</v>
      </c>
      <c r="F308" s="137">
        <f>'5 жастағы балалар Ш'!L154</f>
        <v>0</v>
      </c>
      <c r="G308" s="137">
        <f>'5 жастағы балалар Ә'!L154</f>
        <v>0</v>
      </c>
    </row>
    <row r="309" ht="15" customHeight="1" spans="2:7">
      <c r="B309" s="31">
        <v>4</v>
      </c>
      <c r="C309" s="137">
        <f>'5 жастағы балалар Ф'!M154</f>
        <v>0</v>
      </c>
      <c r="D309" s="137">
        <f>'5 жастағы балалар К'!M154</f>
        <v>0</v>
      </c>
      <c r="E309" s="137">
        <f>'5 жастағы балалар Т'!M154</f>
        <v>0</v>
      </c>
      <c r="F309" s="137">
        <f>'5 жастағы балалар Ш'!M154</f>
        <v>0</v>
      </c>
      <c r="G309" s="137">
        <f>'5 жастағы балалар Ә'!M154</f>
        <v>0</v>
      </c>
    </row>
    <row r="310" spans="2:7">
      <c r="B310" s="33"/>
      <c r="C310" s="137">
        <f>'5 жастағы балалар Ф'!N154</f>
        <v>0</v>
      </c>
      <c r="D310" s="137">
        <f>'5 жастағы балалар К'!N154</f>
        <v>0</v>
      </c>
      <c r="E310" s="137">
        <f>'5 жастағы балалар Т'!N154</f>
        <v>0</v>
      </c>
      <c r="F310" s="137">
        <f>'5 жастағы балалар Ш'!N154</f>
        <v>0</v>
      </c>
      <c r="G310" s="137">
        <f>'5 жастағы балалар Ә'!N154</f>
        <v>0</v>
      </c>
    </row>
    <row r="311" spans="2:7">
      <c r="B311" s="34"/>
      <c r="C311" s="137">
        <f>'5 жастағы балалар Ф'!O154</f>
        <v>0</v>
      </c>
      <c r="D311" s="137">
        <f>'5 жастағы балалар К'!O154</f>
        <v>0</v>
      </c>
      <c r="E311" s="137">
        <f>'5 жастағы балалар Т'!O154</f>
        <v>0</v>
      </c>
      <c r="F311" s="137">
        <f>'5 жастағы балалар Ш'!O154</f>
        <v>0</v>
      </c>
      <c r="G311" s="137">
        <f>'5 жастағы балалар Ә'!O154</f>
        <v>0</v>
      </c>
    </row>
    <row r="312" spans="2:7">
      <c r="B312" s="31">
        <v>5</v>
      </c>
      <c r="C312" s="137">
        <f>'5 жастағы балалар Ф'!P154</f>
        <v>0</v>
      </c>
      <c r="D312" s="137">
        <f>'5 жастағы балалар К'!P154</f>
        <v>0</v>
      </c>
      <c r="E312" s="137">
        <f>'5 жастағы балалар Т'!P154</f>
        <v>0</v>
      </c>
      <c r="F312" s="137">
        <f>'5 жастағы балалар Ш'!P154</f>
        <v>0</v>
      </c>
      <c r="G312" s="137">
        <f>'5 жастағы балалар Ә'!P154</f>
        <v>0</v>
      </c>
    </row>
    <row r="313" spans="2:7">
      <c r="B313" s="33"/>
      <c r="C313" s="137">
        <f>'5 жастағы балалар Ф'!Q154</f>
        <v>0</v>
      </c>
      <c r="D313" s="137">
        <f>'5 жастағы балалар К'!Q154</f>
        <v>0</v>
      </c>
      <c r="E313" s="137">
        <f>'5 жастағы балалар Т'!Q154</f>
        <v>0</v>
      </c>
      <c r="F313" s="137">
        <f>'5 жастағы балалар Ш'!Q154</f>
        <v>0</v>
      </c>
      <c r="G313" s="137">
        <f>'5 жастағы балалар Ә'!Q154</f>
        <v>0</v>
      </c>
    </row>
    <row r="314" spans="2:7">
      <c r="B314" s="34"/>
      <c r="C314" s="137">
        <f>'5 жастағы балалар Ф'!R154</f>
        <v>0</v>
      </c>
      <c r="D314" s="137">
        <f>'5 жастағы балалар К'!R154</f>
        <v>0</v>
      </c>
      <c r="E314" s="137">
        <f>'5 жастағы балалар Т'!R154</f>
        <v>0</v>
      </c>
      <c r="F314" s="137">
        <f>'5 жастағы балалар Ш'!R154</f>
        <v>0</v>
      </c>
      <c r="G314" s="137">
        <f>'5 жастағы балалар Ә'!R154</f>
        <v>0</v>
      </c>
    </row>
    <row r="315" spans="2:7">
      <c r="B315" s="31">
        <v>6</v>
      </c>
      <c r="C315" s="137">
        <f>'5 жастағы балалар Ф'!S154</f>
        <v>0</v>
      </c>
      <c r="D315" s="137">
        <f>'5 жастағы балалар К'!S154</f>
        <v>0</v>
      </c>
      <c r="E315" s="137">
        <f>'5 жастағы балалар Т'!S154</f>
        <v>0</v>
      </c>
      <c r="F315" s="137">
        <f>'5 жастағы балалар Ш'!S154</f>
        <v>0</v>
      </c>
      <c r="G315" s="137">
        <f>'5 жастағы балалар Ә'!S154</f>
        <v>0</v>
      </c>
    </row>
    <row r="316" spans="2:7">
      <c r="B316" s="33"/>
      <c r="C316" s="137">
        <f>'5 жастағы балалар Ф'!T154</f>
        <v>0</v>
      </c>
      <c r="D316" s="137">
        <f>'5 жастағы балалар К'!T154</f>
        <v>0</v>
      </c>
      <c r="E316" s="137">
        <f>'5 жастағы балалар Т'!T154</f>
        <v>0</v>
      </c>
      <c r="F316" s="137">
        <f>'5 жастағы балалар Ш'!T154</f>
        <v>0</v>
      </c>
      <c r="G316" s="137">
        <f>'5 жастағы балалар Ә'!T154</f>
        <v>0</v>
      </c>
    </row>
    <row r="317" spans="2:7">
      <c r="B317" s="34"/>
      <c r="C317" s="137">
        <f>'5 жастағы балалар Ф'!U154</f>
        <v>0</v>
      </c>
      <c r="D317" s="137">
        <f>'5 жастағы балалар К'!U154</f>
        <v>0</v>
      </c>
      <c r="E317" s="137">
        <f>'5 жастағы балалар Т'!U154</f>
        <v>0</v>
      </c>
      <c r="F317" s="137">
        <f>'5 жастағы балалар Ш'!U154</f>
        <v>0</v>
      </c>
      <c r="G317" s="137">
        <f>'5 жастағы балалар Ә'!U154</f>
        <v>0</v>
      </c>
    </row>
    <row r="318" spans="2:7">
      <c r="B318" s="31">
        <v>7</v>
      </c>
      <c r="C318" s="137">
        <f>'5 жастағы балалар Ф'!V154</f>
        <v>0</v>
      </c>
      <c r="D318" s="137">
        <f>'5 жастағы балалар К'!V154</f>
        <v>0</v>
      </c>
      <c r="E318" s="137">
        <f>'5 жастағы балалар Т'!V154</f>
        <v>0</v>
      </c>
      <c r="F318" s="137">
        <f>'5 жастағы балалар Ш'!V154</f>
        <v>0</v>
      </c>
      <c r="G318" s="137">
        <f>'5 жастағы балалар Ә'!V154</f>
        <v>0</v>
      </c>
    </row>
    <row r="319" spans="2:7">
      <c r="B319" s="33"/>
      <c r="C319" s="137">
        <f>'5 жастағы балалар Ф'!W154</f>
        <v>0</v>
      </c>
      <c r="D319" s="137">
        <f>'5 жастағы балалар Ш'!W154</f>
        <v>0</v>
      </c>
      <c r="E319" s="137">
        <f>'5 жастағы балалар Т'!W154</f>
        <v>0</v>
      </c>
      <c r="F319" s="137">
        <f>'5 жастағы балалар Ш'!W154</f>
        <v>0</v>
      </c>
      <c r="G319" s="137">
        <f>'5 жастағы балалар Ә'!W154</f>
        <v>0</v>
      </c>
    </row>
    <row r="320" spans="2:7">
      <c r="B320" s="34"/>
      <c r="C320" s="137">
        <f>'5 жастағы балалар Ф'!X154</f>
        <v>0</v>
      </c>
      <c r="D320" s="137">
        <f>'5 жастағы балалар К'!X154</f>
        <v>0</v>
      </c>
      <c r="E320" s="137">
        <f>'5 жастағы балалар Т'!X154</f>
        <v>0</v>
      </c>
      <c r="F320" s="137">
        <f>'5 жастағы балалар Ш'!X154</f>
        <v>0</v>
      </c>
      <c r="G320" s="137">
        <f>'5 жастағы балалар Ә'!X154</f>
        <v>0</v>
      </c>
    </row>
    <row r="321" spans="2:7">
      <c r="B321" s="31">
        <v>8</v>
      </c>
      <c r="C321" s="41"/>
      <c r="D321" s="137">
        <f>'5 жастағы балалар К'!Y154</f>
        <v>0</v>
      </c>
      <c r="E321" s="42"/>
      <c r="F321" s="137">
        <f>'5 жастағы балалар Ш'!Y154</f>
        <v>0</v>
      </c>
      <c r="G321" s="42"/>
    </row>
    <row r="322" spans="2:7">
      <c r="B322" s="33"/>
      <c r="C322" s="43"/>
      <c r="D322" s="137">
        <f>'5 жастағы балалар К'!Z154</f>
        <v>0</v>
      </c>
      <c r="E322" s="44"/>
      <c r="F322" s="137">
        <f>'5 жастағы балалар Ш'!Z154</f>
        <v>0</v>
      </c>
      <c r="G322" s="44"/>
    </row>
    <row r="323" spans="2:7">
      <c r="B323" s="34"/>
      <c r="C323" s="43"/>
      <c r="D323" s="137">
        <f>'5 жастағы балалар К'!AA154</f>
        <v>0</v>
      </c>
      <c r="E323" s="44"/>
      <c r="F323" s="137">
        <f>'5 жастағы балалар Ш'!AA154</f>
        <v>0</v>
      </c>
      <c r="G323" s="44"/>
    </row>
    <row r="324" spans="2:7">
      <c r="B324" s="31">
        <v>9</v>
      </c>
      <c r="C324" s="43"/>
      <c r="D324" s="137">
        <f>'5 жастағы балалар К'!AB154</f>
        <v>0</v>
      </c>
      <c r="E324" s="44"/>
      <c r="F324" s="137">
        <f>'5 жастағы балалар Ш'!AB154</f>
        <v>0</v>
      </c>
      <c r="G324" s="44"/>
    </row>
    <row r="325" spans="2:7">
      <c r="B325" s="33"/>
      <c r="C325" s="43"/>
      <c r="D325" s="137">
        <f>'5 жастағы балалар К'!AC154</f>
        <v>0</v>
      </c>
      <c r="E325" s="44"/>
      <c r="F325" s="137">
        <f>'5 жастағы балалар Ш'!AC154</f>
        <v>0</v>
      </c>
      <c r="G325" s="44"/>
    </row>
    <row r="326" spans="2:7">
      <c r="B326" s="34"/>
      <c r="C326" s="43"/>
      <c r="D326" s="137">
        <f>'5 жастағы балалар К'!AD154</f>
        <v>0</v>
      </c>
      <c r="E326" s="44"/>
      <c r="F326" s="137">
        <f>'5 жастағы балалар Ш'!AD154</f>
        <v>0</v>
      </c>
      <c r="G326" s="44"/>
    </row>
    <row r="327" spans="2:7">
      <c r="B327" s="37">
        <v>10</v>
      </c>
      <c r="C327" s="43"/>
      <c r="D327" s="137">
        <f>'5 жастағы балалар К'!AE154</f>
        <v>0</v>
      </c>
      <c r="E327" s="44"/>
      <c r="F327" s="137">
        <f>'5 жастағы балалар Ш'!AE154</f>
        <v>0</v>
      </c>
      <c r="G327" s="44"/>
    </row>
    <row r="328" spans="2:7">
      <c r="B328" s="37"/>
      <c r="C328" s="43"/>
      <c r="D328" s="137">
        <f>'5 жастағы балалар К'!AF154</f>
        <v>0</v>
      </c>
      <c r="E328" s="44"/>
      <c r="F328" s="137">
        <f>'5 жастағы балалар Ш'!AF154</f>
        <v>0</v>
      </c>
      <c r="G328" s="44"/>
    </row>
    <row r="329" spans="2:7">
      <c r="B329" s="37"/>
      <c r="C329" s="43"/>
      <c r="D329" s="137">
        <f>'5 жастағы балалар К'!AG154</f>
        <v>0</v>
      </c>
      <c r="E329" s="44"/>
      <c r="F329" s="137">
        <f>'5 жастағы балалар Ш'!AG154</f>
        <v>0</v>
      </c>
      <c r="G329" s="44"/>
    </row>
    <row r="330" spans="2:7">
      <c r="B330" s="37">
        <v>11</v>
      </c>
      <c r="C330" s="43"/>
      <c r="D330" s="137">
        <f>'5 жастағы балалар К'!AH154</f>
        <v>0</v>
      </c>
      <c r="E330" s="44"/>
      <c r="F330" s="137">
        <f>'5 жастағы балалар Ш'!AH154</f>
        <v>0</v>
      </c>
      <c r="G330" s="44"/>
    </row>
    <row r="331" spans="2:7">
      <c r="B331" s="37"/>
      <c r="C331" s="43"/>
      <c r="D331" s="137">
        <f>'5 жастағы балалар К'!AI154</f>
        <v>0</v>
      </c>
      <c r="E331" s="44"/>
      <c r="F331" s="137">
        <f>'5 жастағы балалар Ш'!AI154</f>
        <v>0</v>
      </c>
      <c r="G331" s="44"/>
    </row>
    <row r="332" spans="2:7">
      <c r="B332" s="37"/>
      <c r="C332" s="43"/>
      <c r="D332" s="137">
        <f>'5 жастағы балалар К'!AJ154</f>
        <v>0</v>
      </c>
      <c r="E332" s="44"/>
      <c r="F332" s="137">
        <f>'5 жастағы балалар Ш'!AJ154</f>
        <v>0</v>
      </c>
      <c r="G332" s="44"/>
    </row>
    <row r="333" spans="2:7">
      <c r="B333" s="37">
        <v>12</v>
      </c>
      <c r="C333" s="43"/>
      <c r="D333" s="137">
        <f>'5 жастағы балалар К'!AK154</f>
        <v>0</v>
      </c>
      <c r="E333" s="44"/>
      <c r="F333" s="137">
        <f>'5 жастағы балалар Ш'!AK154</f>
        <v>0</v>
      </c>
      <c r="G333" s="44"/>
    </row>
    <row r="334" spans="2:7">
      <c r="B334" s="37"/>
      <c r="C334" s="43"/>
      <c r="D334" s="137">
        <f>'5 жастағы балалар К'!AL154</f>
        <v>0</v>
      </c>
      <c r="E334" s="44"/>
      <c r="F334" s="137">
        <f>'5 жастағы балалар Ш'!AL154</f>
        <v>0</v>
      </c>
      <c r="G334" s="44"/>
    </row>
    <row r="335" spans="2:7">
      <c r="B335" s="37"/>
      <c r="C335" s="43"/>
      <c r="D335" s="137">
        <f>'5 жастағы балалар К'!AM154</f>
        <v>0</v>
      </c>
      <c r="E335" s="44"/>
      <c r="F335" s="137">
        <f>'5 жастағы балалар Ш'!AM154</f>
        <v>0</v>
      </c>
      <c r="G335" s="44"/>
    </row>
    <row r="336" spans="2:7">
      <c r="B336" s="37">
        <v>13</v>
      </c>
      <c r="C336" s="43"/>
      <c r="D336" s="137">
        <f>'5 жастағы балалар К'!AN154</f>
        <v>0</v>
      </c>
      <c r="E336" s="44"/>
      <c r="F336" s="137">
        <f>'5 жастағы балалар Ш'!AN154</f>
        <v>0</v>
      </c>
      <c r="G336" s="44"/>
    </row>
    <row r="337" spans="2:7">
      <c r="B337" s="37"/>
      <c r="C337" s="43"/>
      <c r="D337" s="137">
        <f>'5 жастағы балалар К'!AO154</f>
        <v>0</v>
      </c>
      <c r="E337" s="44"/>
      <c r="F337" s="137">
        <f>'5 жастағы балалар Ш'!AO154</f>
        <v>0</v>
      </c>
      <c r="G337" s="44"/>
    </row>
    <row r="338" spans="2:7">
      <c r="B338" s="37"/>
      <c r="C338" s="43"/>
      <c r="D338" s="137">
        <f>'5 жастағы балалар К'!AP154</f>
        <v>0</v>
      </c>
      <c r="E338" s="44"/>
      <c r="F338" s="137">
        <f>'5 жастағы балалар Ш'!AP154</f>
        <v>0</v>
      </c>
      <c r="G338" s="44"/>
    </row>
    <row r="339" spans="2:7">
      <c r="B339" s="37">
        <v>14</v>
      </c>
      <c r="C339" s="43"/>
      <c r="D339" s="137">
        <f>'5 жастағы балалар К'!AQ154</f>
        <v>0</v>
      </c>
      <c r="E339" s="44"/>
      <c r="F339" s="137">
        <f>'5 жастағы балалар Ш'!AQ154</f>
        <v>0</v>
      </c>
      <c r="G339" s="44"/>
    </row>
    <row r="340" spans="2:7">
      <c r="B340" s="37"/>
      <c r="C340" s="43"/>
      <c r="D340" s="137">
        <f>'5 жастағы балалар К'!AR154</f>
        <v>0</v>
      </c>
      <c r="E340" s="44"/>
      <c r="F340" s="137">
        <f>'5 жастағы балалар Ш'!AR154</f>
        <v>0</v>
      </c>
      <c r="G340" s="44"/>
    </row>
    <row r="341" spans="2:7">
      <c r="B341" s="37"/>
      <c r="C341" s="43"/>
      <c r="D341" s="137">
        <f>'5 жастағы балалар К'!AS154</f>
        <v>0</v>
      </c>
      <c r="E341" s="44"/>
      <c r="F341" s="137">
        <f>'5 жастағы балалар Ш'!AS154</f>
        <v>0</v>
      </c>
      <c r="G341" s="44"/>
    </row>
    <row r="342" spans="2:7">
      <c r="B342" s="37">
        <v>15</v>
      </c>
      <c r="C342" s="43"/>
      <c r="D342" s="137">
        <f>'5 жастағы балалар К'!AT154</f>
        <v>0</v>
      </c>
      <c r="E342" s="44"/>
      <c r="F342" s="137">
        <f>'5 жастағы балалар Ш'!AT154</f>
        <v>0</v>
      </c>
      <c r="G342" s="44"/>
    </row>
    <row r="343" spans="2:7">
      <c r="B343" s="37"/>
      <c r="C343" s="43"/>
      <c r="D343" s="137">
        <f>'5 жастағы балалар К'!AU154</f>
        <v>0</v>
      </c>
      <c r="E343" s="44"/>
      <c r="F343" s="137">
        <f>'5 жастағы балалар Ш'!AU154</f>
        <v>0</v>
      </c>
      <c r="G343" s="44"/>
    </row>
    <row r="344" spans="2:7">
      <c r="B344" s="37"/>
      <c r="C344" s="43"/>
      <c r="D344" s="137">
        <f>'5 жастағы балалар К'!AV154</f>
        <v>0</v>
      </c>
      <c r="E344" s="44"/>
      <c r="F344" s="137">
        <f>'5 жастағы балалар Ш'!AV154</f>
        <v>0</v>
      </c>
      <c r="G344" s="44"/>
    </row>
    <row r="345" spans="2:7">
      <c r="B345" s="31">
        <v>16</v>
      </c>
      <c r="C345" s="43"/>
      <c r="D345" s="137">
        <f>'5 жастағы балалар К'!AW154</f>
        <v>0</v>
      </c>
      <c r="E345" s="44"/>
      <c r="F345" s="137">
        <f>'5 жастағы балалар Ш'!AW154</f>
        <v>0</v>
      </c>
      <c r="G345" s="44"/>
    </row>
    <row r="346" spans="2:7">
      <c r="B346" s="33"/>
      <c r="C346" s="43"/>
      <c r="D346" s="137">
        <f>'5 жастағы балалар К'!AX154</f>
        <v>0</v>
      </c>
      <c r="E346" s="44"/>
      <c r="F346" s="137">
        <f>'5 жастағы балалар Ш'!AX154</f>
        <v>0</v>
      </c>
      <c r="G346" s="44"/>
    </row>
    <row r="347" spans="2:7">
      <c r="B347" s="34"/>
      <c r="C347" s="43"/>
      <c r="D347" s="137">
        <f>'5 жастағы балалар К'!AY154</f>
        <v>0</v>
      </c>
      <c r="E347" s="44"/>
      <c r="F347" s="137">
        <f>'5 жастағы балалар Ш'!AY154</f>
        <v>0</v>
      </c>
      <c r="G347" s="44"/>
    </row>
    <row r="348" spans="2:7">
      <c r="B348" s="31">
        <v>17</v>
      </c>
      <c r="C348" s="43"/>
      <c r="D348" s="137">
        <f>'5 жастағы балалар К'!AZ154</f>
        <v>0</v>
      </c>
      <c r="E348" s="44"/>
      <c r="F348" s="137">
        <f>'5 жастағы балалар Ш'!AZ154</f>
        <v>0</v>
      </c>
      <c r="G348" s="44"/>
    </row>
    <row r="349" spans="2:7">
      <c r="B349" s="33"/>
      <c r="C349" s="43"/>
      <c r="D349" s="137">
        <f>'5 жастағы балалар К'!BA154</f>
        <v>0</v>
      </c>
      <c r="E349" s="44"/>
      <c r="F349" s="137">
        <f>'5 жастағы балалар Ш'!BA154</f>
        <v>0</v>
      </c>
      <c r="G349" s="44"/>
    </row>
    <row r="350" spans="2:7">
      <c r="B350" s="34"/>
      <c r="C350" s="43"/>
      <c r="D350" s="137">
        <f>'5 жастағы балалар К'!BB154</f>
        <v>0</v>
      </c>
      <c r="E350" s="44"/>
      <c r="F350" s="137">
        <f>'5 жастағы балалар Ш'!BB154</f>
        <v>0</v>
      </c>
      <c r="G350" s="44"/>
    </row>
    <row r="351" spans="2:7">
      <c r="B351" s="31">
        <v>18</v>
      </c>
      <c r="C351" s="43"/>
      <c r="D351" s="137">
        <f>'5 жастағы балалар К'!BC154</f>
        <v>0</v>
      </c>
      <c r="E351" s="44"/>
      <c r="F351" s="137">
        <f>'5 жастағы балалар Ш'!BC154</f>
        <v>0</v>
      </c>
      <c r="G351" s="44"/>
    </row>
    <row r="352" spans="2:7">
      <c r="B352" s="33"/>
      <c r="C352" s="43"/>
      <c r="D352" s="137">
        <f>'5 жастағы балалар К'!BD154</f>
        <v>0</v>
      </c>
      <c r="E352" s="44"/>
      <c r="F352" s="137">
        <f>'5 жастағы балалар Ш'!BD154</f>
        <v>0</v>
      </c>
      <c r="G352" s="44"/>
    </row>
    <row r="353" spans="2:7">
      <c r="B353" s="34"/>
      <c r="C353" s="43"/>
      <c r="D353" s="137">
        <f>'5 жастағы балалар К'!BE154</f>
        <v>0</v>
      </c>
      <c r="E353" s="44"/>
      <c r="F353" s="137">
        <f>'5 жастағы балалар Ш'!BE154</f>
        <v>0</v>
      </c>
      <c r="G353" s="44"/>
    </row>
    <row r="354" spans="2:7">
      <c r="B354" s="31">
        <v>19</v>
      </c>
      <c r="C354" s="43"/>
      <c r="D354" s="137">
        <f>'5 жастағы балалар К'!BF154</f>
        <v>0</v>
      </c>
      <c r="E354" s="44"/>
      <c r="F354" s="137">
        <f>'5 жастағы балалар Ш'!BF154</f>
        <v>0</v>
      </c>
      <c r="G354" s="44"/>
    </row>
    <row r="355" spans="2:7">
      <c r="B355" s="33"/>
      <c r="C355" s="43"/>
      <c r="D355" s="137">
        <f>'5 жастағы балалар К'!BG154</f>
        <v>0</v>
      </c>
      <c r="E355" s="44"/>
      <c r="F355" s="137">
        <f>'5 жастағы балалар Ш'!BG154</f>
        <v>0</v>
      </c>
      <c r="G355" s="44"/>
    </row>
    <row r="356" spans="2:7">
      <c r="B356" s="34"/>
      <c r="C356" s="43"/>
      <c r="D356" s="137">
        <f>'5 жастағы балалар К'!BH154</f>
        <v>0</v>
      </c>
      <c r="E356" s="44"/>
      <c r="F356" s="137">
        <f>'5 жастағы балалар Ш'!BH154</f>
        <v>0</v>
      </c>
      <c r="G356" s="44"/>
    </row>
    <row r="357" spans="2:7">
      <c r="B357" s="31">
        <v>20</v>
      </c>
      <c r="C357" s="43"/>
      <c r="D357" s="137">
        <f>'5 жастағы балалар К'!BI154</f>
        <v>0</v>
      </c>
      <c r="E357" s="44"/>
      <c r="F357" s="137">
        <f>'5 жастағы балалар Ш'!BI154</f>
        <v>0</v>
      </c>
      <c r="G357" s="44"/>
    </row>
    <row r="358" spans="2:7">
      <c r="B358" s="33"/>
      <c r="C358" s="43"/>
      <c r="D358" s="137">
        <f>'5 жастағы балалар К'!BJ154</f>
        <v>0</v>
      </c>
      <c r="E358" s="44"/>
      <c r="F358" s="137">
        <f>'5 жастағы балалар Ш'!BJ154</f>
        <v>0</v>
      </c>
      <c r="G358" s="44"/>
    </row>
    <row r="359" spans="2:7">
      <c r="B359" s="34"/>
      <c r="C359" s="43"/>
      <c r="D359" s="137">
        <f>'5 жастағы балалар К'!BK154</f>
        <v>0</v>
      </c>
      <c r="E359" s="44"/>
      <c r="F359" s="137">
        <f>'5 жастағы балалар Ш'!BK154</f>
        <v>0</v>
      </c>
      <c r="G359" s="44"/>
    </row>
    <row r="360" spans="2:7">
      <c r="B360" s="31">
        <v>21</v>
      </c>
      <c r="C360" s="43"/>
      <c r="D360" s="137">
        <f>'5 жастағы балалар К'!BL154</f>
        <v>0</v>
      </c>
      <c r="E360" s="44"/>
      <c r="F360" s="137">
        <f>'5 жастағы балалар Ш'!BL154</f>
        <v>0</v>
      </c>
      <c r="G360" s="44"/>
    </row>
    <row r="361" spans="2:7">
      <c r="B361" s="33"/>
      <c r="C361" s="43"/>
      <c r="D361" s="137">
        <f>'5 жастағы балалар К'!BM154</f>
        <v>0</v>
      </c>
      <c r="E361" s="44"/>
      <c r="F361" s="137">
        <f>'5 жастағы балалар Ш'!BM154</f>
        <v>0</v>
      </c>
      <c r="G361" s="44"/>
    </row>
    <row r="362" spans="2:7">
      <c r="B362" s="34"/>
      <c r="C362" s="43"/>
      <c r="D362" s="137">
        <f>'5 жастағы балалар К'!BN154</f>
        <v>0</v>
      </c>
      <c r="E362" s="44"/>
      <c r="F362" s="137">
        <f>'5 жастағы балалар Ш'!BN154</f>
        <v>0</v>
      </c>
      <c r="G362" s="44"/>
    </row>
    <row r="363" spans="2:7">
      <c r="B363" s="31">
        <v>22</v>
      </c>
      <c r="C363" s="43"/>
      <c r="D363" s="137">
        <f>'5 жастағы балалар К'!BO154</f>
        <v>0</v>
      </c>
      <c r="E363" s="44"/>
      <c r="F363" s="137">
        <f>'5 жастағы балалар Ш'!BO154</f>
        <v>0</v>
      </c>
      <c r="G363" s="44"/>
    </row>
    <row r="364" spans="2:7">
      <c r="B364" s="33"/>
      <c r="C364" s="43"/>
      <c r="D364" s="137">
        <f>'5 жастағы балалар К'!BP154</f>
        <v>0</v>
      </c>
      <c r="E364" s="44"/>
      <c r="F364" s="137">
        <f>'5 жастағы балалар Ш'!BP154</f>
        <v>0</v>
      </c>
      <c r="G364" s="44"/>
    </row>
    <row r="365" spans="2:7">
      <c r="B365" s="34"/>
      <c r="C365" s="43"/>
      <c r="D365" s="137">
        <f>'5 жастағы балалар К'!BQ154</f>
        <v>0</v>
      </c>
      <c r="E365" s="44"/>
      <c r="F365" s="137">
        <f>'5 жастағы балалар Ш'!BQ154</f>
        <v>0</v>
      </c>
      <c r="G365" s="44"/>
    </row>
    <row r="366" spans="2:7">
      <c r="B366" s="31">
        <v>23</v>
      </c>
      <c r="C366" s="43"/>
      <c r="D366" s="137">
        <f>'5 жастағы балалар К'!BR154</f>
        <v>0</v>
      </c>
      <c r="E366" s="44"/>
      <c r="F366" s="137">
        <f>'5 жастағы балалар Ш'!BR154</f>
        <v>0</v>
      </c>
      <c r="G366" s="44"/>
    </row>
    <row r="367" spans="2:7">
      <c r="B367" s="33"/>
      <c r="C367" s="43"/>
      <c r="D367" s="137">
        <f>'5 жастағы балалар К'!BS154</f>
        <v>0</v>
      </c>
      <c r="E367" s="44"/>
      <c r="F367" s="137">
        <f>'5 жастағы балалар Ш'!BS154</f>
        <v>0</v>
      </c>
      <c r="G367" s="44"/>
    </row>
    <row r="368" spans="2:7">
      <c r="B368" s="34"/>
      <c r="C368" s="43"/>
      <c r="D368" s="137">
        <f>'5 жастағы балалар К'!BT154</f>
        <v>0</v>
      </c>
      <c r="E368" s="44"/>
      <c r="F368" s="137">
        <f>'5 жастағы балалар Ш'!BT154</f>
        <v>0</v>
      </c>
      <c r="G368" s="44"/>
    </row>
    <row r="369" spans="2:7">
      <c r="B369" s="31">
        <v>24</v>
      </c>
      <c r="C369" s="43"/>
      <c r="D369" s="137">
        <f>'5 жастағы балалар К'!BU154</f>
        <v>0</v>
      </c>
      <c r="E369" s="44"/>
      <c r="F369" s="137">
        <f>'5 жастағы балалар Ш'!BU154</f>
        <v>0</v>
      </c>
      <c r="G369" s="44"/>
    </row>
    <row r="370" spans="2:7">
      <c r="B370" s="33"/>
      <c r="C370" s="43"/>
      <c r="D370" s="137">
        <f>'5 жастағы балалар К'!BV154</f>
        <v>0</v>
      </c>
      <c r="E370" s="44"/>
      <c r="F370" s="137">
        <f>'5 жастағы балалар Ш'!BV154</f>
        <v>0</v>
      </c>
      <c r="G370" s="44"/>
    </row>
    <row r="371" spans="2:7">
      <c r="B371" s="34"/>
      <c r="C371" s="43"/>
      <c r="D371" s="137">
        <f>'5 жастағы балалар К'!BW154</f>
        <v>0</v>
      </c>
      <c r="E371" s="44"/>
      <c r="F371" s="137">
        <f>'5 жастағы балалар Ш'!BW154</f>
        <v>0</v>
      </c>
      <c r="G371" s="44"/>
    </row>
    <row r="372" spans="2:7">
      <c r="B372" s="31">
        <v>25</v>
      </c>
      <c r="C372" s="43"/>
      <c r="D372" s="137">
        <f>'5 жастағы балалар К'!BX154</f>
        <v>0</v>
      </c>
      <c r="E372" s="44"/>
      <c r="F372" s="137">
        <f>'5 жастағы балалар Ш'!BX154</f>
        <v>0</v>
      </c>
      <c r="G372" s="44"/>
    </row>
    <row r="373" spans="2:7">
      <c r="B373" s="33"/>
      <c r="C373" s="43"/>
      <c r="D373" s="137">
        <f>'5 жастағы балалар К'!BY154</f>
        <v>0</v>
      </c>
      <c r="E373" s="44"/>
      <c r="F373" s="137">
        <f>'5 жастағы балалар Ш'!BY154</f>
        <v>0</v>
      </c>
      <c r="G373" s="44"/>
    </row>
    <row r="374" spans="2:7">
      <c r="B374" s="34"/>
      <c r="C374" s="43"/>
      <c r="D374" s="137">
        <f>'5 жастағы балалар К'!BZ154</f>
        <v>0</v>
      </c>
      <c r="E374" s="44"/>
      <c r="F374" s="137">
        <f>'5 жастағы балалар Ш'!BZ154</f>
        <v>0</v>
      </c>
      <c r="G374" s="44"/>
    </row>
    <row r="375" spans="2:7">
      <c r="B375" s="37">
        <v>26</v>
      </c>
      <c r="C375" s="43"/>
      <c r="D375" s="137">
        <f>'5 жастағы балалар К'!CA154</f>
        <v>0</v>
      </c>
      <c r="E375" s="44"/>
      <c r="F375" s="137">
        <f>'5 жастағы балалар Ш'!CA154</f>
        <v>0</v>
      </c>
      <c r="G375" s="44"/>
    </row>
    <row r="376" spans="2:7">
      <c r="B376" s="37"/>
      <c r="C376" s="43"/>
      <c r="D376" s="137">
        <f>'5 жастағы балалар К'!CB154</f>
        <v>0</v>
      </c>
      <c r="E376" s="44"/>
      <c r="F376" s="137">
        <f>'5 жастағы балалар Ш'!CB154</f>
        <v>0</v>
      </c>
      <c r="G376" s="44"/>
    </row>
    <row r="377" spans="2:7">
      <c r="B377" s="37"/>
      <c r="C377" s="43"/>
      <c r="D377" s="137">
        <f>'5 жастағы балалар К'!CC154</f>
        <v>0</v>
      </c>
      <c r="E377" s="44"/>
      <c r="F377" s="137">
        <f>'5 жастағы балалар Ш'!CC154</f>
        <v>0</v>
      </c>
      <c r="G377" s="44"/>
    </row>
    <row r="378" spans="2:7">
      <c r="B378" s="37">
        <v>27</v>
      </c>
      <c r="C378" s="43"/>
      <c r="D378" s="137">
        <f>'5 жастағы балалар К'!CD154</f>
        <v>0</v>
      </c>
      <c r="E378" s="44"/>
      <c r="F378" s="137">
        <f>'5 жастағы балалар Ш'!CD154</f>
        <v>0</v>
      </c>
      <c r="G378" s="44"/>
    </row>
    <row r="379" spans="2:7">
      <c r="B379" s="37"/>
      <c r="C379" s="43"/>
      <c r="D379" s="137">
        <f>'5 жастағы балалар К'!CE154</f>
        <v>0</v>
      </c>
      <c r="E379" s="44"/>
      <c r="F379" s="137">
        <f>'5 жастағы балалар Ш'!CE154</f>
        <v>0</v>
      </c>
      <c r="G379" s="44"/>
    </row>
    <row r="380" spans="2:7">
      <c r="B380" s="37"/>
      <c r="C380" s="43"/>
      <c r="D380" s="137">
        <f>'5 жастағы балалар К'!CF154</f>
        <v>0</v>
      </c>
      <c r="E380" s="44"/>
      <c r="F380" s="137">
        <f>'5 жастағы балалар Ш'!CF154</f>
        <v>0</v>
      </c>
      <c r="G380" s="44"/>
    </row>
    <row r="381" spans="2:7">
      <c r="B381" s="37">
        <v>28</v>
      </c>
      <c r="C381" s="43"/>
      <c r="D381" s="137">
        <f>'5 жастағы балалар К'!CG154</f>
        <v>0</v>
      </c>
      <c r="E381" s="44"/>
      <c r="F381" s="137">
        <f>'5 жастағы балалар Ш'!CG154</f>
        <v>0</v>
      </c>
      <c r="G381" s="44"/>
    </row>
    <row r="382" spans="2:7">
      <c r="B382" s="37"/>
      <c r="C382" s="43"/>
      <c r="D382" s="137">
        <f>'5 жастағы балалар К'!CH154</f>
        <v>0</v>
      </c>
      <c r="E382" s="44"/>
      <c r="F382" s="137">
        <f>'5 жастағы балалар Ш'!CH154</f>
        <v>0</v>
      </c>
      <c r="G382" s="44"/>
    </row>
    <row r="383" spans="2:7">
      <c r="B383" s="37"/>
      <c r="C383" s="43"/>
      <c r="D383" s="137">
        <f>'5 жастағы балалар К'!CI154</f>
        <v>0</v>
      </c>
      <c r="E383" s="44"/>
      <c r="F383" s="137">
        <f>'5 жастағы балалар Ш'!CI154</f>
        <v>0</v>
      </c>
      <c r="G383" s="44"/>
    </row>
    <row r="384" spans="2:7">
      <c r="B384" s="37">
        <v>29</v>
      </c>
      <c r="C384" s="43"/>
      <c r="D384" s="42"/>
      <c r="E384" s="44"/>
      <c r="F384" s="137">
        <f>'5 жастағы балалар Ш'!CJ154</f>
        <v>0</v>
      </c>
      <c r="G384" s="44"/>
    </row>
    <row r="385" spans="2:7">
      <c r="B385" s="37"/>
      <c r="C385" s="43"/>
      <c r="D385" s="44"/>
      <c r="E385" s="44"/>
      <c r="F385" s="137">
        <f>'5 жастағы балалар Ш'!CK154</f>
        <v>0</v>
      </c>
      <c r="G385" s="44"/>
    </row>
    <row r="386" spans="2:7">
      <c r="B386" s="37"/>
      <c r="C386" s="43"/>
      <c r="D386" s="44"/>
      <c r="E386" s="44"/>
      <c r="F386" s="137">
        <f>'5 жастағы балалар Ш'!CL154</f>
        <v>0</v>
      </c>
      <c r="G386" s="44"/>
    </row>
    <row r="387" spans="2:7">
      <c r="B387" s="37">
        <v>30</v>
      </c>
      <c r="C387" s="43"/>
      <c r="D387" s="44"/>
      <c r="E387" s="44"/>
      <c r="F387" s="137">
        <f>'5 жастағы балалар Ш'!CM154</f>
        <v>0</v>
      </c>
      <c r="G387" s="44"/>
    </row>
    <row r="388" spans="2:7">
      <c r="B388" s="37"/>
      <c r="C388" s="43"/>
      <c r="D388" s="44"/>
      <c r="E388" s="44"/>
      <c r="F388" s="137">
        <f>'5 жастағы балалар Ш'!CN154</f>
        <v>0</v>
      </c>
      <c r="G388" s="44"/>
    </row>
    <row r="389" spans="2:7">
      <c r="B389" s="37"/>
      <c r="C389" s="43"/>
      <c r="D389" s="44"/>
      <c r="E389" s="44"/>
      <c r="F389" s="137">
        <f>'5 жастағы балалар Ш'!CO154</f>
        <v>0</v>
      </c>
      <c r="G389" s="44"/>
    </row>
    <row r="390" spans="2:7">
      <c r="B390" s="37">
        <v>31</v>
      </c>
      <c r="C390" s="43"/>
      <c r="D390" s="44"/>
      <c r="E390" s="44"/>
      <c r="F390" s="137">
        <f>'5 жастағы балалар Ш'!CP154</f>
        <v>0</v>
      </c>
      <c r="G390" s="44"/>
    </row>
    <row r="391" spans="2:7">
      <c r="B391" s="37"/>
      <c r="C391" s="43"/>
      <c r="D391" s="44"/>
      <c r="E391" s="44"/>
      <c r="F391" s="137">
        <f>'5 жастағы балалар Ш'!CQ154</f>
        <v>0</v>
      </c>
      <c r="G391" s="44"/>
    </row>
    <row r="392" spans="2:7">
      <c r="B392" s="37"/>
      <c r="C392" s="43"/>
      <c r="D392" s="44"/>
      <c r="E392" s="44"/>
      <c r="F392" s="137">
        <f>'5 жастағы балалар Ш'!CR154</f>
        <v>0</v>
      </c>
      <c r="G392" s="44"/>
    </row>
    <row r="393" spans="2:7">
      <c r="B393" s="37">
        <v>32</v>
      </c>
      <c r="C393" s="43"/>
      <c r="D393" s="44"/>
      <c r="E393" s="44"/>
      <c r="F393" s="137">
        <f>'5 жастағы балалар Ш'!CS154</f>
        <v>0</v>
      </c>
      <c r="G393" s="44"/>
    </row>
    <row r="394" spans="2:7">
      <c r="B394" s="37"/>
      <c r="C394" s="43"/>
      <c r="D394" s="44"/>
      <c r="E394" s="44"/>
      <c r="F394" s="137">
        <f>'5 жастағы балалар Ш'!CT154</f>
        <v>0</v>
      </c>
      <c r="G394" s="44"/>
    </row>
    <row r="395" spans="2:7">
      <c r="B395" s="37"/>
      <c r="C395" s="43"/>
      <c r="D395" s="44"/>
      <c r="E395" s="44"/>
      <c r="F395" s="137">
        <f>'5 жастағы балалар Ш'!CU154</f>
        <v>0</v>
      </c>
      <c r="G395" s="44"/>
    </row>
    <row r="396" spans="2:7">
      <c r="B396" s="37">
        <v>33</v>
      </c>
      <c r="C396" s="43"/>
      <c r="D396" s="44"/>
      <c r="E396" s="44"/>
      <c r="F396" s="137">
        <f>'5 жастағы балалар Ш'!CV154</f>
        <v>0</v>
      </c>
      <c r="G396" s="44"/>
    </row>
    <row r="397" spans="2:7">
      <c r="B397" s="37"/>
      <c r="C397" s="43"/>
      <c r="D397" s="44"/>
      <c r="E397" s="44"/>
      <c r="F397" s="137">
        <f>'5 жастағы балалар Ш'!CW154</f>
        <v>0</v>
      </c>
      <c r="G397" s="44"/>
    </row>
    <row r="398" spans="2:7">
      <c r="B398" s="37"/>
      <c r="C398" s="43"/>
      <c r="D398" s="44"/>
      <c r="E398" s="44"/>
      <c r="F398" s="137">
        <f>'5 жастағы балалар Ш'!CX154</f>
        <v>0</v>
      </c>
      <c r="G398" s="44"/>
    </row>
    <row r="399" spans="2:7">
      <c r="B399" s="37">
        <v>34</v>
      </c>
      <c r="C399" s="43"/>
      <c r="D399" s="44"/>
      <c r="E399" s="44"/>
      <c r="F399" s="137">
        <f>'5 жастағы балалар Ш'!CY154</f>
        <v>0</v>
      </c>
      <c r="G399" s="44"/>
    </row>
    <row r="400" spans="2:7">
      <c r="B400" s="37"/>
      <c r="C400" s="43"/>
      <c r="D400" s="44"/>
      <c r="E400" s="44"/>
      <c r="F400" s="137">
        <f>'5 жастағы балалар Ш'!CZ154</f>
        <v>0</v>
      </c>
      <c r="G400" s="44"/>
    </row>
    <row r="401" spans="2:7">
      <c r="B401" s="37"/>
      <c r="C401" s="43"/>
      <c r="D401" s="44"/>
      <c r="E401" s="44"/>
      <c r="F401" s="137">
        <f>'5 жастағы балалар Ш'!DA154</f>
        <v>0</v>
      </c>
      <c r="G401" s="44"/>
    </row>
    <row r="402" spans="2:7">
      <c r="B402" s="37">
        <v>35</v>
      </c>
      <c r="C402" s="43"/>
      <c r="D402" s="44"/>
      <c r="E402" s="44"/>
      <c r="F402" s="137">
        <f>'5 жастағы балалар Ш'!DB154</f>
        <v>0</v>
      </c>
      <c r="G402" s="44"/>
    </row>
    <row r="403" spans="2:7">
      <c r="B403" s="37"/>
      <c r="C403" s="43"/>
      <c r="D403" s="44"/>
      <c r="E403" s="44"/>
      <c r="F403" s="137">
        <f>'5 жастағы балалар Ш'!DC154</f>
        <v>0</v>
      </c>
      <c r="G403" s="44"/>
    </row>
    <row r="404" spans="2:7">
      <c r="B404" s="37"/>
      <c r="C404" s="45"/>
      <c r="D404" s="46"/>
      <c r="E404" s="46"/>
      <c r="F404" s="137">
        <f>'5 жастағы балалар Ш'!DD154</f>
        <v>0</v>
      </c>
      <c r="G404" s="46"/>
    </row>
    <row r="405" spans="2:2">
      <c r="B405" s="47">
        <f>СВОД3!V49</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BB616"/>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5740740740741"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39" customHeight="1" spans="2:8">
      <c r="B4" s="3" t="s">
        <v>827</v>
      </c>
      <c r="C4" s="3"/>
      <c r="D4" s="4">
        <f>'5 жастағы балалар Ф'!C96</f>
        <v>0</v>
      </c>
      <c r="E4" s="5"/>
      <c r="F4" s="5"/>
      <c r="G4" s="1"/>
      <c r="H4" s="1"/>
    </row>
    <row r="5" ht="18" spans="2:8">
      <c r="B5" s="6" t="s">
        <v>2</v>
      </c>
      <c r="C5" s="6"/>
      <c r="D5" s="7">
        <f>'5 жастағы балалар Ф'!A96</f>
        <v>0</v>
      </c>
      <c r="E5" s="7"/>
      <c r="F5" s="7"/>
      <c r="G5" s="1"/>
      <c r="H5" s="1"/>
    </row>
    <row r="6" ht="72.7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6" ht="15.6" spans="2:7">
      <c r="B96" s="25" t="s">
        <v>838</v>
      </c>
      <c r="C96" s="26"/>
      <c r="D96" s="26"/>
      <c r="E96" s="26"/>
      <c r="F96" s="26"/>
      <c r="G96" s="27"/>
    </row>
    <row r="97" ht="27.6" spans="2:7">
      <c r="B97" s="28"/>
      <c r="C97" s="29" t="s">
        <v>5</v>
      </c>
      <c r="D97" s="29" t="s">
        <v>112</v>
      </c>
      <c r="E97" s="29" t="s">
        <v>338</v>
      </c>
      <c r="F97" s="29" t="s">
        <v>405</v>
      </c>
      <c r="G97" s="30" t="s">
        <v>726</v>
      </c>
    </row>
    <row r="98" spans="2:7">
      <c r="B98" s="31">
        <v>1</v>
      </c>
      <c r="C98" s="32"/>
      <c r="D98" s="32"/>
      <c r="E98" s="32"/>
      <c r="F98" s="32"/>
      <c r="G98" s="32"/>
    </row>
    <row r="99" spans="2:7">
      <c r="B99" s="33"/>
      <c r="C99" s="32"/>
      <c r="D99" s="32"/>
      <c r="E99" s="32"/>
      <c r="F99" s="32"/>
      <c r="G99" s="32"/>
    </row>
    <row r="100" spans="2:7">
      <c r="B100" s="34"/>
      <c r="C100" s="32"/>
      <c r="D100" s="32"/>
      <c r="E100" s="32"/>
      <c r="F100" s="32"/>
      <c r="G100" s="32"/>
    </row>
    <row r="101" spans="2:7">
      <c r="B101" s="31">
        <v>2</v>
      </c>
      <c r="C101" s="32"/>
      <c r="D101" s="32"/>
      <c r="E101" s="32"/>
      <c r="F101" s="32"/>
      <c r="G101" s="32"/>
    </row>
    <row r="102" spans="2:7">
      <c r="B102" s="33"/>
      <c r="C102" s="32"/>
      <c r="D102" s="32"/>
      <c r="E102" s="32"/>
      <c r="F102" s="32"/>
      <c r="G102" s="32"/>
    </row>
    <row r="103" spans="2:7">
      <c r="B103" s="34"/>
      <c r="C103" s="32"/>
      <c r="D103" s="32"/>
      <c r="E103" s="32"/>
      <c r="F103" s="32"/>
      <c r="G103" s="32"/>
    </row>
    <row r="104" spans="2:7">
      <c r="B104" s="31">
        <v>3</v>
      </c>
      <c r="C104" s="32"/>
      <c r="D104" s="32"/>
      <c r="E104" s="32"/>
      <c r="F104" s="32"/>
      <c r="G104" s="32"/>
    </row>
    <row r="105" spans="2:7">
      <c r="B105" s="33"/>
      <c r="C105" s="32"/>
      <c r="D105" s="32"/>
      <c r="E105" s="32"/>
      <c r="F105" s="32"/>
      <c r="G105" s="32"/>
    </row>
    <row r="106" spans="2:7">
      <c r="B106" s="34"/>
      <c r="C106" s="32"/>
      <c r="D106" s="32"/>
      <c r="E106" s="32"/>
      <c r="F106" s="32"/>
      <c r="G106" s="32"/>
    </row>
    <row r="107" spans="2:7">
      <c r="B107" s="31">
        <v>4</v>
      </c>
      <c r="C107" s="32"/>
      <c r="D107" s="32"/>
      <c r="E107" s="32"/>
      <c r="F107" s="32"/>
      <c r="G107" s="32"/>
    </row>
    <row r="108" spans="2:7">
      <c r="B108" s="33"/>
      <c r="C108" s="32"/>
      <c r="D108" s="32"/>
      <c r="E108" s="32"/>
      <c r="F108" s="32"/>
      <c r="G108" s="32"/>
    </row>
    <row r="109" spans="2:7">
      <c r="B109" s="34"/>
      <c r="C109" s="32"/>
      <c r="D109" s="32"/>
      <c r="E109" s="32"/>
      <c r="F109" s="32"/>
      <c r="G109" s="32"/>
    </row>
    <row r="110" spans="2:7">
      <c r="B110" s="31">
        <v>5</v>
      </c>
      <c r="C110" s="32"/>
      <c r="D110" s="32"/>
      <c r="E110" s="32"/>
      <c r="F110" s="32"/>
      <c r="G110" s="32"/>
    </row>
    <row r="111" spans="2:7">
      <c r="B111" s="33"/>
      <c r="C111" s="32"/>
      <c r="D111" s="32"/>
      <c r="E111" s="32"/>
      <c r="F111" s="32"/>
      <c r="G111" s="32"/>
    </row>
    <row r="112" spans="2:7">
      <c r="B112" s="34"/>
      <c r="C112" s="32"/>
      <c r="D112" s="32"/>
      <c r="E112" s="32"/>
      <c r="F112" s="32"/>
      <c r="G112" s="32"/>
    </row>
    <row r="113" spans="2:7">
      <c r="B113" s="31">
        <v>6</v>
      </c>
      <c r="C113" s="32"/>
      <c r="D113" s="32"/>
      <c r="E113" s="32"/>
      <c r="F113" s="32"/>
      <c r="G113" s="32"/>
    </row>
    <row r="114" spans="2:7">
      <c r="B114" s="33"/>
      <c r="C114" s="32"/>
      <c r="D114" s="32"/>
      <c r="E114" s="32"/>
      <c r="F114" s="32"/>
      <c r="G114" s="32"/>
    </row>
    <row r="115" spans="2:7">
      <c r="B115" s="34"/>
      <c r="C115" s="32"/>
      <c r="D115" s="32"/>
      <c r="E115" s="32"/>
      <c r="F115" s="32"/>
      <c r="G115" s="32"/>
    </row>
    <row r="116" spans="2:7">
      <c r="B116" s="31">
        <v>7</v>
      </c>
      <c r="C116" s="35"/>
      <c r="D116" s="32"/>
      <c r="E116" s="35"/>
      <c r="F116" s="32"/>
      <c r="G116" s="35"/>
    </row>
    <row r="117" spans="2:7">
      <c r="B117" s="33"/>
      <c r="C117" s="36"/>
      <c r="D117" s="32"/>
      <c r="E117" s="36"/>
      <c r="F117" s="32"/>
      <c r="G117" s="36"/>
    </row>
    <row r="118" spans="2:7">
      <c r="B118" s="34"/>
      <c r="C118" s="36"/>
      <c r="D118" s="32"/>
      <c r="E118" s="36"/>
      <c r="F118" s="32"/>
      <c r="G118" s="36"/>
    </row>
    <row r="119" spans="2:7">
      <c r="B119" s="31">
        <v>8</v>
      </c>
      <c r="C119" s="36"/>
      <c r="D119" s="32"/>
      <c r="E119" s="36"/>
      <c r="F119" s="32"/>
      <c r="G119" s="36"/>
    </row>
    <row r="120" spans="2:7">
      <c r="B120" s="33"/>
      <c r="C120" s="36"/>
      <c r="D120" s="32"/>
      <c r="E120" s="36"/>
      <c r="F120" s="32"/>
      <c r="G120" s="36"/>
    </row>
    <row r="121" spans="2:7">
      <c r="B121" s="34"/>
      <c r="C121" s="36"/>
      <c r="D121" s="32"/>
      <c r="E121" s="36"/>
      <c r="F121" s="32"/>
      <c r="G121" s="36"/>
    </row>
    <row r="122" spans="2:7">
      <c r="B122" s="31">
        <v>9</v>
      </c>
      <c r="C122" s="36"/>
      <c r="D122" s="32"/>
      <c r="E122" s="36"/>
      <c r="F122" s="32"/>
      <c r="G122" s="36"/>
    </row>
    <row r="123" spans="2:7">
      <c r="B123" s="33"/>
      <c r="C123" s="36"/>
      <c r="D123" s="32"/>
      <c r="E123" s="36"/>
      <c r="F123" s="32"/>
      <c r="G123" s="36"/>
    </row>
    <row r="124" spans="2:7">
      <c r="B124" s="34"/>
      <c r="C124" s="36"/>
      <c r="D124" s="32"/>
      <c r="E124" s="36"/>
      <c r="F124" s="32"/>
      <c r="G124" s="36"/>
    </row>
    <row r="125" spans="2:7">
      <c r="B125" s="37">
        <v>10</v>
      </c>
      <c r="C125" s="36"/>
      <c r="D125" s="32"/>
      <c r="E125" s="36"/>
      <c r="F125" s="32"/>
      <c r="G125" s="36"/>
    </row>
    <row r="126" spans="2:7">
      <c r="B126" s="37"/>
      <c r="C126" s="36"/>
      <c r="D126" s="32"/>
      <c r="E126" s="36"/>
      <c r="F126" s="32"/>
      <c r="G126" s="36"/>
    </row>
    <row r="127" spans="2:7">
      <c r="B127" s="37"/>
      <c r="C127" s="36"/>
      <c r="D127" s="32"/>
      <c r="E127" s="36"/>
      <c r="F127" s="32"/>
      <c r="G127" s="36"/>
    </row>
    <row r="128" spans="2:7">
      <c r="B128" s="37">
        <v>11</v>
      </c>
      <c r="C128" s="36"/>
      <c r="D128" s="32"/>
      <c r="E128" s="36"/>
      <c r="F128" s="32"/>
      <c r="G128" s="36"/>
    </row>
    <row r="129"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ht="15" customHeight="1"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Ф'!D96</f>
        <v>0</v>
      </c>
      <c r="D191" s="139">
        <f>'5 жастағы балалар К'!D96</f>
        <v>0</v>
      </c>
      <c r="E191" s="139">
        <f>'5 жастағы балалар Т'!D96</f>
        <v>0</v>
      </c>
      <c r="F191" s="139">
        <f>'5 жастағы балалар Ш'!D96</f>
        <v>0</v>
      </c>
      <c r="G191" s="139">
        <f>'5 жастағы балалар Ә'!D96</f>
        <v>0</v>
      </c>
    </row>
    <row r="192" spans="2:7">
      <c r="B192" s="33"/>
      <c r="C192" s="139">
        <f>'5 жастағы балалар Ф'!E96</f>
        <v>0</v>
      </c>
      <c r="D192" s="139">
        <f>'5 жастағы балалар К'!E96</f>
        <v>0</v>
      </c>
      <c r="E192" s="139">
        <f>'5 жастағы балалар Т'!E96</f>
        <v>0</v>
      </c>
      <c r="F192" s="139">
        <f>'5 жастағы балалар Ш'!E96</f>
        <v>0</v>
      </c>
      <c r="G192" s="139">
        <f>'5 жастағы балалар Ә'!E96</f>
        <v>0</v>
      </c>
    </row>
    <row r="193" spans="2:7">
      <c r="B193" s="34"/>
      <c r="C193" s="139">
        <f>'5 жастағы балалар Ф'!F96</f>
        <v>0</v>
      </c>
      <c r="D193" s="139">
        <f>'5 жастағы балалар К'!F96</f>
        <v>0</v>
      </c>
      <c r="E193" s="139">
        <f>'5 жастағы балалар Т'!F96</f>
        <v>0</v>
      </c>
      <c r="F193" s="139">
        <f>'5 жастағы балалар Ш'!F96</f>
        <v>0</v>
      </c>
      <c r="G193" s="139">
        <f>'5 жастағы балалар Ә'!F96</f>
        <v>0</v>
      </c>
    </row>
    <row r="194" spans="2:7">
      <c r="B194" s="31">
        <v>2</v>
      </c>
      <c r="C194" s="139">
        <f>'5 жастағы балалар Ф'!G96</f>
        <v>0</v>
      </c>
      <c r="D194" s="139">
        <f>'5 жастағы балалар К'!G96</f>
        <v>0</v>
      </c>
      <c r="E194" s="139">
        <f>'5 жастағы балалар Т'!G96</f>
        <v>0</v>
      </c>
      <c r="F194" s="139">
        <f>'5 жастағы балалар Ш'!G96</f>
        <v>0</v>
      </c>
      <c r="G194" s="139">
        <f>'5 жастағы балалар Ә'!G96</f>
        <v>0</v>
      </c>
    </row>
    <row r="195" spans="2:7">
      <c r="B195" s="33"/>
      <c r="C195" s="139">
        <f>'5 жастағы балалар Ф'!H96</f>
        <v>0</v>
      </c>
      <c r="D195" s="139">
        <f>'5 жастағы балалар К'!H96</f>
        <v>0</v>
      </c>
      <c r="E195" s="139">
        <f>'5 жастағы балалар Т'!H96</f>
        <v>0</v>
      </c>
      <c r="F195" s="139">
        <f>'5 жастағы балалар Ш'!H96</f>
        <v>0</v>
      </c>
      <c r="G195" s="139">
        <f>'5 жастағы балалар Ә'!H96</f>
        <v>0</v>
      </c>
    </row>
    <row r="196" spans="2:7">
      <c r="B196" s="34"/>
      <c r="C196" s="139">
        <f>'5 жастағы балалар Ф'!I96</f>
        <v>0</v>
      </c>
      <c r="D196" s="139">
        <f>'5 жастағы балалар К'!I96</f>
        <v>0</v>
      </c>
      <c r="E196" s="139">
        <f>'5 жастағы балалар Т'!I96</f>
        <v>0</v>
      </c>
      <c r="F196" s="139">
        <f>'5 жастағы балалар Ш'!I96</f>
        <v>0</v>
      </c>
      <c r="G196" s="139">
        <f>'5 жастағы балалар Ә'!I96</f>
        <v>0</v>
      </c>
    </row>
    <row r="197" spans="2:7">
      <c r="B197" s="31">
        <v>3</v>
      </c>
      <c r="C197" s="139">
        <f>'5 жастағы балалар Ф'!J96</f>
        <v>0</v>
      </c>
      <c r="D197" s="139">
        <f>'5 жастағы балалар К'!J96</f>
        <v>0</v>
      </c>
      <c r="E197" s="139">
        <f>'5 жастағы балалар Т'!J96</f>
        <v>0</v>
      </c>
      <c r="F197" s="139">
        <f>'5 жастағы балалар Ш'!J96</f>
        <v>0</v>
      </c>
      <c r="G197" s="139">
        <f>'5 жастағы балалар Ә'!J96</f>
        <v>0</v>
      </c>
    </row>
    <row r="198" spans="2:7">
      <c r="B198" s="33"/>
      <c r="C198" s="139">
        <f>'5 жастағы балалар Ф'!K96</f>
        <v>0</v>
      </c>
      <c r="D198" s="139">
        <f>'5 жастағы балалар К'!K96</f>
        <v>0</v>
      </c>
      <c r="E198" s="139">
        <f>'5 жастағы балалар Т'!K96</f>
        <v>0</v>
      </c>
      <c r="F198" s="139">
        <f>'5 жастағы балалар Ш'!K96</f>
        <v>0</v>
      </c>
      <c r="G198" s="139">
        <f>'5 жастағы балалар Ә'!K96</f>
        <v>0</v>
      </c>
    </row>
    <row r="199" spans="2:7">
      <c r="B199" s="34"/>
      <c r="C199" s="139">
        <f>'5 жастағы балалар Ф'!L96</f>
        <v>0</v>
      </c>
      <c r="D199" s="139">
        <f>'5 жастағы балалар К'!L96</f>
        <v>0</v>
      </c>
      <c r="E199" s="139">
        <f>'5 жастағы балалар Т'!L96</f>
        <v>0</v>
      </c>
      <c r="F199" s="139">
        <f>'5 жастағы балалар Ш'!L96</f>
        <v>0</v>
      </c>
      <c r="G199" s="139">
        <f>'5 жастағы балалар Ә'!L96</f>
        <v>0</v>
      </c>
    </row>
    <row r="200" spans="2:7">
      <c r="B200" s="31">
        <v>4</v>
      </c>
      <c r="C200" s="139">
        <f>'5 жастағы балалар Ф'!M96</f>
        <v>0</v>
      </c>
      <c r="D200" s="139">
        <f>'5 жастағы балалар К'!M96</f>
        <v>0</v>
      </c>
      <c r="E200" s="139">
        <f>'5 жастағы балалар Т'!M96</f>
        <v>0</v>
      </c>
      <c r="F200" s="139">
        <f>'5 жастағы балалар Ш'!M96</f>
        <v>0</v>
      </c>
      <c r="G200" s="139">
        <f>'5 жастағы балалар Ә'!M96</f>
        <v>0</v>
      </c>
    </row>
    <row r="201" spans="2:7">
      <c r="B201" s="33"/>
      <c r="C201" s="139">
        <f>'5 жастағы балалар Ф'!N96</f>
        <v>0</v>
      </c>
      <c r="D201" s="139">
        <f>'5 жастағы балалар К'!N96</f>
        <v>0</v>
      </c>
      <c r="E201" s="139">
        <f>'5 жастағы балалар Т'!N96</f>
        <v>0</v>
      </c>
      <c r="F201" s="139">
        <f>'5 жастағы балалар Ш'!N96</f>
        <v>0</v>
      </c>
      <c r="G201" s="139">
        <f>'5 жастағы балалар Ә'!N96</f>
        <v>0</v>
      </c>
    </row>
    <row r="202" spans="2:7">
      <c r="B202" s="34"/>
      <c r="C202" s="139">
        <f>'5 жастағы балалар Ф'!O96</f>
        <v>0</v>
      </c>
      <c r="D202" s="139">
        <f>'5 жастағы балалар К'!O96</f>
        <v>0</v>
      </c>
      <c r="E202" s="139">
        <f>'5 жастағы балалар Т'!O96</f>
        <v>0</v>
      </c>
      <c r="F202" s="139">
        <f>'5 жастағы балалар Ш'!O96</f>
        <v>0</v>
      </c>
      <c r="G202" s="139">
        <f>'5 жастағы балалар Ә'!O96</f>
        <v>0</v>
      </c>
    </row>
    <row r="203" spans="2:7">
      <c r="B203" s="31">
        <v>5</v>
      </c>
      <c r="C203" s="139">
        <f>'5 жастағы балалар Ф'!P96</f>
        <v>0</v>
      </c>
      <c r="D203" s="139">
        <f>'5 жастағы балалар К'!P96</f>
        <v>0</v>
      </c>
      <c r="E203" s="139">
        <f>'5 жастағы балалар Т'!P96</f>
        <v>0</v>
      </c>
      <c r="F203" s="139">
        <f>'5 жастағы балалар Ш'!P96</f>
        <v>0</v>
      </c>
      <c r="G203" s="139">
        <f>'5 жастағы балалар Ә'!P96</f>
        <v>0</v>
      </c>
    </row>
    <row r="204" spans="2:7">
      <c r="B204" s="33"/>
      <c r="C204" s="139">
        <f>'5 жастағы балалар Ф'!Q96</f>
        <v>0</v>
      </c>
      <c r="D204" s="139">
        <f>'5 жастағы балалар К'!Q96</f>
        <v>0</v>
      </c>
      <c r="E204" s="139">
        <f>'5 жастағы балалар Т'!Q96</f>
        <v>0</v>
      </c>
      <c r="F204" s="139">
        <f>'5 жастағы балалар Ш'!Q96</f>
        <v>0</v>
      </c>
      <c r="G204" s="139">
        <f>'5 жастағы балалар Ә'!Q96</f>
        <v>0</v>
      </c>
    </row>
    <row r="205" spans="2:7">
      <c r="B205" s="34"/>
      <c r="C205" s="139">
        <f>'5 жастағы балалар Ф'!R96</f>
        <v>0</v>
      </c>
      <c r="D205" s="139">
        <f>'5 жастағы балалар К'!R96</f>
        <v>0</v>
      </c>
      <c r="E205" s="139">
        <f>'5 жастағы балалар Т'!R96</f>
        <v>0</v>
      </c>
      <c r="F205" s="139">
        <f>'5 жастағы балалар Ш'!R96</f>
        <v>0</v>
      </c>
      <c r="G205" s="139">
        <f>'5 жастағы балалар Ә'!R96</f>
        <v>0</v>
      </c>
    </row>
    <row r="206" spans="2:7">
      <c r="B206" s="31">
        <v>6</v>
      </c>
      <c r="C206" s="139">
        <f>'5 жастағы балалар Ф'!S96</f>
        <v>0</v>
      </c>
      <c r="D206" s="139">
        <f>'5 жастағы балалар К'!S96</f>
        <v>0</v>
      </c>
      <c r="E206" s="139">
        <f>'5 жастағы балалар Т'!S96</f>
        <v>0</v>
      </c>
      <c r="F206" s="139">
        <f>'5 жастағы балалар Ш'!S96</f>
        <v>0</v>
      </c>
      <c r="G206" s="139">
        <f>'5 жастағы балалар Ә'!S96</f>
        <v>0</v>
      </c>
    </row>
    <row r="207" spans="2:7">
      <c r="B207" s="33"/>
      <c r="C207" s="139">
        <f>'5 жастағы балалар Ф'!T96</f>
        <v>0</v>
      </c>
      <c r="D207" s="139">
        <f>'5 жастағы балалар К'!T96</f>
        <v>0</v>
      </c>
      <c r="E207" s="139">
        <f>'5 жастағы балалар Т'!T96</f>
        <v>0</v>
      </c>
      <c r="F207" s="139">
        <f>'5 жастағы балалар Ш'!T96</f>
        <v>0</v>
      </c>
      <c r="G207" s="139">
        <f>'5 жастағы балалар Ә'!T96</f>
        <v>0</v>
      </c>
    </row>
    <row r="208" spans="2:7">
      <c r="B208" s="34"/>
      <c r="C208" s="139">
        <f>'5 жастағы балалар Ф'!U96</f>
        <v>0</v>
      </c>
      <c r="D208" s="139">
        <f>'5 жастағы балалар К'!U96</f>
        <v>0</v>
      </c>
      <c r="E208" s="139">
        <f>'5 жастағы балалар Т'!U96</f>
        <v>0</v>
      </c>
      <c r="F208" s="139">
        <f>'5 жастағы балалар Ш'!U96</f>
        <v>0</v>
      </c>
      <c r="G208" s="139">
        <f>'5 жастағы балалар Ә'!U96</f>
        <v>0</v>
      </c>
    </row>
    <row r="209" spans="2:7">
      <c r="B209" s="31">
        <v>7</v>
      </c>
      <c r="C209" s="139">
        <f>'5 жастағы балалар Ф'!V96</f>
        <v>0</v>
      </c>
      <c r="D209" s="139">
        <f>'5 жастағы балалар К'!V96</f>
        <v>0</v>
      </c>
      <c r="E209" s="139">
        <f>'5 жастағы балалар Т'!V96</f>
        <v>0</v>
      </c>
      <c r="F209" s="139">
        <f>'5 жастағы балалар Ш'!V96</f>
        <v>0</v>
      </c>
      <c r="G209" s="139">
        <f>'5 жастағы балалар Ә'!V96</f>
        <v>0</v>
      </c>
    </row>
    <row r="210" spans="2:7">
      <c r="B210" s="33"/>
      <c r="C210" s="139">
        <f>'5 жастағы балалар Ф'!W96</f>
        <v>0</v>
      </c>
      <c r="D210" s="139">
        <f>'5 жастағы балалар Ш'!W96</f>
        <v>0</v>
      </c>
      <c r="E210" s="139">
        <f>'5 жастағы балалар Т'!W96</f>
        <v>0</v>
      </c>
      <c r="F210" s="139">
        <f>'5 жастағы балалар Ш'!W96</f>
        <v>0</v>
      </c>
      <c r="G210" s="139">
        <f>'5 жастағы балалар Ә'!W96</f>
        <v>0</v>
      </c>
    </row>
    <row r="211" ht="15" customHeight="1" spans="2:7">
      <c r="B211" s="34"/>
      <c r="C211" s="139">
        <f>'5 жастағы балалар Ф'!X96</f>
        <v>0</v>
      </c>
      <c r="D211" s="139">
        <f>'5 жастағы балалар К'!X96</f>
        <v>0</v>
      </c>
      <c r="E211" s="139">
        <f>'5 жастағы балалар Т'!X96</f>
        <v>0</v>
      </c>
      <c r="F211" s="139">
        <f>'5 жастағы балалар Ш'!X96</f>
        <v>0</v>
      </c>
      <c r="G211" s="139">
        <f>'5 жастағы балалар Ә'!X96</f>
        <v>0</v>
      </c>
    </row>
    <row r="212" spans="2:7">
      <c r="B212" s="31">
        <v>8</v>
      </c>
      <c r="C212" s="41"/>
      <c r="D212" s="139">
        <f>'5 жастағы балалар К'!Y96</f>
        <v>0</v>
      </c>
      <c r="E212" s="42"/>
      <c r="F212" s="139">
        <f>'5 жастағы балалар Ш'!Y96</f>
        <v>0</v>
      </c>
      <c r="G212" s="42"/>
    </row>
    <row r="213" spans="2:7">
      <c r="B213" s="33"/>
      <c r="C213" s="43"/>
      <c r="D213" s="139">
        <f>'5 жастағы балалар К'!Z96</f>
        <v>0</v>
      </c>
      <c r="E213" s="44"/>
      <c r="F213" s="139">
        <f>'5 жастағы балалар Ш'!Z96</f>
        <v>0</v>
      </c>
      <c r="G213" s="44"/>
    </row>
    <row r="214" spans="2:7">
      <c r="B214" s="34"/>
      <c r="C214" s="43"/>
      <c r="D214" s="139">
        <f>'5 жастағы балалар К'!AA96</f>
        <v>0</v>
      </c>
      <c r="E214" s="44"/>
      <c r="F214" s="139">
        <f>'5 жастағы балалар Ш'!AA96</f>
        <v>0</v>
      </c>
      <c r="G214" s="44"/>
    </row>
    <row r="215" spans="2:7">
      <c r="B215" s="31">
        <v>9</v>
      </c>
      <c r="C215" s="43"/>
      <c r="D215" s="139">
        <f>'5 жастағы балалар К'!AB96</f>
        <v>0</v>
      </c>
      <c r="E215" s="44"/>
      <c r="F215" s="139">
        <f>'5 жастағы балалар Ш'!AB96</f>
        <v>0</v>
      </c>
      <c r="G215" s="44"/>
    </row>
    <row r="216" spans="2:7">
      <c r="B216" s="33"/>
      <c r="C216" s="43"/>
      <c r="D216" s="139">
        <f>'5 жастағы балалар К'!AC96</f>
        <v>0</v>
      </c>
      <c r="E216" s="44"/>
      <c r="F216" s="139">
        <f>'5 жастағы балалар Ш'!AC96</f>
        <v>0</v>
      </c>
      <c r="G216" s="44"/>
    </row>
    <row r="217" spans="2:7">
      <c r="B217" s="34"/>
      <c r="C217" s="43"/>
      <c r="D217" s="139">
        <f>'5 жастағы балалар К'!AD96</f>
        <v>0</v>
      </c>
      <c r="E217" s="44"/>
      <c r="F217" s="139">
        <f>'5 жастағы балалар Ш'!AD96</f>
        <v>0</v>
      </c>
      <c r="G217" s="44"/>
    </row>
    <row r="218" spans="2:7">
      <c r="B218" s="37">
        <v>10</v>
      </c>
      <c r="C218" s="43"/>
      <c r="D218" s="139">
        <f>'5 жастағы балалар К'!AE96</f>
        <v>0</v>
      </c>
      <c r="E218" s="44"/>
      <c r="F218" s="139">
        <f>'5 жастағы балалар Ш'!AE96</f>
        <v>0</v>
      </c>
      <c r="G218" s="44"/>
    </row>
    <row r="219" spans="2:7">
      <c r="B219" s="37"/>
      <c r="C219" s="43"/>
      <c r="D219" s="139">
        <f>'5 жастағы балалар К'!AF96</f>
        <v>0</v>
      </c>
      <c r="E219" s="44"/>
      <c r="F219" s="139">
        <f>'5 жастағы балалар Ш'!AF96</f>
        <v>0</v>
      </c>
      <c r="G219" s="44"/>
    </row>
    <row r="220" spans="2:7">
      <c r="B220" s="37"/>
      <c r="C220" s="43"/>
      <c r="D220" s="139">
        <f>'5 жастағы балалар К'!AG96</f>
        <v>0</v>
      </c>
      <c r="E220" s="44"/>
      <c r="F220" s="139">
        <f>'5 жастағы балалар Ш'!AG96</f>
        <v>0</v>
      </c>
      <c r="G220" s="44"/>
    </row>
    <row r="221" spans="2:7">
      <c r="B221" s="37">
        <v>11</v>
      </c>
      <c r="C221" s="43"/>
      <c r="D221" s="139">
        <f>'5 жастағы балалар К'!AH96</f>
        <v>0</v>
      </c>
      <c r="E221" s="44"/>
      <c r="F221" s="139">
        <f>'5 жастағы балалар Ш'!AH96</f>
        <v>0</v>
      </c>
      <c r="G221" s="44"/>
    </row>
    <row r="222" spans="2:7">
      <c r="B222" s="37"/>
      <c r="C222" s="43"/>
      <c r="D222" s="139">
        <f>'5 жастағы балалар К'!AI96</f>
        <v>0</v>
      </c>
      <c r="E222" s="44"/>
      <c r="F222" s="139">
        <f>'5 жастағы балалар Ш'!AI96</f>
        <v>0</v>
      </c>
      <c r="G222" s="44"/>
    </row>
    <row r="223" spans="2:7">
      <c r="B223" s="37"/>
      <c r="C223" s="43"/>
      <c r="D223" s="139">
        <f>'5 жастағы балалар К'!AJ96</f>
        <v>0</v>
      </c>
      <c r="E223" s="44"/>
      <c r="F223" s="139">
        <f>'5 жастағы балалар Ш'!AJ96</f>
        <v>0</v>
      </c>
      <c r="G223" s="44"/>
    </row>
    <row r="224" spans="2:7">
      <c r="B224" s="37">
        <v>12</v>
      </c>
      <c r="C224" s="43"/>
      <c r="D224" s="139">
        <f>'5 жастағы балалар К'!AK96</f>
        <v>0</v>
      </c>
      <c r="E224" s="44"/>
      <c r="F224" s="139">
        <f>'5 жастағы балалар Ш'!AK96</f>
        <v>0</v>
      </c>
      <c r="G224" s="44"/>
    </row>
    <row r="225" spans="2:7">
      <c r="B225" s="37"/>
      <c r="C225" s="43"/>
      <c r="D225" s="139">
        <f>'5 жастағы балалар К'!AL96</f>
        <v>0</v>
      </c>
      <c r="E225" s="44"/>
      <c r="F225" s="139">
        <f>'5 жастағы балалар Ш'!AL96</f>
        <v>0</v>
      </c>
      <c r="G225" s="44"/>
    </row>
    <row r="226" spans="2:7">
      <c r="B226" s="37"/>
      <c r="C226" s="43"/>
      <c r="D226" s="139">
        <f>'5 жастағы балалар К'!AM96</f>
        <v>0</v>
      </c>
      <c r="E226" s="44"/>
      <c r="F226" s="139">
        <f>'5 жастағы балалар Ш'!AM96</f>
        <v>0</v>
      </c>
      <c r="G226" s="44"/>
    </row>
    <row r="227" spans="2:7">
      <c r="B227" s="37">
        <v>13</v>
      </c>
      <c r="C227" s="43"/>
      <c r="D227" s="139">
        <f>'5 жастағы балалар К'!AN96</f>
        <v>0</v>
      </c>
      <c r="E227" s="44"/>
      <c r="F227" s="139">
        <f>'5 жастағы балалар Ш'!AN96</f>
        <v>0</v>
      </c>
      <c r="G227" s="44"/>
    </row>
    <row r="228" spans="2:7">
      <c r="B228" s="37"/>
      <c r="C228" s="43"/>
      <c r="D228" s="139">
        <f>'5 жастағы балалар К'!AO96</f>
        <v>0</v>
      </c>
      <c r="E228" s="44"/>
      <c r="F228" s="139">
        <f>'5 жастағы балалар Ш'!AO96</f>
        <v>0</v>
      </c>
      <c r="G228" s="44"/>
    </row>
    <row r="229" spans="2:7">
      <c r="B229" s="37"/>
      <c r="C229" s="43"/>
      <c r="D229" s="139">
        <f>'5 жастағы балалар К'!AP96</f>
        <v>0</v>
      </c>
      <c r="E229" s="44"/>
      <c r="F229" s="139">
        <f>'5 жастағы балалар Ш'!AP96</f>
        <v>0</v>
      </c>
      <c r="G229" s="44"/>
    </row>
    <row r="230" spans="2:7">
      <c r="B230" s="37">
        <v>14</v>
      </c>
      <c r="C230" s="43"/>
      <c r="D230" s="139">
        <f>'5 жастағы балалар К'!AQ96</f>
        <v>0</v>
      </c>
      <c r="E230" s="44"/>
      <c r="F230" s="139">
        <f>'5 жастағы балалар Ш'!AQ96</f>
        <v>0</v>
      </c>
      <c r="G230" s="44"/>
    </row>
    <row r="231" spans="2:7">
      <c r="B231" s="37"/>
      <c r="C231" s="43"/>
      <c r="D231" s="139">
        <f>'5 жастағы балалар К'!AR96</f>
        <v>0</v>
      </c>
      <c r="E231" s="44"/>
      <c r="F231" s="139">
        <f>'5 жастағы балалар Ш'!AR96</f>
        <v>0</v>
      </c>
      <c r="G231" s="44"/>
    </row>
    <row r="232" spans="2:7">
      <c r="B232" s="37"/>
      <c r="C232" s="43"/>
      <c r="D232" s="139">
        <f>'5 жастағы балалар К'!AS96</f>
        <v>0</v>
      </c>
      <c r="E232" s="44"/>
      <c r="F232" s="139">
        <f>'5 жастағы балалар Ш'!AS96</f>
        <v>0</v>
      </c>
      <c r="G232" s="44"/>
    </row>
    <row r="233" spans="2:7">
      <c r="B233" s="37">
        <v>15</v>
      </c>
      <c r="C233" s="43"/>
      <c r="D233" s="139">
        <f>'5 жастағы балалар К'!AT96</f>
        <v>0</v>
      </c>
      <c r="E233" s="44"/>
      <c r="F233" s="139">
        <f>'5 жастағы балалар Ш'!AT96</f>
        <v>0</v>
      </c>
      <c r="G233" s="44"/>
    </row>
    <row r="234" spans="2:7">
      <c r="B234" s="37"/>
      <c r="C234" s="43"/>
      <c r="D234" s="139">
        <f>'5 жастағы балалар К'!AU96</f>
        <v>0</v>
      </c>
      <c r="E234" s="44"/>
      <c r="F234" s="139">
        <f>'5 жастағы балалар Ш'!AU96</f>
        <v>0</v>
      </c>
      <c r="G234" s="44"/>
    </row>
    <row r="235" spans="2:7">
      <c r="B235" s="37"/>
      <c r="C235" s="43"/>
      <c r="D235" s="139">
        <f>'5 жастағы балалар К'!AV96</f>
        <v>0</v>
      </c>
      <c r="E235" s="44"/>
      <c r="F235" s="139">
        <f>'5 жастағы балалар Ш'!AV96</f>
        <v>0</v>
      </c>
      <c r="G235" s="44"/>
    </row>
    <row r="236" spans="2:7">
      <c r="B236" s="31">
        <v>16</v>
      </c>
      <c r="C236" s="43"/>
      <c r="D236" s="139">
        <f>'5 жастағы балалар К'!AW96</f>
        <v>0</v>
      </c>
      <c r="E236" s="44"/>
      <c r="F236" s="139">
        <f>'5 жастағы балалар Ш'!AW96</f>
        <v>0</v>
      </c>
      <c r="G236" s="44"/>
    </row>
    <row r="237" spans="2:7">
      <c r="B237" s="33"/>
      <c r="C237" s="43"/>
      <c r="D237" s="139">
        <f>'5 жастағы балалар К'!AX96</f>
        <v>0</v>
      </c>
      <c r="E237" s="44"/>
      <c r="F237" s="139">
        <f>'5 жастағы балалар Ш'!AX96</f>
        <v>0</v>
      </c>
      <c r="G237" s="44"/>
    </row>
    <row r="238" spans="2:7">
      <c r="B238" s="34"/>
      <c r="C238" s="43"/>
      <c r="D238" s="139">
        <f>'5 жастағы балалар К'!AY96</f>
        <v>0</v>
      </c>
      <c r="E238" s="44"/>
      <c r="F238" s="139">
        <f>'5 жастағы балалар Ш'!AY96</f>
        <v>0</v>
      </c>
      <c r="G238" s="44"/>
    </row>
    <row r="239" spans="2:7">
      <c r="B239" s="31">
        <v>17</v>
      </c>
      <c r="C239" s="43"/>
      <c r="D239" s="139">
        <f>'5 жастағы балалар К'!AZ96</f>
        <v>0</v>
      </c>
      <c r="E239" s="44"/>
      <c r="F239" s="139">
        <f>'5 жастағы балалар Ш'!AZ96</f>
        <v>0</v>
      </c>
      <c r="G239" s="44"/>
    </row>
    <row r="240" spans="2:7">
      <c r="B240" s="33"/>
      <c r="C240" s="43"/>
      <c r="D240" s="139">
        <f>'5 жастағы балалар К'!BA96</f>
        <v>0</v>
      </c>
      <c r="E240" s="44"/>
      <c r="F240" s="139">
        <f>'5 жастағы балалар Ш'!BA96</f>
        <v>0</v>
      </c>
      <c r="G240" s="44"/>
    </row>
    <row r="241" spans="2:7">
      <c r="B241" s="34"/>
      <c r="C241" s="43"/>
      <c r="D241" s="139">
        <f>'5 жастағы балалар К'!BB96</f>
        <v>0</v>
      </c>
      <c r="E241" s="44"/>
      <c r="F241" s="139">
        <f>'5 жастағы балалар Ш'!BB96</f>
        <v>0</v>
      </c>
      <c r="G241" s="44"/>
    </row>
    <row r="242" spans="2:7">
      <c r="B242" s="31">
        <v>18</v>
      </c>
      <c r="C242" s="43"/>
      <c r="D242" s="139">
        <f>'5 жастағы балалар К'!BC96</f>
        <v>0</v>
      </c>
      <c r="E242" s="44"/>
      <c r="F242" s="139">
        <f>'5 жастағы балалар Ш'!BC96</f>
        <v>0</v>
      </c>
      <c r="G242" s="44"/>
    </row>
    <row r="243" spans="2:7">
      <c r="B243" s="33"/>
      <c r="C243" s="43"/>
      <c r="D243" s="139">
        <f>'5 жастағы балалар К'!BD96</f>
        <v>0</v>
      </c>
      <c r="E243" s="44"/>
      <c r="F243" s="139">
        <f>'5 жастағы балалар Ш'!BD96</f>
        <v>0</v>
      </c>
      <c r="G243" s="44"/>
    </row>
    <row r="244" spans="2:7">
      <c r="B244" s="34"/>
      <c r="C244" s="43"/>
      <c r="D244" s="139">
        <f>'5 жастағы балалар К'!BE96</f>
        <v>0</v>
      </c>
      <c r="E244" s="44"/>
      <c r="F244" s="139">
        <f>'5 жастағы балалар Ш'!BE96</f>
        <v>0</v>
      </c>
      <c r="G244" s="44"/>
    </row>
    <row r="245" spans="2:7">
      <c r="B245" s="31">
        <v>19</v>
      </c>
      <c r="C245" s="43"/>
      <c r="D245" s="139">
        <f>'5 жастағы балалар К'!BF96</f>
        <v>0</v>
      </c>
      <c r="E245" s="44"/>
      <c r="F245" s="139">
        <f>'5 жастағы балалар Ш'!BF96</f>
        <v>0</v>
      </c>
      <c r="G245" s="44"/>
    </row>
    <row r="246" spans="2:7">
      <c r="B246" s="33"/>
      <c r="C246" s="43"/>
      <c r="D246" s="139">
        <f>'5 жастағы балалар К'!BG96</f>
        <v>0</v>
      </c>
      <c r="E246" s="44"/>
      <c r="F246" s="139">
        <f>'5 жастағы балалар Ш'!BG96</f>
        <v>0</v>
      </c>
      <c r="G246" s="44"/>
    </row>
    <row r="247" spans="2:7">
      <c r="B247" s="34"/>
      <c r="C247" s="43"/>
      <c r="D247" s="139">
        <f>'5 жастағы балалар К'!BH96</f>
        <v>0</v>
      </c>
      <c r="E247" s="44"/>
      <c r="F247" s="139">
        <f>'5 жастағы балалар Ш'!BH96</f>
        <v>0</v>
      </c>
      <c r="G247" s="44"/>
    </row>
    <row r="248" spans="2:7">
      <c r="B248" s="31">
        <v>20</v>
      </c>
      <c r="C248" s="43"/>
      <c r="D248" s="139">
        <f>'5 жастағы балалар К'!BI96</f>
        <v>0</v>
      </c>
      <c r="E248" s="44"/>
      <c r="F248" s="139">
        <f>'5 жастағы балалар Ш'!BI96</f>
        <v>0</v>
      </c>
      <c r="G248" s="44"/>
    </row>
    <row r="249" spans="2:7">
      <c r="B249" s="33"/>
      <c r="C249" s="43"/>
      <c r="D249" s="139">
        <f>'5 жастағы балалар К'!BJ96</f>
        <v>0</v>
      </c>
      <c r="E249" s="44"/>
      <c r="F249" s="139">
        <f>'5 жастағы балалар Ш'!BJ96</f>
        <v>0</v>
      </c>
      <c r="G249" s="44"/>
    </row>
    <row r="250" spans="2:7">
      <c r="B250" s="34"/>
      <c r="C250" s="43"/>
      <c r="D250" s="139">
        <f>'5 жастағы балалар К'!BK96</f>
        <v>0</v>
      </c>
      <c r="E250" s="44"/>
      <c r="F250" s="139">
        <f>'5 жастағы балалар Ш'!BK96</f>
        <v>0</v>
      </c>
      <c r="G250" s="44"/>
    </row>
    <row r="251" spans="2:7">
      <c r="B251" s="31">
        <v>21</v>
      </c>
      <c r="C251" s="43"/>
      <c r="D251" s="139">
        <f>'5 жастағы балалар К'!BL96</f>
        <v>0</v>
      </c>
      <c r="E251" s="44"/>
      <c r="F251" s="139">
        <f>'5 жастағы балалар Ш'!BL96</f>
        <v>0</v>
      </c>
      <c r="G251" s="44"/>
    </row>
    <row r="252" spans="2:7">
      <c r="B252" s="33"/>
      <c r="C252" s="43"/>
      <c r="D252" s="139">
        <f>'5 жастағы балалар К'!BM96</f>
        <v>0</v>
      </c>
      <c r="E252" s="44"/>
      <c r="F252" s="139">
        <f>'5 жастағы балалар Ш'!BM96</f>
        <v>0</v>
      </c>
      <c r="G252" s="44"/>
    </row>
    <row r="253" spans="2:7">
      <c r="B253" s="34"/>
      <c r="C253" s="43"/>
      <c r="D253" s="139">
        <f>'5 жастағы балалар К'!BN96</f>
        <v>0</v>
      </c>
      <c r="E253" s="44"/>
      <c r="F253" s="139">
        <f>'5 жастағы балалар Ш'!BN96</f>
        <v>0</v>
      </c>
      <c r="G253" s="44"/>
    </row>
    <row r="254" spans="2:7">
      <c r="B254" s="31">
        <v>22</v>
      </c>
      <c r="C254" s="43"/>
      <c r="D254" s="139">
        <f>'5 жастағы балалар К'!BO96</f>
        <v>0</v>
      </c>
      <c r="E254" s="44"/>
      <c r="F254" s="139">
        <f>'5 жастағы балалар Ш'!BO96</f>
        <v>0</v>
      </c>
      <c r="G254" s="44"/>
    </row>
    <row r="255" spans="2:7">
      <c r="B255" s="33"/>
      <c r="C255" s="43"/>
      <c r="D255" s="139">
        <f>'5 жастағы балалар К'!BP96</f>
        <v>0</v>
      </c>
      <c r="E255" s="44"/>
      <c r="F255" s="139">
        <f>'5 жастағы балалар Ш'!BP96</f>
        <v>0</v>
      </c>
      <c r="G255" s="44"/>
    </row>
    <row r="256" spans="2:7">
      <c r="B256" s="34"/>
      <c r="C256" s="43"/>
      <c r="D256" s="139">
        <f>'5 жастағы балалар К'!BQ96</f>
        <v>0</v>
      </c>
      <c r="E256" s="44"/>
      <c r="F256" s="139">
        <f>'5 жастағы балалар Ш'!BQ96</f>
        <v>0</v>
      </c>
      <c r="G256" s="44"/>
    </row>
    <row r="257" spans="2:7">
      <c r="B257" s="31">
        <v>23</v>
      </c>
      <c r="C257" s="43"/>
      <c r="D257" s="139">
        <f>'5 жастағы балалар К'!BR96</f>
        <v>0</v>
      </c>
      <c r="E257" s="44"/>
      <c r="F257" s="139">
        <f>'5 жастағы балалар Ш'!BR96</f>
        <v>0</v>
      </c>
      <c r="G257" s="44"/>
    </row>
    <row r="258" spans="2:7">
      <c r="B258" s="33"/>
      <c r="C258" s="43"/>
      <c r="D258" s="139">
        <f>'5 жастағы балалар К'!BS96</f>
        <v>0</v>
      </c>
      <c r="E258" s="44"/>
      <c r="F258" s="139">
        <f>'5 жастағы балалар Ш'!BS96</f>
        <v>0</v>
      </c>
      <c r="G258" s="44"/>
    </row>
    <row r="259" spans="2:7">
      <c r="B259" s="34"/>
      <c r="C259" s="43"/>
      <c r="D259" s="139">
        <f>'5 жастағы балалар К'!BT96</f>
        <v>0</v>
      </c>
      <c r="E259" s="44"/>
      <c r="F259" s="139">
        <f>'5 жастағы балалар Ш'!BT96</f>
        <v>0</v>
      </c>
      <c r="G259" s="44"/>
    </row>
    <row r="260" spans="2:7">
      <c r="B260" s="31">
        <v>24</v>
      </c>
      <c r="C260" s="43"/>
      <c r="D260" s="139">
        <f>'5 жастағы балалар К'!BU96</f>
        <v>0</v>
      </c>
      <c r="E260" s="44"/>
      <c r="F260" s="139">
        <f>'5 жастағы балалар Ш'!BU96</f>
        <v>0</v>
      </c>
      <c r="G260" s="44"/>
    </row>
    <row r="261" spans="2:7">
      <c r="B261" s="33"/>
      <c r="C261" s="43"/>
      <c r="D261" s="139">
        <f>'5 жастағы балалар К'!BV96</f>
        <v>0</v>
      </c>
      <c r="E261" s="44"/>
      <c r="F261" s="139">
        <f>'5 жастағы балалар Ш'!BV96</f>
        <v>0</v>
      </c>
      <c r="G261" s="44"/>
    </row>
    <row r="262" spans="2:7">
      <c r="B262" s="34"/>
      <c r="C262" s="43"/>
      <c r="D262" s="139">
        <f>'5 жастағы балалар К'!BW96</f>
        <v>0</v>
      </c>
      <c r="E262" s="44"/>
      <c r="F262" s="139">
        <f>'5 жастағы балалар Ш'!BW96</f>
        <v>0</v>
      </c>
      <c r="G262" s="44"/>
    </row>
    <row r="263" spans="2:7">
      <c r="B263" s="31">
        <v>25</v>
      </c>
      <c r="C263" s="43"/>
      <c r="D263" s="139">
        <f>'5 жастағы балалар К'!BX96</f>
        <v>0</v>
      </c>
      <c r="E263" s="44"/>
      <c r="F263" s="139">
        <f>'5 жастағы балалар Ш'!BX96</f>
        <v>0</v>
      </c>
      <c r="G263" s="44"/>
    </row>
    <row r="264" spans="2:7">
      <c r="B264" s="33"/>
      <c r="C264" s="43"/>
      <c r="D264" s="139">
        <f>'5 жастағы балалар К'!BY96</f>
        <v>0</v>
      </c>
      <c r="E264" s="44"/>
      <c r="F264" s="139">
        <f>'5 жастағы балалар Ш'!BY96</f>
        <v>0</v>
      </c>
      <c r="G264" s="44"/>
    </row>
    <row r="265" spans="2:7">
      <c r="B265" s="34"/>
      <c r="C265" s="43"/>
      <c r="D265" s="139">
        <f>'5 жастағы балалар К'!BZ96</f>
        <v>0</v>
      </c>
      <c r="E265" s="44"/>
      <c r="F265" s="139">
        <f>'5 жастағы балалар Ш'!BZ96</f>
        <v>0</v>
      </c>
      <c r="G265" s="44"/>
    </row>
    <row r="266" spans="2:7">
      <c r="B266" s="37">
        <v>26</v>
      </c>
      <c r="C266" s="43"/>
      <c r="D266" s="139">
        <f>'5 жастағы балалар К'!CA96</f>
        <v>0</v>
      </c>
      <c r="E266" s="44"/>
      <c r="F266" s="139">
        <f>'5 жастағы балалар Ш'!CA96</f>
        <v>0</v>
      </c>
      <c r="G266" s="44"/>
    </row>
    <row r="267" spans="2:7">
      <c r="B267" s="37"/>
      <c r="C267" s="43"/>
      <c r="D267" s="139">
        <f>'5 жастағы балалар К'!CB96</f>
        <v>0</v>
      </c>
      <c r="E267" s="44"/>
      <c r="F267" s="139">
        <f>'5 жастағы балалар Ш'!CB96</f>
        <v>0</v>
      </c>
      <c r="G267" s="44"/>
    </row>
    <row r="268" spans="2:7">
      <c r="B268" s="37"/>
      <c r="C268" s="43"/>
      <c r="D268" s="139">
        <f>'5 жастағы балалар К'!CC96</f>
        <v>0</v>
      </c>
      <c r="E268" s="44"/>
      <c r="F268" s="139">
        <f>'5 жастағы балалар Ш'!CC96</f>
        <v>0</v>
      </c>
      <c r="G268" s="44"/>
    </row>
    <row r="269" spans="2:7">
      <c r="B269" s="37">
        <v>27</v>
      </c>
      <c r="C269" s="43"/>
      <c r="D269" s="139">
        <f>'5 жастағы балалар К'!CD96</f>
        <v>0</v>
      </c>
      <c r="E269" s="44"/>
      <c r="F269" s="139">
        <f>'5 жастағы балалар Ш'!CD96</f>
        <v>0</v>
      </c>
      <c r="G269" s="44"/>
    </row>
    <row r="270" spans="2:7">
      <c r="B270" s="37"/>
      <c r="C270" s="43"/>
      <c r="D270" s="139">
        <f>'5 жастағы балалар К'!CE96</f>
        <v>0</v>
      </c>
      <c r="E270" s="44"/>
      <c r="F270" s="139">
        <f>'5 жастағы балалар Ш'!CE96</f>
        <v>0</v>
      </c>
      <c r="G270" s="44"/>
    </row>
    <row r="271" spans="2:7">
      <c r="B271" s="37"/>
      <c r="C271" s="43"/>
      <c r="D271" s="139">
        <f>'5 жастағы балалар К'!CF96</f>
        <v>0</v>
      </c>
      <c r="E271" s="44"/>
      <c r="F271" s="139">
        <f>'5 жастағы балалар Ш'!CF96</f>
        <v>0</v>
      </c>
      <c r="G271" s="44"/>
    </row>
    <row r="272" spans="2:7">
      <c r="B272" s="37">
        <v>28</v>
      </c>
      <c r="C272" s="43"/>
      <c r="D272" s="139">
        <f>'5 жастағы балалар К'!CG96</f>
        <v>0</v>
      </c>
      <c r="E272" s="44"/>
      <c r="F272" s="139">
        <f>'5 жастағы балалар Ш'!CG96</f>
        <v>0</v>
      </c>
      <c r="G272" s="44"/>
    </row>
    <row r="273" spans="2:7">
      <c r="B273" s="37"/>
      <c r="C273" s="43"/>
      <c r="D273" s="139">
        <f>'5 жастағы балалар К'!CH96</f>
        <v>0</v>
      </c>
      <c r="E273" s="44"/>
      <c r="F273" s="139">
        <f>'5 жастағы балалар Ш'!CH96</f>
        <v>0</v>
      </c>
      <c r="G273" s="44"/>
    </row>
    <row r="274" spans="2:7">
      <c r="B274" s="37"/>
      <c r="C274" s="43"/>
      <c r="D274" s="139">
        <f>'5 жастағы балалар К'!CI96</f>
        <v>0</v>
      </c>
      <c r="E274" s="44"/>
      <c r="F274" s="139">
        <f>'5 жастағы балалар Ш'!CI96</f>
        <v>0</v>
      </c>
      <c r="G274" s="44"/>
    </row>
    <row r="275" spans="2:7">
      <c r="B275" s="37">
        <v>29</v>
      </c>
      <c r="C275" s="43"/>
      <c r="D275" s="42"/>
      <c r="E275" s="44"/>
      <c r="F275" s="139">
        <f>'5 жастағы балалар Ш'!CJ96</f>
        <v>0</v>
      </c>
      <c r="G275" s="44"/>
    </row>
    <row r="276" spans="2:7">
      <c r="B276" s="37"/>
      <c r="C276" s="43"/>
      <c r="D276" s="44"/>
      <c r="E276" s="44"/>
      <c r="F276" s="139">
        <f>'5 жастағы балалар Ш'!CK96</f>
        <v>0</v>
      </c>
      <c r="G276" s="44"/>
    </row>
    <row r="277" spans="2:7">
      <c r="B277" s="37"/>
      <c r="C277" s="43"/>
      <c r="D277" s="44"/>
      <c r="E277" s="44"/>
      <c r="F277" s="139">
        <f>'5 жастағы балалар Ш'!CL96</f>
        <v>0</v>
      </c>
      <c r="G277" s="44"/>
    </row>
    <row r="278" spans="2:7">
      <c r="B278" s="37">
        <v>30</v>
      </c>
      <c r="C278" s="43"/>
      <c r="D278" s="44"/>
      <c r="E278" s="44"/>
      <c r="F278" s="139">
        <f>'5 жастағы балалар Ш'!CM96</f>
        <v>0</v>
      </c>
      <c r="G278" s="44"/>
    </row>
    <row r="279" spans="2:7">
      <c r="B279" s="37"/>
      <c r="C279" s="43"/>
      <c r="D279" s="44"/>
      <c r="E279" s="44"/>
      <c r="F279" s="139">
        <f>'5 жастағы балалар Ш'!CN96</f>
        <v>0</v>
      </c>
      <c r="G279" s="44"/>
    </row>
    <row r="280" spans="2:7">
      <c r="B280" s="37"/>
      <c r="C280" s="43"/>
      <c r="D280" s="44"/>
      <c r="E280" s="44"/>
      <c r="F280" s="139">
        <f>'5 жастағы балалар Ш'!CO96</f>
        <v>0</v>
      </c>
      <c r="G280" s="44"/>
    </row>
    <row r="281" spans="2:7">
      <c r="B281" s="37">
        <v>31</v>
      </c>
      <c r="C281" s="43"/>
      <c r="D281" s="44"/>
      <c r="E281" s="44"/>
      <c r="F281" s="139">
        <f>'5 жастағы балалар Ш'!CP96</f>
        <v>0</v>
      </c>
      <c r="G281" s="44"/>
    </row>
    <row r="282" spans="2:7">
      <c r="B282" s="37"/>
      <c r="C282" s="43"/>
      <c r="D282" s="44"/>
      <c r="E282" s="44"/>
      <c r="F282" s="139">
        <f>'5 жастағы балалар Ш'!CQ96</f>
        <v>0</v>
      </c>
      <c r="G282" s="44"/>
    </row>
    <row r="283" spans="2:7">
      <c r="B283" s="37"/>
      <c r="C283" s="43"/>
      <c r="D283" s="44"/>
      <c r="E283" s="44"/>
      <c r="F283" s="139">
        <f>'5 жастағы балалар Ш'!CR96</f>
        <v>0</v>
      </c>
      <c r="G283" s="44"/>
    </row>
    <row r="284" spans="2:7">
      <c r="B284" s="37">
        <v>32</v>
      </c>
      <c r="C284" s="43"/>
      <c r="D284" s="44"/>
      <c r="E284" s="44"/>
      <c r="F284" s="139">
        <f>'5 жастағы балалар Ш'!CS96</f>
        <v>0</v>
      </c>
      <c r="G284" s="44"/>
    </row>
    <row r="285" spans="2:7">
      <c r="B285" s="37"/>
      <c r="C285" s="43"/>
      <c r="D285" s="44"/>
      <c r="E285" s="44"/>
      <c r="F285" s="139">
        <f>'5 жастағы балалар Ш'!CT96</f>
        <v>0</v>
      </c>
      <c r="G285" s="44"/>
    </row>
    <row r="286" spans="2:7">
      <c r="B286" s="37"/>
      <c r="C286" s="43"/>
      <c r="D286" s="44"/>
      <c r="E286" s="44"/>
      <c r="F286" s="139">
        <f>'5 жастағы балалар Ш'!CU96</f>
        <v>0</v>
      </c>
      <c r="G286" s="44"/>
    </row>
    <row r="287" spans="2:7">
      <c r="B287" s="37">
        <v>33</v>
      </c>
      <c r="C287" s="43"/>
      <c r="D287" s="44"/>
      <c r="E287" s="44"/>
      <c r="F287" s="139">
        <f>'5 жастағы балалар Ш'!CV96</f>
        <v>0</v>
      </c>
      <c r="G287" s="44"/>
    </row>
    <row r="288" spans="2:7">
      <c r="B288" s="37"/>
      <c r="C288" s="43"/>
      <c r="D288" s="44"/>
      <c r="E288" s="44"/>
      <c r="F288" s="139">
        <f>'5 жастағы балалар Ш'!CW96</f>
        <v>0</v>
      </c>
      <c r="G288" s="44"/>
    </row>
    <row r="289" spans="2:7">
      <c r="B289" s="37"/>
      <c r="C289" s="43"/>
      <c r="D289" s="44"/>
      <c r="E289" s="44"/>
      <c r="F289" s="139">
        <f>'5 жастағы балалар Ш'!CX96</f>
        <v>0</v>
      </c>
      <c r="G289" s="44"/>
    </row>
    <row r="290" spans="2:7">
      <c r="B290" s="37">
        <v>34</v>
      </c>
      <c r="C290" s="43"/>
      <c r="D290" s="44"/>
      <c r="E290" s="44"/>
      <c r="F290" s="139">
        <f>'5 жастағы балалар Ш'!CY96</f>
        <v>0</v>
      </c>
      <c r="G290" s="44"/>
    </row>
    <row r="291" spans="2:7">
      <c r="B291" s="37"/>
      <c r="C291" s="43"/>
      <c r="D291" s="44"/>
      <c r="E291" s="44"/>
      <c r="F291" s="139">
        <f>'5 жастағы балалар Ш'!CZ96</f>
        <v>0</v>
      </c>
      <c r="G291" s="44"/>
    </row>
    <row r="292" spans="2:7">
      <c r="B292" s="37"/>
      <c r="C292" s="43"/>
      <c r="D292" s="44"/>
      <c r="E292" s="44"/>
      <c r="F292" s="139">
        <f>'5 жастағы балалар Ш'!DA96</f>
        <v>0</v>
      </c>
      <c r="G292" s="44"/>
    </row>
    <row r="293" spans="2:7">
      <c r="B293" s="37">
        <v>35</v>
      </c>
      <c r="C293" s="43"/>
      <c r="D293" s="44"/>
      <c r="E293" s="44"/>
      <c r="F293" s="139">
        <f>'5 жастағы балалар Ш'!DB96</f>
        <v>0</v>
      </c>
      <c r="G293" s="44"/>
    </row>
    <row r="294" spans="2:7">
      <c r="B294" s="37"/>
      <c r="C294" s="43"/>
      <c r="D294" s="44"/>
      <c r="E294" s="44"/>
      <c r="F294" s="139">
        <f>'5 жастағы балалар Ш'!DC96</f>
        <v>0</v>
      </c>
      <c r="G294" s="44"/>
    </row>
    <row r="295" spans="2:7">
      <c r="B295" s="37"/>
      <c r="C295" s="45"/>
      <c r="D295" s="46"/>
      <c r="E295" s="46"/>
      <c r="F295" s="139">
        <f>'5 жастағы балалар Ш'!DD96</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Ф'!D155</f>
        <v>0</v>
      </c>
      <c r="D300" s="137">
        <f>'5 жастағы балалар К'!D155</f>
        <v>0</v>
      </c>
      <c r="E300" s="137">
        <f>'5 жастағы балалар Т'!D155</f>
        <v>0</v>
      </c>
      <c r="F300" s="137">
        <f>'5 жастағы балалар Ш'!D155</f>
        <v>0</v>
      </c>
      <c r="G300" s="137">
        <f>'5 жастағы балалар Ә'!D155</f>
        <v>0</v>
      </c>
    </row>
    <row r="301" spans="2:7">
      <c r="B301" s="33"/>
      <c r="C301" s="137">
        <f>'5 жастағы балалар Ф'!E155</f>
        <v>0</v>
      </c>
      <c r="D301" s="137">
        <f>'5 жастағы балалар К'!E155</f>
        <v>0</v>
      </c>
      <c r="E301" s="137">
        <f>'5 жастағы балалар Т'!E155</f>
        <v>0</v>
      </c>
      <c r="F301" s="137">
        <f>'5 жастағы балалар Ш'!E155</f>
        <v>0</v>
      </c>
      <c r="G301" s="137">
        <f>'5 жастағы балалар Ә'!E155</f>
        <v>0</v>
      </c>
    </row>
    <row r="302" spans="2:7">
      <c r="B302" s="34"/>
      <c r="C302" s="137">
        <f>'5 жастағы балалар Ф'!F155</f>
        <v>0</v>
      </c>
      <c r="D302" s="137">
        <f>'5 жастағы балалар К'!F155</f>
        <v>0</v>
      </c>
      <c r="E302" s="137">
        <f>'5 жастағы балалар Т'!F155</f>
        <v>0</v>
      </c>
      <c r="F302" s="137">
        <f>'5 жастағы балалар Ш'!F155</f>
        <v>0</v>
      </c>
      <c r="G302" s="137">
        <f>'5 жастағы балалар Ә'!F155</f>
        <v>0</v>
      </c>
    </row>
    <row r="303" spans="2:7">
      <c r="B303" s="31">
        <v>2</v>
      </c>
      <c r="C303" s="137">
        <f>'5 жастағы балалар Ф'!G155</f>
        <v>0</v>
      </c>
      <c r="D303" s="137">
        <f>'5 жастағы балалар К'!G155</f>
        <v>0</v>
      </c>
      <c r="E303" s="137">
        <f>'5 жастағы балалар Т'!G155</f>
        <v>0</v>
      </c>
      <c r="F303" s="137">
        <f>'5 жастағы балалар Ш'!G155</f>
        <v>0</v>
      </c>
      <c r="G303" s="137">
        <f>'5 жастағы балалар Ә'!G155</f>
        <v>0</v>
      </c>
    </row>
    <row r="304" spans="2:7">
      <c r="B304" s="33"/>
      <c r="C304" s="137">
        <f>'5 жастағы балалар Ф'!H155</f>
        <v>0</v>
      </c>
      <c r="D304" s="137">
        <f>'5 жастағы балалар К'!H155</f>
        <v>0</v>
      </c>
      <c r="E304" s="137">
        <f>'5 жастағы балалар Т'!H155</f>
        <v>0</v>
      </c>
      <c r="F304" s="137">
        <f>'5 жастағы балалар Ш'!H155</f>
        <v>0</v>
      </c>
      <c r="G304" s="137">
        <f>'5 жастағы балалар Ә'!H155</f>
        <v>0</v>
      </c>
    </row>
    <row r="305" spans="2:7">
      <c r="B305" s="34"/>
      <c r="C305" s="137">
        <f>'5 жастағы балалар Ф'!I155</f>
        <v>0</v>
      </c>
      <c r="D305" s="137">
        <f>'5 жастағы балалар К'!I155</f>
        <v>0</v>
      </c>
      <c r="E305" s="137">
        <f>'5 жастағы балалар Т'!I155</f>
        <v>0</v>
      </c>
      <c r="F305" s="137">
        <f>'5 жастағы балалар Ш'!I155</f>
        <v>0</v>
      </c>
      <c r="G305" s="137">
        <f>'5 жастағы балалар Ә'!I155</f>
        <v>0</v>
      </c>
    </row>
    <row r="306" spans="2:7">
      <c r="B306" s="31">
        <v>3</v>
      </c>
      <c r="C306" s="137">
        <f>'5 жастағы балалар Ф'!J155</f>
        <v>0</v>
      </c>
      <c r="D306" s="137">
        <f>'5 жастағы балалар К'!J155</f>
        <v>0</v>
      </c>
      <c r="E306" s="137">
        <f>'5 жастағы балалар Т'!J155</f>
        <v>0</v>
      </c>
      <c r="F306" s="137">
        <f>'5 жастағы балалар Ш'!J155</f>
        <v>0</v>
      </c>
      <c r="G306" s="137">
        <f>'5 жастағы балалар Ә'!J155</f>
        <v>0</v>
      </c>
    </row>
    <row r="307" spans="2:7">
      <c r="B307" s="33"/>
      <c r="C307" s="137">
        <f>'5 жастағы балалар Ф'!K155</f>
        <v>0</v>
      </c>
      <c r="D307" s="137">
        <f>'5 жастағы балалар К'!K155</f>
        <v>0</v>
      </c>
      <c r="E307" s="137">
        <f>'5 жастағы балалар Т'!K155</f>
        <v>0</v>
      </c>
      <c r="F307" s="137">
        <f>'5 жастағы балалар Ш'!K155</f>
        <v>0</v>
      </c>
      <c r="G307" s="137">
        <f>'5 жастағы балалар Ә'!K155</f>
        <v>0</v>
      </c>
    </row>
    <row r="308" spans="2:7">
      <c r="B308" s="34"/>
      <c r="C308" s="137">
        <f>'5 жастағы балалар Ф'!L155</f>
        <v>0</v>
      </c>
      <c r="D308" s="137">
        <f>'5 жастағы балалар К'!L155</f>
        <v>0</v>
      </c>
      <c r="E308" s="137">
        <f>'5 жастағы балалар Т'!L155</f>
        <v>0</v>
      </c>
      <c r="F308" s="137">
        <f>'5 жастағы балалар Ш'!L155</f>
        <v>0</v>
      </c>
      <c r="G308" s="137">
        <f>'5 жастағы балалар Ә'!L155</f>
        <v>0</v>
      </c>
    </row>
    <row r="309" spans="2:7">
      <c r="B309" s="31">
        <v>4</v>
      </c>
      <c r="C309" s="137">
        <f>'5 жастағы балалар Ф'!M155</f>
        <v>0</v>
      </c>
      <c r="D309" s="137">
        <f>'5 жастағы балалар К'!M155</f>
        <v>0</v>
      </c>
      <c r="E309" s="137">
        <f>'5 жастағы балалар Т'!M155</f>
        <v>0</v>
      </c>
      <c r="F309" s="137">
        <f>'5 жастағы балалар Ш'!M155</f>
        <v>0</v>
      </c>
      <c r="G309" s="137">
        <f>'5 жастағы балалар Ә'!M155</f>
        <v>0</v>
      </c>
    </row>
    <row r="310" spans="2:7">
      <c r="B310" s="33"/>
      <c r="C310" s="137">
        <f>'5 жастағы балалар Ф'!N155</f>
        <v>0</v>
      </c>
      <c r="D310" s="137">
        <f>'5 жастағы балалар К'!N155</f>
        <v>0</v>
      </c>
      <c r="E310" s="137">
        <f>'5 жастағы балалар Т'!N155</f>
        <v>0</v>
      </c>
      <c r="F310" s="137">
        <f>'5 жастағы балалар Ш'!N155</f>
        <v>0</v>
      </c>
      <c r="G310" s="137">
        <f>'5 жастағы балалар Ә'!N155</f>
        <v>0</v>
      </c>
    </row>
    <row r="311" spans="2:7">
      <c r="B311" s="34"/>
      <c r="C311" s="137">
        <f>'5 жастағы балалар Ф'!O155</f>
        <v>0</v>
      </c>
      <c r="D311" s="137">
        <f>'5 жастағы балалар К'!O155</f>
        <v>0</v>
      </c>
      <c r="E311" s="137">
        <f>'5 жастағы балалар Т'!O155</f>
        <v>0</v>
      </c>
      <c r="F311" s="137">
        <f>'5 жастағы балалар Ш'!O155</f>
        <v>0</v>
      </c>
      <c r="G311" s="137">
        <f>'5 жастағы балалар Ә'!O155</f>
        <v>0</v>
      </c>
    </row>
    <row r="312" spans="2:7">
      <c r="B312" s="31">
        <v>5</v>
      </c>
      <c r="C312" s="137">
        <f>'5 жастағы балалар Ф'!P155</f>
        <v>0</v>
      </c>
      <c r="D312" s="137">
        <f>'5 жастағы балалар К'!P155</f>
        <v>0</v>
      </c>
      <c r="E312" s="137">
        <f>'5 жастағы балалар Т'!P155</f>
        <v>0</v>
      </c>
      <c r="F312" s="137">
        <f>'5 жастағы балалар Ш'!P155</f>
        <v>0</v>
      </c>
      <c r="G312" s="137">
        <f>'5 жастағы балалар Ә'!P155</f>
        <v>0</v>
      </c>
    </row>
    <row r="313" spans="2:7">
      <c r="B313" s="33"/>
      <c r="C313" s="137">
        <f>'5 жастағы балалар Ф'!Q155</f>
        <v>0</v>
      </c>
      <c r="D313" s="137">
        <f>'5 жастағы балалар К'!Q155</f>
        <v>0</v>
      </c>
      <c r="E313" s="137">
        <f>'5 жастағы балалар Т'!Q155</f>
        <v>0</v>
      </c>
      <c r="F313" s="137">
        <f>'5 жастағы балалар Ш'!Q155</f>
        <v>0</v>
      </c>
      <c r="G313" s="137">
        <f>'5 жастағы балалар Ә'!Q155</f>
        <v>0</v>
      </c>
    </row>
    <row r="314" spans="2:7">
      <c r="B314" s="34"/>
      <c r="C314" s="137">
        <f>'5 жастағы балалар Ф'!R155</f>
        <v>0</v>
      </c>
      <c r="D314" s="137">
        <f>'5 жастағы балалар К'!R155</f>
        <v>0</v>
      </c>
      <c r="E314" s="137">
        <f>'5 жастағы балалар Т'!R155</f>
        <v>0</v>
      </c>
      <c r="F314" s="137">
        <f>'5 жастағы балалар Ш'!R155</f>
        <v>0</v>
      </c>
      <c r="G314" s="137">
        <f>'5 жастағы балалар Ә'!R155</f>
        <v>0</v>
      </c>
    </row>
    <row r="315" spans="2:7">
      <c r="B315" s="31">
        <v>6</v>
      </c>
      <c r="C315" s="137">
        <f>'5 жастағы балалар Ф'!S155</f>
        <v>0</v>
      </c>
      <c r="D315" s="137">
        <f>'5 жастағы балалар К'!S155</f>
        <v>0</v>
      </c>
      <c r="E315" s="137">
        <f>'5 жастағы балалар Т'!S155</f>
        <v>0</v>
      </c>
      <c r="F315" s="137">
        <f>'5 жастағы балалар Ш'!S155</f>
        <v>0</v>
      </c>
      <c r="G315" s="137">
        <f>'5 жастағы балалар Ә'!S155</f>
        <v>0</v>
      </c>
    </row>
    <row r="316" spans="2:7">
      <c r="B316" s="33"/>
      <c r="C316" s="137">
        <f>'5 жастағы балалар Ф'!T155</f>
        <v>0</v>
      </c>
      <c r="D316" s="137">
        <f>'5 жастағы балалар К'!T155</f>
        <v>0</v>
      </c>
      <c r="E316" s="137">
        <f>'5 жастағы балалар Т'!T155</f>
        <v>0</v>
      </c>
      <c r="F316" s="137">
        <f>'5 жастағы балалар Ш'!T155</f>
        <v>0</v>
      </c>
      <c r="G316" s="137">
        <f>'5 жастағы балалар Ә'!T155</f>
        <v>0</v>
      </c>
    </row>
    <row r="317" spans="2:7">
      <c r="B317" s="34"/>
      <c r="C317" s="137">
        <f>'5 жастағы балалар Ф'!U155</f>
        <v>0</v>
      </c>
      <c r="D317" s="137">
        <f>'5 жастағы балалар К'!U155</f>
        <v>0</v>
      </c>
      <c r="E317" s="137">
        <f>'5 жастағы балалар Т'!U155</f>
        <v>0</v>
      </c>
      <c r="F317" s="137">
        <f>'5 жастағы балалар Ш'!U155</f>
        <v>0</v>
      </c>
      <c r="G317" s="137">
        <f>'5 жастағы балалар Ә'!U155</f>
        <v>0</v>
      </c>
    </row>
    <row r="318" spans="2:7">
      <c r="B318" s="31">
        <v>7</v>
      </c>
      <c r="C318" s="137">
        <f>'5 жастағы балалар Ф'!V155</f>
        <v>0</v>
      </c>
      <c r="D318" s="137">
        <f>'5 жастағы балалар К'!V155</f>
        <v>0</v>
      </c>
      <c r="E318" s="137">
        <f>'5 жастағы балалар Т'!V155</f>
        <v>0</v>
      </c>
      <c r="F318" s="137">
        <f>'5 жастағы балалар Ш'!V155</f>
        <v>0</v>
      </c>
      <c r="G318" s="137">
        <f>'5 жастағы балалар Ә'!V155</f>
        <v>0</v>
      </c>
    </row>
    <row r="319" spans="2:7">
      <c r="B319" s="33"/>
      <c r="C319" s="137">
        <f>'5 жастағы балалар Ф'!W155</f>
        <v>0</v>
      </c>
      <c r="D319" s="137">
        <f>'5 жастағы балалар Ш'!W155</f>
        <v>0</v>
      </c>
      <c r="E319" s="137">
        <f>'5 жастағы балалар Т'!W155</f>
        <v>0</v>
      </c>
      <c r="F319" s="137">
        <f>'5 жастағы балалар Ш'!W155</f>
        <v>0</v>
      </c>
      <c r="G319" s="137">
        <f>'5 жастағы балалар Ә'!W155</f>
        <v>0</v>
      </c>
    </row>
    <row r="320" spans="2:7">
      <c r="B320" s="34"/>
      <c r="C320" s="137">
        <f>'5 жастағы балалар Ф'!X155</f>
        <v>0</v>
      </c>
      <c r="D320" s="137">
        <f>'5 жастағы балалар К'!X155</f>
        <v>0</v>
      </c>
      <c r="E320" s="137">
        <f>'5 жастағы балалар Т'!X155</f>
        <v>0</v>
      </c>
      <c r="F320" s="137">
        <f>'5 жастағы балалар Ш'!X155</f>
        <v>0</v>
      </c>
      <c r="G320" s="137">
        <f>'5 жастағы балалар Ә'!X155</f>
        <v>0</v>
      </c>
    </row>
    <row r="321" spans="2:7">
      <c r="B321" s="31">
        <v>8</v>
      </c>
      <c r="C321" s="41"/>
      <c r="D321" s="137">
        <f>'5 жастағы балалар К'!Y155</f>
        <v>0</v>
      </c>
      <c r="E321" s="42"/>
      <c r="F321" s="137">
        <f>'5 жастағы балалар Ш'!Y155</f>
        <v>0</v>
      </c>
      <c r="G321" s="42"/>
    </row>
    <row r="322" spans="2:7">
      <c r="B322" s="33"/>
      <c r="C322" s="43"/>
      <c r="D322" s="137">
        <f>'5 жастағы балалар К'!Z155</f>
        <v>0</v>
      </c>
      <c r="E322" s="44"/>
      <c r="F322" s="137">
        <f>'5 жастағы балалар Ш'!Z155</f>
        <v>0</v>
      </c>
      <c r="G322" s="44"/>
    </row>
    <row r="323" spans="2:7">
      <c r="B323" s="34"/>
      <c r="C323" s="43"/>
      <c r="D323" s="137">
        <f>'5 жастағы балалар К'!AA155</f>
        <v>0</v>
      </c>
      <c r="E323" s="44"/>
      <c r="F323" s="137">
        <f>'5 жастағы балалар Ш'!AA155</f>
        <v>0</v>
      </c>
      <c r="G323" s="44"/>
    </row>
    <row r="324" spans="2:7">
      <c r="B324" s="31">
        <v>9</v>
      </c>
      <c r="C324" s="43"/>
      <c r="D324" s="137">
        <f>'5 жастағы балалар К'!AB155</f>
        <v>0</v>
      </c>
      <c r="E324" s="44"/>
      <c r="F324" s="137">
        <f>'5 жастағы балалар Ш'!AB155</f>
        <v>0</v>
      </c>
      <c r="G324" s="44"/>
    </row>
    <row r="325" spans="2:7">
      <c r="B325" s="33"/>
      <c r="C325" s="43"/>
      <c r="D325" s="137">
        <f>'5 жастағы балалар К'!AC155</f>
        <v>0</v>
      </c>
      <c r="E325" s="44"/>
      <c r="F325" s="137">
        <f>'5 жастағы балалар Ш'!AC155</f>
        <v>0</v>
      </c>
      <c r="G325" s="44"/>
    </row>
    <row r="326" spans="2:7">
      <c r="B326" s="34"/>
      <c r="C326" s="43"/>
      <c r="D326" s="137">
        <f>'5 жастағы балалар К'!AD155</f>
        <v>0</v>
      </c>
      <c r="E326" s="44"/>
      <c r="F326" s="137">
        <f>'5 жастағы балалар Ш'!AD155</f>
        <v>0</v>
      </c>
      <c r="G326" s="44"/>
    </row>
    <row r="327" spans="2:7">
      <c r="B327" s="37">
        <v>10</v>
      </c>
      <c r="C327" s="43"/>
      <c r="D327" s="137">
        <f>'5 жастағы балалар К'!AE155</f>
        <v>0</v>
      </c>
      <c r="E327" s="44"/>
      <c r="F327" s="137">
        <f>'5 жастағы балалар Ш'!AE155</f>
        <v>0</v>
      </c>
      <c r="G327" s="44"/>
    </row>
    <row r="328" spans="2:7">
      <c r="B328" s="37"/>
      <c r="C328" s="43"/>
      <c r="D328" s="137">
        <f>'5 жастағы балалар К'!AF155</f>
        <v>0</v>
      </c>
      <c r="E328" s="44"/>
      <c r="F328" s="137">
        <f>'5 жастағы балалар Ш'!AF155</f>
        <v>0</v>
      </c>
      <c r="G328" s="44"/>
    </row>
    <row r="329" spans="2:7">
      <c r="B329" s="37"/>
      <c r="C329" s="43"/>
      <c r="D329" s="137">
        <f>'5 жастағы балалар К'!AG155</f>
        <v>0</v>
      </c>
      <c r="E329" s="44"/>
      <c r="F329" s="137">
        <f>'5 жастағы балалар Ш'!AG155</f>
        <v>0</v>
      </c>
      <c r="G329" s="44"/>
    </row>
    <row r="330" spans="2:7">
      <c r="B330" s="37">
        <v>11</v>
      </c>
      <c r="C330" s="43"/>
      <c r="D330" s="137">
        <f>'5 жастағы балалар К'!AH155</f>
        <v>0</v>
      </c>
      <c r="E330" s="44"/>
      <c r="F330" s="137">
        <f>'5 жастағы балалар Ш'!AH155</f>
        <v>0</v>
      </c>
      <c r="G330" s="44"/>
    </row>
    <row r="331" spans="2:7">
      <c r="B331" s="37"/>
      <c r="C331" s="43"/>
      <c r="D331" s="137">
        <f>'5 жастағы балалар К'!AI155</f>
        <v>0</v>
      </c>
      <c r="E331" s="44"/>
      <c r="F331" s="137">
        <f>'5 жастағы балалар Ш'!AI155</f>
        <v>0</v>
      </c>
      <c r="G331" s="44"/>
    </row>
    <row r="332" spans="2:7">
      <c r="B332" s="37"/>
      <c r="C332" s="43"/>
      <c r="D332" s="137">
        <f>'5 жастағы балалар К'!AJ155</f>
        <v>0</v>
      </c>
      <c r="E332" s="44"/>
      <c r="F332" s="137">
        <f>'5 жастағы балалар Ш'!AJ155</f>
        <v>0</v>
      </c>
      <c r="G332" s="44"/>
    </row>
    <row r="333" spans="2:7">
      <c r="B333" s="37">
        <v>12</v>
      </c>
      <c r="C333" s="43"/>
      <c r="D333" s="137">
        <f>'5 жастағы балалар К'!AK155</f>
        <v>0</v>
      </c>
      <c r="E333" s="44"/>
      <c r="F333" s="137">
        <f>'5 жастағы балалар Ш'!AK155</f>
        <v>0</v>
      </c>
      <c r="G333" s="44"/>
    </row>
    <row r="334" spans="2:7">
      <c r="B334" s="37"/>
      <c r="C334" s="43"/>
      <c r="D334" s="137">
        <f>'5 жастағы балалар К'!AL155</f>
        <v>0</v>
      </c>
      <c r="E334" s="44"/>
      <c r="F334" s="137">
        <f>'5 жастағы балалар Ш'!AL155</f>
        <v>0</v>
      </c>
      <c r="G334" s="44"/>
    </row>
    <row r="335" spans="2:7">
      <c r="B335" s="37"/>
      <c r="C335" s="43"/>
      <c r="D335" s="137">
        <f>'5 жастағы балалар К'!AM155</f>
        <v>0</v>
      </c>
      <c r="E335" s="44"/>
      <c r="F335" s="137">
        <f>'5 жастағы балалар Ш'!AM155</f>
        <v>0</v>
      </c>
      <c r="G335" s="44"/>
    </row>
    <row r="336" spans="2:7">
      <c r="B336" s="37">
        <v>13</v>
      </c>
      <c r="C336" s="43"/>
      <c r="D336" s="137">
        <f>'5 жастағы балалар К'!AN155</f>
        <v>0</v>
      </c>
      <c r="E336" s="44"/>
      <c r="F336" s="137">
        <f>'5 жастағы балалар Ш'!AN155</f>
        <v>0</v>
      </c>
      <c r="G336" s="44"/>
    </row>
    <row r="337" spans="2:7">
      <c r="B337" s="37"/>
      <c r="C337" s="43"/>
      <c r="D337" s="137">
        <f>'5 жастағы балалар К'!AO155</f>
        <v>0</v>
      </c>
      <c r="E337" s="44"/>
      <c r="F337" s="137">
        <f>'5 жастағы балалар Ш'!AO155</f>
        <v>0</v>
      </c>
      <c r="G337" s="44"/>
    </row>
    <row r="338" spans="2:7">
      <c r="B338" s="37"/>
      <c r="C338" s="43"/>
      <c r="D338" s="137">
        <f>'5 жастағы балалар К'!AP155</f>
        <v>0</v>
      </c>
      <c r="E338" s="44"/>
      <c r="F338" s="137">
        <f>'5 жастағы балалар Ш'!AP155</f>
        <v>0</v>
      </c>
      <c r="G338" s="44"/>
    </row>
    <row r="339" spans="2:7">
      <c r="B339" s="37">
        <v>14</v>
      </c>
      <c r="C339" s="43"/>
      <c r="D339" s="137">
        <f>'5 жастағы балалар К'!AQ155</f>
        <v>0</v>
      </c>
      <c r="E339" s="44"/>
      <c r="F339" s="137">
        <f>'5 жастағы балалар Ш'!AQ155</f>
        <v>0</v>
      </c>
      <c r="G339" s="44"/>
    </row>
    <row r="340" spans="2:7">
      <c r="B340" s="37"/>
      <c r="C340" s="43"/>
      <c r="D340" s="137">
        <f>'5 жастағы балалар К'!AR155</f>
        <v>0</v>
      </c>
      <c r="E340" s="44"/>
      <c r="F340" s="137">
        <f>'5 жастағы балалар Ш'!AR155</f>
        <v>0</v>
      </c>
      <c r="G340" s="44"/>
    </row>
    <row r="341" spans="2:7">
      <c r="B341" s="37"/>
      <c r="C341" s="43"/>
      <c r="D341" s="137">
        <f>'5 жастағы балалар К'!AS155</f>
        <v>0</v>
      </c>
      <c r="E341" s="44"/>
      <c r="F341" s="137">
        <f>'5 жастағы балалар Ш'!AS155</f>
        <v>0</v>
      </c>
      <c r="G341" s="44"/>
    </row>
    <row r="342" spans="2:7">
      <c r="B342" s="37">
        <v>15</v>
      </c>
      <c r="C342" s="43"/>
      <c r="D342" s="137">
        <f>'5 жастағы балалар К'!AT155</f>
        <v>0</v>
      </c>
      <c r="E342" s="44"/>
      <c r="F342" s="137">
        <f>'5 жастағы балалар Ш'!AT155</f>
        <v>0</v>
      </c>
      <c r="G342" s="44"/>
    </row>
    <row r="343" spans="2:7">
      <c r="B343" s="37"/>
      <c r="C343" s="43"/>
      <c r="D343" s="137">
        <f>'5 жастағы балалар К'!AU155</f>
        <v>0</v>
      </c>
      <c r="E343" s="44"/>
      <c r="F343" s="137">
        <f>'5 жастағы балалар Ш'!AU155</f>
        <v>0</v>
      </c>
      <c r="G343" s="44"/>
    </row>
    <row r="344" spans="2:7">
      <c r="B344" s="37"/>
      <c r="C344" s="43"/>
      <c r="D344" s="137">
        <f>'5 жастағы балалар К'!AV155</f>
        <v>0</v>
      </c>
      <c r="E344" s="44"/>
      <c r="F344" s="137">
        <f>'5 жастағы балалар Ш'!AV155</f>
        <v>0</v>
      </c>
      <c r="G344" s="44"/>
    </row>
    <row r="345" spans="2:7">
      <c r="B345" s="31">
        <v>16</v>
      </c>
      <c r="C345" s="43"/>
      <c r="D345" s="137">
        <f>'5 жастағы балалар К'!AW155</f>
        <v>0</v>
      </c>
      <c r="E345" s="44"/>
      <c r="F345" s="137">
        <f>'5 жастағы балалар Ш'!AW155</f>
        <v>0</v>
      </c>
      <c r="G345" s="44"/>
    </row>
    <row r="346" spans="2:7">
      <c r="B346" s="33"/>
      <c r="C346" s="43"/>
      <c r="D346" s="137">
        <f>'5 жастағы балалар К'!AX155</f>
        <v>0</v>
      </c>
      <c r="E346" s="44"/>
      <c r="F346" s="137">
        <f>'5 жастағы балалар Ш'!AX155</f>
        <v>0</v>
      </c>
      <c r="G346" s="44"/>
    </row>
    <row r="347" spans="2:7">
      <c r="B347" s="34"/>
      <c r="C347" s="43"/>
      <c r="D347" s="137">
        <f>'5 жастағы балалар К'!AY155</f>
        <v>0</v>
      </c>
      <c r="E347" s="44"/>
      <c r="F347" s="137">
        <f>'5 жастағы балалар Ш'!AY155</f>
        <v>0</v>
      </c>
      <c r="G347" s="44"/>
    </row>
    <row r="348" spans="2:7">
      <c r="B348" s="31">
        <v>17</v>
      </c>
      <c r="C348" s="43"/>
      <c r="D348" s="137">
        <f>'5 жастағы балалар К'!AZ155</f>
        <v>0</v>
      </c>
      <c r="E348" s="44"/>
      <c r="F348" s="137">
        <f>'5 жастағы балалар Ш'!AZ155</f>
        <v>0</v>
      </c>
      <c r="G348" s="44"/>
    </row>
    <row r="349" spans="2:7">
      <c r="B349" s="33"/>
      <c r="C349" s="43"/>
      <c r="D349" s="137">
        <f>'5 жастағы балалар К'!BA155</f>
        <v>0</v>
      </c>
      <c r="E349" s="44"/>
      <c r="F349" s="137">
        <f>'5 жастағы балалар Ш'!BA155</f>
        <v>0</v>
      </c>
      <c r="G349" s="44"/>
    </row>
    <row r="350" spans="2:7">
      <c r="B350" s="34"/>
      <c r="C350" s="43"/>
      <c r="D350" s="137">
        <f>'5 жастағы балалар К'!BB155</f>
        <v>0</v>
      </c>
      <c r="E350" s="44"/>
      <c r="F350" s="137">
        <f>'5 жастағы балалар Ш'!BB155</f>
        <v>0</v>
      </c>
      <c r="G350" s="44"/>
    </row>
    <row r="351" spans="2:7">
      <c r="B351" s="31">
        <v>18</v>
      </c>
      <c r="C351" s="43"/>
      <c r="D351" s="137">
        <f>'5 жастағы балалар К'!BC155</f>
        <v>0</v>
      </c>
      <c r="E351" s="44"/>
      <c r="F351" s="137">
        <f>'5 жастағы балалар Ш'!BC155</f>
        <v>0</v>
      </c>
      <c r="G351" s="44"/>
    </row>
    <row r="352" spans="2:7">
      <c r="B352" s="33"/>
      <c r="C352" s="43"/>
      <c r="D352" s="137">
        <f>'5 жастағы балалар К'!BD155</f>
        <v>0</v>
      </c>
      <c r="E352" s="44"/>
      <c r="F352" s="137">
        <f>'5 жастағы балалар Ш'!BD155</f>
        <v>0</v>
      </c>
      <c r="G352" s="44"/>
    </row>
    <row r="353" spans="2:7">
      <c r="B353" s="34"/>
      <c r="C353" s="43"/>
      <c r="D353" s="137">
        <f>'5 жастағы балалар К'!BE155</f>
        <v>0</v>
      </c>
      <c r="E353" s="44"/>
      <c r="F353" s="137">
        <f>'5 жастағы балалар Ш'!BE155</f>
        <v>0</v>
      </c>
      <c r="G353" s="44"/>
    </row>
    <row r="354" spans="2:7">
      <c r="B354" s="31">
        <v>19</v>
      </c>
      <c r="C354" s="43"/>
      <c r="D354" s="137">
        <f>'5 жастағы балалар К'!BF155</f>
        <v>0</v>
      </c>
      <c r="E354" s="44"/>
      <c r="F354" s="137">
        <f>'5 жастағы балалар Ш'!BF155</f>
        <v>0</v>
      </c>
      <c r="G354" s="44"/>
    </row>
    <row r="355" spans="2:7">
      <c r="B355" s="33"/>
      <c r="C355" s="43"/>
      <c r="D355" s="137">
        <f>'5 жастағы балалар К'!BG155</f>
        <v>0</v>
      </c>
      <c r="E355" s="44"/>
      <c r="F355" s="137">
        <f>'5 жастағы балалар Ш'!BG155</f>
        <v>0</v>
      </c>
      <c r="G355" s="44"/>
    </row>
    <row r="356" spans="2:7">
      <c r="B356" s="34"/>
      <c r="C356" s="43"/>
      <c r="D356" s="137">
        <f>'5 жастағы балалар К'!BH155</f>
        <v>0</v>
      </c>
      <c r="E356" s="44"/>
      <c r="F356" s="137">
        <f>'5 жастағы балалар Ш'!BH155</f>
        <v>0</v>
      </c>
      <c r="G356" s="44"/>
    </row>
    <row r="357" spans="2:7">
      <c r="B357" s="31">
        <v>20</v>
      </c>
      <c r="C357" s="43"/>
      <c r="D357" s="137">
        <f>'5 жастағы балалар К'!BI155</f>
        <v>0</v>
      </c>
      <c r="E357" s="44"/>
      <c r="F357" s="137">
        <f>'5 жастағы балалар Ш'!BI155</f>
        <v>0</v>
      </c>
      <c r="G357" s="44"/>
    </row>
    <row r="358" spans="2:7">
      <c r="B358" s="33"/>
      <c r="C358" s="43"/>
      <c r="D358" s="137">
        <f>'5 жастағы балалар К'!BJ155</f>
        <v>0</v>
      </c>
      <c r="E358" s="44"/>
      <c r="F358" s="137">
        <f>'5 жастағы балалар Ш'!BJ155</f>
        <v>0</v>
      </c>
      <c r="G358" s="44"/>
    </row>
    <row r="359" spans="2:7">
      <c r="B359" s="34"/>
      <c r="C359" s="43"/>
      <c r="D359" s="137">
        <f>'5 жастағы балалар К'!BK155</f>
        <v>0</v>
      </c>
      <c r="E359" s="44"/>
      <c r="F359" s="137">
        <f>'5 жастағы балалар Ш'!BK155</f>
        <v>0</v>
      </c>
      <c r="G359" s="44"/>
    </row>
    <row r="360" spans="2:7">
      <c r="B360" s="31">
        <v>21</v>
      </c>
      <c r="C360" s="43"/>
      <c r="D360" s="137">
        <f>'5 жастағы балалар К'!BL155</f>
        <v>0</v>
      </c>
      <c r="E360" s="44"/>
      <c r="F360" s="137">
        <f>'5 жастағы балалар Ш'!BL155</f>
        <v>0</v>
      </c>
      <c r="G360" s="44"/>
    </row>
    <row r="361" spans="2:7">
      <c r="B361" s="33"/>
      <c r="C361" s="43"/>
      <c r="D361" s="137">
        <f>'5 жастағы балалар К'!BM155</f>
        <v>0</v>
      </c>
      <c r="E361" s="44"/>
      <c r="F361" s="137">
        <f>'5 жастағы балалар Ш'!BM155</f>
        <v>0</v>
      </c>
      <c r="G361" s="44"/>
    </row>
    <row r="362" spans="2:7">
      <c r="B362" s="34"/>
      <c r="C362" s="43"/>
      <c r="D362" s="137">
        <f>'5 жастағы балалар К'!BN155</f>
        <v>0</v>
      </c>
      <c r="E362" s="44"/>
      <c r="F362" s="137">
        <f>'5 жастағы балалар Ш'!BN155</f>
        <v>0</v>
      </c>
      <c r="G362" s="44"/>
    </row>
    <row r="363" spans="2:7">
      <c r="B363" s="31">
        <v>22</v>
      </c>
      <c r="C363" s="43"/>
      <c r="D363" s="137">
        <f>'5 жастағы балалар К'!BO155</f>
        <v>0</v>
      </c>
      <c r="E363" s="44"/>
      <c r="F363" s="137">
        <f>'5 жастағы балалар Ш'!BO155</f>
        <v>0</v>
      </c>
      <c r="G363" s="44"/>
    </row>
    <row r="364" spans="2:7">
      <c r="B364" s="33"/>
      <c r="C364" s="43"/>
      <c r="D364" s="137">
        <f>'5 жастағы балалар К'!BP155</f>
        <v>0</v>
      </c>
      <c r="E364" s="44"/>
      <c r="F364" s="137">
        <f>'5 жастағы балалар Ш'!BP155</f>
        <v>0</v>
      </c>
      <c r="G364" s="44"/>
    </row>
    <row r="365" spans="2:7">
      <c r="B365" s="34"/>
      <c r="C365" s="43"/>
      <c r="D365" s="137">
        <f>'5 жастағы балалар К'!BQ155</f>
        <v>0</v>
      </c>
      <c r="E365" s="44"/>
      <c r="F365" s="137">
        <f>'5 жастағы балалар Ш'!BQ155</f>
        <v>0</v>
      </c>
      <c r="G365" s="44"/>
    </row>
    <row r="366" spans="2:7">
      <c r="B366" s="31">
        <v>23</v>
      </c>
      <c r="C366" s="43"/>
      <c r="D366" s="137">
        <f>'5 жастағы балалар К'!BR155</f>
        <v>0</v>
      </c>
      <c r="E366" s="44"/>
      <c r="F366" s="137">
        <f>'5 жастағы балалар Ш'!BR155</f>
        <v>0</v>
      </c>
      <c r="G366" s="44"/>
    </row>
    <row r="367" spans="2:7">
      <c r="B367" s="33"/>
      <c r="C367" s="43"/>
      <c r="D367" s="137">
        <f>'5 жастағы балалар К'!BS155</f>
        <v>0</v>
      </c>
      <c r="E367" s="44"/>
      <c r="F367" s="137">
        <f>'5 жастағы балалар Ш'!BS155</f>
        <v>0</v>
      </c>
      <c r="G367" s="44"/>
    </row>
    <row r="368" spans="2:7">
      <c r="B368" s="34"/>
      <c r="C368" s="43"/>
      <c r="D368" s="137">
        <f>'5 жастағы балалар К'!BT155</f>
        <v>0</v>
      </c>
      <c r="E368" s="44"/>
      <c r="F368" s="137">
        <f>'5 жастағы балалар Ш'!BT155</f>
        <v>0</v>
      </c>
      <c r="G368" s="44"/>
    </row>
    <row r="369" spans="2:7">
      <c r="B369" s="31">
        <v>24</v>
      </c>
      <c r="C369" s="43"/>
      <c r="D369" s="137">
        <f>'5 жастағы балалар К'!BU155</f>
        <v>0</v>
      </c>
      <c r="E369" s="44"/>
      <c r="F369" s="137">
        <f>'5 жастағы балалар Ш'!BU155</f>
        <v>0</v>
      </c>
      <c r="G369" s="44"/>
    </row>
    <row r="370" spans="2:7">
      <c r="B370" s="33"/>
      <c r="C370" s="43"/>
      <c r="D370" s="137">
        <f>'5 жастағы балалар К'!BV155</f>
        <v>0</v>
      </c>
      <c r="E370" s="44"/>
      <c r="F370" s="137">
        <f>'5 жастағы балалар Ш'!BV155</f>
        <v>0</v>
      </c>
      <c r="G370" s="44"/>
    </row>
    <row r="371" spans="2:7">
      <c r="B371" s="34"/>
      <c r="C371" s="43"/>
      <c r="D371" s="137">
        <f>'5 жастағы балалар К'!BW155</f>
        <v>0</v>
      </c>
      <c r="E371" s="44"/>
      <c r="F371" s="137">
        <f>'5 жастағы балалар Ш'!BW155</f>
        <v>0</v>
      </c>
      <c r="G371" s="44"/>
    </row>
    <row r="372" spans="2:7">
      <c r="B372" s="31">
        <v>25</v>
      </c>
      <c r="C372" s="43"/>
      <c r="D372" s="137">
        <f>'5 жастағы балалар К'!BX155</f>
        <v>0</v>
      </c>
      <c r="E372" s="44"/>
      <c r="F372" s="137">
        <f>'5 жастағы балалар Ш'!BX155</f>
        <v>0</v>
      </c>
      <c r="G372" s="44"/>
    </row>
    <row r="373" spans="2:7">
      <c r="B373" s="33"/>
      <c r="C373" s="43"/>
      <c r="D373" s="137">
        <f>'5 жастағы балалар К'!BY155</f>
        <v>0</v>
      </c>
      <c r="E373" s="44"/>
      <c r="F373" s="137">
        <f>'5 жастағы балалар Ш'!BY155</f>
        <v>0</v>
      </c>
      <c r="G373" s="44"/>
    </row>
    <row r="374" spans="2:7">
      <c r="B374" s="34"/>
      <c r="C374" s="43"/>
      <c r="D374" s="137">
        <f>'5 жастағы балалар К'!BZ155</f>
        <v>0</v>
      </c>
      <c r="E374" s="44"/>
      <c r="F374" s="137">
        <f>'5 жастағы балалар Ш'!BZ155</f>
        <v>0</v>
      </c>
      <c r="G374" s="44"/>
    </row>
    <row r="375" spans="2:7">
      <c r="B375" s="37">
        <v>26</v>
      </c>
      <c r="C375" s="43"/>
      <c r="D375" s="137">
        <f>'5 жастағы балалар К'!CA155</f>
        <v>0</v>
      </c>
      <c r="E375" s="44"/>
      <c r="F375" s="137">
        <f>'5 жастағы балалар Ш'!CA155</f>
        <v>0</v>
      </c>
      <c r="G375" s="44"/>
    </row>
    <row r="376" spans="2:7">
      <c r="B376" s="37"/>
      <c r="C376" s="43"/>
      <c r="D376" s="137">
        <f>'5 жастағы балалар К'!CB155</f>
        <v>0</v>
      </c>
      <c r="E376" s="44"/>
      <c r="F376" s="137">
        <f>'5 жастағы балалар Ш'!CB155</f>
        <v>0</v>
      </c>
      <c r="G376" s="44"/>
    </row>
    <row r="377" spans="2:7">
      <c r="B377" s="37"/>
      <c r="C377" s="43"/>
      <c r="D377" s="137">
        <f>'5 жастағы балалар К'!CC155</f>
        <v>0</v>
      </c>
      <c r="E377" s="44"/>
      <c r="F377" s="137">
        <f>'5 жастағы балалар Ш'!CC155</f>
        <v>0</v>
      </c>
      <c r="G377" s="44"/>
    </row>
    <row r="378" spans="2:7">
      <c r="B378" s="37">
        <v>27</v>
      </c>
      <c r="C378" s="43"/>
      <c r="D378" s="137">
        <f>'5 жастағы балалар К'!CD155</f>
        <v>0</v>
      </c>
      <c r="E378" s="44"/>
      <c r="F378" s="137">
        <f>'5 жастағы балалар Ш'!CD155</f>
        <v>0</v>
      </c>
      <c r="G378" s="44"/>
    </row>
    <row r="379" spans="2:7">
      <c r="B379" s="37"/>
      <c r="C379" s="43"/>
      <c r="D379" s="137">
        <f>'5 жастағы балалар К'!CE155</f>
        <v>0</v>
      </c>
      <c r="E379" s="44"/>
      <c r="F379" s="137">
        <f>'5 жастағы балалар Ш'!CE155</f>
        <v>0</v>
      </c>
      <c r="G379" s="44"/>
    </row>
    <row r="380" spans="2:7">
      <c r="B380" s="37"/>
      <c r="C380" s="43"/>
      <c r="D380" s="137">
        <f>'5 жастағы балалар К'!CF155</f>
        <v>0</v>
      </c>
      <c r="E380" s="44"/>
      <c r="F380" s="137">
        <f>'5 жастағы балалар Ш'!CF155</f>
        <v>0</v>
      </c>
      <c r="G380" s="44"/>
    </row>
    <row r="381" spans="2:7">
      <c r="B381" s="37">
        <v>28</v>
      </c>
      <c r="C381" s="43"/>
      <c r="D381" s="137">
        <f>'5 жастағы балалар К'!CG155</f>
        <v>0</v>
      </c>
      <c r="E381" s="44"/>
      <c r="F381" s="137">
        <f>'5 жастағы балалар Ш'!CG155</f>
        <v>0</v>
      </c>
      <c r="G381" s="44"/>
    </row>
    <row r="382" spans="2:7">
      <c r="B382" s="37"/>
      <c r="C382" s="43"/>
      <c r="D382" s="137">
        <f>'5 жастағы балалар К'!CH155</f>
        <v>0</v>
      </c>
      <c r="E382" s="44"/>
      <c r="F382" s="137">
        <f>'5 жастағы балалар Ш'!CH155</f>
        <v>0</v>
      </c>
      <c r="G382" s="44"/>
    </row>
    <row r="383" spans="2:7">
      <c r="B383" s="37"/>
      <c r="C383" s="43"/>
      <c r="D383" s="137">
        <f>'5 жастағы балалар К'!CI155</f>
        <v>0</v>
      </c>
      <c r="E383" s="44"/>
      <c r="F383" s="137">
        <f>'5 жастағы балалар Ш'!CI155</f>
        <v>0</v>
      </c>
      <c r="G383" s="44"/>
    </row>
    <row r="384" spans="2:7">
      <c r="B384" s="37">
        <v>29</v>
      </c>
      <c r="C384" s="43"/>
      <c r="D384" s="42"/>
      <c r="E384" s="44"/>
      <c r="F384" s="137">
        <f>'5 жастағы балалар Ш'!CJ155</f>
        <v>0</v>
      </c>
      <c r="G384" s="44"/>
    </row>
    <row r="385" spans="2:7">
      <c r="B385" s="37"/>
      <c r="C385" s="43"/>
      <c r="D385" s="44"/>
      <c r="E385" s="44"/>
      <c r="F385" s="137">
        <f>'5 жастағы балалар Ш'!CK155</f>
        <v>0</v>
      </c>
      <c r="G385" s="44"/>
    </row>
    <row r="386" spans="2:7">
      <c r="B386" s="37"/>
      <c r="C386" s="43"/>
      <c r="D386" s="44"/>
      <c r="E386" s="44"/>
      <c r="F386" s="137">
        <f>'5 жастағы балалар Ш'!CL155</f>
        <v>0</v>
      </c>
      <c r="G386" s="44"/>
    </row>
    <row r="387" spans="2:7">
      <c r="B387" s="37">
        <v>30</v>
      </c>
      <c r="C387" s="43"/>
      <c r="D387" s="44"/>
      <c r="E387" s="44"/>
      <c r="F387" s="137">
        <f>'5 жастағы балалар Ш'!CM155</f>
        <v>0</v>
      </c>
      <c r="G387" s="44"/>
    </row>
    <row r="388" spans="2:7">
      <c r="B388" s="37"/>
      <c r="C388" s="43"/>
      <c r="D388" s="44"/>
      <c r="E388" s="44"/>
      <c r="F388" s="137">
        <f>'5 жастағы балалар Ш'!CN155</f>
        <v>0</v>
      </c>
      <c r="G388" s="44"/>
    </row>
    <row r="389" spans="2:7">
      <c r="B389" s="37"/>
      <c r="C389" s="43"/>
      <c r="D389" s="44"/>
      <c r="E389" s="44"/>
      <c r="F389" s="137">
        <f>'5 жастағы балалар Ш'!CO155</f>
        <v>0</v>
      </c>
      <c r="G389" s="44"/>
    </row>
    <row r="390" spans="2:7">
      <c r="B390" s="37">
        <v>31</v>
      </c>
      <c r="C390" s="43"/>
      <c r="D390" s="44"/>
      <c r="E390" s="44"/>
      <c r="F390" s="137">
        <f>'5 жастағы балалар Ш'!CP155</f>
        <v>0</v>
      </c>
      <c r="G390" s="44"/>
    </row>
    <row r="391" spans="2:7">
      <c r="B391" s="37"/>
      <c r="C391" s="43"/>
      <c r="D391" s="44"/>
      <c r="E391" s="44"/>
      <c r="F391" s="137">
        <f>'5 жастағы балалар Ш'!CQ155</f>
        <v>0</v>
      </c>
      <c r="G391" s="44"/>
    </row>
    <row r="392" spans="2:7">
      <c r="B392" s="37"/>
      <c r="C392" s="43"/>
      <c r="D392" s="44"/>
      <c r="E392" s="44"/>
      <c r="F392" s="137">
        <f>'5 жастағы балалар Ш'!CR155</f>
        <v>0</v>
      </c>
      <c r="G392" s="44"/>
    </row>
    <row r="393" spans="2:7">
      <c r="B393" s="37">
        <v>32</v>
      </c>
      <c r="C393" s="43"/>
      <c r="D393" s="44"/>
      <c r="E393" s="44"/>
      <c r="F393" s="137">
        <f>'5 жастағы балалар Ш'!CS155</f>
        <v>0</v>
      </c>
      <c r="G393" s="44"/>
    </row>
    <row r="394" spans="2:7">
      <c r="B394" s="37"/>
      <c r="C394" s="43"/>
      <c r="D394" s="44"/>
      <c r="E394" s="44"/>
      <c r="F394" s="137">
        <f>'5 жастағы балалар Ш'!CT155</f>
        <v>0</v>
      </c>
      <c r="G394" s="44"/>
    </row>
    <row r="395" spans="2:7">
      <c r="B395" s="37"/>
      <c r="C395" s="43"/>
      <c r="D395" s="44"/>
      <c r="E395" s="44"/>
      <c r="F395" s="137">
        <f>'5 жастағы балалар Ш'!CU155</f>
        <v>0</v>
      </c>
      <c r="G395" s="44"/>
    </row>
    <row r="396" spans="2:7">
      <c r="B396" s="37">
        <v>33</v>
      </c>
      <c r="C396" s="43"/>
      <c r="D396" s="44"/>
      <c r="E396" s="44"/>
      <c r="F396" s="137">
        <f>'5 жастағы балалар Ш'!CV155</f>
        <v>0</v>
      </c>
      <c r="G396" s="44"/>
    </row>
    <row r="397" spans="2:7">
      <c r="B397" s="37"/>
      <c r="C397" s="43"/>
      <c r="D397" s="44"/>
      <c r="E397" s="44"/>
      <c r="F397" s="137">
        <f>'5 жастағы балалар Ш'!CW155</f>
        <v>0</v>
      </c>
      <c r="G397" s="44"/>
    </row>
    <row r="398" spans="2:7">
      <c r="B398" s="37"/>
      <c r="C398" s="43"/>
      <c r="D398" s="44"/>
      <c r="E398" s="44"/>
      <c r="F398" s="137">
        <f>'5 жастағы балалар Ш'!CX155</f>
        <v>0</v>
      </c>
      <c r="G398" s="44"/>
    </row>
    <row r="399" spans="2:7">
      <c r="B399" s="37">
        <v>34</v>
      </c>
      <c r="C399" s="43"/>
      <c r="D399" s="44"/>
      <c r="E399" s="44"/>
      <c r="F399" s="137">
        <f>'5 жастағы балалар Ш'!CY155</f>
        <v>0</v>
      </c>
      <c r="G399" s="44"/>
    </row>
    <row r="400" spans="2:7">
      <c r="B400" s="37"/>
      <c r="C400" s="43"/>
      <c r="D400" s="44"/>
      <c r="E400" s="44"/>
      <c r="F400" s="137">
        <f>'5 жастағы балалар Ш'!CZ155</f>
        <v>0</v>
      </c>
      <c r="G400" s="44"/>
    </row>
    <row r="401" spans="2:7">
      <c r="B401" s="37"/>
      <c r="C401" s="43"/>
      <c r="D401" s="44"/>
      <c r="E401" s="44"/>
      <c r="F401" s="137">
        <f>'5 жастағы балалар Ш'!DA155</f>
        <v>0</v>
      </c>
      <c r="G401" s="44"/>
    </row>
    <row r="402" spans="2:7">
      <c r="B402" s="37">
        <v>35</v>
      </c>
      <c r="C402" s="43"/>
      <c r="D402" s="44"/>
      <c r="E402" s="44"/>
      <c r="F402" s="137">
        <f>'5 жастағы балалар Ш'!DB155</f>
        <v>0</v>
      </c>
      <c r="G402" s="44"/>
    </row>
    <row r="403" spans="2:7">
      <c r="B403" s="37"/>
      <c r="C403" s="43"/>
      <c r="D403" s="44"/>
      <c r="E403" s="44"/>
      <c r="F403" s="137">
        <f>'5 жастағы балалар Ш'!DC155</f>
        <v>0</v>
      </c>
      <c r="G403" s="44"/>
    </row>
    <row r="404" spans="2:7">
      <c r="B404" s="37"/>
      <c r="C404" s="45"/>
      <c r="D404" s="46"/>
      <c r="E404" s="46"/>
      <c r="F404" s="137">
        <f>'5 жастағы балалар Ш'!DD155</f>
        <v>0</v>
      </c>
      <c r="G404" s="46"/>
    </row>
    <row r="405" spans="2:2">
      <c r="B405" s="47">
        <f>СВОД3!V50</f>
        <v>0</v>
      </c>
    </row>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2:AJ170"/>
  <sheetViews>
    <sheetView zoomScale="60" zoomScaleNormal="60" topLeftCell="A107" workbookViewId="0">
      <pane xSplit="3" topLeftCell="J1" activePane="topRight" state="frozen"/>
      <selection/>
      <selection pane="topRight" activeCell="T130" sqref="T130"/>
    </sheetView>
  </sheetViews>
  <sheetFormatPr defaultColWidth="9" defaultRowHeight="14.4"/>
  <cols>
    <col min="2" max="2" width="4.71296296296296" customWidth="1"/>
    <col min="3" max="3" width="50.712962962963" customWidth="1"/>
    <col min="4" max="4" width="22.5740740740741" customWidth="1"/>
    <col min="5" max="5" width="21.287037037037" customWidth="1"/>
    <col min="6" max="6" width="23.4259259259259" customWidth="1"/>
    <col min="7" max="7" width="20.8518518518519" customWidth="1"/>
    <col min="8" max="8" width="13.5740740740741" customWidth="1"/>
    <col min="9" max="9" width="23.287037037037" customWidth="1"/>
    <col min="10" max="10" width="13.5740740740741" customWidth="1"/>
    <col min="11" max="11" width="14.712962962963" customWidth="1"/>
    <col min="12" max="12" width="14.5740740740741" customWidth="1"/>
    <col min="13" max="13" width="10.712962962963" customWidth="1"/>
    <col min="14" max="14" width="13.5740740740741" customWidth="1"/>
    <col min="15" max="15" width="17.4259259259259" customWidth="1"/>
    <col min="16" max="16" width="12" customWidth="1"/>
    <col min="17" max="17" width="13.8518518518519" customWidth="1"/>
    <col min="19" max="19" width="15.5740740740741" customWidth="1"/>
    <col min="20" max="20" width="16.8518518518519" customWidth="1"/>
    <col min="21" max="21" width="17.8518518518519" customWidth="1"/>
    <col min="22" max="22" width="16.1388888888889" customWidth="1"/>
    <col min="23" max="23" width="17.5740740740741" customWidth="1"/>
    <col min="24" max="24" width="16.5740740740741" customWidth="1"/>
  </cols>
  <sheetData>
    <row r="2" ht="15.75" customHeight="1" spans="2:23">
      <c r="B2" s="353"/>
      <c r="C2" s="354" t="s">
        <v>0</v>
      </c>
      <c r="D2" s="354"/>
      <c r="E2" s="354"/>
      <c r="F2" s="354"/>
      <c r="G2" s="354"/>
      <c r="H2" s="354"/>
      <c r="I2" s="354"/>
      <c r="J2" s="354"/>
      <c r="K2" s="354"/>
      <c r="L2" s="354"/>
      <c r="M2" s="354"/>
      <c r="N2" s="354"/>
      <c r="O2" s="354"/>
      <c r="P2" s="354"/>
      <c r="Q2" s="354"/>
      <c r="R2" s="354"/>
      <c r="S2" s="354"/>
      <c r="T2" s="354"/>
      <c r="U2" s="354"/>
      <c r="V2" s="354"/>
      <c r="W2" s="354"/>
    </row>
    <row r="3" ht="15.6" spans="1:23">
      <c r="A3" s="353"/>
      <c r="B3" s="353"/>
      <c r="C3" s="354" t="str">
        <f>'5 жастағы балалар Ф'!C3:W3</f>
        <v>Оқу жылы: 2023-2024                           Топ: "Мектепалды сыныбы"               Өткізу кезеңі: бастапқа       Өткізу мерзімі: қыркүйек 2023 жыл</v>
      </c>
      <c r="D3" s="354"/>
      <c r="E3" s="354"/>
      <c r="F3" s="354"/>
      <c r="G3" s="354"/>
      <c r="H3" s="354"/>
      <c r="I3" s="354"/>
      <c r="J3" s="354"/>
      <c r="K3" s="354"/>
      <c r="L3" s="354"/>
      <c r="M3" s="354"/>
      <c r="N3" s="354"/>
      <c r="O3" s="354"/>
      <c r="P3" s="354"/>
      <c r="Q3" s="354"/>
      <c r="R3" s="354"/>
      <c r="S3" s="354"/>
      <c r="T3" s="354"/>
      <c r="U3" s="354"/>
      <c r="V3" s="354"/>
      <c r="W3" s="354"/>
    </row>
    <row r="5" ht="15" customHeight="1" spans="2:24">
      <c r="B5" s="37" t="s">
        <v>3</v>
      </c>
      <c r="C5" s="355" t="s">
        <v>111</v>
      </c>
      <c r="D5" s="356" t="s">
        <v>726</v>
      </c>
      <c r="E5" s="356"/>
      <c r="F5" s="356"/>
      <c r="G5" s="356"/>
      <c r="H5" s="356"/>
      <c r="I5" s="356"/>
      <c r="J5" s="356"/>
      <c r="K5" s="356"/>
      <c r="L5" s="356"/>
      <c r="M5" s="356"/>
      <c r="N5" s="356"/>
      <c r="O5" s="356"/>
      <c r="P5" s="356"/>
      <c r="Q5" s="356"/>
      <c r="R5" s="356"/>
      <c r="S5" s="356"/>
      <c r="T5" s="356"/>
      <c r="U5" s="378"/>
      <c r="V5" s="379" t="s">
        <v>6</v>
      </c>
      <c r="W5" s="380" t="s">
        <v>7</v>
      </c>
      <c r="X5" s="381" t="s">
        <v>8</v>
      </c>
    </row>
    <row r="6" ht="15.75" customHeight="1" spans="2:24">
      <c r="B6" s="37"/>
      <c r="C6" s="355"/>
      <c r="D6" s="357" t="s">
        <v>727</v>
      </c>
      <c r="E6" s="357"/>
      <c r="F6" s="357"/>
      <c r="G6" s="357"/>
      <c r="H6" s="357"/>
      <c r="I6" s="357"/>
      <c r="J6" s="357"/>
      <c r="K6" s="357"/>
      <c r="L6" s="357"/>
      <c r="M6" s="357"/>
      <c r="N6" s="357"/>
      <c r="O6" s="357"/>
      <c r="P6" s="357"/>
      <c r="Q6" s="357"/>
      <c r="R6" s="357"/>
      <c r="S6" s="357"/>
      <c r="T6" s="357"/>
      <c r="U6" s="357"/>
      <c r="V6" s="382"/>
      <c r="W6" s="383"/>
      <c r="X6" s="384"/>
    </row>
    <row r="7" ht="15.75" customHeight="1" spans="2:24">
      <c r="B7" s="37"/>
      <c r="C7" s="355"/>
      <c r="D7" s="358" t="s">
        <v>728</v>
      </c>
      <c r="E7" s="358"/>
      <c r="F7" s="358"/>
      <c r="G7" s="358" t="s">
        <v>729</v>
      </c>
      <c r="H7" s="358"/>
      <c r="I7" s="358"/>
      <c r="J7" s="358" t="s">
        <v>730</v>
      </c>
      <c r="K7" s="358"/>
      <c r="L7" s="358"/>
      <c r="M7" s="358" t="s">
        <v>731</v>
      </c>
      <c r="N7" s="358"/>
      <c r="O7" s="358"/>
      <c r="P7" s="358" t="s">
        <v>732</v>
      </c>
      <c r="Q7" s="358"/>
      <c r="R7" s="358"/>
      <c r="S7" s="358" t="s">
        <v>733</v>
      </c>
      <c r="T7" s="358"/>
      <c r="U7" s="358"/>
      <c r="V7" s="382"/>
      <c r="W7" s="383"/>
      <c r="X7" s="384"/>
    </row>
    <row r="8" ht="113.25" customHeight="1" spans="2:24">
      <c r="B8" s="37"/>
      <c r="C8" s="355"/>
      <c r="D8" s="293" t="s">
        <v>734</v>
      </c>
      <c r="E8" s="293"/>
      <c r="F8" s="293"/>
      <c r="G8" s="293" t="s">
        <v>735</v>
      </c>
      <c r="H8" s="293"/>
      <c r="I8" s="293"/>
      <c r="J8" s="293" t="s">
        <v>736</v>
      </c>
      <c r="K8" s="293"/>
      <c r="L8" s="293"/>
      <c r="M8" s="293" t="s">
        <v>737</v>
      </c>
      <c r="N8" s="293"/>
      <c r="O8" s="293"/>
      <c r="P8" s="293" t="s">
        <v>738</v>
      </c>
      <c r="Q8" s="293"/>
      <c r="R8" s="293"/>
      <c r="S8" s="293" t="s">
        <v>739</v>
      </c>
      <c r="T8" s="293"/>
      <c r="U8" s="293"/>
      <c r="V8" s="382"/>
      <c r="W8" s="383"/>
      <c r="X8" s="384"/>
    </row>
    <row r="9" ht="112.5" customHeight="1" spans="2:24">
      <c r="B9" s="37"/>
      <c r="C9" s="355"/>
      <c r="D9" s="359" t="s">
        <v>740</v>
      </c>
      <c r="E9" s="359" t="s">
        <v>741</v>
      </c>
      <c r="F9" s="359" t="s">
        <v>742</v>
      </c>
      <c r="G9" s="359" t="s">
        <v>743</v>
      </c>
      <c r="H9" s="359" t="s">
        <v>744</v>
      </c>
      <c r="I9" s="359" t="s">
        <v>745</v>
      </c>
      <c r="J9" s="359" t="s">
        <v>746</v>
      </c>
      <c r="K9" s="359" t="s">
        <v>747</v>
      </c>
      <c r="L9" s="359" t="s">
        <v>748</v>
      </c>
      <c r="M9" s="359" t="s">
        <v>749</v>
      </c>
      <c r="N9" s="359" t="s">
        <v>750</v>
      </c>
      <c r="O9" s="359" t="s">
        <v>751</v>
      </c>
      <c r="P9" s="359" t="s">
        <v>752</v>
      </c>
      <c r="Q9" s="359" t="s">
        <v>753</v>
      </c>
      <c r="R9" s="359" t="s">
        <v>754</v>
      </c>
      <c r="S9" s="359" t="s">
        <v>755</v>
      </c>
      <c r="T9" s="359" t="s">
        <v>756</v>
      </c>
      <c r="U9" s="359" t="s">
        <v>757</v>
      </c>
      <c r="V9" s="385"/>
      <c r="W9" s="386"/>
      <c r="X9" s="387"/>
    </row>
    <row r="10" ht="15.6" spans="2:24">
      <c r="B10" s="189">
        <v>1</v>
      </c>
      <c r="C10" s="188" t="str">
        <f>'5 жастағы балалар Ф'!C10</f>
        <v>Айдар Айхан Мадиярұлы</v>
      </c>
      <c r="D10" s="360"/>
      <c r="E10" s="360">
        <v>1</v>
      </c>
      <c r="F10" s="361"/>
      <c r="G10" s="360"/>
      <c r="H10" s="360">
        <v>1</v>
      </c>
      <c r="I10" s="361"/>
      <c r="J10" s="360"/>
      <c r="K10" s="360">
        <v>1</v>
      </c>
      <c r="L10" s="361"/>
      <c r="M10" s="360"/>
      <c r="N10" s="360">
        <v>1</v>
      </c>
      <c r="O10" s="361"/>
      <c r="P10" s="360"/>
      <c r="Q10" s="360">
        <v>1</v>
      </c>
      <c r="R10" s="361"/>
      <c r="S10" s="360"/>
      <c r="T10" s="360">
        <v>1</v>
      </c>
      <c r="U10" s="361"/>
      <c r="V10" s="388">
        <f>COUNTA(J10,M10,D10,G10,P10,S10)</f>
        <v>0</v>
      </c>
      <c r="W10" s="389">
        <f>COUNTA(K10,N10,E10,H10,Q10,T10)</f>
        <v>6</v>
      </c>
      <c r="X10" s="390">
        <f>COUNTA(L10,O10,F10,I10,R10,U10)</f>
        <v>0</v>
      </c>
    </row>
    <row r="11" ht="15.6" spans="2:24">
      <c r="B11" s="189">
        <v>2</v>
      </c>
      <c r="C11" s="188" t="str">
        <f>'5 жастағы балалар Ф'!C11</f>
        <v>Асхатқызы Әйніл</v>
      </c>
      <c r="D11" s="360"/>
      <c r="E11" s="360">
        <v>1</v>
      </c>
      <c r="F11" s="362"/>
      <c r="G11" s="360"/>
      <c r="H11" s="360">
        <v>1</v>
      </c>
      <c r="I11" s="362"/>
      <c r="J11" s="360"/>
      <c r="K11" s="360">
        <v>1</v>
      </c>
      <c r="L11" s="362"/>
      <c r="M11" s="360"/>
      <c r="N11" s="360">
        <v>1</v>
      </c>
      <c r="O11" s="362"/>
      <c r="P11" s="360"/>
      <c r="Q11" s="360">
        <v>1</v>
      </c>
      <c r="R11" s="362"/>
      <c r="S11" s="360"/>
      <c r="T11" s="360">
        <v>1</v>
      </c>
      <c r="U11" s="362"/>
      <c r="V11" s="388">
        <f t="shared" ref="V11:V36" si="0">COUNTA(J11,M11,D11,G11,P11,S11)</f>
        <v>0</v>
      </c>
      <c r="W11" s="389">
        <f t="shared" ref="W11:W36" si="1">COUNTA(K11,N11,E11,H11,Q11,T11)</f>
        <v>6</v>
      </c>
      <c r="X11" s="390">
        <f t="shared" ref="X11:X36" si="2">COUNTA(L11,O11,F11,I11,R11,U11)</f>
        <v>0</v>
      </c>
    </row>
    <row r="12" ht="15.6" spans="2:24">
      <c r="B12" s="189">
        <v>3</v>
      </c>
      <c r="C12" s="188" t="str">
        <f>'5 жастағы балалар Ф'!C12</f>
        <v>Аханов Жантөре Мадатұлы</v>
      </c>
      <c r="D12" s="360"/>
      <c r="E12" s="360"/>
      <c r="F12" s="362">
        <v>1</v>
      </c>
      <c r="G12" s="360"/>
      <c r="H12" s="360"/>
      <c r="I12" s="362">
        <v>1</v>
      </c>
      <c r="J12" s="360"/>
      <c r="K12" s="360"/>
      <c r="L12" s="362">
        <v>1</v>
      </c>
      <c r="M12" s="360"/>
      <c r="N12" s="360"/>
      <c r="O12" s="362">
        <v>1</v>
      </c>
      <c r="P12" s="360"/>
      <c r="Q12" s="360"/>
      <c r="R12" s="362">
        <v>1</v>
      </c>
      <c r="S12" s="360"/>
      <c r="T12" s="360"/>
      <c r="U12" s="362">
        <v>1</v>
      </c>
      <c r="V12" s="388">
        <f t="shared" si="0"/>
        <v>0</v>
      </c>
      <c r="W12" s="389">
        <f t="shared" si="1"/>
        <v>0</v>
      </c>
      <c r="X12" s="390">
        <f t="shared" si="2"/>
        <v>6</v>
      </c>
    </row>
    <row r="13" ht="15.6" spans="2:24">
      <c r="B13" s="189">
        <v>4</v>
      </c>
      <c r="C13" s="188" t="str">
        <f>'5 жастағы балалар Ф'!C13</f>
        <v>Болатов Али Дарханұлы</v>
      </c>
      <c r="D13" s="360"/>
      <c r="E13" s="360">
        <v>1</v>
      </c>
      <c r="F13" s="362"/>
      <c r="G13" s="360"/>
      <c r="H13" s="360">
        <v>1</v>
      </c>
      <c r="I13" s="362"/>
      <c r="J13" s="360"/>
      <c r="K13" s="360">
        <v>1</v>
      </c>
      <c r="L13" s="362"/>
      <c r="M13" s="360"/>
      <c r="N13" s="360">
        <v>1</v>
      </c>
      <c r="O13" s="362"/>
      <c r="P13" s="360"/>
      <c r="Q13" s="360">
        <v>1</v>
      </c>
      <c r="R13" s="362"/>
      <c r="S13" s="360"/>
      <c r="T13" s="360">
        <v>1</v>
      </c>
      <c r="U13" s="362"/>
      <c r="V13" s="388">
        <f t="shared" si="0"/>
        <v>0</v>
      </c>
      <c r="W13" s="389">
        <f t="shared" si="1"/>
        <v>6</v>
      </c>
      <c r="X13" s="390">
        <f t="shared" si="2"/>
        <v>0</v>
      </c>
    </row>
    <row r="14" ht="15.6" spans="2:24">
      <c r="B14" s="189">
        <v>5</v>
      </c>
      <c r="C14" s="188" t="str">
        <f>'5 жастағы балалар Ф'!C14</f>
        <v>Бақытжан Айбар Даулетұлы</v>
      </c>
      <c r="D14" s="360">
        <v>1</v>
      </c>
      <c r="E14" s="360"/>
      <c r="F14" s="362"/>
      <c r="G14" s="360"/>
      <c r="H14" s="360">
        <v>1</v>
      </c>
      <c r="I14" s="362"/>
      <c r="J14" s="360"/>
      <c r="K14" s="360">
        <v>1</v>
      </c>
      <c r="L14" s="362"/>
      <c r="M14" s="360"/>
      <c r="N14" s="360">
        <v>1</v>
      </c>
      <c r="O14" s="362"/>
      <c r="P14" s="360"/>
      <c r="Q14" s="360">
        <v>1</v>
      </c>
      <c r="R14" s="362"/>
      <c r="S14" s="360"/>
      <c r="T14" s="360">
        <v>1</v>
      </c>
      <c r="U14" s="362"/>
      <c r="V14" s="388">
        <f t="shared" si="0"/>
        <v>1</v>
      </c>
      <c r="W14" s="389">
        <f t="shared" si="1"/>
        <v>5</v>
      </c>
      <c r="X14" s="390">
        <f t="shared" si="2"/>
        <v>0</v>
      </c>
    </row>
    <row r="15" ht="15.6" spans="2:24">
      <c r="B15" s="189">
        <v>6</v>
      </c>
      <c r="C15" s="188" t="str">
        <f>'5 жастағы балалар Ф'!C15</f>
        <v>Бақытжан Айым Мадиярқызы</v>
      </c>
      <c r="D15" s="360"/>
      <c r="E15" s="360"/>
      <c r="F15" s="362">
        <v>1</v>
      </c>
      <c r="G15" s="360"/>
      <c r="H15" s="360"/>
      <c r="I15" s="362">
        <v>1</v>
      </c>
      <c r="J15" s="360"/>
      <c r="K15" s="360"/>
      <c r="L15" s="362">
        <v>1</v>
      </c>
      <c r="M15" s="360"/>
      <c r="N15" s="360"/>
      <c r="O15" s="362">
        <v>1</v>
      </c>
      <c r="P15" s="360"/>
      <c r="Q15" s="360"/>
      <c r="R15" s="362">
        <v>1</v>
      </c>
      <c r="S15" s="360"/>
      <c r="T15" s="360"/>
      <c r="U15" s="362">
        <v>1</v>
      </c>
      <c r="V15" s="388">
        <f t="shared" si="0"/>
        <v>0</v>
      </c>
      <c r="W15" s="389">
        <f t="shared" si="1"/>
        <v>0</v>
      </c>
      <c r="X15" s="390">
        <f t="shared" si="2"/>
        <v>6</v>
      </c>
    </row>
    <row r="16" ht="15.6" spans="2:24">
      <c r="B16" s="189">
        <v>7</v>
      </c>
      <c r="C16" s="188" t="str">
        <f>'5 жастағы балалар Ф'!C16</f>
        <v>Нуритдин Райяна Мұсақызы</v>
      </c>
      <c r="D16" s="360">
        <v>1</v>
      </c>
      <c r="E16" s="360"/>
      <c r="F16" s="362"/>
      <c r="G16" s="360"/>
      <c r="H16" s="360">
        <v>1</v>
      </c>
      <c r="I16" s="362"/>
      <c r="J16" s="360"/>
      <c r="K16" s="360">
        <v>1</v>
      </c>
      <c r="L16" s="362"/>
      <c r="M16" s="360"/>
      <c r="N16" s="360">
        <v>1</v>
      </c>
      <c r="O16" s="362"/>
      <c r="P16" s="360"/>
      <c r="Q16" s="360">
        <v>1</v>
      </c>
      <c r="R16" s="362"/>
      <c r="S16" s="360"/>
      <c r="T16" s="360">
        <v>1</v>
      </c>
      <c r="U16" s="362"/>
      <c r="V16" s="388">
        <f t="shared" si="0"/>
        <v>1</v>
      </c>
      <c r="W16" s="389">
        <f t="shared" si="1"/>
        <v>5</v>
      </c>
      <c r="X16" s="390">
        <f t="shared" si="2"/>
        <v>0</v>
      </c>
    </row>
    <row r="17" ht="15.6" spans="2:24">
      <c r="B17" s="189">
        <v>8</v>
      </c>
      <c r="C17" s="188" t="str">
        <f>'5 жастағы балалар Ф'!C17</f>
        <v>Серікбай Төрехан Дарханұлы</v>
      </c>
      <c r="D17" s="360"/>
      <c r="E17" s="360">
        <v>1</v>
      </c>
      <c r="F17" s="362"/>
      <c r="G17" s="360"/>
      <c r="H17" s="360">
        <v>1</v>
      </c>
      <c r="I17" s="362"/>
      <c r="J17" s="360"/>
      <c r="K17" s="360">
        <v>1</v>
      </c>
      <c r="L17" s="362"/>
      <c r="M17" s="360"/>
      <c r="N17" s="360">
        <v>1</v>
      </c>
      <c r="O17" s="362"/>
      <c r="P17" s="360"/>
      <c r="Q17" s="360"/>
      <c r="R17" s="362">
        <v>1</v>
      </c>
      <c r="S17" s="360"/>
      <c r="T17" s="360">
        <v>1</v>
      </c>
      <c r="U17" s="362"/>
      <c r="V17" s="388">
        <f t="shared" si="0"/>
        <v>0</v>
      </c>
      <c r="W17" s="389">
        <f t="shared" si="1"/>
        <v>5</v>
      </c>
      <c r="X17" s="390">
        <f t="shared" si="2"/>
        <v>1</v>
      </c>
    </row>
    <row r="18" ht="15.6" spans="2:24">
      <c r="B18" s="189">
        <v>9</v>
      </c>
      <c r="C18" s="188" t="str">
        <f>'5 жастағы балалар Ф'!C18</f>
        <v>Төлеужан Малика Талантқызы</v>
      </c>
      <c r="D18" s="360"/>
      <c r="E18" s="360">
        <v>1</v>
      </c>
      <c r="F18" s="362"/>
      <c r="G18" s="360"/>
      <c r="H18" s="360">
        <v>1</v>
      </c>
      <c r="I18" s="362"/>
      <c r="J18" s="360"/>
      <c r="K18" s="360">
        <v>1</v>
      </c>
      <c r="L18" s="362"/>
      <c r="M18" s="360"/>
      <c r="N18" s="360">
        <v>1</v>
      </c>
      <c r="O18" s="362"/>
      <c r="P18" s="360"/>
      <c r="Q18" s="360">
        <v>1</v>
      </c>
      <c r="R18" s="362"/>
      <c r="S18" s="360"/>
      <c r="T18" s="360">
        <v>1</v>
      </c>
      <c r="U18" s="362"/>
      <c r="V18" s="388">
        <f t="shared" si="0"/>
        <v>0</v>
      </c>
      <c r="W18" s="389">
        <f t="shared" si="1"/>
        <v>6</v>
      </c>
      <c r="X18" s="390">
        <f t="shared" si="2"/>
        <v>0</v>
      </c>
    </row>
    <row r="19" ht="15.6" spans="2:24">
      <c r="B19" s="189">
        <v>10</v>
      </c>
      <c r="C19" s="188" t="str">
        <f>'5 жастағы балалар Ф'!C19</f>
        <v>Қабдысалы Нұрасыл Рақымұлы</v>
      </c>
      <c r="D19" s="360">
        <v>1</v>
      </c>
      <c r="E19" s="360"/>
      <c r="F19" s="362"/>
      <c r="G19" s="360"/>
      <c r="H19" s="360">
        <v>1</v>
      </c>
      <c r="I19" s="362"/>
      <c r="J19" s="360"/>
      <c r="K19" s="360">
        <v>1</v>
      </c>
      <c r="L19" s="362"/>
      <c r="M19" s="360"/>
      <c r="N19" s="360">
        <v>1</v>
      </c>
      <c r="O19" s="362"/>
      <c r="P19" s="360"/>
      <c r="Q19" s="360">
        <v>1</v>
      </c>
      <c r="R19" s="362"/>
      <c r="S19" s="360"/>
      <c r="T19" s="360">
        <v>1</v>
      </c>
      <c r="U19" s="362"/>
      <c r="V19" s="388">
        <f t="shared" si="0"/>
        <v>1</v>
      </c>
      <c r="W19" s="389">
        <f t="shared" si="1"/>
        <v>5</v>
      </c>
      <c r="X19" s="390">
        <f t="shared" si="2"/>
        <v>0</v>
      </c>
    </row>
    <row r="20" ht="15.6" spans="2:24">
      <c r="B20" s="189">
        <v>11</v>
      </c>
      <c r="C20" s="188" t="str">
        <f>'5 жастағы балалар Ф'!C20</f>
        <v>Қойшыбаева Фарида</v>
      </c>
      <c r="D20" s="360"/>
      <c r="E20" s="360">
        <v>1</v>
      </c>
      <c r="F20" s="362"/>
      <c r="G20" s="360"/>
      <c r="H20" s="360">
        <v>1</v>
      </c>
      <c r="I20" s="362"/>
      <c r="J20" s="360"/>
      <c r="K20" s="360">
        <v>1</v>
      </c>
      <c r="L20" s="362"/>
      <c r="M20" s="360"/>
      <c r="N20" s="360">
        <v>1</v>
      </c>
      <c r="O20" s="362"/>
      <c r="P20" s="360"/>
      <c r="Q20" s="360">
        <v>1</v>
      </c>
      <c r="R20" s="362"/>
      <c r="S20" s="360"/>
      <c r="T20" s="360">
        <v>1</v>
      </c>
      <c r="U20" s="362"/>
      <c r="V20" s="388">
        <f t="shared" si="0"/>
        <v>0</v>
      </c>
      <c r="W20" s="389">
        <f t="shared" si="1"/>
        <v>6</v>
      </c>
      <c r="X20" s="390">
        <f t="shared" si="2"/>
        <v>0</v>
      </c>
    </row>
    <row r="21" ht="15.6" spans="2:24">
      <c r="B21" s="189">
        <v>12</v>
      </c>
      <c r="C21" s="188">
        <f>'5 жастағы балалар Ф'!C21</f>
        <v>0</v>
      </c>
      <c r="D21" s="360"/>
      <c r="E21" s="360"/>
      <c r="F21" s="362"/>
      <c r="G21" s="360"/>
      <c r="H21" s="360"/>
      <c r="I21" s="362"/>
      <c r="J21" s="360"/>
      <c r="K21" s="360"/>
      <c r="L21" s="362"/>
      <c r="M21" s="360"/>
      <c r="N21" s="360"/>
      <c r="O21" s="362"/>
      <c r="P21" s="360"/>
      <c r="Q21" s="360"/>
      <c r="R21" s="362"/>
      <c r="S21" s="360"/>
      <c r="T21" s="360"/>
      <c r="U21" s="362"/>
      <c r="V21" s="388">
        <f t="shared" si="0"/>
        <v>0</v>
      </c>
      <c r="W21" s="389">
        <f t="shared" si="1"/>
        <v>0</v>
      </c>
      <c r="X21" s="390">
        <f t="shared" si="2"/>
        <v>0</v>
      </c>
    </row>
    <row r="22" ht="15.6" spans="2:24">
      <c r="B22" s="189">
        <v>13</v>
      </c>
      <c r="C22" s="188">
        <f>'5 жастағы балалар Ф'!C22</f>
        <v>0</v>
      </c>
      <c r="D22" s="360"/>
      <c r="E22" s="360"/>
      <c r="F22" s="362"/>
      <c r="G22" s="360"/>
      <c r="H22" s="360"/>
      <c r="I22" s="362"/>
      <c r="J22" s="360"/>
      <c r="K22" s="360"/>
      <c r="L22" s="362"/>
      <c r="M22" s="360"/>
      <c r="N22" s="360"/>
      <c r="O22" s="362"/>
      <c r="P22" s="360"/>
      <c r="Q22" s="360"/>
      <c r="R22" s="362"/>
      <c r="S22" s="360"/>
      <c r="T22" s="360"/>
      <c r="U22" s="362"/>
      <c r="V22" s="388">
        <f t="shared" si="0"/>
        <v>0</v>
      </c>
      <c r="W22" s="389">
        <f t="shared" si="1"/>
        <v>0</v>
      </c>
      <c r="X22" s="390">
        <f t="shared" si="2"/>
        <v>0</v>
      </c>
    </row>
    <row r="23" ht="15.6" spans="2:24">
      <c r="B23" s="189">
        <v>14</v>
      </c>
      <c r="C23" s="188">
        <f>'5 жастағы балалар Ф'!C23</f>
        <v>0</v>
      </c>
      <c r="D23" s="360"/>
      <c r="E23" s="360"/>
      <c r="F23" s="362"/>
      <c r="G23" s="360"/>
      <c r="H23" s="360"/>
      <c r="I23" s="362"/>
      <c r="J23" s="360"/>
      <c r="K23" s="360"/>
      <c r="L23" s="362"/>
      <c r="M23" s="360"/>
      <c r="N23" s="360"/>
      <c r="O23" s="362"/>
      <c r="P23" s="360"/>
      <c r="Q23" s="360"/>
      <c r="R23" s="362"/>
      <c r="S23" s="360"/>
      <c r="T23" s="360"/>
      <c r="U23" s="362"/>
      <c r="V23" s="388">
        <f t="shared" si="0"/>
        <v>0</v>
      </c>
      <c r="W23" s="389">
        <f t="shared" si="1"/>
        <v>0</v>
      </c>
      <c r="X23" s="390">
        <f t="shared" si="2"/>
        <v>0</v>
      </c>
    </row>
    <row r="24" ht="15.6" spans="2:24">
      <c r="B24" s="189">
        <v>15</v>
      </c>
      <c r="C24" s="188">
        <f>'5 жастағы балалар Ф'!C24</f>
        <v>0</v>
      </c>
      <c r="D24" s="360"/>
      <c r="E24" s="360"/>
      <c r="F24" s="362"/>
      <c r="G24" s="360"/>
      <c r="H24" s="360"/>
      <c r="I24" s="362"/>
      <c r="J24" s="360"/>
      <c r="K24" s="360"/>
      <c r="L24" s="362"/>
      <c r="M24" s="360"/>
      <c r="N24" s="360"/>
      <c r="O24" s="362"/>
      <c r="P24" s="360"/>
      <c r="Q24" s="360"/>
      <c r="R24" s="362"/>
      <c r="S24" s="360"/>
      <c r="T24" s="360"/>
      <c r="U24" s="362"/>
      <c r="V24" s="388">
        <f t="shared" si="0"/>
        <v>0</v>
      </c>
      <c r="W24" s="389">
        <f t="shared" si="1"/>
        <v>0</v>
      </c>
      <c r="X24" s="390">
        <f t="shared" si="2"/>
        <v>0</v>
      </c>
    </row>
    <row r="25" ht="15.6" spans="2:24">
      <c r="B25" s="189">
        <v>16</v>
      </c>
      <c r="C25" s="188">
        <f>'5 жастағы балалар Ф'!C25</f>
        <v>0</v>
      </c>
      <c r="D25" s="360"/>
      <c r="E25" s="360"/>
      <c r="F25" s="362"/>
      <c r="G25" s="360"/>
      <c r="H25" s="360"/>
      <c r="I25" s="362"/>
      <c r="J25" s="360"/>
      <c r="K25" s="360"/>
      <c r="L25" s="362"/>
      <c r="M25" s="360"/>
      <c r="N25" s="360"/>
      <c r="O25" s="362"/>
      <c r="P25" s="360"/>
      <c r="Q25" s="360"/>
      <c r="R25" s="362"/>
      <c r="S25" s="360"/>
      <c r="T25" s="360"/>
      <c r="U25" s="362"/>
      <c r="V25" s="388">
        <f t="shared" si="0"/>
        <v>0</v>
      </c>
      <c r="W25" s="389">
        <f t="shared" si="1"/>
        <v>0</v>
      </c>
      <c r="X25" s="390">
        <f t="shared" si="2"/>
        <v>0</v>
      </c>
    </row>
    <row r="26" ht="15.6" spans="2:24">
      <c r="B26" s="189">
        <v>17</v>
      </c>
      <c r="C26" s="188">
        <f>'5 жастағы балалар Ф'!C26</f>
        <v>0</v>
      </c>
      <c r="D26" s="360"/>
      <c r="E26" s="360"/>
      <c r="F26" s="362"/>
      <c r="G26" s="360"/>
      <c r="H26" s="360"/>
      <c r="I26" s="362"/>
      <c r="J26" s="360"/>
      <c r="K26" s="360"/>
      <c r="L26" s="362"/>
      <c r="M26" s="360"/>
      <c r="N26" s="360"/>
      <c r="O26" s="362"/>
      <c r="P26" s="360"/>
      <c r="Q26" s="360"/>
      <c r="R26" s="362"/>
      <c r="S26" s="360"/>
      <c r="T26" s="360"/>
      <c r="U26" s="362"/>
      <c r="V26" s="388">
        <f t="shared" si="0"/>
        <v>0</v>
      </c>
      <c r="W26" s="389">
        <f t="shared" si="1"/>
        <v>0</v>
      </c>
      <c r="X26" s="390">
        <f t="shared" si="2"/>
        <v>0</v>
      </c>
    </row>
    <row r="27" ht="15.6" spans="2:24">
      <c r="B27" s="189">
        <v>18</v>
      </c>
      <c r="C27" s="188">
        <f>'5 жастағы балалар Ф'!C27</f>
        <v>0</v>
      </c>
      <c r="D27" s="360"/>
      <c r="E27" s="360"/>
      <c r="F27" s="362"/>
      <c r="G27" s="360"/>
      <c r="H27" s="360"/>
      <c r="I27" s="362"/>
      <c r="J27" s="360"/>
      <c r="K27" s="360"/>
      <c r="L27" s="362"/>
      <c r="M27" s="360"/>
      <c r="N27" s="360"/>
      <c r="O27" s="362"/>
      <c r="P27" s="360"/>
      <c r="Q27" s="360"/>
      <c r="R27" s="362"/>
      <c r="S27" s="360"/>
      <c r="T27" s="360"/>
      <c r="U27" s="362"/>
      <c r="V27" s="388">
        <f t="shared" si="0"/>
        <v>0</v>
      </c>
      <c r="W27" s="389">
        <f t="shared" si="1"/>
        <v>0</v>
      </c>
      <c r="X27" s="390">
        <f t="shared" si="2"/>
        <v>0</v>
      </c>
    </row>
    <row r="28" ht="15.6" spans="2:24">
      <c r="B28" s="189">
        <v>19</v>
      </c>
      <c r="C28" s="188">
        <f>'5 жастағы балалар Ф'!C28</f>
        <v>0</v>
      </c>
      <c r="D28" s="360"/>
      <c r="E28" s="360"/>
      <c r="F28" s="362"/>
      <c r="G28" s="360"/>
      <c r="H28" s="360"/>
      <c r="I28" s="362"/>
      <c r="J28" s="360"/>
      <c r="K28" s="360"/>
      <c r="L28" s="362"/>
      <c r="M28" s="360"/>
      <c r="N28" s="360"/>
      <c r="O28" s="362"/>
      <c r="P28" s="360"/>
      <c r="Q28" s="360"/>
      <c r="R28" s="362"/>
      <c r="S28" s="360"/>
      <c r="T28" s="360"/>
      <c r="U28" s="362"/>
      <c r="V28" s="388">
        <f t="shared" si="0"/>
        <v>0</v>
      </c>
      <c r="W28" s="389">
        <f t="shared" si="1"/>
        <v>0</v>
      </c>
      <c r="X28" s="390">
        <f t="shared" si="2"/>
        <v>0</v>
      </c>
    </row>
    <row r="29" ht="15.6" spans="2:24">
      <c r="B29" s="189">
        <v>20</v>
      </c>
      <c r="C29" s="188">
        <f>'5 жастағы балалар Ф'!C29</f>
        <v>0</v>
      </c>
      <c r="D29" s="360"/>
      <c r="E29" s="360"/>
      <c r="F29" s="362"/>
      <c r="G29" s="360"/>
      <c r="H29" s="360"/>
      <c r="I29" s="362"/>
      <c r="J29" s="360"/>
      <c r="K29" s="360"/>
      <c r="L29" s="362"/>
      <c r="M29" s="360"/>
      <c r="N29" s="360"/>
      <c r="O29" s="362"/>
      <c r="P29" s="360"/>
      <c r="Q29" s="360"/>
      <c r="R29" s="362"/>
      <c r="S29" s="360"/>
      <c r="T29" s="360"/>
      <c r="U29" s="362"/>
      <c r="V29" s="388">
        <f t="shared" si="0"/>
        <v>0</v>
      </c>
      <c r="W29" s="389">
        <f t="shared" si="1"/>
        <v>0</v>
      </c>
      <c r="X29" s="390">
        <f t="shared" si="2"/>
        <v>0</v>
      </c>
    </row>
    <row r="30" ht="15.6" spans="2:24">
      <c r="B30" s="189">
        <v>21</v>
      </c>
      <c r="C30" s="188">
        <f>'5 жастағы балалар Ф'!C30</f>
        <v>0</v>
      </c>
      <c r="D30" s="360"/>
      <c r="E30" s="360"/>
      <c r="F30" s="362"/>
      <c r="G30" s="360"/>
      <c r="H30" s="360"/>
      <c r="I30" s="362"/>
      <c r="J30" s="360"/>
      <c r="K30" s="360"/>
      <c r="L30" s="362"/>
      <c r="M30" s="360"/>
      <c r="N30" s="360"/>
      <c r="O30" s="362"/>
      <c r="P30" s="360"/>
      <c r="Q30" s="360"/>
      <c r="R30" s="362"/>
      <c r="S30" s="360"/>
      <c r="T30" s="360"/>
      <c r="U30" s="362"/>
      <c r="V30" s="388">
        <f t="shared" si="0"/>
        <v>0</v>
      </c>
      <c r="W30" s="389">
        <f t="shared" si="1"/>
        <v>0</v>
      </c>
      <c r="X30" s="390">
        <f t="shared" si="2"/>
        <v>0</v>
      </c>
    </row>
    <row r="31" ht="15.6" spans="2:24">
      <c r="B31" s="189">
        <v>22</v>
      </c>
      <c r="C31" s="188">
        <f>'5 жастағы балалар Ф'!C31</f>
        <v>0</v>
      </c>
      <c r="D31" s="360"/>
      <c r="E31" s="360"/>
      <c r="F31" s="362"/>
      <c r="G31" s="360"/>
      <c r="H31" s="360"/>
      <c r="I31" s="362"/>
      <c r="J31" s="360"/>
      <c r="K31" s="360"/>
      <c r="L31" s="362"/>
      <c r="M31" s="360"/>
      <c r="N31" s="360"/>
      <c r="O31" s="362"/>
      <c r="P31" s="360"/>
      <c r="Q31" s="360"/>
      <c r="R31" s="362"/>
      <c r="S31" s="360"/>
      <c r="T31" s="360"/>
      <c r="U31" s="362"/>
      <c r="V31" s="388">
        <f t="shared" si="0"/>
        <v>0</v>
      </c>
      <c r="W31" s="389">
        <f t="shared" si="1"/>
        <v>0</v>
      </c>
      <c r="X31" s="390">
        <f t="shared" si="2"/>
        <v>0</v>
      </c>
    </row>
    <row r="32" ht="15.6" spans="2:24">
      <c r="B32" s="189">
        <v>23</v>
      </c>
      <c r="C32" s="188">
        <f>'5 жастағы балалар Ф'!C32</f>
        <v>0</v>
      </c>
      <c r="D32" s="360"/>
      <c r="E32" s="360"/>
      <c r="F32" s="362"/>
      <c r="G32" s="360"/>
      <c r="H32" s="360"/>
      <c r="I32" s="362"/>
      <c r="J32" s="360"/>
      <c r="K32" s="360"/>
      <c r="L32" s="362"/>
      <c r="M32" s="360"/>
      <c r="N32" s="360"/>
      <c r="O32" s="362"/>
      <c r="P32" s="360"/>
      <c r="Q32" s="360"/>
      <c r="R32" s="362"/>
      <c r="S32" s="360"/>
      <c r="T32" s="360"/>
      <c r="U32" s="362"/>
      <c r="V32" s="388">
        <f t="shared" si="0"/>
        <v>0</v>
      </c>
      <c r="W32" s="389">
        <f t="shared" si="1"/>
        <v>0</v>
      </c>
      <c r="X32" s="390">
        <f t="shared" si="2"/>
        <v>0</v>
      </c>
    </row>
    <row r="33" ht="15.6" spans="2:24">
      <c r="B33" s="189">
        <v>24</v>
      </c>
      <c r="C33" s="188">
        <f>'5 жастағы балалар Ф'!C33</f>
        <v>0</v>
      </c>
      <c r="D33" s="360"/>
      <c r="E33" s="360"/>
      <c r="F33" s="362"/>
      <c r="G33" s="360"/>
      <c r="H33" s="360"/>
      <c r="I33" s="362"/>
      <c r="J33" s="360"/>
      <c r="K33" s="360"/>
      <c r="L33" s="362"/>
      <c r="M33" s="360"/>
      <c r="N33" s="360"/>
      <c r="O33" s="362"/>
      <c r="P33" s="360"/>
      <c r="Q33" s="360"/>
      <c r="R33" s="362"/>
      <c r="S33" s="360"/>
      <c r="T33" s="360"/>
      <c r="U33" s="362"/>
      <c r="V33" s="388">
        <f t="shared" si="0"/>
        <v>0</v>
      </c>
      <c r="W33" s="389">
        <f t="shared" si="1"/>
        <v>0</v>
      </c>
      <c r="X33" s="390">
        <f t="shared" si="2"/>
        <v>0</v>
      </c>
    </row>
    <row r="34" ht="15.6" spans="2:24">
      <c r="B34" s="189">
        <v>25</v>
      </c>
      <c r="C34" s="188">
        <f>'5 жастағы балалар Ф'!C34</f>
        <v>0</v>
      </c>
      <c r="D34" s="360"/>
      <c r="E34" s="360"/>
      <c r="F34" s="362"/>
      <c r="G34" s="360"/>
      <c r="H34" s="360"/>
      <c r="I34" s="362"/>
      <c r="J34" s="360"/>
      <c r="K34" s="360"/>
      <c r="L34" s="362"/>
      <c r="M34" s="360"/>
      <c r="N34" s="360"/>
      <c r="O34" s="362"/>
      <c r="P34" s="360"/>
      <c r="Q34" s="360"/>
      <c r="R34" s="362"/>
      <c r="S34" s="360"/>
      <c r="T34" s="360"/>
      <c r="U34" s="362"/>
      <c r="V34" s="388">
        <f t="shared" si="0"/>
        <v>0</v>
      </c>
      <c r="W34" s="389">
        <f t="shared" si="1"/>
        <v>0</v>
      </c>
      <c r="X34" s="390">
        <f t="shared" si="2"/>
        <v>0</v>
      </c>
    </row>
    <row r="35" ht="15.6" spans="2:24">
      <c r="B35" s="189">
        <v>26</v>
      </c>
      <c r="C35" s="188">
        <f>'5 жастағы балалар Ф'!C35</f>
        <v>0</v>
      </c>
      <c r="D35" s="360"/>
      <c r="E35" s="360"/>
      <c r="F35" s="362"/>
      <c r="G35" s="360"/>
      <c r="H35" s="360"/>
      <c r="I35" s="362"/>
      <c r="J35" s="360"/>
      <c r="K35" s="360"/>
      <c r="L35" s="362"/>
      <c r="M35" s="360"/>
      <c r="N35" s="360"/>
      <c r="O35" s="362"/>
      <c r="P35" s="360"/>
      <c r="Q35" s="360"/>
      <c r="R35" s="362"/>
      <c r="S35" s="360"/>
      <c r="T35" s="360"/>
      <c r="U35" s="362"/>
      <c r="V35" s="388">
        <f t="shared" si="0"/>
        <v>0</v>
      </c>
      <c r="W35" s="389">
        <f t="shared" si="1"/>
        <v>0</v>
      </c>
      <c r="X35" s="390">
        <f t="shared" si="2"/>
        <v>0</v>
      </c>
    </row>
    <row r="36" ht="15.6" spans="2:24">
      <c r="B36" s="189">
        <v>27</v>
      </c>
      <c r="C36" s="188">
        <f>'5 жастағы балалар Ф'!C36</f>
        <v>0</v>
      </c>
      <c r="D36" s="360"/>
      <c r="E36" s="360"/>
      <c r="F36" s="362"/>
      <c r="G36" s="360"/>
      <c r="H36" s="360"/>
      <c r="I36" s="362"/>
      <c r="J36" s="360"/>
      <c r="K36" s="360"/>
      <c r="L36" s="362"/>
      <c r="M36" s="360"/>
      <c r="N36" s="360"/>
      <c r="O36" s="362"/>
      <c r="P36" s="360"/>
      <c r="Q36" s="360"/>
      <c r="R36" s="362"/>
      <c r="S36" s="360"/>
      <c r="T36" s="360"/>
      <c r="U36" s="362"/>
      <c r="V36" s="388">
        <f t="shared" si="0"/>
        <v>0</v>
      </c>
      <c r="W36" s="389">
        <f t="shared" si="1"/>
        <v>0</v>
      </c>
      <c r="X36" s="390">
        <f t="shared" si="2"/>
        <v>0</v>
      </c>
    </row>
    <row r="37" ht="15" customHeight="1" spans="2:24">
      <c r="B37" s="363" t="s">
        <v>70</v>
      </c>
      <c r="C37" s="364"/>
      <c r="D37" s="365">
        <f t="shared" ref="D37:U37" si="3">SUM(D5:D36)</f>
        <v>3</v>
      </c>
      <c r="E37" s="365">
        <f t="shared" si="3"/>
        <v>6</v>
      </c>
      <c r="F37" s="366">
        <f t="shared" si="3"/>
        <v>2</v>
      </c>
      <c r="G37" s="364">
        <f t="shared" si="3"/>
        <v>0</v>
      </c>
      <c r="H37" s="365">
        <f t="shared" si="3"/>
        <v>9</v>
      </c>
      <c r="I37" s="366">
        <f t="shared" si="3"/>
        <v>2</v>
      </c>
      <c r="J37" s="364">
        <f t="shared" ref="J37:O37" si="4">SUM(J5:J36)</f>
        <v>0</v>
      </c>
      <c r="K37" s="365">
        <f t="shared" si="4"/>
        <v>9</v>
      </c>
      <c r="L37" s="366">
        <f t="shared" si="4"/>
        <v>2</v>
      </c>
      <c r="M37" s="364">
        <f t="shared" si="4"/>
        <v>0</v>
      </c>
      <c r="N37" s="365">
        <f t="shared" si="4"/>
        <v>9</v>
      </c>
      <c r="O37" s="366">
        <f t="shared" si="4"/>
        <v>2</v>
      </c>
      <c r="P37" s="364">
        <f t="shared" si="3"/>
        <v>0</v>
      </c>
      <c r="Q37" s="365">
        <f t="shared" si="3"/>
        <v>8</v>
      </c>
      <c r="R37" s="366">
        <f t="shared" si="3"/>
        <v>3</v>
      </c>
      <c r="S37" s="364">
        <f t="shared" si="3"/>
        <v>0</v>
      </c>
      <c r="T37" s="365">
        <f t="shared" si="3"/>
        <v>9</v>
      </c>
      <c r="U37" s="366">
        <f t="shared" si="3"/>
        <v>2</v>
      </c>
      <c r="V37" s="391"/>
      <c r="W37" s="113"/>
      <c r="X37" s="113"/>
    </row>
    <row r="38" ht="54.75" customHeight="1" spans="2:24">
      <c r="B38" s="367" t="s">
        <v>71</v>
      </c>
      <c r="C38" s="368"/>
      <c r="D38" s="369">
        <f>D37*100/W40</f>
        <v>27.2727272727273</v>
      </c>
      <c r="E38" s="369">
        <f>E37*100/W40</f>
        <v>54.5454545454545</v>
      </c>
      <c r="F38" s="370">
        <f>F37*100/W40</f>
        <v>18.1818181818182</v>
      </c>
      <c r="G38" s="371">
        <f>G37*100/W40</f>
        <v>0</v>
      </c>
      <c r="H38" s="369">
        <f>H37*100/W40</f>
        <v>81.8181818181818</v>
      </c>
      <c r="I38" s="370">
        <f>I37*100/W40</f>
        <v>18.1818181818182</v>
      </c>
      <c r="J38" s="371">
        <f>J37*100/W40</f>
        <v>0</v>
      </c>
      <c r="K38" s="369">
        <f>K37*100/W40</f>
        <v>81.8181818181818</v>
      </c>
      <c r="L38" s="370">
        <f>L37*100/W40</f>
        <v>18.1818181818182</v>
      </c>
      <c r="M38" s="371">
        <f>M37*100/W40</f>
        <v>0</v>
      </c>
      <c r="N38" s="369">
        <f>N37*100/W40</f>
        <v>81.8181818181818</v>
      </c>
      <c r="O38" s="370">
        <f>O37*100/W40</f>
        <v>18.1818181818182</v>
      </c>
      <c r="P38" s="371">
        <f>P37*100/W40</f>
        <v>0</v>
      </c>
      <c r="Q38" s="369">
        <f>Q37*100/W40</f>
        <v>72.7272727272727</v>
      </c>
      <c r="R38" s="370">
        <f>R37*100/W40</f>
        <v>27.2727272727273</v>
      </c>
      <c r="S38" s="371">
        <f>S37*100/W40</f>
        <v>0</v>
      </c>
      <c r="T38" s="369">
        <f>T37*100/W40</f>
        <v>81.8181818181818</v>
      </c>
      <c r="U38" s="370">
        <f>U37*100/W40</f>
        <v>18.1818181818182</v>
      </c>
      <c r="V38" s="391"/>
      <c r="W38" s="113"/>
      <c r="X38" s="113"/>
    </row>
    <row r="39" spans="2:24">
      <c r="B39" s="372"/>
      <c r="C39" s="373"/>
      <c r="D39" s="373"/>
      <c r="E39" s="373"/>
      <c r="F39" s="373"/>
      <c r="G39" s="373"/>
      <c r="H39" s="373"/>
      <c r="I39" s="373"/>
      <c r="J39" s="373"/>
      <c r="K39" s="373"/>
      <c r="L39" s="373"/>
      <c r="M39" s="373"/>
      <c r="N39" s="373"/>
      <c r="O39" s="373"/>
      <c r="P39" s="373"/>
      <c r="Q39" s="373"/>
      <c r="R39" s="373"/>
      <c r="S39" s="392"/>
      <c r="T39" s="392"/>
      <c r="U39" s="392"/>
      <c r="V39" s="393"/>
      <c r="W39" s="37" t="s">
        <v>72</v>
      </c>
      <c r="X39" s="37" t="s">
        <v>73</v>
      </c>
    </row>
    <row r="40" spans="2:24">
      <c r="B40" s="374"/>
      <c r="C40" s="315"/>
      <c r="D40" s="315"/>
      <c r="E40" s="315"/>
      <c r="F40" s="315"/>
      <c r="G40" s="315"/>
      <c r="H40" s="315"/>
      <c r="I40" s="315"/>
      <c r="J40" s="315"/>
      <c r="K40" s="315"/>
      <c r="L40" s="315"/>
      <c r="M40" s="315"/>
      <c r="N40" s="315"/>
      <c r="O40" s="315"/>
      <c r="P40" s="315"/>
      <c r="Q40" s="315"/>
      <c r="R40" s="315"/>
      <c r="S40" s="394" t="s">
        <v>70</v>
      </c>
      <c r="T40" s="395"/>
      <c r="U40" s="395"/>
      <c r="V40" s="396"/>
      <c r="W40" s="32">
        <f>'5 жастағы балалар Ф'!W40</f>
        <v>11</v>
      </c>
      <c r="X40" s="32">
        <v>100</v>
      </c>
    </row>
    <row r="41" spans="2:24">
      <c r="B41" s="374"/>
      <c r="C41" s="315"/>
      <c r="D41" s="315"/>
      <c r="E41" s="315"/>
      <c r="F41" s="315"/>
      <c r="G41" s="315"/>
      <c r="H41" s="315"/>
      <c r="I41" s="315"/>
      <c r="J41" s="315"/>
      <c r="K41" s="315"/>
      <c r="L41" s="315"/>
      <c r="M41" s="315"/>
      <c r="N41" s="315"/>
      <c r="O41" s="315"/>
      <c r="P41" s="315"/>
      <c r="Q41" s="315"/>
      <c r="R41" s="315"/>
      <c r="S41" s="397" t="s">
        <v>6</v>
      </c>
      <c r="T41" s="398"/>
      <c r="U41" s="398"/>
      <c r="V41" s="399"/>
      <c r="W41" s="400">
        <f>COUNTIF(V10:V36,"&gt;0")</f>
        <v>3</v>
      </c>
      <c r="X41" s="401">
        <f>(J38+M38+G38+P38+S38+D38)/6</f>
        <v>4.54545454545455</v>
      </c>
    </row>
    <row r="42" spans="2:24">
      <c r="B42" s="374"/>
      <c r="C42" s="315"/>
      <c r="D42" s="315"/>
      <c r="E42" s="315"/>
      <c r="F42" s="315"/>
      <c r="G42" s="315"/>
      <c r="H42" s="315"/>
      <c r="I42" s="315"/>
      <c r="J42" s="315"/>
      <c r="K42" s="315"/>
      <c r="L42" s="315"/>
      <c r="M42" s="315"/>
      <c r="N42" s="315"/>
      <c r="O42" s="315"/>
      <c r="P42" s="315"/>
      <c r="Q42" s="315"/>
      <c r="R42" s="315"/>
      <c r="S42" s="402" t="s">
        <v>7</v>
      </c>
      <c r="T42" s="403"/>
      <c r="U42" s="403"/>
      <c r="V42" s="404"/>
      <c r="W42" s="400">
        <f>COUNTIF(W10:W36,"&gt;0")</f>
        <v>9</v>
      </c>
      <c r="X42" s="401">
        <f>(K38+N38+H38+T38+Q38+E38)/6</f>
        <v>75.7575757575758</v>
      </c>
    </row>
    <row r="43" spans="2:24">
      <c r="B43" s="374"/>
      <c r="C43" s="315"/>
      <c r="D43" s="315"/>
      <c r="E43" s="315"/>
      <c r="F43" s="315"/>
      <c r="G43" s="315"/>
      <c r="H43" s="315"/>
      <c r="I43" s="315"/>
      <c r="J43" s="315"/>
      <c r="K43" s="315"/>
      <c r="L43" s="315"/>
      <c r="M43" s="315"/>
      <c r="N43" s="315"/>
      <c r="O43" s="315"/>
      <c r="P43" s="315"/>
      <c r="Q43" s="315"/>
      <c r="R43" s="315"/>
      <c r="S43" s="405" t="s">
        <v>8</v>
      </c>
      <c r="T43" s="406"/>
      <c r="U43" s="406"/>
      <c r="V43" s="407"/>
      <c r="W43" s="400">
        <f>COUNTIF(X10:X36,"&gt;0")</f>
        <v>3</v>
      </c>
      <c r="X43" s="401">
        <f>(L38+O38+I38+R38+U38+F38)/6</f>
        <v>19.6969696969697</v>
      </c>
    </row>
    <row r="45" spans="27:27">
      <c r="AA45" s="113"/>
    </row>
    <row r="48" ht="15.75" customHeight="1" spans="2:26">
      <c r="B48" s="353"/>
      <c r="C48" s="354" t="s">
        <v>0</v>
      </c>
      <c r="D48" s="354"/>
      <c r="E48" s="354"/>
      <c r="F48" s="354"/>
      <c r="G48" s="354"/>
      <c r="H48" s="354"/>
      <c r="I48" s="354"/>
      <c r="J48" s="354"/>
      <c r="K48" s="354"/>
      <c r="L48" s="354"/>
      <c r="M48" s="354"/>
      <c r="N48" s="354"/>
      <c r="O48" s="354"/>
      <c r="P48" s="354"/>
      <c r="Q48" s="354"/>
      <c r="R48" s="354"/>
      <c r="S48" s="354"/>
      <c r="T48" s="354"/>
      <c r="U48" s="354"/>
      <c r="V48" s="354"/>
      <c r="W48" s="354"/>
      <c r="X48" s="354"/>
      <c r="Y48" s="354"/>
      <c r="Z48" s="354"/>
    </row>
    <row r="49" ht="15.6" spans="1:26">
      <c r="A49" s="353"/>
      <c r="B49" s="353"/>
      <c r="C49" s="354" t="str">
        <f>'5 жастағы балалар Ф'!C49:Z49</f>
        <v>Оқу жылы: 2023-2024                             Топ: "Мектепалды сыныбы"               Өткізу кезеңі: қорытынды       Өткізу мерзімі: қаңтар 2024 жыл</v>
      </c>
      <c r="D49" s="354"/>
      <c r="E49" s="354"/>
      <c r="F49" s="354"/>
      <c r="G49" s="354"/>
      <c r="H49" s="354"/>
      <c r="I49" s="354"/>
      <c r="J49" s="354"/>
      <c r="K49" s="354"/>
      <c r="L49" s="354"/>
      <c r="M49" s="354"/>
      <c r="N49" s="354"/>
      <c r="O49" s="354"/>
      <c r="P49" s="354"/>
      <c r="Q49" s="354"/>
      <c r="R49" s="354"/>
      <c r="S49" s="354"/>
      <c r="T49" s="354"/>
      <c r="U49" s="354"/>
      <c r="V49" s="354"/>
      <c r="W49" s="354"/>
      <c r="X49" s="354"/>
      <c r="Y49" s="354"/>
      <c r="Z49" s="354"/>
    </row>
    <row r="51" ht="15.75" customHeight="1" spans="2:27">
      <c r="B51" s="37" t="s">
        <v>3</v>
      </c>
      <c r="C51" s="355" t="s">
        <v>111</v>
      </c>
      <c r="D51" s="375" t="s">
        <v>726</v>
      </c>
      <c r="E51" s="356"/>
      <c r="F51" s="356"/>
      <c r="G51" s="356"/>
      <c r="H51" s="356"/>
      <c r="I51" s="356"/>
      <c r="J51" s="356"/>
      <c r="K51" s="356"/>
      <c r="L51" s="356"/>
      <c r="M51" s="356"/>
      <c r="N51" s="356"/>
      <c r="O51" s="356"/>
      <c r="P51" s="356"/>
      <c r="Q51" s="356"/>
      <c r="R51" s="356"/>
      <c r="S51" s="356"/>
      <c r="T51" s="356"/>
      <c r="U51" s="356"/>
      <c r="V51" s="356"/>
      <c r="W51" s="356"/>
      <c r="X51" s="378"/>
      <c r="Y51" s="379" t="s">
        <v>6</v>
      </c>
      <c r="Z51" s="380" t="s">
        <v>7</v>
      </c>
      <c r="AA51" s="381" t="s">
        <v>8</v>
      </c>
    </row>
    <row r="52" ht="15" customHeight="1" spans="2:27">
      <c r="B52" s="37"/>
      <c r="C52" s="355"/>
      <c r="D52" s="376" t="s">
        <v>727</v>
      </c>
      <c r="E52" s="377"/>
      <c r="F52" s="377"/>
      <c r="G52" s="377"/>
      <c r="H52" s="377"/>
      <c r="I52" s="377"/>
      <c r="J52" s="377"/>
      <c r="K52" s="377"/>
      <c r="L52" s="377"/>
      <c r="M52" s="377"/>
      <c r="N52" s="377"/>
      <c r="O52" s="377"/>
      <c r="P52" s="377"/>
      <c r="Q52" s="377"/>
      <c r="R52" s="377"/>
      <c r="S52" s="377"/>
      <c r="T52" s="377"/>
      <c r="U52" s="377"/>
      <c r="V52" s="377"/>
      <c r="W52" s="377"/>
      <c r="X52" s="408"/>
      <c r="Y52" s="382"/>
      <c r="Z52" s="383"/>
      <c r="AA52" s="384"/>
    </row>
    <row r="53" ht="15" customHeight="1" spans="2:27">
      <c r="B53" s="37"/>
      <c r="C53" s="355"/>
      <c r="D53" s="358" t="s">
        <v>758</v>
      </c>
      <c r="E53" s="358"/>
      <c r="F53" s="358"/>
      <c r="G53" s="358" t="s">
        <v>759</v>
      </c>
      <c r="H53" s="358"/>
      <c r="I53" s="358"/>
      <c r="J53" s="358" t="s">
        <v>760</v>
      </c>
      <c r="K53" s="358"/>
      <c r="L53" s="358"/>
      <c r="M53" s="358" t="s">
        <v>761</v>
      </c>
      <c r="N53" s="358"/>
      <c r="O53" s="358"/>
      <c r="P53" s="358" t="s">
        <v>762</v>
      </c>
      <c r="Q53" s="358"/>
      <c r="R53" s="358"/>
      <c r="S53" s="358" t="s">
        <v>763</v>
      </c>
      <c r="T53" s="358"/>
      <c r="U53" s="358"/>
      <c r="V53" s="358" t="s">
        <v>764</v>
      </c>
      <c r="W53" s="358"/>
      <c r="X53" s="358"/>
      <c r="Y53" s="382"/>
      <c r="Z53" s="383"/>
      <c r="AA53" s="384"/>
    </row>
    <row r="54" ht="114" customHeight="1" spans="2:27">
      <c r="B54" s="37"/>
      <c r="C54" s="355"/>
      <c r="D54" s="293" t="s">
        <v>765</v>
      </c>
      <c r="E54" s="293"/>
      <c r="F54" s="293"/>
      <c r="G54" s="293" t="s">
        <v>766</v>
      </c>
      <c r="H54" s="293"/>
      <c r="I54" s="293"/>
      <c r="J54" s="293" t="s">
        <v>767</v>
      </c>
      <c r="K54" s="293"/>
      <c r="L54" s="293"/>
      <c r="M54" s="293" t="s">
        <v>768</v>
      </c>
      <c r="N54" s="293"/>
      <c r="O54" s="293"/>
      <c r="P54" s="293" t="s">
        <v>769</v>
      </c>
      <c r="Q54" s="293"/>
      <c r="R54" s="293"/>
      <c r="S54" s="293" t="s">
        <v>770</v>
      </c>
      <c r="T54" s="293"/>
      <c r="U54" s="293"/>
      <c r="V54" s="293" t="s">
        <v>771</v>
      </c>
      <c r="W54" s="293"/>
      <c r="X54" s="293"/>
      <c r="Y54" s="382"/>
      <c r="Z54" s="383"/>
      <c r="AA54" s="384"/>
    </row>
    <row r="55" ht="135" customHeight="1" spans="2:27">
      <c r="B55" s="37"/>
      <c r="C55" s="355"/>
      <c r="D55" s="359" t="s">
        <v>772</v>
      </c>
      <c r="E55" s="359" t="s">
        <v>773</v>
      </c>
      <c r="F55" s="359" t="s">
        <v>774</v>
      </c>
      <c r="G55" s="359" t="s">
        <v>775</v>
      </c>
      <c r="H55" s="359" t="s">
        <v>776</v>
      </c>
      <c r="I55" s="359" t="s">
        <v>777</v>
      </c>
      <c r="J55" s="359" t="s">
        <v>778</v>
      </c>
      <c r="K55" s="359" t="s">
        <v>779</v>
      </c>
      <c r="L55" s="359" t="s">
        <v>780</v>
      </c>
      <c r="M55" s="359" t="s">
        <v>781</v>
      </c>
      <c r="N55" s="359" t="s">
        <v>782</v>
      </c>
      <c r="O55" s="359" t="s">
        <v>783</v>
      </c>
      <c r="P55" s="359" t="s">
        <v>784</v>
      </c>
      <c r="Q55" s="359" t="s">
        <v>785</v>
      </c>
      <c r="R55" s="359" t="s">
        <v>786</v>
      </c>
      <c r="S55" s="359" t="s">
        <v>787</v>
      </c>
      <c r="T55" s="359" t="s">
        <v>788</v>
      </c>
      <c r="U55" s="359" t="s">
        <v>789</v>
      </c>
      <c r="V55" s="359" t="s">
        <v>790</v>
      </c>
      <c r="W55" s="359" t="s">
        <v>791</v>
      </c>
      <c r="X55" s="359" t="s">
        <v>792</v>
      </c>
      <c r="Y55" s="385"/>
      <c r="Z55" s="386"/>
      <c r="AA55" s="387"/>
    </row>
    <row r="56" ht="15.6" spans="2:27">
      <c r="B56" s="189">
        <v>1</v>
      </c>
      <c r="C56" s="188" t="str">
        <f>'5 жастағы балалар Ф'!C56</f>
        <v>Айдар Айхан Мадиярұлы</v>
      </c>
      <c r="D56" s="360"/>
      <c r="E56" s="360">
        <v>1</v>
      </c>
      <c r="F56" s="361"/>
      <c r="G56" s="360"/>
      <c r="H56" s="360">
        <v>1</v>
      </c>
      <c r="I56" s="361"/>
      <c r="J56" s="360"/>
      <c r="K56" s="360"/>
      <c r="L56" s="361">
        <v>1</v>
      </c>
      <c r="M56" s="360"/>
      <c r="N56" s="360">
        <v>1</v>
      </c>
      <c r="O56" s="361"/>
      <c r="P56" s="360"/>
      <c r="Q56" s="360">
        <v>1</v>
      </c>
      <c r="R56" s="361"/>
      <c r="S56" s="360"/>
      <c r="T56" s="360">
        <v>1</v>
      </c>
      <c r="U56" s="361"/>
      <c r="V56" s="360"/>
      <c r="W56" s="360">
        <v>1</v>
      </c>
      <c r="X56" s="361"/>
      <c r="Y56" s="388">
        <f>COUNTA(J56,M56,D56,G56,P56,S56,V56)</f>
        <v>0</v>
      </c>
      <c r="Z56" s="389">
        <f>COUNTA(K56,N56,E56,H56,Q56,T56,W56)</f>
        <v>6</v>
      </c>
      <c r="AA56" s="390">
        <f>COUNTA(L56,O56,F56,I56,R56,U56,X56)</f>
        <v>1</v>
      </c>
    </row>
    <row r="57" ht="15.6" spans="2:27">
      <c r="B57" s="189">
        <v>2</v>
      </c>
      <c r="C57" s="188" t="str">
        <f>'5 жастағы балалар Ф'!C57</f>
        <v>Асхатқызы Әйніл</v>
      </c>
      <c r="D57" s="360"/>
      <c r="E57" s="360">
        <v>1</v>
      </c>
      <c r="F57" s="362"/>
      <c r="G57" s="360">
        <v>1</v>
      </c>
      <c r="H57" s="360"/>
      <c r="I57" s="362"/>
      <c r="J57" s="360"/>
      <c r="K57" s="360">
        <v>1</v>
      </c>
      <c r="L57" s="362"/>
      <c r="M57" s="360"/>
      <c r="N57" s="360">
        <v>1</v>
      </c>
      <c r="O57" s="362"/>
      <c r="P57" s="360"/>
      <c r="Q57" s="360">
        <v>1</v>
      </c>
      <c r="R57" s="362"/>
      <c r="S57" s="360"/>
      <c r="T57" s="360">
        <v>1</v>
      </c>
      <c r="U57" s="362"/>
      <c r="V57" s="360">
        <v>1</v>
      </c>
      <c r="W57" s="360"/>
      <c r="X57" s="362"/>
      <c r="Y57" s="388">
        <f t="shared" ref="Y57:Y97" si="5">COUNTA(J57,M57,D57,G57,P57,S57,V57)</f>
        <v>2</v>
      </c>
      <c r="Z57" s="389">
        <f t="shared" ref="Z57:Z97" si="6">COUNTA(K57,N57,E57,H57,Q57,T57,W57)</f>
        <v>5</v>
      </c>
      <c r="AA57" s="390">
        <f t="shared" ref="AA57:AA97" si="7">COUNTA(L57,O57,F57,I57,R57,U57,X57)</f>
        <v>0</v>
      </c>
    </row>
    <row r="58" ht="15.6" spans="2:27">
      <c r="B58" s="189">
        <v>3</v>
      </c>
      <c r="C58" s="188" t="str">
        <f>'5 жастағы балалар Ф'!C58</f>
        <v>Аханов Жантөре Мадатұлы</v>
      </c>
      <c r="D58" s="360"/>
      <c r="E58" s="360"/>
      <c r="F58" s="362">
        <v>1</v>
      </c>
      <c r="G58" s="360"/>
      <c r="H58" s="360"/>
      <c r="I58" s="362">
        <v>1</v>
      </c>
      <c r="J58" s="360"/>
      <c r="K58" s="360"/>
      <c r="L58" s="362">
        <v>1</v>
      </c>
      <c r="M58" s="360"/>
      <c r="N58" s="360"/>
      <c r="O58" s="362">
        <v>1</v>
      </c>
      <c r="P58" s="360"/>
      <c r="Q58" s="360"/>
      <c r="R58" s="362">
        <v>1</v>
      </c>
      <c r="S58" s="360"/>
      <c r="T58" s="360"/>
      <c r="U58" s="362">
        <v>1</v>
      </c>
      <c r="V58" s="360"/>
      <c r="W58" s="360"/>
      <c r="X58" s="362">
        <v>1</v>
      </c>
      <c r="Y58" s="388">
        <f t="shared" si="5"/>
        <v>0</v>
      </c>
      <c r="Z58" s="389">
        <f t="shared" si="6"/>
        <v>0</v>
      </c>
      <c r="AA58" s="390">
        <f t="shared" si="7"/>
        <v>7</v>
      </c>
    </row>
    <row r="59" ht="15.6" spans="2:27">
      <c r="B59" s="189">
        <v>4</v>
      </c>
      <c r="C59" s="188" t="str">
        <f>'5 жастағы балалар Ф'!C59</f>
        <v>Болатов Али Дарханұлы</v>
      </c>
      <c r="D59" s="360"/>
      <c r="E59" s="360">
        <v>1</v>
      </c>
      <c r="F59" s="362"/>
      <c r="G59" s="360">
        <v>1</v>
      </c>
      <c r="H59" s="360"/>
      <c r="I59" s="362"/>
      <c r="J59" s="360"/>
      <c r="K59" s="360">
        <v>1</v>
      </c>
      <c r="L59" s="362"/>
      <c r="M59" s="360">
        <v>1</v>
      </c>
      <c r="N59" s="360"/>
      <c r="O59" s="362"/>
      <c r="P59" s="360"/>
      <c r="Q59" s="360">
        <v>1</v>
      </c>
      <c r="R59" s="362"/>
      <c r="S59" s="360"/>
      <c r="T59" s="360">
        <v>1</v>
      </c>
      <c r="U59" s="362"/>
      <c r="V59" s="360">
        <v>1</v>
      </c>
      <c r="W59" s="360"/>
      <c r="X59" s="362"/>
      <c r="Y59" s="388">
        <f t="shared" si="5"/>
        <v>3</v>
      </c>
      <c r="Z59" s="389">
        <f t="shared" si="6"/>
        <v>4</v>
      </c>
      <c r="AA59" s="390">
        <f t="shared" si="7"/>
        <v>0</v>
      </c>
    </row>
    <row r="60" ht="15.6" spans="2:27">
      <c r="B60" s="189">
        <v>5</v>
      </c>
      <c r="C60" s="188" t="str">
        <f>'5 жастағы балалар Ф'!C60</f>
        <v>Бақытжан Айбар Даулетұлы</v>
      </c>
      <c r="D60" s="360">
        <v>1</v>
      </c>
      <c r="E60" s="360"/>
      <c r="F60" s="362"/>
      <c r="G60" s="360">
        <v>1</v>
      </c>
      <c r="H60" s="360"/>
      <c r="I60" s="362"/>
      <c r="J60" s="360">
        <v>1</v>
      </c>
      <c r="K60" s="360"/>
      <c r="L60" s="362"/>
      <c r="M60" s="360">
        <v>1</v>
      </c>
      <c r="N60" s="360"/>
      <c r="O60" s="362"/>
      <c r="P60" s="360">
        <v>1</v>
      </c>
      <c r="Q60" s="360"/>
      <c r="R60" s="362"/>
      <c r="S60" s="360">
        <v>1</v>
      </c>
      <c r="T60" s="360"/>
      <c r="U60" s="362"/>
      <c r="V60" s="360">
        <v>1</v>
      </c>
      <c r="W60" s="360"/>
      <c r="X60" s="362"/>
      <c r="Y60" s="388">
        <f t="shared" si="5"/>
        <v>7</v>
      </c>
      <c r="Z60" s="389">
        <f t="shared" si="6"/>
        <v>0</v>
      </c>
      <c r="AA60" s="390">
        <f t="shared" si="7"/>
        <v>0</v>
      </c>
    </row>
    <row r="61" ht="15.6" spans="2:27">
      <c r="B61" s="189">
        <v>6</v>
      </c>
      <c r="C61" s="188" t="str">
        <f>'5 жастағы балалар Ф'!C61</f>
        <v>Бақытжан Айым Мадиярқызы</v>
      </c>
      <c r="D61" s="360"/>
      <c r="E61" s="360"/>
      <c r="F61" s="362">
        <v>1</v>
      </c>
      <c r="G61" s="360"/>
      <c r="H61" s="360"/>
      <c r="I61" s="362">
        <v>1</v>
      </c>
      <c r="J61" s="360"/>
      <c r="K61" s="360"/>
      <c r="L61" s="362">
        <v>1</v>
      </c>
      <c r="M61" s="360"/>
      <c r="N61" s="360"/>
      <c r="O61" s="362">
        <v>1</v>
      </c>
      <c r="P61" s="360"/>
      <c r="Q61" s="360"/>
      <c r="R61" s="362">
        <v>1</v>
      </c>
      <c r="S61" s="360"/>
      <c r="T61" s="360"/>
      <c r="U61" s="362">
        <v>1</v>
      </c>
      <c r="V61" s="360"/>
      <c r="W61" s="360"/>
      <c r="X61" s="362">
        <v>1</v>
      </c>
      <c r="Y61" s="388">
        <f t="shared" si="5"/>
        <v>0</v>
      </c>
      <c r="Z61" s="389">
        <f t="shared" si="6"/>
        <v>0</v>
      </c>
      <c r="AA61" s="390">
        <f t="shared" si="7"/>
        <v>7</v>
      </c>
    </row>
    <row r="62" ht="15.6" spans="2:27">
      <c r="B62" s="189">
        <v>7</v>
      </c>
      <c r="C62" s="188" t="str">
        <f>'5 жастағы балалар Ф'!C62</f>
        <v>Нуритдин Райяна Мұсақызы</v>
      </c>
      <c r="D62" s="360">
        <v>1</v>
      </c>
      <c r="E62" s="360"/>
      <c r="F62" s="362"/>
      <c r="G62" s="360">
        <v>1</v>
      </c>
      <c r="H62" s="360"/>
      <c r="I62" s="362"/>
      <c r="J62" s="360">
        <v>1</v>
      </c>
      <c r="K62" s="360"/>
      <c r="L62" s="362"/>
      <c r="M62" s="360">
        <v>1</v>
      </c>
      <c r="N62" s="360"/>
      <c r="O62" s="362"/>
      <c r="P62" s="360">
        <v>1</v>
      </c>
      <c r="Q62" s="360"/>
      <c r="R62" s="362"/>
      <c r="S62" s="360">
        <v>1</v>
      </c>
      <c r="T62" s="360"/>
      <c r="U62" s="362"/>
      <c r="V62" s="360">
        <v>1</v>
      </c>
      <c r="W62" s="360"/>
      <c r="X62" s="362"/>
      <c r="Y62" s="388">
        <f t="shared" si="5"/>
        <v>7</v>
      </c>
      <c r="Z62" s="389">
        <f t="shared" si="6"/>
        <v>0</v>
      </c>
      <c r="AA62" s="390">
        <f t="shared" si="7"/>
        <v>0</v>
      </c>
    </row>
    <row r="63" ht="15.6" spans="2:27">
      <c r="B63" s="189">
        <v>8</v>
      </c>
      <c r="C63" s="188">
        <f>'5 жастағы балалар Ф'!C63</f>
        <v>0</v>
      </c>
      <c r="D63" s="360"/>
      <c r="E63" s="360"/>
      <c r="F63" s="362"/>
      <c r="G63" s="360"/>
      <c r="H63" s="360"/>
      <c r="I63" s="362"/>
      <c r="J63" s="360"/>
      <c r="K63" s="360"/>
      <c r="L63" s="362"/>
      <c r="M63" s="360"/>
      <c r="N63" s="360"/>
      <c r="O63" s="362"/>
      <c r="P63" s="360"/>
      <c r="Q63" s="360"/>
      <c r="R63" s="362"/>
      <c r="S63" s="360"/>
      <c r="T63" s="360"/>
      <c r="U63" s="362"/>
      <c r="V63" s="360"/>
      <c r="W63" s="360"/>
      <c r="X63" s="362"/>
      <c r="Y63" s="388">
        <f t="shared" si="5"/>
        <v>0</v>
      </c>
      <c r="Z63" s="389">
        <f t="shared" si="6"/>
        <v>0</v>
      </c>
      <c r="AA63" s="390">
        <f t="shared" si="7"/>
        <v>0</v>
      </c>
    </row>
    <row r="64" ht="15.6" spans="2:27">
      <c r="B64" s="189">
        <v>9</v>
      </c>
      <c r="C64" s="188" t="str">
        <f>'5 жастағы балалар Ф'!C64</f>
        <v>Төлеужан Малика Талантқызы</v>
      </c>
      <c r="D64" s="360">
        <v>1</v>
      </c>
      <c r="E64" s="360"/>
      <c r="F64" s="362"/>
      <c r="G64" s="360">
        <v>1</v>
      </c>
      <c r="H64" s="360"/>
      <c r="I64" s="362"/>
      <c r="J64" s="360">
        <v>1</v>
      </c>
      <c r="K64" s="360"/>
      <c r="L64" s="362"/>
      <c r="M64" s="360">
        <v>1</v>
      </c>
      <c r="N64" s="360"/>
      <c r="O64" s="362"/>
      <c r="P64" s="360">
        <v>1</v>
      </c>
      <c r="Q64" s="360"/>
      <c r="R64" s="362"/>
      <c r="S64" s="360">
        <v>1</v>
      </c>
      <c r="T64" s="360"/>
      <c r="U64" s="362"/>
      <c r="V64" s="360">
        <v>1</v>
      </c>
      <c r="W64" s="360"/>
      <c r="X64" s="362"/>
      <c r="Y64" s="388">
        <f t="shared" si="5"/>
        <v>7</v>
      </c>
      <c r="Z64" s="389">
        <f t="shared" si="6"/>
        <v>0</v>
      </c>
      <c r="AA64" s="390">
        <f t="shared" si="7"/>
        <v>0</v>
      </c>
    </row>
    <row r="65" ht="15.6" spans="2:27">
      <c r="B65" s="189">
        <v>10</v>
      </c>
      <c r="C65" s="188" t="str">
        <f>'5 жастағы балалар Ф'!C65</f>
        <v>Қабдысалы Нұрасыл Рақымұлы</v>
      </c>
      <c r="D65" s="360">
        <v>1</v>
      </c>
      <c r="E65" s="360"/>
      <c r="F65" s="362"/>
      <c r="G65" s="360">
        <v>1</v>
      </c>
      <c r="H65" s="360"/>
      <c r="I65" s="362"/>
      <c r="J65" s="360">
        <v>1</v>
      </c>
      <c r="K65" s="360"/>
      <c r="L65" s="362"/>
      <c r="M65" s="360">
        <v>1</v>
      </c>
      <c r="N65" s="360"/>
      <c r="O65" s="362"/>
      <c r="P65" s="360">
        <v>1</v>
      </c>
      <c r="Q65" s="360"/>
      <c r="R65" s="362"/>
      <c r="S65" s="360">
        <v>1</v>
      </c>
      <c r="T65" s="360"/>
      <c r="U65" s="362"/>
      <c r="V65" s="360">
        <v>1</v>
      </c>
      <c r="W65" s="360"/>
      <c r="X65" s="362"/>
      <c r="Y65" s="388">
        <f t="shared" si="5"/>
        <v>7</v>
      </c>
      <c r="Z65" s="389">
        <f t="shared" si="6"/>
        <v>0</v>
      </c>
      <c r="AA65" s="390">
        <f t="shared" si="7"/>
        <v>0</v>
      </c>
    </row>
    <row r="66" ht="15.6" spans="2:27">
      <c r="B66" s="189">
        <v>11</v>
      </c>
      <c r="C66" s="188">
        <f>'5 жастағы балалар Ф'!C66</f>
        <v>0</v>
      </c>
      <c r="D66" s="360"/>
      <c r="E66" s="360"/>
      <c r="F66" s="362"/>
      <c r="G66" s="360"/>
      <c r="H66" s="360"/>
      <c r="I66" s="362"/>
      <c r="J66" s="360"/>
      <c r="K66" s="360"/>
      <c r="L66" s="362"/>
      <c r="M66" s="360"/>
      <c r="N66" s="360"/>
      <c r="O66" s="362"/>
      <c r="P66" s="360"/>
      <c r="Q66" s="360"/>
      <c r="R66" s="362"/>
      <c r="S66" s="360"/>
      <c r="T66" s="360"/>
      <c r="U66" s="362"/>
      <c r="V66" s="360"/>
      <c r="W66" s="360"/>
      <c r="X66" s="362"/>
      <c r="Y66" s="388">
        <f t="shared" si="5"/>
        <v>0</v>
      </c>
      <c r="Z66" s="389">
        <f t="shared" si="6"/>
        <v>0</v>
      </c>
      <c r="AA66" s="390">
        <f t="shared" si="7"/>
        <v>0</v>
      </c>
    </row>
    <row r="67" ht="15.6" spans="2:27">
      <c r="B67" s="189">
        <v>12</v>
      </c>
      <c r="C67" s="188">
        <f>'5 жастағы балалар Ф'!C67</f>
        <v>0</v>
      </c>
      <c r="D67" s="360"/>
      <c r="E67" s="360"/>
      <c r="F67" s="362"/>
      <c r="G67" s="360"/>
      <c r="H67" s="360"/>
      <c r="I67" s="362"/>
      <c r="J67" s="360"/>
      <c r="K67" s="360"/>
      <c r="L67" s="362"/>
      <c r="M67" s="360"/>
      <c r="N67" s="360"/>
      <c r="O67" s="362"/>
      <c r="P67" s="360"/>
      <c r="Q67" s="360"/>
      <c r="R67" s="362"/>
      <c r="S67" s="360"/>
      <c r="T67" s="360"/>
      <c r="U67" s="362"/>
      <c r="V67" s="360"/>
      <c r="W67" s="360"/>
      <c r="X67" s="362"/>
      <c r="Y67" s="388">
        <f t="shared" si="5"/>
        <v>0</v>
      </c>
      <c r="Z67" s="389">
        <f t="shared" si="6"/>
        <v>0</v>
      </c>
      <c r="AA67" s="390">
        <f t="shared" si="7"/>
        <v>0</v>
      </c>
    </row>
    <row r="68" ht="15.6" spans="2:27">
      <c r="B68" s="189">
        <v>13</v>
      </c>
      <c r="C68" s="188">
        <f>'5 жастағы балалар Ф'!C68</f>
        <v>0</v>
      </c>
      <c r="D68" s="360"/>
      <c r="E68" s="360"/>
      <c r="F68" s="362"/>
      <c r="G68" s="360"/>
      <c r="H68" s="360"/>
      <c r="I68" s="362"/>
      <c r="J68" s="360"/>
      <c r="K68" s="360"/>
      <c r="L68" s="362"/>
      <c r="M68" s="360"/>
      <c r="N68" s="360"/>
      <c r="O68" s="362"/>
      <c r="P68" s="360"/>
      <c r="Q68" s="360"/>
      <c r="R68" s="362"/>
      <c r="S68" s="360"/>
      <c r="T68" s="360"/>
      <c r="U68" s="362"/>
      <c r="V68" s="360"/>
      <c r="W68" s="360"/>
      <c r="X68" s="362"/>
      <c r="Y68" s="388">
        <f t="shared" si="5"/>
        <v>0</v>
      </c>
      <c r="Z68" s="389">
        <f t="shared" si="6"/>
        <v>0</v>
      </c>
      <c r="AA68" s="390">
        <f t="shared" si="7"/>
        <v>0</v>
      </c>
    </row>
    <row r="69" ht="15.6" spans="2:27">
      <c r="B69" s="189">
        <v>14</v>
      </c>
      <c r="C69" s="188">
        <f>'5 жастағы балалар Ф'!C69</f>
        <v>0</v>
      </c>
      <c r="D69" s="360"/>
      <c r="E69" s="360"/>
      <c r="F69" s="362"/>
      <c r="G69" s="360"/>
      <c r="H69" s="360"/>
      <c r="I69" s="362"/>
      <c r="J69" s="360"/>
      <c r="K69" s="360"/>
      <c r="L69" s="362"/>
      <c r="M69" s="360"/>
      <c r="N69" s="360"/>
      <c r="O69" s="362"/>
      <c r="P69" s="360"/>
      <c r="Q69" s="360"/>
      <c r="R69" s="362"/>
      <c r="S69" s="360"/>
      <c r="T69" s="360"/>
      <c r="U69" s="362"/>
      <c r="V69" s="360"/>
      <c r="W69" s="360"/>
      <c r="X69" s="362"/>
      <c r="Y69" s="388">
        <f t="shared" si="5"/>
        <v>0</v>
      </c>
      <c r="Z69" s="389">
        <f t="shared" si="6"/>
        <v>0</v>
      </c>
      <c r="AA69" s="390">
        <f t="shared" si="7"/>
        <v>0</v>
      </c>
    </row>
    <row r="70" ht="15.6" spans="2:27">
      <c r="B70" s="189">
        <v>15</v>
      </c>
      <c r="C70" s="188">
        <f>'5 жастағы балалар Ф'!C70</f>
        <v>0</v>
      </c>
      <c r="D70" s="360"/>
      <c r="E70" s="360"/>
      <c r="F70" s="362"/>
      <c r="G70" s="360"/>
      <c r="H70" s="360"/>
      <c r="I70" s="362"/>
      <c r="J70" s="360"/>
      <c r="K70" s="360"/>
      <c r="L70" s="362"/>
      <c r="M70" s="360"/>
      <c r="N70" s="360"/>
      <c r="O70" s="362"/>
      <c r="P70" s="360"/>
      <c r="Q70" s="360"/>
      <c r="R70" s="362"/>
      <c r="S70" s="360"/>
      <c r="T70" s="360"/>
      <c r="U70" s="362"/>
      <c r="V70" s="360"/>
      <c r="W70" s="360"/>
      <c r="X70" s="362"/>
      <c r="Y70" s="388">
        <f t="shared" si="5"/>
        <v>0</v>
      </c>
      <c r="Z70" s="389">
        <f t="shared" si="6"/>
        <v>0</v>
      </c>
      <c r="AA70" s="390">
        <f t="shared" si="7"/>
        <v>0</v>
      </c>
    </row>
    <row r="71" ht="15.6" spans="2:27">
      <c r="B71" s="189">
        <v>16</v>
      </c>
      <c r="C71" s="188">
        <f>'5 жастағы балалар Ф'!C71</f>
        <v>0</v>
      </c>
      <c r="D71" s="360"/>
      <c r="E71" s="360"/>
      <c r="F71" s="362"/>
      <c r="G71" s="360"/>
      <c r="H71" s="360"/>
      <c r="I71" s="362"/>
      <c r="J71" s="360"/>
      <c r="K71" s="360"/>
      <c r="L71" s="362"/>
      <c r="M71" s="360"/>
      <c r="N71" s="360"/>
      <c r="O71" s="362"/>
      <c r="P71" s="360"/>
      <c r="Q71" s="360"/>
      <c r="R71" s="362"/>
      <c r="S71" s="360"/>
      <c r="T71" s="360"/>
      <c r="U71" s="362"/>
      <c r="V71" s="360"/>
      <c r="W71" s="360"/>
      <c r="X71" s="362"/>
      <c r="Y71" s="388">
        <f t="shared" si="5"/>
        <v>0</v>
      </c>
      <c r="Z71" s="389">
        <f t="shared" si="6"/>
        <v>0</v>
      </c>
      <c r="AA71" s="390">
        <f t="shared" si="7"/>
        <v>0</v>
      </c>
    </row>
    <row r="72" ht="15.6" spans="2:27">
      <c r="B72" s="189">
        <v>17</v>
      </c>
      <c r="C72" s="188">
        <f>'5 жастағы балалар Ф'!C72</f>
        <v>0</v>
      </c>
      <c r="D72" s="360"/>
      <c r="E72" s="360"/>
      <c r="F72" s="362"/>
      <c r="G72" s="360"/>
      <c r="H72" s="360"/>
      <c r="I72" s="362"/>
      <c r="J72" s="360"/>
      <c r="K72" s="360"/>
      <c r="L72" s="362"/>
      <c r="M72" s="360"/>
      <c r="N72" s="360"/>
      <c r="O72" s="362"/>
      <c r="P72" s="360"/>
      <c r="Q72" s="360"/>
      <c r="R72" s="362"/>
      <c r="S72" s="360"/>
      <c r="T72" s="360"/>
      <c r="U72" s="362"/>
      <c r="V72" s="360"/>
      <c r="W72" s="360"/>
      <c r="X72" s="362"/>
      <c r="Y72" s="388">
        <f t="shared" si="5"/>
        <v>0</v>
      </c>
      <c r="Z72" s="389">
        <f t="shared" si="6"/>
        <v>0</v>
      </c>
      <c r="AA72" s="390">
        <f t="shared" si="7"/>
        <v>0</v>
      </c>
    </row>
    <row r="73" ht="15.6" spans="2:27">
      <c r="B73" s="189">
        <v>18</v>
      </c>
      <c r="C73" s="188">
        <f>'5 жастағы балалар Ф'!C73</f>
        <v>0</v>
      </c>
      <c r="D73" s="360"/>
      <c r="E73" s="360"/>
      <c r="F73" s="362"/>
      <c r="G73" s="360"/>
      <c r="H73" s="360"/>
      <c r="I73" s="362"/>
      <c r="J73" s="360"/>
      <c r="K73" s="360"/>
      <c r="L73" s="362"/>
      <c r="M73" s="360"/>
      <c r="N73" s="360"/>
      <c r="O73" s="362"/>
      <c r="P73" s="360"/>
      <c r="Q73" s="360"/>
      <c r="R73" s="362"/>
      <c r="S73" s="360"/>
      <c r="T73" s="360"/>
      <c r="U73" s="362"/>
      <c r="V73" s="360"/>
      <c r="W73" s="360"/>
      <c r="X73" s="362"/>
      <c r="Y73" s="388">
        <f t="shared" si="5"/>
        <v>0</v>
      </c>
      <c r="Z73" s="389">
        <f t="shared" si="6"/>
        <v>0</v>
      </c>
      <c r="AA73" s="390">
        <f t="shared" si="7"/>
        <v>0</v>
      </c>
    </row>
    <row r="74" ht="15.6" spans="2:27">
      <c r="B74" s="189">
        <v>19</v>
      </c>
      <c r="C74" s="188">
        <f>'5 жастағы балалар Ф'!C74</f>
        <v>0</v>
      </c>
      <c r="D74" s="360"/>
      <c r="E74" s="360"/>
      <c r="F74" s="362"/>
      <c r="G74" s="360"/>
      <c r="H74" s="360"/>
      <c r="I74" s="362"/>
      <c r="J74" s="360"/>
      <c r="K74" s="360"/>
      <c r="L74" s="362"/>
      <c r="M74" s="360"/>
      <c r="N74" s="360"/>
      <c r="O74" s="362"/>
      <c r="P74" s="360"/>
      <c r="Q74" s="360"/>
      <c r="R74" s="362"/>
      <c r="S74" s="360"/>
      <c r="T74" s="360"/>
      <c r="U74" s="362"/>
      <c r="V74" s="360"/>
      <c r="W74" s="360"/>
      <c r="X74" s="362"/>
      <c r="Y74" s="388">
        <f t="shared" si="5"/>
        <v>0</v>
      </c>
      <c r="Z74" s="389">
        <f t="shared" si="6"/>
        <v>0</v>
      </c>
      <c r="AA74" s="390">
        <f t="shared" si="7"/>
        <v>0</v>
      </c>
    </row>
    <row r="75" ht="15.6" spans="2:27">
      <c r="B75" s="189">
        <v>20</v>
      </c>
      <c r="C75" s="188">
        <f>'5 жастағы балалар Ф'!C75</f>
        <v>0</v>
      </c>
      <c r="D75" s="360"/>
      <c r="E75" s="360"/>
      <c r="F75" s="362"/>
      <c r="G75" s="360"/>
      <c r="H75" s="360"/>
      <c r="I75" s="362"/>
      <c r="J75" s="360"/>
      <c r="K75" s="360"/>
      <c r="L75" s="362"/>
      <c r="M75" s="360"/>
      <c r="N75" s="360"/>
      <c r="O75" s="362"/>
      <c r="P75" s="360"/>
      <c r="Q75" s="360"/>
      <c r="R75" s="362"/>
      <c r="S75" s="360"/>
      <c r="T75" s="360"/>
      <c r="U75" s="362"/>
      <c r="V75" s="360"/>
      <c r="W75" s="360"/>
      <c r="X75" s="362"/>
      <c r="Y75" s="388">
        <f t="shared" si="5"/>
        <v>0</v>
      </c>
      <c r="Z75" s="389">
        <f t="shared" si="6"/>
        <v>0</v>
      </c>
      <c r="AA75" s="390">
        <f t="shared" si="7"/>
        <v>0</v>
      </c>
    </row>
    <row r="76" ht="15.6" spans="2:27">
      <c r="B76" s="189">
        <v>21</v>
      </c>
      <c r="C76" s="188">
        <f>'5 жастағы балалар Ф'!C76</f>
        <v>0</v>
      </c>
      <c r="D76" s="360"/>
      <c r="E76" s="360"/>
      <c r="F76" s="362"/>
      <c r="G76" s="360"/>
      <c r="H76" s="360"/>
      <c r="I76" s="362"/>
      <c r="J76" s="360"/>
      <c r="K76" s="360"/>
      <c r="L76" s="362"/>
      <c r="M76" s="360"/>
      <c r="N76" s="360"/>
      <c r="O76" s="362"/>
      <c r="P76" s="360"/>
      <c r="Q76" s="360"/>
      <c r="R76" s="362"/>
      <c r="S76" s="360"/>
      <c r="T76" s="360"/>
      <c r="U76" s="362"/>
      <c r="V76" s="360"/>
      <c r="W76" s="360"/>
      <c r="X76" s="362"/>
      <c r="Y76" s="388">
        <f t="shared" si="5"/>
        <v>0</v>
      </c>
      <c r="Z76" s="389">
        <f t="shared" si="6"/>
        <v>0</v>
      </c>
      <c r="AA76" s="390">
        <f t="shared" si="7"/>
        <v>0</v>
      </c>
    </row>
    <row r="77" ht="15.6" spans="2:27">
      <c r="B77" s="189">
        <v>22</v>
      </c>
      <c r="C77" s="188">
        <f>'5 жастағы балалар Ф'!C77</f>
        <v>0</v>
      </c>
      <c r="D77" s="360"/>
      <c r="E77" s="360"/>
      <c r="F77" s="362"/>
      <c r="G77" s="360"/>
      <c r="H77" s="360"/>
      <c r="I77" s="362"/>
      <c r="J77" s="360"/>
      <c r="K77" s="360"/>
      <c r="L77" s="362"/>
      <c r="M77" s="360"/>
      <c r="N77" s="360"/>
      <c r="O77" s="362"/>
      <c r="P77" s="360"/>
      <c r="Q77" s="360"/>
      <c r="R77" s="362"/>
      <c r="S77" s="360"/>
      <c r="T77" s="360"/>
      <c r="U77" s="362"/>
      <c r="V77" s="360"/>
      <c r="W77" s="360"/>
      <c r="X77" s="362"/>
      <c r="Y77" s="388">
        <f t="shared" si="5"/>
        <v>0</v>
      </c>
      <c r="Z77" s="389">
        <f t="shared" si="6"/>
        <v>0</v>
      </c>
      <c r="AA77" s="390">
        <f t="shared" si="7"/>
        <v>0</v>
      </c>
    </row>
    <row r="78" ht="15.6" spans="2:27">
      <c r="B78" s="189">
        <v>23</v>
      </c>
      <c r="C78" s="188">
        <f>'5 жастағы балалар Ф'!C78</f>
        <v>0</v>
      </c>
      <c r="D78" s="360"/>
      <c r="E78" s="360"/>
      <c r="F78" s="362"/>
      <c r="G78" s="360"/>
      <c r="H78" s="360"/>
      <c r="I78" s="362"/>
      <c r="J78" s="360"/>
      <c r="K78" s="360"/>
      <c r="L78" s="362"/>
      <c r="M78" s="360"/>
      <c r="N78" s="360"/>
      <c r="O78" s="362"/>
      <c r="P78" s="360"/>
      <c r="Q78" s="360"/>
      <c r="R78" s="362"/>
      <c r="S78" s="360"/>
      <c r="T78" s="360"/>
      <c r="U78" s="362"/>
      <c r="V78" s="360"/>
      <c r="W78" s="360"/>
      <c r="X78" s="362"/>
      <c r="Y78" s="388">
        <f t="shared" si="5"/>
        <v>0</v>
      </c>
      <c r="Z78" s="389">
        <f t="shared" si="6"/>
        <v>0</v>
      </c>
      <c r="AA78" s="390">
        <f t="shared" si="7"/>
        <v>0</v>
      </c>
    </row>
    <row r="79" ht="15.6" spans="2:27">
      <c r="B79" s="189">
        <v>24</v>
      </c>
      <c r="C79" s="188">
        <f>'5 жастағы балалар Ф'!C79</f>
        <v>0</v>
      </c>
      <c r="D79" s="360"/>
      <c r="E79" s="360"/>
      <c r="F79" s="362"/>
      <c r="G79" s="360"/>
      <c r="H79" s="360"/>
      <c r="I79" s="362"/>
      <c r="J79" s="360"/>
      <c r="K79" s="360"/>
      <c r="L79" s="362"/>
      <c r="M79" s="360"/>
      <c r="N79" s="360"/>
      <c r="O79" s="362"/>
      <c r="P79" s="360"/>
      <c r="Q79" s="360"/>
      <c r="R79" s="362"/>
      <c r="S79" s="360"/>
      <c r="T79" s="360"/>
      <c r="U79" s="362"/>
      <c r="V79" s="360"/>
      <c r="W79" s="360"/>
      <c r="X79" s="362"/>
      <c r="Y79" s="388">
        <f t="shared" si="5"/>
        <v>0</v>
      </c>
      <c r="Z79" s="389">
        <f t="shared" si="6"/>
        <v>0</v>
      </c>
      <c r="AA79" s="390">
        <f t="shared" si="7"/>
        <v>0</v>
      </c>
    </row>
    <row r="80" ht="15.6" spans="2:27">
      <c r="B80" s="189">
        <v>25</v>
      </c>
      <c r="C80" s="188">
        <f>'5 жастағы балалар Ф'!C80</f>
        <v>0</v>
      </c>
      <c r="D80" s="360"/>
      <c r="E80" s="360"/>
      <c r="F80" s="362"/>
      <c r="G80" s="360"/>
      <c r="H80" s="360"/>
      <c r="I80" s="362"/>
      <c r="J80" s="360"/>
      <c r="K80" s="360"/>
      <c r="L80" s="362"/>
      <c r="M80" s="360"/>
      <c r="N80" s="360"/>
      <c r="O80" s="362"/>
      <c r="P80" s="360"/>
      <c r="Q80" s="360"/>
      <c r="R80" s="362"/>
      <c r="S80" s="360"/>
      <c r="T80" s="360"/>
      <c r="U80" s="362"/>
      <c r="V80" s="360"/>
      <c r="W80" s="360"/>
      <c r="X80" s="362"/>
      <c r="Y80" s="388">
        <f t="shared" si="5"/>
        <v>0</v>
      </c>
      <c r="Z80" s="389">
        <f t="shared" si="6"/>
        <v>0</v>
      </c>
      <c r="AA80" s="390">
        <f t="shared" si="7"/>
        <v>0</v>
      </c>
    </row>
    <row r="81" ht="15.6" spans="2:27">
      <c r="B81" s="190">
        <v>26</v>
      </c>
      <c r="C81" s="188">
        <f>'5 жастағы балалар Ф'!C81</f>
        <v>0</v>
      </c>
      <c r="D81" s="360"/>
      <c r="E81" s="360"/>
      <c r="F81" s="362"/>
      <c r="G81" s="360"/>
      <c r="H81" s="360"/>
      <c r="I81" s="362"/>
      <c r="J81" s="360"/>
      <c r="K81" s="360"/>
      <c r="L81" s="362"/>
      <c r="M81" s="360"/>
      <c r="N81" s="360"/>
      <c r="O81" s="362"/>
      <c r="P81" s="360"/>
      <c r="Q81" s="360"/>
      <c r="R81" s="362"/>
      <c r="S81" s="360"/>
      <c r="T81" s="360"/>
      <c r="U81" s="362"/>
      <c r="V81" s="360"/>
      <c r="W81" s="360"/>
      <c r="X81" s="362"/>
      <c r="Y81" s="388">
        <f t="shared" si="5"/>
        <v>0</v>
      </c>
      <c r="Z81" s="389">
        <f t="shared" si="6"/>
        <v>0</v>
      </c>
      <c r="AA81" s="390">
        <f t="shared" si="7"/>
        <v>0</v>
      </c>
    </row>
    <row r="82" ht="15.6" spans="2:27">
      <c r="B82" s="190">
        <v>27</v>
      </c>
      <c r="C82" s="188">
        <f>'5 жастағы балалар Ф'!C82</f>
        <v>0</v>
      </c>
      <c r="D82" s="360"/>
      <c r="E82" s="360"/>
      <c r="F82" s="362"/>
      <c r="G82" s="360"/>
      <c r="H82" s="360"/>
      <c r="I82" s="362"/>
      <c r="J82" s="360"/>
      <c r="K82" s="360"/>
      <c r="L82" s="362"/>
      <c r="M82" s="360"/>
      <c r="N82" s="360"/>
      <c r="O82" s="362"/>
      <c r="P82" s="360"/>
      <c r="Q82" s="360"/>
      <c r="R82" s="362"/>
      <c r="S82" s="360"/>
      <c r="T82" s="360"/>
      <c r="U82" s="362"/>
      <c r="V82" s="360"/>
      <c r="W82" s="360"/>
      <c r="X82" s="362"/>
      <c r="Y82" s="388">
        <f t="shared" si="5"/>
        <v>0</v>
      </c>
      <c r="Z82" s="389">
        <f t="shared" si="6"/>
        <v>0</v>
      </c>
      <c r="AA82" s="390">
        <f t="shared" si="7"/>
        <v>0</v>
      </c>
    </row>
    <row r="83" ht="15.6" spans="2:27">
      <c r="B83" s="191">
        <v>28</v>
      </c>
      <c r="C83" s="192">
        <f>'5 жастағы балалар Ф'!C83</f>
        <v>0</v>
      </c>
      <c r="D83" s="409"/>
      <c r="E83" s="409"/>
      <c r="F83" s="410"/>
      <c r="G83" s="409"/>
      <c r="H83" s="409"/>
      <c r="I83" s="410"/>
      <c r="J83" s="409"/>
      <c r="K83" s="409"/>
      <c r="L83" s="410"/>
      <c r="M83" s="409"/>
      <c r="N83" s="409"/>
      <c r="O83" s="410"/>
      <c r="P83" s="409"/>
      <c r="Q83" s="409"/>
      <c r="R83" s="410"/>
      <c r="S83" s="409"/>
      <c r="T83" s="409"/>
      <c r="U83" s="410"/>
      <c r="V83" s="409"/>
      <c r="W83" s="409"/>
      <c r="X83" s="410"/>
      <c r="Y83" s="388">
        <f t="shared" si="5"/>
        <v>0</v>
      </c>
      <c r="Z83" s="389">
        <f t="shared" si="6"/>
        <v>0</v>
      </c>
      <c r="AA83" s="390">
        <f t="shared" si="7"/>
        <v>0</v>
      </c>
    </row>
    <row r="84" ht="15.6" spans="2:27">
      <c r="B84" s="191">
        <v>29</v>
      </c>
      <c r="C84" s="192">
        <f>'5 жастағы балалар Ф'!C84</f>
        <v>0</v>
      </c>
      <c r="D84" s="409"/>
      <c r="E84" s="409"/>
      <c r="F84" s="410"/>
      <c r="G84" s="409"/>
      <c r="H84" s="409"/>
      <c r="I84" s="410"/>
      <c r="J84" s="409"/>
      <c r="K84" s="409"/>
      <c r="L84" s="410"/>
      <c r="M84" s="409"/>
      <c r="N84" s="409"/>
      <c r="O84" s="410"/>
      <c r="P84" s="409"/>
      <c r="Q84" s="409"/>
      <c r="R84" s="410"/>
      <c r="S84" s="409"/>
      <c r="T84" s="409"/>
      <c r="U84" s="410"/>
      <c r="V84" s="409"/>
      <c r="W84" s="409"/>
      <c r="X84" s="410"/>
      <c r="Y84" s="388">
        <f t="shared" si="5"/>
        <v>0</v>
      </c>
      <c r="Z84" s="389">
        <f t="shared" si="6"/>
        <v>0</v>
      </c>
      <c r="AA84" s="390">
        <f t="shared" si="7"/>
        <v>0</v>
      </c>
    </row>
    <row r="85" ht="15.6" spans="2:27">
      <c r="B85" s="191">
        <v>30</v>
      </c>
      <c r="C85" s="192">
        <f>'5 жастағы балалар Ф'!C85</f>
        <v>0</v>
      </c>
      <c r="D85" s="409"/>
      <c r="E85" s="409"/>
      <c r="F85" s="410"/>
      <c r="G85" s="409"/>
      <c r="H85" s="409"/>
      <c r="I85" s="410"/>
      <c r="J85" s="409"/>
      <c r="K85" s="409"/>
      <c r="L85" s="410"/>
      <c r="M85" s="409"/>
      <c r="N85" s="409"/>
      <c r="O85" s="410"/>
      <c r="P85" s="409"/>
      <c r="Q85" s="409"/>
      <c r="R85" s="410"/>
      <c r="S85" s="409"/>
      <c r="T85" s="409"/>
      <c r="U85" s="410"/>
      <c r="V85" s="409"/>
      <c r="W85" s="409"/>
      <c r="X85" s="410"/>
      <c r="Y85" s="388">
        <f t="shared" si="5"/>
        <v>0</v>
      </c>
      <c r="Z85" s="389">
        <f t="shared" si="6"/>
        <v>0</v>
      </c>
      <c r="AA85" s="390">
        <f t="shared" si="7"/>
        <v>0</v>
      </c>
    </row>
    <row r="86" ht="15.6" spans="2:27">
      <c r="B86" s="191">
        <v>31</v>
      </c>
      <c r="C86" s="192">
        <f>'5 жастағы балалар Ф'!C86</f>
        <v>0</v>
      </c>
      <c r="D86" s="409"/>
      <c r="E86" s="409"/>
      <c r="F86" s="410"/>
      <c r="G86" s="409"/>
      <c r="H86" s="409"/>
      <c r="I86" s="410"/>
      <c r="J86" s="409"/>
      <c r="K86" s="409"/>
      <c r="L86" s="410"/>
      <c r="M86" s="409"/>
      <c r="N86" s="409"/>
      <c r="O86" s="410"/>
      <c r="P86" s="409"/>
      <c r="Q86" s="409"/>
      <c r="R86" s="410"/>
      <c r="S86" s="409"/>
      <c r="T86" s="409"/>
      <c r="U86" s="410"/>
      <c r="V86" s="409"/>
      <c r="W86" s="409"/>
      <c r="X86" s="410"/>
      <c r="Y86" s="388">
        <f t="shared" si="5"/>
        <v>0</v>
      </c>
      <c r="Z86" s="389">
        <f t="shared" si="6"/>
        <v>0</v>
      </c>
      <c r="AA86" s="390">
        <f t="shared" si="7"/>
        <v>0</v>
      </c>
    </row>
    <row r="87" ht="15.6" spans="2:27">
      <c r="B87" s="191">
        <v>32</v>
      </c>
      <c r="C87" s="192">
        <f>'5 жастағы балалар Ф'!C87</f>
        <v>0</v>
      </c>
      <c r="D87" s="409"/>
      <c r="E87" s="409"/>
      <c r="F87" s="410"/>
      <c r="G87" s="409"/>
      <c r="H87" s="409"/>
      <c r="I87" s="410"/>
      <c r="J87" s="409"/>
      <c r="K87" s="409"/>
      <c r="L87" s="410"/>
      <c r="M87" s="409"/>
      <c r="N87" s="409"/>
      <c r="O87" s="410"/>
      <c r="P87" s="409"/>
      <c r="Q87" s="409"/>
      <c r="R87" s="410"/>
      <c r="S87" s="409"/>
      <c r="T87" s="409"/>
      <c r="U87" s="410"/>
      <c r="V87" s="409"/>
      <c r="W87" s="409"/>
      <c r="X87" s="410"/>
      <c r="Y87" s="388">
        <f t="shared" si="5"/>
        <v>0</v>
      </c>
      <c r="Z87" s="389">
        <f t="shared" si="6"/>
        <v>0</v>
      </c>
      <c r="AA87" s="390">
        <f t="shared" si="7"/>
        <v>0</v>
      </c>
    </row>
    <row r="88" ht="15.6" spans="2:27">
      <c r="B88" s="191">
        <v>33</v>
      </c>
      <c r="C88" s="192">
        <f>'5 жастағы балалар Ф'!C88</f>
        <v>0</v>
      </c>
      <c r="D88" s="409"/>
      <c r="E88" s="409"/>
      <c r="F88" s="410"/>
      <c r="G88" s="409"/>
      <c r="H88" s="409"/>
      <c r="I88" s="410"/>
      <c r="J88" s="409"/>
      <c r="K88" s="409"/>
      <c r="L88" s="410"/>
      <c r="M88" s="409"/>
      <c r="N88" s="409"/>
      <c r="O88" s="410"/>
      <c r="P88" s="409"/>
      <c r="Q88" s="409"/>
      <c r="R88" s="410"/>
      <c r="S88" s="409"/>
      <c r="T88" s="409"/>
      <c r="U88" s="410"/>
      <c r="V88" s="409"/>
      <c r="W88" s="409"/>
      <c r="X88" s="410"/>
      <c r="Y88" s="388">
        <f t="shared" si="5"/>
        <v>0</v>
      </c>
      <c r="Z88" s="389">
        <f t="shared" si="6"/>
        <v>0</v>
      </c>
      <c r="AA88" s="390">
        <f t="shared" si="7"/>
        <v>0</v>
      </c>
    </row>
    <row r="89" ht="15.6" spans="2:27">
      <c r="B89" s="191">
        <v>34</v>
      </c>
      <c r="C89" s="192">
        <f>'5 жастағы балалар Ф'!C89</f>
        <v>0</v>
      </c>
      <c r="D89" s="409"/>
      <c r="E89" s="409"/>
      <c r="F89" s="410"/>
      <c r="G89" s="409"/>
      <c r="H89" s="409"/>
      <c r="I89" s="410"/>
      <c r="J89" s="409"/>
      <c r="K89" s="409"/>
      <c r="L89" s="410"/>
      <c r="M89" s="409"/>
      <c r="N89" s="409"/>
      <c r="O89" s="410"/>
      <c r="P89" s="409"/>
      <c r="Q89" s="409"/>
      <c r="R89" s="410"/>
      <c r="S89" s="409"/>
      <c r="T89" s="409"/>
      <c r="U89" s="410"/>
      <c r="V89" s="409"/>
      <c r="W89" s="409"/>
      <c r="X89" s="410"/>
      <c r="Y89" s="388">
        <f t="shared" si="5"/>
        <v>0</v>
      </c>
      <c r="Z89" s="389">
        <f t="shared" si="6"/>
        <v>0</v>
      </c>
      <c r="AA89" s="390">
        <f t="shared" si="7"/>
        <v>0</v>
      </c>
    </row>
    <row r="90" ht="15.6" spans="2:27">
      <c r="B90" s="191">
        <v>35</v>
      </c>
      <c r="C90" s="192">
        <f>'5 жастағы балалар Ф'!C90</f>
        <v>0</v>
      </c>
      <c r="D90" s="409"/>
      <c r="E90" s="409"/>
      <c r="F90" s="410"/>
      <c r="G90" s="409"/>
      <c r="H90" s="409"/>
      <c r="I90" s="410"/>
      <c r="J90" s="409"/>
      <c r="K90" s="409"/>
      <c r="L90" s="410"/>
      <c r="M90" s="409"/>
      <c r="N90" s="409"/>
      <c r="O90" s="410"/>
      <c r="P90" s="409"/>
      <c r="Q90" s="409"/>
      <c r="R90" s="410"/>
      <c r="S90" s="409"/>
      <c r="T90" s="409"/>
      <c r="U90" s="410"/>
      <c r="V90" s="409"/>
      <c r="W90" s="409"/>
      <c r="X90" s="410"/>
      <c r="Y90" s="388">
        <f t="shared" si="5"/>
        <v>0</v>
      </c>
      <c r="Z90" s="389">
        <f t="shared" si="6"/>
        <v>0</v>
      </c>
      <c r="AA90" s="390">
        <f t="shared" si="7"/>
        <v>0</v>
      </c>
    </row>
    <row r="91" ht="15.6" spans="2:27">
      <c r="B91" s="191">
        <v>36</v>
      </c>
      <c r="C91" s="192">
        <f>'5 жастағы балалар Ф'!C91</f>
        <v>0</v>
      </c>
      <c r="D91" s="409"/>
      <c r="E91" s="409"/>
      <c r="F91" s="410"/>
      <c r="G91" s="409"/>
      <c r="H91" s="409"/>
      <c r="I91" s="410"/>
      <c r="J91" s="409"/>
      <c r="K91" s="409"/>
      <c r="L91" s="410"/>
      <c r="M91" s="409"/>
      <c r="N91" s="409"/>
      <c r="O91" s="410"/>
      <c r="P91" s="409"/>
      <c r="Q91" s="409"/>
      <c r="R91" s="410"/>
      <c r="S91" s="409"/>
      <c r="T91" s="409"/>
      <c r="U91" s="410"/>
      <c r="V91" s="409"/>
      <c r="W91" s="409"/>
      <c r="X91" s="410"/>
      <c r="Y91" s="388">
        <f t="shared" si="5"/>
        <v>0</v>
      </c>
      <c r="Z91" s="389">
        <f t="shared" si="6"/>
        <v>0</v>
      </c>
      <c r="AA91" s="390">
        <f t="shared" si="7"/>
        <v>0</v>
      </c>
    </row>
    <row r="92" ht="15.6" spans="2:27">
      <c r="B92" s="191">
        <v>37</v>
      </c>
      <c r="C92" s="192">
        <f>'5 жастағы балалар Ф'!C92</f>
        <v>0</v>
      </c>
      <c r="D92" s="409"/>
      <c r="E92" s="409"/>
      <c r="F92" s="410"/>
      <c r="G92" s="409"/>
      <c r="H92" s="409"/>
      <c r="I92" s="410"/>
      <c r="J92" s="409"/>
      <c r="K92" s="409"/>
      <c r="L92" s="410"/>
      <c r="M92" s="409"/>
      <c r="N92" s="409"/>
      <c r="O92" s="410"/>
      <c r="P92" s="409"/>
      <c r="Q92" s="409"/>
      <c r="R92" s="410"/>
      <c r="S92" s="409"/>
      <c r="T92" s="409"/>
      <c r="U92" s="410"/>
      <c r="V92" s="409"/>
      <c r="W92" s="409"/>
      <c r="X92" s="410"/>
      <c r="Y92" s="388">
        <f t="shared" si="5"/>
        <v>0</v>
      </c>
      <c r="Z92" s="389">
        <f t="shared" si="6"/>
        <v>0</v>
      </c>
      <c r="AA92" s="390">
        <f t="shared" si="7"/>
        <v>0</v>
      </c>
    </row>
    <row r="93" ht="15.6" spans="2:27">
      <c r="B93" s="191">
        <v>38</v>
      </c>
      <c r="C93" s="192">
        <f>'5 жастағы балалар Ф'!C93</f>
        <v>0</v>
      </c>
      <c r="D93" s="409"/>
      <c r="E93" s="409"/>
      <c r="F93" s="410"/>
      <c r="G93" s="409"/>
      <c r="H93" s="409"/>
      <c r="I93" s="410"/>
      <c r="J93" s="409"/>
      <c r="K93" s="409"/>
      <c r="L93" s="410"/>
      <c r="M93" s="409"/>
      <c r="N93" s="409"/>
      <c r="O93" s="410"/>
      <c r="P93" s="409"/>
      <c r="Q93" s="409"/>
      <c r="R93" s="410"/>
      <c r="S93" s="409"/>
      <c r="T93" s="409"/>
      <c r="U93" s="410"/>
      <c r="V93" s="409"/>
      <c r="W93" s="409"/>
      <c r="X93" s="410"/>
      <c r="Y93" s="388">
        <f t="shared" si="5"/>
        <v>0</v>
      </c>
      <c r="Z93" s="389">
        <f t="shared" si="6"/>
        <v>0</v>
      </c>
      <c r="AA93" s="390">
        <f t="shared" si="7"/>
        <v>0</v>
      </c>
    </row>
    <row r="94" ht="15.6" spans="2:27">
      <c r="B94" s="191">
        <v>39</v>
      </c>
      <c r="C94" s="192">
        <f>'5 жастағы балалар Ф'!C94</f>
        <v>0</v>
      </c>
      <c r="D94" s="409"/>
      <c r="E94" s="409"/>
      <c r="F94" s="410"/>
      <c r="G94" s="409"/>
      <c r="H94" s="409"/>
      <c r="I94" s="410"/>
      <c r="J94" s="409"/>
      <c r="K94" s="409"/>
      <c r="L94" s="410"/>
      <c r="M94" s="409"/>
      <c r="N94" s="409"/>
      <c r="O94" s="410"/>
      <c r="P94" s="409"/>
      <c r="Q94" s="409"/>
      <c r="R94" s="410"/>
      <c r="S94" s="409"/>
      <c r="T94" s="409"/>
      <c r="U94" s="410"/>
      <c r="V94" s="409"/>
      <c r="W94" s="409"/>
      <c r="X94" s="410"/>
      <c r="Y94" s="388">
        <f t="shared" si="5"/>
        <v>0</v>
      </c>
      <c r="Z94" s="389">
        <f t="shared" si="6"/>
        <v>0</v>
      </c>
      <c r="AA94" s="390">
        <f t="shared" si="7"/>
        <v>0</v>
      </c>
    </row>
    <row r="95" ht="15.6" spans="2:27">
      <c r="B95" s="191">
        <v>40</v>
      </c>
      <c r="C95" s="192">
        <f>'5 жастағы балалар Ф'!C95</f>
        <v>0</v>
      </c>
      <c r="D95" s="409"/>
      <c r="E95" s="409"/>
      <c r="F95" s="410"/>
      <c r="G95" s="409"/>
      <c r="H95" s="409"/>
      <c r="I95" s="410"/>
      <c r="J95" s="409"/>
      <c r="K95" s="409"/>
      <c r="L95" s="410"/>
      <c r="M95" s="409"/>
      <c r="N95" s="409"/>
      <c r="O95" s="410"/>
      <c r="P95" s="409"/>
      <c r="Q95" s="409"/>
      <c r="R95" s="410"/>
      <c r="S95" s="409"/>
      <c r="T95" s="409"/>
      <c r="U95" s="410"/>
      <c r="V95" s="409"/>
      <c r="W95" s="409"/>
      <c r="X95" s="410"/>
      <c r="Y95" s="388">
        <f t="shared" si="5"/>
        <v>0</v>
      </c>
      <c r="Z95" s="389">
        <f t="shared" si="6"/>
        <v>0</v>
      </c>
      <c r="AA95" s="390">
        <f t="shared" si="7"/>
        <v>0</v>
      </c>
    </row>
    <row r="96" ht="15.6" spans="2:27">
      <c r="B96" s="191">
        <v>41</v>
      </c>
      <c r="C96" s="192">
        <f>'5 жастағы балалар Ф'!C96</f>
        <v>0</v>
      </c>
      <c r="D96" s="409"/>
      <c r="E96" s="409"/>
      <c r="F96" s="410"/>
      <c r="G96" s="409"/>
      <c r="H96" s="409"/>
      <c r="I96" s="410"/>
      <c r="J96" s="409"/>
      <c r="K96" s="409"/>
      <c r="L96" s="410"/>
      <c r="M96" s="409"/>
      <c r="N96" s="409"/>
      <c r="O96" s="410"/>
      <c r="P96" s="409"/>
      <c r="Q96" s="409"/>
      <c r="R96" s="410"/>
      <c r="S96" s="409"/>
      <c r="T96" s="409"/>
      <c r="U96" s="410"/>
      <c r="V96" s="409"/>
      <c r="W96" s="409"/>
      <c r="X96" s="410"/>
      <c r="Y96" s="388">
        <f t="shared" si="5"/>
        <v>0</v>
      </c>
      <c r="Z96" s="389">
        <f t="shared" si="6"/>
        <v>0</v>
      </c>
      <c r="AA96" s="390">
        <f t="shared" si="7"/>
        <v>0</v>
      </c>
    </row>
    <row r="97" ht="15.6" spans="2:27">
      <c r="B97" s="191">
        <v>42</v>
      </c>
      <c r="C97" s="192">
        <f>'5 жастағы балалар Ф'!C97</f>
        <v>0</v>
      </c>
      <c r="D97" s="409"/>
      <c r="E97" s="409"/>
      <c r="F97" s="410"/>
      <c r="G97" s="409"/>
      <c r="H97" s="409"/>
      <c r="I97" s="410"/>
      <c r="J97" s="409"/>
      <c r="K97" s="409"/>
      <c r="L97" s="410"/>
      <c r="M97" s="409"/>
      <c r="N97" s="409"/>
      <c r="O97" s="410"/>
      <c r="P97" s="409"/>
      <c r="Q97" s="409"/>
      <c r="R97" s="410"/>
      <c r="S97" s="409"/>
      <c r="T97" s="409"/>
      <c r="U97" s="410"/>
      <c r="V97" s="409"/>
      <c r="W97" s="409"/>
      <c r="X97" s="410"/>
      <c r="Y97" s="388">
        <f t="shared" si="5"/>
        <v>0</v>
      </c>
      <c r="Z97" s="389">
        <f t="shared" si="6"/>
        <v>0</v>
      </c>
      <c r="AA97" s="390">
        <f t="shared" si="7"/>
        <v>0</v>
      </c>
    </row>
    <row r="98" ht="15" customHeight="1" spans="2:27">
      <c r="B98" s="363" t="s">
        <v>70</v>
      </c>
      <c r="C98" s="364"/>
      <c r="D98" s="365">
        <f t="shared" ref="D98:X98" si="8">SUM(D56:D97)</f>
        <v>4</v>
      </c>
      <c r="E98" s="365">
        <f t="shared" si="8"/>
        <v>3</v>
      </c>
      <c r="F98" s="366">
        <f t="shared" si="8"/>
        <v>2</v>
      </c>
      <c r="G98" s="364">
        <f t="shared" si="8"/>
        <v>6</v>
      </c>
      <c r="H98" s="365">
        <f t="shared" si="8"/>
        <v>1</v>
      </c>
      <c r="I98" s="366">
        <f t="shared" si="8"/>
        <v>2</v>
      </c>
      <c r="J98" s="364">
        <f t="shared" ref="J98:O98" si="9">SUM(J56:J97)</f>
        <v>4</v>
      </c>
      <c r="K98" s="365">
        <f t="shared" si="9"/>
        <v>2</v>
      </c>
      <c r="L98" s="366">
        <f t="shared" si="9"/>
        <v>3</v>
      </c>
      <c r="M98" s="364">
        <f t="shared" si="9"/>
        <v>5</v>
      </c>
      <c r="N98" s="365">
        <f t="shared" si="9"/>
        <v>2</v>
      </c>
      <c r="O98" s="366">
        <f t="shared" si="9"/>
        <v>2</v>
      </c>
      <c r="P98" s="364">
        <f t="shared" si="8"/>
        <v>4</v>
      </c>
      <c r="Q98" s="365">
        <f t="shared" si="8"/>
        <v>3</v>
      </c>
      <c r="R98" s="366">
        <f t="shared" si="8"/>
        <v>2</v>
      </c>
      <c r="S98" s="364">
        <f t="shared" si="8"/>
        <v>4</v>
      </c>
      <c r="T98" s="365">
        <f t="shared" si="8"/>
        <v>3</v>
      </c>
      <c r="U98" s="366">
        <f t="shared" si="8"/>
        <v>2</v>
      </c>
      <c r="V98" s="364">
        <f t="shared" si="8"/>
        <v>6</v>
      </c>
      <c r="W98" s="365">
        <f t="shared" si="8"/>
        <v>1</v>
      </c>
      <c r="X98" s="366">
        <f t="shared" si="8"/>
        <v>2</v>
      </c>
      <c r="Y98" s="391"/>
      <c r="Z98" s="113"/>
      <c r="AA98" s="113"/>
    </row>
    <row r="99" ht="57" customHeight="1" spans="2:27">
      <c r="B99" s="367" t="s">
        <v>71</v>
      </c>
      <c r="C99" s="368"/>
      <c r="D99" s="369">
        <f>D98*100/Z101</f>
        <v>44.4444444444444</v>
      </c>
      <c r="E99" s="369">
        <f>E98*100/Z101</f>
        <v>33.3333333333333</v>
      </c>
      <c r="F99" s="370">
        <f>F98*100/Z101</f>
        <v>22.2222222222222</v>
      </c>
      <c r="G99" s="371">
        <f>G98*100/Z101</f>
        <v>66.6666666666667</v>
      </c>
      <c r="H99" s="369">
        <f>H98*100/Z101</f>
        <v>11.1111111111111</v>
      </c>
      <c r="I99" s="370">
        <f>I98*100/Z101</f>
        <v>22.2222222222222</v>
      </c>
      <c r="J99" s="371">
        <f>J98*100/Z101</f>
        <v>44.4444444444444</v>
      </c>
      <c r="K99" s="369">
        <f>K98*100/Z101</f>
        <v>22.2222222222222</v>
      </c>
      <c r="L99" s="370">
        <f>L98*100/Z101</f>
        <v>33.3333333333333</v>
      </c>
      <c r="M99" s="371">
        <f>M98*100/Z101</f>
        <v>55.5555555555556</v>
      </c>
      <c r="N99" s="369">
        <f>N98*100/Z101</f>
        <v>22.2222222222222</v>
      </c>
      <c r="O99" s="370">
        <f>O98*100/Z101</f>
        <v>22.2222222222222</v>
      </c>
      <c r="P99" s="371">
        <f>P98*100/Z101</f>
        <v>44.4444444444444</v>
      </c>
      <c r="Q99" s="369">
        <f>Q98*100/Z101</f>
        <v>33.3333333333333</v>
      </c>
      <c r="R99" s="370">
        <f>R98*100/Z101</f>
        <v>22.2222222222222</v>
      </c>
      <c r="S99" s="371">
        <f>S98*100/Z101</f>
        <v>44.4444444444444</v>
      </c>
      <c r="T99" s="369">
        <f>T98*100/Z101</f>
        <v>33.3333333333333</v>
      </c>
      <c r="U99" s="370">
        <f>U98*100/Z101</f>
        <v>22.2222222222222</v>
      </c>
      <c r="V99" s="411">
        <f>V98*100/Z101</f>
        <v>66.6666666666667</v>
      </c>
      <c r="W99" s="412">
        <f>W98*100/Z101</f>
        <v>11.1111111111111</v>
      </c>
      <c r="X99" s="413">
        <f>X98*100/Z101</f>
        <v>22.2222222222222</v>
      </c>
      <c r="Y99" s="391"/>
      <c r="Z99" s="113"/>
      <c r="AA99" s="113"/>
    </row>
    <row r="100" spans="2:27">
      <c r="B100" s="372"/>
      <c r="C100" s="373"/>
      <c r="D100" s="373"/>
      <c r="E100" s="373"/>
      <c r="F100" s="373"/>
      <c r="G100" s="373"/>
      <c r="H100" s="373"/>
      <c r="I100" s="373"/>
      <c r="J100" s="373"/>
      <c r="K100" s="373"/>
      <c r="L100" s="373"/>
      <c r="M100" s="373"/>
      <c r="N100" s="373"/>
      <c r="O100" s="373"/>
      <c r="P100" s="373"/>
      <c r="Q100" s="373"/>
      <c r="R100" s="373"/>
      <c r="S100" s="373"/>
      <c r="T100" s="373"/>
      <c r="U100" s="373"/>
      <c r="V100" s="392"/>
      <c r="W100" s="392"/>
      <c r="X100" s="392"/>
      <c r="Y100" s="291"/>
      <c r="Z100" s="37" t="s">
        <v>72</v>
      </c>
      <c r="AA100" s="37" t="s">
        <v>73</v>
      </c>
    </row>
    <row r="101" spans="2:27">
      <c r="B101" s="374"/>
      <c r="C101" s="315"/>
      <c r="D101" s="315"/>
      <c r="E101" s="315"/>
      <c r="F101" s="315"/>
      <c r="G101" s="315"/>
      <c r="H101" s="315"/>
      <c r="I101" s="315"/>
      <c r="J101" s="315"/>
      <c r="K101" s="315"/>
      <c r="L101" s="315"/>
      <c r="M101" s="315"/>
      <c r="N101" s="315"/>
      <c r="O101" s="315"/>
      <c r="P101" s="315"/>
      <c r="Q101" s="315"/>
      <c r="R101" s="315"/>
      <c r="S101" s="315"/>
      <c r="T101" s="315"/>
      <c r="U101" s="315"/>
      <c r="V101" s="394" t="s">
        <v>70</v>
      </c>
      <c r="W101" s="395"/>
      <c r="X101" s="395"/>
      <c r="Y101" s="396"/>
      <c r="Z101" s="32">
        <f>'5 жастағы балалар Ф'!Z101</f>
        <v>9</v>
      </c>
      <c r="AA101" s="32">
        <v>100</v>
      </c>
    </row>
    <row r="102" spans="2:27">
      <c r="B102" s="374"/>
      <c r="C102" s="315"/>
      <c r="D102" s="315"/>
      <c r="E102" s="315"/>
      <c r="F102" s="315"/>
      <c r="G102" s="315"/>
      <c r="H102" s="315"/>
      <c r="I102" s="315"/>
      <c r="J102" s="315"/>
      <c r="K102" s="315"/>
      <c r="L102" s="315"/>
      <c r="M102" s="315"/>
      <c r="N102" s="315"/>
      <c r="O102" s="315"/>
      <c r="P102" s="315"/>
      <c r="Q102" s="315"/>
      <c r="R102" s="315"/>
      <c r="S102" s="315"/>
      <c r="T102" s="315"/>
      <c r="U102" s="315"/>
      <c r="V102" s="397" t="s">
        <v>6</v>
      </c>
      <c r="W102" s="398"/>
      <c r="X102" s="398"/>
      <c r="Y102" s="399"/>
      <c r="Z102" s="400">
        <f>COUNTIF(Y56:Y97,"&gt;0")</f>
        <v>6</v>
      </c>
      <c r="AA102" s="401">
        <f>(J99+M99+V99+G99+P99+S99+D99)/7</f>
        <v>52.3809523809524</v>
      </c>
    </row>
    <row r="103" spans="2:27">
      <c r="B103" s="374"/>
      <c r="C103" s="315"/>
      <c r="D103" s="315"/>
      <c r="E103" s="315"/>
      <c r="F103" s="315"/>
      <c r="G103" s="315"/>
      <c r="H103" s="315"/>
      <c r="I103" s="315"/>
      <c r="J103" s="315"/>
      <c r="K103" s="315"/>
      <c r="L103" s="315"/>
      <c r="M103" s="315"/>
      <c r="N103" s="315"/>
      <c r="O103" s="315"/>
      <c r="P103" s="315"/>
      <c r="Q103" s="315"/>
      <c r="R103" s="315"/>
      <c r="S103" s="315"/>
      <c r="T103" s="315"/>
      <c r="U103" s="315"/>
      <c r="V103" s="402" t="s">
        <v>7</v>
      </c>
      <c r="W103" s="403"/>
      <c r="X103" s="403"/>
      <c r="Y103" s="404"/>
      <c r="Z103" s="400">
        <f>COUNTIF(Z56:Z97,"&gt;0")</f>
        <v>3</v>
      </c>
      <c r="AA103" s="401">
        <f>(K99+N99+W99+H99+T99+Q99+E99)/7</f>
        <v>23.8095238095238</v>
      </c>
    </row>
    <row r="104" spans="2:27">
      <c r="B104" s="374"/>
      <c r="C104" s="315"/>
      <c r="D104" s="315"/>
      <c r="E104" s="315"/>
      <c r="F104" s="315"/>
      <c r="G104" s="315"/>
      <c r="H104" s="315"/>
      <c r="I104" s="315"/>
      <c r="J104" s="315"/>
      <c r="K104" s="315"/>
      <c r="L104" s="315"/>
      <c r="M104" s="315"/>
      <c r="N104" s="315"/>
      <c r="O104" s="315"/>
      <c r="P104" s="315"/>
      <c r="Q104" s="315"/>
      <c r="R104" s="315"/>
      <c r="S104" s="315"/>
      <c r="T104" s="315"/>
      <c r="U104" s="315"/>
      <c r="V104" s="405" t="s">
        <v>8</v>
      </c>
      <c r="W104" s="406"/>
      <c r="X104" s="406"/>
      <c r="Y104" s="407"/>
      <c r="Z104" s="400">
        <f>COUNTIF(AA56:AA97,"&gt;0")</f>
        <v>3</v>
      </c>
      <c r="AA104" s="401">
        <f>(L99+O99+X99+I99+R99+U99+F99)/7</f>
        <v>23.8095238095238</v>
      </c>
    </row>
    <row r="107" ht="15.75" customHeight="1" spans="2:36">
      <c r="B107" s="353"/>
      <c r="C107" s="354" t="s">
        <v>0</v>
      </c>
      <c r="D107" s="354"/>
      <c r="E107" s="354"/>
      <c r="F107" s="354"/>
      <c r="G107" s="354"/>
      <c r="H107" s="354"/>
      <c r="I107" s="354"/>
      <c r="J107" s="354"/>
      <c r="K107" s="354"/>
      <c r="L107" s="354"/>
      <c r="M107" s="354"/>
      <c r="N107" s="354"/>
      <c r="O107" s="354"/>
      <c r="P107" s="354"/>
      <c r="Q107" s="354"/>
      <c r="R107" s="354"/>
      <c r="S107" s="354"/>
      <c r="T107" s="354"/>
      <c r="U107" s="354"/>
      <c r="V107" s="354"/>
      <c r="W107" s="354"/>
      <c r="X107" s="354"/>
      <c r="Y107" s="354"/>
      <c r="Z107" s="354"/>
      <c r="AJ107" s="414"/>
    </row>
    <row r="108" ht="15.6" spans="1:26">
      <c r="A108" s="353"/>
      <c r="B108" s="353"/>
      <c r="C108" s="354" t="str">
        <f>'5 жастағы балалар Ф'!C108:Z108</f>
        <v>Оқу жылы 2023-2024         Топ:Мектепалды сынып    Өткізу кезені:Қортынды    Өткізу мерзімі:мамыр айы 2024</v>
      </c>
      <c r="D108" s="354"/>
      <c r="E108" s="354"/>
      <c r="F108" s="354"/>
      <c r="G108" s="354"/>
      <c r="H108" s="354"/>
      <c r="I108" s="354"/>
      <c r="J108" s="354"/>
      <c r="K108" s="354"/>
      <c r="L108" s="354"/>
      <c r="M108" s="354"/>
      <c r="N108" s="354"/>
      <c r="O108" s="354"/>
      <c r="P108" s="354"/>
      <c r="Q108" s="354"/>
      <c r="R108" s="354"/>
      <c r="S108" s="354"/>
      <c r="T108" s="354"/>
      <c r="U108" s="354"/>
      <c r="V108" s="354"/>
      <c r="W108" s="354"/>
      <c r="X108" s="354"/>
      <c r="Y108" s="354"/>
      <c r="Z108" s="354"/>
    </row>
    <row r="110" ht="15.75" customHeight="1" spans="2:27">
      <c r="B110" s="37" t="s">
        <v>3</v>
      </c>
      <c r="C110" s="355" t="s">
        <v>111</v>
      </c>
      <c r="D110" s="375" t="s">
        <v>726</v>
      </c>
      <c r="E110" s="356"/>
      <c r="F110" s="356"/>
      <c r="G110" s="356"/>
      <c r="H110" s="356"/>
      <c r="I110" s="356"/>
      <c r="J110" s="356"/>
      <c r="K110" s="356"/>
      <c r="L110" s="356"/>
      <c r="M110" s="356"/>
      <c r="N110" s="356"/>
      <c r="O110" s="356"/>
      <c r="P110" s="356"/>
      <c r="Q110" s="356"/>
      <c r="R110" s="356"/>
      <c r="S110" s="356"/>
      <c r="T110" s="356"/>
      <c r="U110" s="356"/>
      <c r="V110" s="356"/>
      <c r="W110" s="356"/>
      <c r="X110" s="378"/>
      <c r="Y110" s="379" t="s">
        <v>6</v>
      </c>
      <c r="Z110" s="380" t="s">
        <v>7</v>
      </c>
      <c r="AA110" s="381" t="s">
        <v>8</v>
      </c>
    </row>
    <row r="111" ht="15.75" customHeight="1" spans="2:27">
      <c r="B111" s="37"/>
      <c r="C111" s="355"/>
      <c r="D111" s="376" t="s">
        <v>727</v>
      </c>
      <c r="E111" s="377"/>
      <c r="F111" s="377"/>
      <c r="G111" s="377"/>
      <c r="H111" s="377"/>
      <c r="I111" s="377"/>
      <c r="J111" s="377"/>
      <c r="K111" s="377"/>
      <c r="L111" s="377"/>
      <c r="M111" s="377"/>
      <c r="N111" s="377"/>
      <c r="O111" s="377"/>
      <c r="P111" s="377"/>
      <c r="Q111" s="377"/>
      <c r="R111" s="377"/>
      <c r="S111" s="377"/>
      <c r="T111" s="377"/>
      <c r="U111" s="377"/>
      <c r="V111" s="377"/>
      <c r="W111" s="377"/>
      <c r="X111" s="408"/>
      <c r="Y111" s="382"/>
      <c r="Z111" s="383"/>
      <c r="AA111" s="384"/>
    </row>
    <row r="112" ht="15.6" spans="2:27">
      <c r="B112" s="37"/>
      <c r="C112" s="355"/>
      <c r="D112" s="358" t="s">
        <v>758</v>
      </c>
      <c r="E112" s="358"/>
      <c r="F112" s="358"/>
      <c r="G112" s="358" t="s">
        <v>759</v>
      </c>
      <c r="H112" s="358"/>
      <c r="I112" s="358"/>
      <c r="J112" s="358" t="s">
        <v>760</v>
      </c>
      <c r="K112" s="358"/>
      <c r="L112" s="358"/>
      <c r="M112" s="358" t="s">
        <v>761</v>
      </c>
      <c r="N112" s="358"/>
      <c r="O112" s="358"/>
      <c r="P112" s="358" t="s">
        <v>762</v>
      </c>
      <c r="Q112" s="358"/>
      <c r="R112" s="358"/>
      <c r="S112" s="358" t="s">
        <v>763</v>
      </c>
      <c r="T112" s="358"/>
      <c r="U112" s="358"/>
      <c r="V112" s="358" t="s">
        <v>764</v>
      </c>
      <c r="W112" s="358"/>
      <c r="X112" s="358"/>
      <c r="Y112" s="382"/>
      <c r="Z112" s="383"/>
      <c r="AA112" s="384"/>
    </row>
    <row r="113" ht="106.5" customHeight="1" spans="2:27">
      <c r="B113" s="37"/>
      <c r="C113" s="355"/>
      <c r="D113" s="293" t="s">
        <v>765</v>
      </c>
      <c r="E113" s="293"/>
      <c r="F113" s="293"/>
      <c r="G113" s="293" t="s">
        <v>766</v>
      </c>
      <c r="H113" s="293"/>
      <c r="I113" s="293"/>
      <c r="J113" s="293" t="s">
        <v>767</v>
      </c>
      <c r="K113" s="293"/>
      <c r="L113" s="293"/>
      <c r="M113" s="293" t="s">
        <v>768</v>
      </c>
      <c r="N113" s="293"/>
      <c r="O113" s="293"/>
      <c r="P113" s="293" t="s">
        <v>769</v>
      </c>
      <c r="Q113" s="293"/>
      <c r="R113" s="293"/>
      <c r="S113" s="293" t="s">
        <v>770</v>
      </c>
      <c r="T113" s="293"/>
      <c r="U113" s="293"/>
      <c r="V113" s="293" t="s">
        <v>771</v>
      </c>
      <c r="W113" s="293"/>
      <c r="X113" s="293"/>
      <c r="Y113" s="382"/>
      <c r="Z113" s="383"/>
      <c r="AA113" s="384"/>
    </row>
    <row r="114" ht="124.5" customHeight="1" spans="2:27">
      <c r="B114" s="37"/>
      <c r="C114" s="355"/>
      <c r="D114" s="359" t="s">
        <v>772</v>
      </c>
      <c r="E114" s="359" t="s">
        <v>773</v>
      </c>
      <c r="F114" s="359" t="s">
        <v>774</v>
      </c>
      <c r="G114" s="359" t="s">
        <v>775</v>
      </c>
      <c r="H114" s="359" t="s">
        <v>776</v>
      </c>
      <c r="I114" s="359" t="s">
        <v>777</v>
      </c>
      <c r="J114" s="359" t="s">
        <v>778</v>
      </c>
      <c r="K114" s="359" t="s">
        <v>779</v>
      </c>
      <c r="L114" s="359" t="s">
        <v>780</v>
      </c>
      <c r="M114" s="359" t="s">
        <v>781</v>
      </c>
      <c r="N114" s="359" t="s">
        <v>782</v>
      </c>
      <c r="O114" s="359" t="s">
        <v>783</v>
      </c>
      <c r="P114" s="359" t="s">
        <v>784</v>
      </c>
      <c r="Q114" s="359" t="s">
        <v>785</v>
      </c>
      <c r="R114" s="359" t="s">
        <v>786</v>
      </c>
      <c r="S114" s="359" t="s">
        <v>787</v>
      </c>
      <c r="T114" s="359" t="s">
        <v>788</v>
      </c>
      <c r="U114" s="359" t="s">
        <v>789</v>
      </c>
      <c r="V114" s="359" t="s">
        <v>790</v>
      </c>
      <c r="W114" s="359" t="s">
        <v>791</v>
      </c>
      <c r="X114" s="359" t="s">
        <v>792</v>
      </c>
      <c r="Y114" s="385"/>
      <c r="Z114" s="386"/>
      <c r="AA114" s="387"/>
    </row>
    <row r="115" ht="15.6" spans="2:27">
      <c r="B115" s="189">
        <v>1</v>
      </c>
      <c r="C115" s="188" t="str">
        <f>'5 жастағы балалар Ф'!C115</f>
        <v>Айдар Айхан Мадиярұлы</v>
      </c>
      <c r="D115" s="360">
        <v>1</v>
      </c>
      <c r="E115" s="360"/>
      <c r="F115" s="361"/>
      <c r="G115" s="360">
        <v>1</v>
      </c>
      <c r="H115" s="360"/>
      <c r="I115" s="361"/>
      <c r="J115" s="360"/>
      <c r="K115" s="360">
        <v>1</v>
      </c>
      <c r="L115" s="361"/>
      <c r="M115" s="360"/>
      <c r="N115" s="360">
        <v>1</v>
      </c>
      <c r="O115" s="361"/>
      <c r="P115" s="360"/>
      <c r="Q115" s="360">
        <v>1</v>
      </c>
      <c r="R115" s="361"/>
      <c r="S115" s="360"/>
      <c r="T115" s="360">
        <v>1</v>
      </c>
      <c r="U115" s="361"/>
      <c r="V115" s="360">
        <v>1</v>
      </c>
      <c r="W115" s="360"/>
      <c r="X115" s="361"/>
      <c r="Y115" s="388">
        <f>COUNTA(J115,M115,D115,G115,P115,S115,V115)</f>
        <v>3</v>
      </c>
      <c r="Z115" s="389">
        <f>COUNTA(K115,N115,E115,H115,Q115,T115,W115)</f>
        <v>4</v>
      </c>
      <c r="AA115" s="390">
        <f>COUNTA(L115,O115,F115,I115,R115,U115,X115)</f>
        <v>0</v>
      </c>
    </row>
    <row r="116" ht="15.6" spans="2:27">
      <c r="B116" s="189">
        <v>2</v>
      </c>
      <c r="C116" s="188" t="str">
        <f>'5 жастағы балалар Ф'!C116</f>
        <v>Асхатқызы Әйніл</v>
      </c>
      <c r="D116" s="360">
        <v>1</v>
      </c>
      <c r="E116" s="360"/>
      <c r="F116" s="362"/>
      <c r="G116" s="360">
        <v>1</v>
      </c>
      <c r="H116" s="360"/>
      <c r="I116" s="362"/>
      <c r="J116" s="360">
        <v>1</v>
      </c>
      <c r="K116" s="360"/>
      <c r="L116" s="362"/>
      <c r="M116" s="360">
        <v>1</v>
      </c>
      <c r="N116" s="360"/>
      <c r="O116" s="362"/>
      <c r="P116" s="360">
        <v>1</v>
      </c>
      <c r="Q116" s="360"/>
      <c r="R116" s="362"/>
      <c r="S116" s="360">
        <v>1</v>
      </c>
      <c r="T116" s="360"/>
      <c r="U116" s="362"/>
      <c r="V116" s="360">
        <v>1</v>
      </c>
      <c r="W116" s="360"/>
      <c r="X116" s="362"/>
      <c r="Y116" s="388">
        <f t="shared" ref="Y116:Y163" si="10">COUNTA(J116,M116,D116,G116,P116,S116,V116)</f>
        <v>7</v>
      </c>
      <c r="Z116" s="389">
        <f t="shared" ref="Z116:Z163" si="11">COUNTA(K116,N116,E116,H116,Q116,T116,W116)</f>
        <v>0</v>
      </c>
      <c r="AA116" s="390">
        <f t="shared" ref="AA116:AA163" si="12">COUNTA(L116,O116,F116,I116,R116,U116,X116)</f>
        <v>0</v>
      </c>
    </row>
    <row r="117" ht="15.6" spans="2:27">
      <c r="B117" s="189">
        <v>3</v>
      </c>
      <c r="C117" s="188">
        <f>'5 жастағы балалар Ф'!C117</f>
        <v>0</v>
      </c>
      <c r="D117" s="360">
        <v>1</v>
      </c>
      <c r="E117" s="360"/>
      <c r="F117" s="362"/>
      <c r="G117" s="360">
        <v>1</v>
      </c>
      <c r="H117" s="360"/>
      <c r="I117" s="362"/>
      <c r="J117" s="360"/>
      <c r="K117" s="360"/>
      <c r="L117" s="362"/>
      <c r="M117" s="360"/>
      <c r="N117" s="360"/>
      <c r="O117" s="362"/>
      <c r="P117" s="360"/>
      <c r="Q117" s="360"/>
      <c r="R117" s="362"/>
      <c r="S117" s="360"/>
      <c r="T117" s="360"/>
      <c r="U117" s="362"/>
      <c r="V117" s="360"/>
      <c r="W117" s="360"/>
      <c r="X117" s="362"/>
      <c r="Y117" s="388">
        <f t="shared" si="10"/>
        <v>2</v>
      </c>
      <c r="Z117" s="389">
        <f t="shared" si="11"/>
        <v>0</v>
      </c>
      <c r="AA117" s="390">
        <f t="shared" si="12"/>
        <v>0</v>
      </c>
    </row>
    <row r="118" ht="15.6" spans="2:27">
      <c r="B118" s="189">
        <v>4</v>
      </c>
      <c r="C118" s="188" t="str">
        <f>'5 жастағы балалар Ф'!C118</f>
        <v>Болатов Али Дарханұлы</v>
      </c>
      <c r="D118" s="360">
        <v>1</v>
      </c>
      <c r="E118" s="360"/>
      <c r="F118" s="362"/>
      <c r="G118" s="360">
        <v>1</v>
      </c>
      <c r="H118" s="360"/>
      <c r="I118" s="362"/>
      <c r="J118" s="360">
        <v>1</v>
      </c>
      <c r="K118" s="360"/>
      <c r="L118" s="362"/>
      <c r="M118" s="360">
        <v>1</v>
      </c>
      <c r="N118" s="360"/>
      <c r="O118" s="362"/>
      <c r="P118" s="360">
        <v>1</v>
      </c>
      <c r="Q118" s="360"/>
      <c r="R118" s="362"/>
      <c r="S118" s="360">
        <v>1</v>
      </c>
      <c r="T118" s="360"/>
      <c r="U118" s="362"/>
      <c r="V118" s="360">
        <v>1</v>
      </c>
      <c r="W118" s="360"/>
      <c r="X118" s="362"/>
      <c r="Y118" s="388">
        <f t="shared" si="10"/>
        <v>7</v>
      </c>
      <c r="Z118" s="389">
        <f t="shared" si="11"/>
        <v>0</v>
      </c>
      <c r="AA118" s="390">
        <f t="shared" si="12"/>
        <v>0</v>
      </c>
    </row>
    <row r="119" ht="15.6" spans="2:27">
      <c r="B119" s="189">
        <v>5</v>
      </c>
      <c r="C119" s="188" t="str">
        <f>'5 жастағы балалар Ф'!C119</f>
        <v>Бақытжан Айбар Даулетұлы</v>
      </c>
      <c r="D119" s="360"/>
      <c r="E119" s="360">
        <v>1</v>
      </c>
      <c r="F119" s="362"/>
      <c r="G119" s="360">
        <v>1</v>
      </c>
      <c r="H119" s="360"/>
      <c r="I119" s="362"/>
      <c r="J119" s="360">
        <v>1</v>
      </c>
      <c r="K119" s="360"/>
      <c r="L119" s="362"/>
      <c r="M119" s="360">
        <v>1</v>
      </c>
      <c r="N119" s="360"/>
      <c r="O119" s="362"/>
      <c r="P119" s="360">
        <v>1</v>
      </c>
      <c r="Q119" s="360"/>
      <c r="R119" s="362"/>
      <c r="S119" s="360">
        <v>1</v>
      </c>
      <c r="T119" s="360"/>
      <c r="U119" s="362"/>
      <c r="V119" s="360">
        <v>1</v>
      </c>
      <c r="W119" s="360"/>
      <c r="X119" s="362"/>
      <c r="Y119" s="388">
        <f t="shared" si="10"/>
        <v>6</v>
      </c>
      <c r="Z119" s="389">
        <f t="shared" si="11"/>
        <v>1</v>
      </c>
      <c r="AA119" s="390">
        <f t="shared" si="12"/>
        <v>0</v>
      </c>
    </row>
    <row r="120" ht="15.6" spans="2:27">
      <c r="B120" s="189">
        <v>6</v>
      </c>
      <c r="C120" s="188" t="str">
        <f>'5 жастағы балалар Ф'!C120</f>
        <v>Бақытжан Айым Мадиярқызы</v>
      </c>
      <c r="D120" s="360">
        <v>1</v>
      </c>
      <c r="E120" s="360"/>
      <c r="F120" s="362"/>
      <c r="G120" s="360">
        <v>1</v>
      </c>
      <c r="H120" s="360"/>
      <c r="I120" s="362"/>
      <c r="J120" s="360"/>
      <c r="K120" s="360"/>
      <c r="L120" s="362">
        <v>1</v>
      </c>
      <c r="M120" s="360"/>
      <c r="N120" s="360"/>
      <c r="O120" s="362">
        <v>1</v>
      </c>
      <c r="P120" s="360"/>
      <c r="Q120" s="360">
        <v>1</v>
      </c>
      <c r="R120" s="362"/>
      <c r="S120" s="360"/>
      <c r="T120" s="360"/>
      <c r="U120" s="362">
        <v>1</v>
      </c>
      <c r="V120" s="360"/>
      <c r="W120" s="360">
        <v>1</v>
      </c>
      <c r="X120" s="362"/>
      <c r="Y120" s="388">
        <f t="shared" si="10"/>
        <v>2</v>
      </c>
      <c r="Z120" s="389">
        <f t="shared" si="11"/>
        <v>2</v>
      </c>
      <c r="AA120" s="390">
        <f t="shared" si="12"/>
        <v>3</v>
      </c>
    </row>
    <row r="121" ht="15.6" spans="2:27">
      <c r="B121" s="189">
        <v>7</v>
      </c>
      <c r="C121" s="188" t="str">
        <f>'5 жастағы балалар Ф'!C121</f>
        <v>Нуритдин Райяна Мусақызы</v>
      </c>
      <c r="D121" s="360">
        <v>1</v>
      </c>
      <c r="E121" s="360"/>
      <c r="F121" s="362"/>
      <c r="G121" s="360">
        <v>1</v>
      </c>
      <c r="H121" s="360"/>
      <c r="I121" s="362"/>
      <c r="J121" s="360">
        <v>1</v>
      </c>
      <c r="K121" s="360"/>
      <c r="L121" s="362"/>
      <c r="M121" s="360">
        <v>1</v>
      </c>
      <c r="N121" s="360"/>
      <c r="O121" s="362"/>
      <c r="P121" s="360">
        <v>1</v>
      </c>
      <c r="Q121" s="360"/>
      <c r="R121" s="362"/>
      <c r="S121" s="360">
        <v>1</v>
      </c>
      <c r="T121" s="360"/>
      <c r="U121" s="362"/>
      <c r="V121" s="360">
        <v>1</v>
      </c>
      <c r="W121" s="360"/>
      <c r="X121" s="362"/>
      <c r="Y121" s="388">
        <f t="shared" si="10"/>
        <v>7</v>
      </c>
      <c r="Z121" s="389">
        <f t="shared" si="11"/>
        <v>0</v>
      </c>
      <c r="AA121" s="390">
        <f t="shared" si="12"/>
        <v>0</v>
      </c>
    </row>
    <row r="122" ht="15.6" spans="2:27">
      <c r="B122" s="189">
        <v>8</v>
      </c>
      <c r="C122" s="188">
        <f>'5 жастағы балалар Ф'!C122</f>
        <v>0</v>
      </c>
      <c r="D122" s="360">
        <v>1</v>
      </c>
      <c r="E122" s="360"/>
      <c r="F122" s="362"/>
      <c r="G122" s="360">
        <v>1</v>
      </c>
      <c r="H122" s="360"/>
      <c r="I122" s="362"/>
      <c r="J122" s="360"/>
      <c r="K122" s="360"/>
      <c r="L122" s="362"/>
      <c r="M122" s="360"/>
      <c r="N122" s="360"/>
      <c r="O122" s="362"/>
      <c r="P122" s="360"/>
      <c r="Q122" s="360"/>
      <c r="R122" s="362"/>
      <c r="S122" s="360"/>
      <c r="T122" s="360"/>
      <c r="U122" s="362"/>
      <c r="V122" s="360"/>
      <c r="W122" s="360"/>
      <c r="X122" s="362"/>
      <c r="Y122" s="388">
        <f t="shared" si="10"/>
        <v>2</v>
      </c>
      <c r="Z122" s="389">
        <f t="shared" si="11"/>
        <v>0</v>
      </c>
      <c r="AA122" s="390">
        <f t="shared" si="12"/>
        <v>0</v>
      </c>
    </row>
    <row r="123" ht="15.6" spans="2:27">
      <c r="B123" s="189">
        <v>9</v>
      </c>
      <c r="C123" s="188" t="str">
        <f>'5 жастағы балалар Ф'!C123</f>
        <v>Төлеужан Малика Талантқызы</v>
      </c>
      <c r="D123" s="360"/>
      <c r="E123" s="360"/>
      <c r="F123" s="362"/>
      <c r="G123" s="360"/>
      <c r="H123" s="360"/>
      <c r="I123" s="362"/>
      <c r="J123" s="360">
        <v>1</v>
      </c>
      <c r="K123" s="360"/>
      <c r="L123" s="362"/>
      <c r="M123" s="360">
        <v>1</v>
      </c>
      <c r="N123" s="360"/>
      <c r="O123" s="362"/>
      <c r="P123" s="360">
        <v>1</v>
      </c>
      <c r="Q123" s="360"/>
      <c r="R123" s="362"/>
      <c r="S123" s="360">
        <v>1</v>
      </c>
      <c r="T123" s="360"/>
      <c r="U123" s="362"/>
      <c r="V123" s="360">
        <v>1</v>
      </c>
      <c r="W123" s="360"/>
      <c r="X123" s="362"/>
      <c r="Y123" s="388">
        <f t="shared" si="10"/>
        <v>5</v>
      </c>
      <c r="Z123" s="389">
        <f t="shared" si="11"/>
        <v>0</v>
      </c>
      <c r="AA123" s="390">
        <f t="shared" si="12"/>
        <v>0</v>
      </c>
    </row>
    <row r="124" ht="15.6" spans="2:27">
      <c r="B124" s="189">
        <v>10</v>
      </c>
      <c r="C124" s="188" t="str">
        <f>'5 жастағы балалар Ф'!C124</f>
        <v>Қабдысалы Нұрасыл Рақымұлы</v>
      </c>
      <c r="D124" s="360"/>
      <c r="E124" s="360"/>
      <c r="F124" s="362"/>
      <c r="G124" s="360"/>
      <c r="H124" s="360"/>
      <c r="I124" s="362"/>
      <c r="J124" s="360">
        <v>1</v>
      </c>
      <c r="K124" s="360"/>
      <c r="L124" s="362"/>
      <c r="M124" s="360">
        <v>1</v>
      </c>
      <c r="N124" s="360"/>
      <c r="O124" s="362"/>
      <c r="P124" s="360">
        <v>1</v>
      </c>
      <c r="Q124" s="360"/>
      <c r="R124" s="362"/>
      <c r="S124" s="360">
        <v>1</v>
      </c>
      <c r="T124" s="360"/>
      <c r="U124" s="362"/>
      <c r="V124" s="360">
        <v>1</v>
      </c>
      <c r="W124" s="360"/>
      <c r="X124" s="362"/>
      <c r="Y124" s="388">
        <f t="shared" si="10"/>
        <v>5</v>
      </c>
      <c r="Z124" s="389">
        <f t="shared" si="11"/>
        <v>0</v>
      </c>
      <c r="AA124" s="390">
        <f t="shared" si="12"/>
        <v>0</v>
      </c>
    </row>
    <row r="125" ht="15.6" spans="2:27">
      <c r="B125" s="189">
        <v>11</v>
      </c>
      <c r="C125" s="188">
        <f>'5 жастағы балалар Ф'!C125</f>
        <v>0</v>
      </c>
      <c r="D125" s="360"/>
      <c r="E125" s="360"/>
      <c r="F125" s="362"/>
      <c r="G125" s="360"/>
      <c r="H125" s="360"/>
      <c r="I125" s="362"/>
      <c r="J125" s="360"/>
      <c r="K125" s="360"/>
      <c r="L125" s="362"/>
      <c r="M125" s="360"/>
      <c r="N125" s="360"/>
      <c r="O125" s="362"/>
      <c r="P125" s="360"/>
      <c r="Q125" s="360"/>
      <c r="R125" s="362"/>
      <c r="S125" s="360"/>
      <c r="T125" s="360"/>
      <c r="U125" s="362"/>
      <c r="V125" s="360"/>
      <c r="W125" s="360"/>
      <c r="X125" s="362"/>
      <c r="Y125" s="388">
        <f t="shared" si="10"/>
        <v>0</v>
      </c>
      <c r="Z125" s="389">
        <f t="shared" si="11"/>
        <v>0</v>
      </c>
      <c r="AA125" s="390">
        <f t="shared" si="12"/>
        <v>0</v>
      </c>
    </row>
    <row r="126" ht="15.6" spans="2:27">
      <c r="B126" s="189">
        <v>12</v>
      </c>
      <c r="C126" s="188">
        <f>'5 жастағы балалар Ф'!C126</f>
        <v>0</v>
      </c>
      <c r="D126" s="360"/>
      <c r="E126" s="360"/>
      <c r="F126" s="362"/>
      <c r="G126" s="360"/>
      <c r="H126" s="360"/>
      <c r="I126" s="362"/>
      <c r="J126" s="360"/>
      <c r="K126" s="360"/>
      <c r="L126" s="362"/>
      <c r="M126" s="360"/>
      <c r="N126" s="360"/>
      <c r="O126" s="362"/>
      <c r="P126" s="360"/>
      <c r="Q126" s="360"/>
      <c r="R126" s="362"/>
      <c r="S126" s="360"/>
      <c r="T126" s="360"/>
      <c r="U126" s="362"/>
      <c r="V126" s="360"/>
      <c r="W126" s="360"/>
      <c r="X126" s="362"/>
      <c r="Y126" s="388">
        <f t="shared" si="10"/>
        <v>0</v>
      </c>
      <c r="Z126" s="389">
        <f t="shared" si="11"/>
        <v>0</v>
      </c>
      <c r="AA126" s="390">
        <f t="shared" si="12"/>
        <v>0</v>
      </c>
    </row>
    <row r="127" ht="15.6" spans="2:27">
      <c r="B127" s="189">
        <v>13</v>
      </c>
      <c r="C127" s="188">
        <f>'5 жастағы балалар Ф'!C127</f>
        <v>0</v>
      </c>
      <c r="D127" s="360"/>
      <c r="E127" s="360"/>
      <c r="F127" s="362"/>
      <c r="G127" s="360"/>
      <c r="H127" s="360"/>
      <c r="I127" s="362"/>
      <c r="J127" s="360"/>
      <c r="K127" s="360"/>
      <c r="L127" s="362"/>
      <c r="M127" s="360"/>
      <c r="N127" s="360"/>
      <c r="O127" s="362"/>
      <c r="P127" s="360"/>
      <c r="Q127" s="360"/>
      <c r="R127" s="362"/>
      <c r="S127" s="360"/>
      <c r="T127" s="360"/>
      <c r="U127" s="362"/>
      <c r="V127" s="360"/>
      <c r="W127" s="360"/>
      <c r="X127" s="362"/>
      <c r="Y127" s="388">
        <f t="shared" si="10"/>
        <v>0</v>
      </c>
      <c r="Z127" s="389">
        <f t="shared" si="11"/>
        <v>0</v>
      </c>
      <c r="AA127" s="390">
        <f t="shared" si="12"/>
        <v>0</v>
      </c>
    </row>
    <row r="128" ht="15.6" spans="2:27">
      <c r="B128" s="189">
        <v>14</v>
      </c>
      <c r="C128" s="188">
        <f>'5 жастағы балалар Ф'!C128</f>
        <v>0</v>
      </c>
      <c r="D128" s="360"/>
      <c r="E128" s="360"/>
      <c r="F128" s="362"/>
      <c r="G128" s="360"/>
      <c r="H128" s="360"/>
      <c r="I128" s="362"/>
      <c r="J128" s="360"/>
      <c r="K128" s="360"/>
      <c r="L128" s="362"/>
      <c r="M128" s="360"/>
      <c r="N128" s="360"/>
      <c r="O128" s="362"/>
      <c r="P128" s="360"/>
      <c r="Q128" s="360"/>
      <c r="R128" s="362"/>
      <c r="S128" s="360"/>
      <c r="T128" s="360"/>
      <c r="U128" s="362"/>
      <c r="V128" s="360"/>
      <c r="W128" s="360"/>
      <c r="X128" s="362"/>
      <c r="Y128" s="388">
        <f t="shared" si="10"/>
        <v>0</v>
      </c>
      <c r="Z128" s="389">
        <f t="shared" si="11"/>
        <v>0</v>
      </c>
      <c r="AA128" s="390">
        <f t="shared" si="12"/>
        <v>0</v>
      </c>
    </row>
    <row r="129" ht="15.6" spans="2:27">
      <c r="B129" s="189">
        <v>15</v>
      </c>
      <c r="C129" s="188">
        <f>'5 жастағы балалар Ф'!C129</f>
        <v>0</v>
      </c>
      <c r="D129" s="360"/>
      <c r="E129" s="360"/>
      <c r="F129" s="362"/>
      <c r="G129" s="360"/>
      <c r="H129" s="360"/>
      <c r="I129" s="362"/>
      <c r="J129" s="360"/>
      <c r="K129" s="360"/>
      <c r="L129" s="362"/>
      <c r="M129" s="360"/>
      <c r="N129" s="360"/>
      <c r="O129" s="362"/>
      <c r="P129" s="360"/>
      <c r="Q129" s="360"/>
      <c r="R129" s="362"/>
      <c r="S129" s="360"/>
      <c r="T129" s="360"/>
      <c r="U129" s="362"/>
      <c r="V129" s="360"/>
      <c r="W129" s="360"/>
      <c r="X129" s="362"/>
      <c r="Y129" s="388">
        <f t="shared" si="10"/>
        <v>0</v>
      </c>
      <c r="Z129" s="389">
        <f t="shared" si="11"/>
        <v>0</v>
      </c>
      <c r="AA129" s="390">
        <f t="shared" si="12"/>
        <v>0</v>
      </c>
    </row>
    <row r="130" ht="15.6" spans="2:27">
      <c r="B130" s="189">
        <v>16</v>
      </c>
      <c r="C130" s="188">
        <f>'5 жастағы балалар Ф'!C130</f>
        <v>0</v>
      </c>
      <c r="D130" s="360"/>
      <c r="E130" s="360"/>
      <c r="F130" s="362"/>
      <c r="G130" s="360"/>
      <c r="H130" s="360"/>
      <c r="I130" s="362"/>
      <c r="J130" s="360"/>
      <c r="K130" s="360"/>
      <c r="L130" s="362"/>
      <c r="M130" s="360"/>
      <c r="N130" s="360"/>
      <c r="O130" s="362"/>
      <c r="P130" s="360"/>
      <c r="Q130" s="360"/>
      <c r="R130" s="362"/>
      <c r="S130" s="360"/>
      <c r="T130" s="360"/>
      <c r="U130" s="362"/>
      <c r="V130" s="360"/>
      <c r="W130" s="360"/>
      <c r="X130" s="362"/>
      <c r="Y130" s="388">
        <f t="shared" si="10"/>
        <v>0</v>
      </c>
      <c r="Z130" s="389">
        <f t="shared" si="11"/>
        <v>0</v>
      </c>
      <c r="AA130" s="390">
        <f t="shared" si="12"/>
        <v>0</v>
      </c>
    </row>
    <row r="131" ht="15.6" spans="2:27">
      <c r="B131" s="189">
        <v>17</v>
      </c>
      <c r="C131" s="188">
        <f>'5 жастағы балалар Ф'!C131</f>
        <v>0</v>
      </c>
      <c r="D131" s="360"/>
      <c r="E131" s="360"/>
      <c r="F131" s="362"/>
      <c r="G131" s="360"/>
      <c r="H131" s="360"/>
      <c r="I131" s="362"/>
      <c r="J131" s="360"/>
      <c r="K131" s="360"/>
      <c r="L131" s="362"/>
      <c r="M131" s="360"/>
      <c r="N131" s="360"/>
      <c r="O131" s="362"/>
      <c r="P131" s="360"/>
      <c r="Q131" s="360"/>
      <c r="R131" s="362"/>
      <c r="S131" s="360"/>
      <c r="T131" s="360"/>
      <c r="U131" s="362"/>
      <c r="V131" s="360"/>
      <c r="W131" s="360"/>
      <c r="X131" s="362"/>
      <c r="Y131" s="388">
        <f t="shared" si="10"/>
        <v>0</v>
      </c>
      <c r="Z131" s="389">
        <f t="shared" si="11"/>
        <v>0</v>
      </c>
      <c r="AA131" s="390">
        <f t="shared" si="12"/>
        <v>0</v>
      </c>
    </row>
    <row r="132" ht="15.6" spans="2:27">
      <c r="B132" s="189">
        <v>18</v>
      </c>
      <c r="C132" s="188">
        <f>'5 жастағы балалар Ф'!C132</f>
        <v>0</v>
      </c>
      <c r="D132" s="360"/>
      <c r="E132" s="360"/>
      <c r="F132" s="362"/>
      <c r="G132" s="360"/>
      <c r="H132" s="360"/>
      <c r="I132" s="362"/>
      <c r="J132" s="360"/>
      <c r="K132" s="360"/>
      <c r="L132" s="362"/>
      <c r="M132" s="360"/>
      <c r="N132" s="360"/>
      <c r="O132" s="362"/>
      <c r="P132" s="360"/>
      <c r="Q132" s="360"/>
      <c r="R132" s="362"/>
      <c r="S132" s="360"/>
      <c r="T132" s="360"/>
      <c r="U132" s="362"/>
      <c r="V132" s="360"/>
      <c r="W132" s="360"/>
      <c r="X132" s="362"/>
      <c r="Y132" s="388">
        <f t="shared" si="10"/>
        <v>0</v>
      </c>
      <c r="Z132" s="389">
        <f t="shared" si="11"/>
        <v>0</v>
      </c>
      <c r="AA132" s="390">
        <f t="shared" si="12"/>
        <v>0</v>
      </c>
    </row>
    <row r="133" ht="15.6" spans="2:27">
      <c r="B133" s="189">
        <v>19</v>
      </c>
      <c r="C133" s="188">
        <f>'5 жастағы балалар Ф'!C133</f>
        <v>0</v>
      </c>
      <c r="D133" s="360"/>
      <c r="E133" s="360"/>
      <c r="F133" s="362"/>
      <c r="G133" s="360"/>
      <c r="H133" s="360"/>
      <c r="I133" s="362"/>
      <c r="J133" s="360"/>
      <c r="K133" s="360"/>
      <c r="L133" s="362"/>
      <c r="M133" s="360"/>
      <c r="N133" s="360"/>
      <c r="O133" s="362"/>
      <c r="P133" s="360"/>
      <c r="Q133" s="360"/>
      <c r="R133" s="362"/>
      <c r="S133" s="360"/>
      <c r="T133" s="360"/>
      <c r="U133" s="362"/>
      <c r="V133" s="360"/>
      <c r="W133" s="360"/>
      <c r="X133" s="362"/>
      <c r="Y133" s="388">
        <f t="shared" si="10"/>
        <v>0</v>
      </c>
      <c r="Z133" s="389">
        <f t="shared" si="11"/>
        <v>0</v>
      </c>
      <c r="AA133" s="390">
        <f t="shared" si="12"/>
        <v>0</v>
      </c>
    </row>
    <row r="134" ht="15.6" spans="2:27">
      <c r="B134" s="189">
        <v>20</v>
      </c>
      <c r="C134" s="188">
        <f>'5 жастағы балалар Ф'!C134</f>
        <v>0</v>
      </c>
      <c r="D134" s="360"/>
      <c r="E134" s="360"/>
      <c r="F134" s="362"/>
      <c r="G134" s="360"/>
      <c r="H134" s="360"/>
      <c r="I134" s="362"/>
      <c r="J134" s="360"/>
      <c r="K134" s="360"/>
      <c r="L134" s="362"/>
      <c r="M134" s="360"/>
      <c r="N134" s="360"/>
      <c r="O134" s="362"/>
      <c r="P134" s="360"/>
      <c r="Q134" s="360"/>
      <c r="R134" s="362"/>
      <c r="S134" s="360"/>
      <c r="T134" s="360"/>
      <c r="U134" s="362"/>
      <c r="V134" s="360"/>
      <c r="W134" s="360"/>
      <c r="X134" s="362"/>
      <c r="Y134" s="388">
        <f t="shared" si="10"/>
        <v>0</v>
      </c>
      <c r="Z134" s="389">
        <f t="shared" si="11"/>
        <v>0</v>
      </c>
      <c r="AA134" s="390">
        <f t="shared" si="12"/>
        <v>0</v>
      </c>
    </row>
    <row r="135" ht="15.6" spans="2:27">
      <c r="B135" s="189">
        <v>21</v>
      </c>
      <c r="C135" s="188">
        <f>'5 жастағы балалар Ф'!C135</f>
        <v>0</v>
      </c>
      <c r="D135" s="360"/>
      <c r="E135" s="360"/>
      <c r="F135" s="362"/>
      <c r="G135" s="360"/>
      <c r="H135" s="360"/>
      <c r="I135" s="362"/>
      <c r="J135" s="360"/>
      <c r="K135" s="360"/>
      <c r="L135" s="362"/>
      <c r="M135" s="360"/>
      <c r="N135" s="360"/>
      <c r="O135" s="362"/>
      <c r="P135" s="360"/>
      <c r="Q135" s="360"/>
      <c r="R135" s="362"/>
      <c r="S135" s="360"/>
      <c r="T135" s="360"/>
      <c r="U135" s="362"/>
      <c r="V135" s="360"/>
      <c r="W135" s="360"/>
      <c r="X135" s="362"/>
      <c r="Y135" s="388">
        <f t="shared" si="10"/>
        <v>0</v>
      </c>
      <c r="Z135" s="389">
        <f t="shared" si="11"/>
        <v>0</v>
      </c>
      <c r="AA135" s="390">
        <f t="shared" si="12"/>
        <v>0</v>
      </c>
    </row>
    <row r="136" ht="15.6" spans="2:27">
      <c r="B136" s="189">
        <v>22</v>
      </c>
      <c r="C136" s="188">
        <f>'5 жастағы балалар Ф'!C136</f>
        <v>0</v>
      </c>
      <c r="D136" s="360"/>
      <c r="E136" s="360"/>
      <c r="F136" s="362"/>
      <c r="G136" s="360"/>
      <c r="H136" s="360"/>
      <c r="I136" s="362"/>
      <c r="J136" s="360"/>
      <c r="K136" s="360"/>
      <c r="L136" s="362"/>
      <c r="M136" s="360"/>
      <c r="N136" s="360"/>
      <c r="O136" s="362"/>
      <c r="P136" s="360"/>
      <c r="Q136" s="360"/>
      <c r="R136" s="362"/>
      <c r="S136" s="360"/>
      <c r="T136" s="360"/>
      <c r="U136" s="362"/>
      <c r="V136" s="360"/>
      <c r="W136" s="360"/>
      <c r="X136" s="362"/>
      <c r="Y136" s="388">
        <f t="shared" si="10"/>
        <v>0</v>
      </c>
      <c r="Z136" s="389">
        <f t="shared" si="11"/>
        <v>0</v>
      </c>
      <c r="AA136" s="390">
        <f t="shared" si="12"/>
        <v>0</v>
      </c>
    </row>
    <row r="137" ht="15.6" spans="2:27">
      <c r="B137" s="189">
        <v>23</v>
      </c>
      <c r="C137" s="188">
        <f>'5 жастағы балалар Ф'!C137</f>
        <v>0</v>
      </c>
      <c r="D137" s="360"/>
      <c r="E137" s="360"/>
      <c r="F137" s="362"/>
      <c r="G137" s="360"/>
      <c r="H137" s="360"/>
      <c r="I137" s="362"/>
      <c r="J137" s="360"/>
      <c r="K137" s="360"/>
      <c r="L137" s="362"/>
      <c r="M137" s="360"/>
      <c r="N137" s="360"/>
      <c r="O137" s="362"/>
      <c r="P137" s="360"/>
      <c r="Q137" s="360"/>
      <c r="R137" s="362"/>
      <c r="S137" s="360"/>
      <c r="T137" s="360"/>
      <c r="U137" s="362"/>
      <c r="V137" s="360"/>
      <c r="W137" s="360"/>
      <c r="X137" s="362"/>
      <c r="Y137" s="388">
        <f t="shared" si="10"/>
        <v>0</v>
      </c>
      <c r="Z137" s="389">
        <f t="shared" si="11"/>
        <v>0</v>
      </c>
      <c r="AA137" s="390">
        <f t="shared" si="12"/>
        <v>0</v>
      </c>
    </row>
    <row r="138" ht="15.6" spans="2:27">
      <c r="B138" s="189">
        <v>24</v>
      </c>
      <c r="C138" s="188">
        <f>'5 жастағы балалар Ф'!C138</f>
        <v>0</v>
      </c>
      <c r="D138" s="360"/>
      <c r="E138" s="360"/>
      <c r="F138" s="362"/>
      <c r="G138" s="360"/>
      <c r="H138" s="360"/>
      <c r="I138" s="362"/>
      <c r="J138" s="360"/>
      <c r="K138" s="360"/>
      <c r="L138" s="362"/>
      <c r="M138" s="360"/>
      <c r="N138" s="360"/>
      <c r="O138" s="362"/>
      <c r="P138" s="360"/>
      <c r="Q138" s="360"/>
      <c r="R138" s="362"/>
      <c r="S138" s="360"/>
      <c r="T138" s="360"/>
      <c r="U138" s="362"/>
      <c r="V138" s="360"/>
      <c r="W138" s="360"/>
      <c r="X138" s="362"/>
      <c r="Y138" s="388">
        <f t="shared" si="10"/>
        <v>0</v>
      </c>
      <c r="Z138" s="389">
        <f t="shared" si="11"/>
        <v>0</v>
      </c>
      <c r="AA138" s="390">
        <f t="shared" si="12"/>
        <v>0</v>
      </c>
    </row>
    <row r="139" ht="15.6" spans="2:27">
      <c r="B139" s="189">
        <v>25</v>
      </c>
      <c r="C139" s="188">
        <f>'5 жастағы балалар Ф'!C139</f>
        <v>0</v>
      </c>
      <c r="D139" s="360"/>
      <c r="E139" s="360"/>
      <c r="F139" s="362"/>
      <c r="G139" s="360"/>
      <c r="H139" s="360"/>
      <c r="I139" s="362"/>
      <c r="J139" s="360"/>
      <c r="K139" s="360"/>
      <c r="L139" s="362"/>
      <c r="M139" s="360"/>
      <c r="N139" s="360"/>
      <c r="O139" s="362"/>
      <c r="P139" s="360"/>
      <c r="Q139" s="360"/>
      <c r="R139" s="362"/>
      <c r="S139" s="360"/>
      <c r="T139" s="360"/>
      <c r="U139" s="362"/>
      <c r="V139" s="360"/>
      <c r="W139" s="360"/>
      <c r="X139" s="362"/>
      <c r="Y139" s="388">
        <f t="shared" si="10"/>
        <v>0</v>
      </c>
      <c r="Z139" s="389">
        <f t="shared" si="11"/>
        <v>0</v>
      </c>
      <c r="AA139" s="390">
        <f t="shared" si="12"/>
        <v>0</v>
      </c>
    </row>
    <row r="140" ht="15.6" spans="2:27">
      <c r="B140" s="190">
        <v>26</v>
      </c>
      <c r="C140" s="188">
        <f>'5 жастағы балалар Ф'!C140</f>
        <v>0</v>
      </c>
      <c r="D140" s="360"/>
      <c r="E140" s="360"/>
      <c r="F140" s="362"/>
      <c r="G140" s="360"/>
      <c r="H140" s="360"/>
      <c r="I140" s="362"/>
      <c r="J140" s="360"/>
      <c r="K140" s="360"/>
      <c r="L140" s="362"/>
      <c r="M140" s="360"/>
      <c r="N140" s="360"/>
      <c r="O140" s="362"/>
      <c r="P140" s="360"/>
      <c r="Q140" s="360"/>
      <c r="R140" s="362"/>
      <c r="S140" s="360"/>
      <c r="T140" s="360"/>
      <c r="U140" s="362"/>
      <c r="V140" s="360"/>
      <c r="W140" s="360"/>
      <c r="X140" s="362"/>
      <c r="Y140" s="388">
        <f t="shared" si="10"/>
        <v>0</v>
      </c>
      <c r="Z140" s="389">
        <f t="shared" si="11"/>
        <v>0</v>
      </c>
      <c r="AA140" s="390">
        <f t="shared" si="12"/>
        <v>0</v>
      </c>
    </row>
    <row r="141" ht="15.6" spans="2:27">
      <c r="B141" s="190">
        <v>27</v>
      </c>
      <c r="C141" s="188">
        <f>'5 жастағы балалар Ф'!C141</f>
        <v>0</v>
      </c>
      <c r="D141" s="360"/>
      <c r="E141" s="360"/>
      <c r="F141" s="362"/>
      <c r="G141" s="360"/>
      <c r="H141" s="360"/>
      <c r="I141" s="362"/>
      <c r="J141" s="360"/>
      <c r="K141" s="360"/>
      <c r="L141" s="362"/>
      <c r="M141" s="360"/>
      <c r="N141" s="360"/>
      <c r="O141" s="362"/>
      <c r="P141" s="360"/>
      <c r="Q141" s="360"/>
      <c r="R141" s="362"/>
      <c r="S141" s="360"/>
      <c r="T141" s="360"/>
      <c r="U141" s="362"/>
      <c r="V141" s="360"/>
      <c r="W141" s="360"/>
      <c r="X141" s="362"/>
      <c r="Y141" s="388">
        <f t="shared" si="10"/>
        <v>0</v>
      </c>
      <c r="Z141" s="389">
        <f t="shared" si="11"/>
        <v>0</v>
      </c>
      <c r="AA141" s="390">
        <f t="shared" si="12"/>
        <v>0</v>
      </c>
    </row>
    <row r="142" ht="15.6" spans="2:27">
      <c r="B142" s="191">
        <v>28</v>
      </c>
      <c r="C142" s="192">
        <f>'5 жастағы балалар Ф'!C142</f>
        <v>0</v>
      </c>
      <c r="D142" s="409"/>
      <c r="E142" s="409"/>
      <c r="F142" s="410"/>
      <c r="G142" s="409"/>
      <c r="H142" s="409"/>
      <c r="I142" s="410"/>
      <c r="J142" s="409"/>
      <c r="K142" s="409"/>
      <c r="L142" s="410"/>
      <c r="M142" s="409"/>
      <c r="N142" s="409"/>
      <c r="O142" s="410"/>
      <c r="P142" s="409"/>
      <c r="Q142" s="409"/>
      <c r="R142" s="410"/>
      <c r="S142" s="409"/>
      <c r="T142" s="409"/>
      <c r="U142" s="410"/>
      <c r="V142" s="409"/>
      <c r="W142" s="409"/>
      <c r="X142" s="410"/>
      <c r="Y142" s="388">
        <f t="shared" si="10"/>
        <v>0</v>
      </c>
      <c r="Z142" s="389">
        <f t="shared" si="11"/>
        <v>0</v>
      </c>
      <c r="AA142" s="390">
        <f t="shared" si="12"/>
        <v>0</v>
      </c>
    </row>
    <row r="143" ht="15.6" spans="2:27">
      <c r="B143" s="191">
        <v>29</v>
      </c>
      <c r="C143" s="192">
        <f>'5 жастағы балалар Ф'!C143</f>
        <v>0</v>
      </c>
      <c r="D143" s="409"/>
      <c r="E143" s="409"/>
      <c r="F143" s="410"/>
      <c r="G143" s="409"/>
      <c r="H143" s="409"/>
      <c r="I143" s="410"/>
      <c r="J143" s="409"/>
      <c r="K143" s="409"/>
      <c r="L143" s="410"/>
      <c r="M143" s="409"/>
      <c r="N143" s="409"/>
      <c r="O143" s="410"/>
      <c r="P143" s="409"/>
      <c r="Q143" s="409"/>
      <c r="R143" s="410"/>
      <c r="S143" s="409"/>
      <c r="T143" s="409"/>
      <c r="U143" s="410"/>
      <c r="V143" s="409"/>
      <c r="W143" s="409"/>
      <c r="X143" s="410"/>
      <c r="Y143" s="388">
        <f t="shared" si="10"/>
        <v>0</v>
      </c>
      <c r="Z143" s="389">
        <f t="shared" si="11"/>
        <v>0</v>
      </c>
      <c r="AA143" s="390">
        <f t="shared" si="12"/>
        <v>0</v>
      </c>
    </row>
    <row r="144" ht="15.6" spans="2:27">
      <c r="B144" s="191">
        <v>30</v>
      </c>
      <c r="C144" s="192">
        <f>'5 жастағы балалар Ф'!C144</f>
        <v>0</v>
      </c>
      <c r="D144" s="409"/>
      <c r="E144" s="409"/>
      <c r="F144" s="410"/>
      <c r="G144" s="409"/>
      <c r="H144" s="409"/>
      <c r="I144" s="410"/>
      <c r="J144" s="409"/>
      <c r="K144" s="409"/>
      <c r="L144" s="410"/>
      <c r="M144" s="409"/>
      <c r="N144" s="409"/>
      <c r="O144" s="410"/>
      <c r="P144" s="409"/>
      <c r="Q144" s="409"/>
      <c r="R144" s="410"/>
      <c r="S144" s="409"/>
      <c r="T144" s="409"/>
      <c r="U144" s="410"/>
      <c r="V144" s="409"/>
      <c r="W144" s="409"/>
      <c r="X144" s="410"/>
      <c r="Y144" s="388">
        <f t="shared" si="10"/>
        <v>0</v>
      </c>
      <c r="Z144" s="389">
        <f t="shared" si="11"/>
        <v>0</v>
      </c>
      <c r="AA144" s="390">
        <f t="shared" si="12"/>
        <v>0</v>
      </c>
    </row>
    <row r="145" ht="15.6" spans="2:27">
      <c r="B145" s="191">
        <v>31</v>
      </c>
      <c r="C145" s="192">
        <f>'5 жастағы балалар Ф'!C145</f>
        <v>0</v>
      </c>
      <c r="D145" s="409"/>
      <c r="E145" s="409"/>
      <c r="F145" s="410"/>
      <c r="G145" s="409"/>
      <c r="H145" s="409"/>
      <c r="I145" s="410"/>
      <c r="J145" s="409"/>
      <c r="K145" s="409"/>
      <c r="L145" s="410"/>
      <c r="M145" s="409"/>
      <c r="N145" s="409"/>
      <c r="O145" s="410"/>
      <c r="P145" s="409"/>
      <c r="Q145" s="409"/>
      <c r="R145" s="410"/>
      <c r="S145" s="409"/>
      <c r="T145" s="409"/>
      <c r="U145" s="410"/>
      <c r="V145" s="409"/>
      <c r="W145" s="409"/>
      <c r="X145" s="410"/>
      <c r="Y145" s="388">
        <f t="shared" si="10"/>
        <v>0</v>
      </c>
      <c r="Z145" s="389">
        <f t="shared" si="11"/>
        <v>0</v>
      </c>
      <c r="AA145" s="390">
        <f t="shared" si="12"/>
        <v>0</v>
      </c>
    </row>
    <row r="146" ht="15.6" spans="2:27">
      <c r="B146" s="191">
        <v>32</v>
      </c>
      <c r="C146" s="192">
        <f>'5 жастағы балалар Ф'!C146</f>
        <v>0</v>
      </c>
      <c r="D146" s="409"/>
      <c r="E146" s="409"/>
      <c r="F146" s="410"/>
      <c r="G146" s="409"/>
      <c r="H146" s="409"/>
      <c r="I146" s="410"/>
      <c r="J146" s="409"/>
      <c r="K146" s="409"/>
      <c r="L146" s="410"/>
      <c r="M146" s="409"/>
      <c r="N146" s="409"/>
      <c r="O146" s="410"/>
      <c r="P146" s="409"/>
      <c r="Q146" s="409"/>
      <c r="R146" s="410"/>
      <c r="S146" s="409"/>
      <c r="T146" s="409"/>
      <c r="U146" s="410"/>
      <c r="V146" s="409"/>
      <c r="W146" s="409"/>
      <c r="X146" s="410"/>
      <c r="Y146" s="388">
        <f t="shared" si="10"/>
        <v>0</v>
      </c>
      <c r="Z146" s="389">
        <f t="shared" si="11"/>
        <v>0</v>
      </c>
      <c r="AA146" s="390">
        <f t="shared" si="12"/>
        <v>0</v>
      </c>
    </row>
    <row r="147" ht="15.6" spans="2:27">
      <c r="B147" s="191">
        <v>33</v>
      </c>
      <c r="C147" s="192">
        <f>'5 жастағы балалар Ф'!C147</f>
        <v>0</v>
      </c>
      <c r="D147" s="409"/>
      <c r="E147" s="409"/>
      <c r="F147" s="410"/>
      <c r="G147" s="409"/>
      <c r="H147" s="409"/>
      <c r="I147" s="410"/>
      <c r="J147" s="409"/>
      <c r="K147" s="409"/>
      <c r="L147" s="410"/>
      <c r="M147" s="409"/>
      <c r="N147" s="409"/>
      <c r="O147" s="410"/>
      <c r="P147" s="409"/>
      <c r="Q147" s="409"/>
      <c r="R147" s="410"/>
      <c r="S147" s="409"/>
      <c r="T147" s="409"/>
      <c r="U147" s="410"/>
      <c r="V147" s="409"/>
      <c r="W147" s="409"/>
      <c r="X147" s="410"/>
      <c r="Y147" s="388">
        <f t="shared" si="10"/>
        <v>0</v>
      </c>
      <c r="Z147" s="389">
        <f t="shared" si="11"/>
        <v>0</v>
      </c>
      <c r="AA147" s="390">
        <f t="shared" si="12"/>
        <v>0</v>
      </c>
    </row>
    <row r="148" ht="15.6" spans="2:27">
      <c r="B148" s="191">
        <v>34</v>
      </c>
      <c r="C148" s="192">
        <f>'5 жастағы балалар Ф'!C148</f>
        <v>0</v>
      </c>
      <c r="D148" s="409"/>
      <c r="E148" s="409"/>
      <c r="F148" s="410"/>
      <c r="G148" s="409"/>
      <c r="H148" s="409"/>
      <c r="I148" s="410"/>
      <c r="J148" s="409"/>
      <c r="K148" s="409"/>
      <c r="L148" s="410"/>
      <c r="M148" s="409"/>
      <c r="N148" s="409"/>
      <c r="O148" s="410"/>
      <c r="P148" s="409"/>
      <c r="Q148" s="409"/>
      <c r="R148" s="410"/>
      <c r="S148" s="409"/>
      <c r="T148" s="409"/>
      <c r="U148" s="410"/>
      <c r="V148" s="409"/>
      <c r="W148" s="409"/>
      <c r="X148" s="410"/>
      <c r="Y148" s="388">
        <f t="shared" si="10"/>
        <v>0</v>
      </c>
      <c r="Z148" s="389">
        <f t="shared" si="11"/>
        <v>0</v>
      </c>
      <c r="AA148" s="390">
        <f t="shared" si="12"/>
        <v>0</v>
      </c>
    </row>
    <row r="149" ht="15.6" spans="2:27">
      <c r="B149" s="191">
        <v>35</v>
      </c>
      <c r="C149" s="192">
        <f>'5 жастағы балалар Ф'!C149</f>
        <v>0</v>
      </c>
      <c r="D149" s="409"/>
      <c r="E149" s="409"/>
      <c r="F149" s="410"/>
      <c r="G149" s="409"/>
      <c r="H149" s="409"/>
      <c r="I149" s="410"/>
      <c r="J149" s="409"/>
      <c r="K149" s="409"/>
      <c r="L149" s="410"/>
      <c r="M149" s="409"/>
      <c r="N149" s="409"/>
      <c r="O149" s="410"/>
      <c r="P149" s="409"/>
      <c r="Q149" s="409"/>
      <c r="R149" s="410"/>
      <c r="S149" s="409"/>
      <c r="T149" s="409"/>
      <c r="U149" s="410"/>
      <c r="V149" s="409"/>
      <c r="W149" s="409"/>
      <c r="X149" s="410"/>
      <c r="Y149" s="388">
        <f t="shared" si="10"/>
        <v>0</v>
      </c>
      <c r="Z149" s="389">
        <f t="shared" si="11"/>
        <v>0</v>
      </c>
      <c r="AA149" s="390">
        <f t="shared" si="12"/>
        <v>0</v>
      </c>
    </row>
    <row r="150" ht="15.6" spans="2:27">
      <c r="B150" s="191">
        <v>36</v>
      </c>
      <c r="C150" s="192">
        <f>'5 жастағы балалар Ф'!C150</f>
        <v>0</v>
      </c>
      <c r="D150" s="409"/>
      <c r="E150" s="409"/>
      <c r="F150" s="410"/>
      <c r="G150" s="409"/>
      <c r="H150" s="409"/>
      <c r="I150" s="410"/>
      <c r="J150" s="409"/>
      <c r="K150" s="409"/>
      <c r="L150" s="410"/>
      <c r="M150" s="409"/>
      <c r="N150" s="409"/>
      <c r="O150" s="410"/>
      <c r="P150" s="409"/>
      <c r="Q150" s="409"/>
      <c r="R150" s="410"/>
      <c r="S150" s="409"/>
      <c r="T150" s="409"/>
      <c r="U150" s="410"/>
      <c r="V150" s="409"/>
      <c r="W150" s="409"/>
      <c r="X150" s="410"/>
      <c r="Y150" s="388">
        <f t="shared" si="10"/>
        <v>0</v>
      </c>
      <c r="Z150" s="389">
        <f t="shared" si="11"/>
        <v>0</v>
      </c>
      <c r="AA150" s="390">
        <f t="shared" si="12"/>
        <v>0</v>
      </c>
    </row>
    <row r="151" ht="15.6" spans="2:27">
      <c r="B151" s="191">
        <v>37</v>
      </c>
      <c r="C151" s="192">
        <f>'5 жастағы балалар Ф'!C151</f>
        <v>0</v>
      </c>
      <c r="D151" s="409"/>
      <c r="E151" s="409"/>
      <c r="F151" s="410"/>
      <c r="G151" s="409"/>
      <c r="H151" s="409"/>
      <c r="I151" s="410"/>
      <c r="J151" s="409"/>
      <c r="K151" s="409"/>
      <c r="L151" s="410"/>
      <c r="M151" s="409"/>
      <c r="N151" s="409"/>
      <c r="O151" s="410"/>
      <c r="P151" s="409"/>
      <c r="Q151" s="409"/>
      <c r="R151" s="410"/>
      <c r="S151" s="409"/>
      <c r="T151" s="409"/>
      <c r="U151" s="410"/>
      <c r="V151" s="409"/>
      <c r="W151" s="409"/>
      <c r="X151" s="410"/>
      <c r="Y151" s="388">
        <f t="shared" si="10"/>
        <v>0</v>
      </c>
      <c r="Z151" s="389">
        <f t="shared" si="11"/>
        <v>0</v>
      </c>
      <c r="AA151" s="390">
        <f t="shared" si="12"/>
        <v>0</v>
      </c>
    </row>
    <row r="152" ht="15.6" spans="2:27">
      <c r="B152" s="191">
        <v>38</v>
      </c>
      <c r="C152" s="192">
        <f>'5 жастағы балалар Ф'!C152</f>
        <v>0</v>
      </c>
      <c r="D152" s="409"/>
      <c r="E152" s="409"/>
      <c r="F152" s="410"/>
      <c r="G152" s="409"/>
      <c r="H152" s="409"/>
      <c r="I152" s="410"/>
      <c r="J152" s="409"/>
      <c r="K152" s="409"/>
      <c r="L152" s="410"/>
      <c r="M152" s="409"/>
      <c r="N152" s="409"/>
      <c r="O152" s="410"/>
      <c r="P152" s="409"/>
      <c r="Q152" s="409"/>
      <c r="R152" s="410"/>
      <c r="S152" s="409"/>
      <c r="T152" s="409"/>
      <c r="U152" s="410"/>
      <c r="V152" s="409"/>
      <c r="W152" s="409"/>
      <c r="X152" s="410"/>
      <c r="Y152" s="388">
        <f t="shared" si="10"/>
        <v>0</v>
      </c>
      <c r="Z152" s="389">
        <f t="shared" si="11"/>
        <v>0</v>
      </c>
      <c r="AA152" s="390">
        <f t="shared" si="12"/>
        <v>0</v>
      </c>
    </row>
    <row r="153" ht="15.6" spans="2:27">
      <c r="B153" s="191">
        <v>39</v>
      </c>
      <c r="C153" s="192">
        <f>'5 жастағы балалар Ф'!C153</f>
        <v>0</v>
      </c>
      <c r="D153" s="409"/>
      <c r="E153" s="409"/>
      <c r="F153" s="410"/>
      <c r="G153" s="409"/>
      <c r="H153" s="409"/>
      <c r="I153" s="410"/>
      <c r="J153" s="409"/>
      <c r="K153" s="409"/>
      <c r="L153" s="410"/>
      <c r="M153" s="409"/>
      <c r="N153" s="409"/>
      <c r="O153" s="410"/>
      <c r="P153" s="409"/>
      <c r="Q153" s="409"/>
      <c r="R153" s="410"/>
      <c r="S153" s="409"/>
      <c r="T153" s="409"/>
      <c r="U153" s="410"/>
      <c r="V153" s="409"/>
      <c r="W153" s="409"/>
      <c r="X153" s="410"/>
      <c r="Y153" s="388">
        <f t="shared" si="10"/>
        <v>0</v>
      </c>
      <c r="Z153" s="389">
        <f t="shared" si="11"/>
        <v>0</v>
      </c>
      <c r="AA153" s="390">
        <f t="shared" si="12"/>
        <v>0</v>
      </c>
    </row>
    <row r="154" ht="15.6" spans="2:27">
      <c r="B154" s="191">
        <v>40</v>
      </c>
      <c r="C154" s="192">
        <f>'5 жастағы балалар Ф'!C154</f>
        <v>0</v>
      </c>
      <c r="D154" s="409"/>
      <c r="E154" s="409"/>
      <c r="F154" s="410"/>
      <c r="G154" s="409"/>
      <c r="H154" s="409"/>
      <c r="I154" s="410"/>
      <c r="J154" s="409"/>
      <c r="K154" s="409"/>
      <c r="L154" s="410"/>
      <c r="M154" s="409"/>
      <c r="N154" s="409"/>
      <c r="O154" s="410"/>
      <c r="P154" s="409"/>
      <c r="Q154" s="409"/>
      <c r="R154" s="410"/>
      <c r="S154" s="409"/>
      <c r="T154" s="409"/>
      <c r="U154" s="410"/>
      <c r="V154" s="409"/>
      <c r="W154" s="409"/>
      <c r="X154" s="410"/>
      <c r="Y154" s="388">
        <f t="shared" si="10"/>
        <v>0</v>
      </c>
      <c r="Z154" s="389">
        <f t="shared" si="11"/>
        <v>0</v>
      </c>
      <c r="AA154" s="390">
        <f t="shared" si="12"/>
        <v>0</v>
      </c>
    </row>
    <row r="155" ht="15.6" spans="2:27">
      <c r="B155" s="191">
        <v>41</v>
      </c>
      <c r="C155" s="192">
        <f>'5 жастағы балалар Ф'!C155</f>
        <v>0</v>
      </c>
      <c r="D155" s="409"/>
      <c r="E155" s="409"/>
      <c r="F155" s="410"/>
      <c r="G155" s="409"/>
      <c r="H155" s="409"/>
      <c r="I155" s="410"/>
      <c r="J155" s="409"/>
      <c r="K155" s="409"/>
      <c r="L155" s="410"/>
      <c r="M155" s="409"/>
      <c r="N155" s="409"/>
      <c r="O155" s="410"/>
      <c r="P155" s="409"/>
      <c r="Q155" s="409"/>
      <c r="R155" s="410"/>
      <c r="S155" s="409"/>
      <c r="T155" s="409"/>
      <c r="U155" s="410"/>
      <c r="V155" s="409"/>
      <c r="W155" s="409"/>
      <c r="X155" s="410"/>
      <c r="Y155" s="388">
        <f t="shared" si="10"/>
        <v>0</v>
      </c>
      <c r="Z155" s="389">
        <f t="shared" si="11"/>
        <v>0</v>
      </c>
      <c r="AA155" s="390">
        <f t="shared" si="12"/>
        <v>0</v>
      </c>
    </row>
    <row r="156" ht="15.6" spans="2:27">
      <c r="B156" s="191">
        <v>42</v>
      </c>
      <c r="C156" s="192">
        <f>'5 жастағы балалар Ф'!C156</f>
        <v>0</v>
      </c>
      <c r="D156" s="409"/>
      <c r="E156" s="409"/>
      <c r="F156" s="410"/>
      <c r="G156" s="409"/>
      <c r="H156" s="409"/>
      <c r="I156" s="410"/>
      <c r="J156" s="409"/>
      <c r="K156" s="409"/>
      <c r="L156" s="410"/>
      <c r="M156" s="409"/>
      <c r="N156" s="409"/>
      <c r="O156" s="410"/>
      <c r="P156" s="409"/>
      <c r="Q156" s="409"/>
      <c r="R156" s="410"/>
      <c r="S156" s="409"/>
      <c r="T156" s="409"/>
      <c r="U156" s="410"/>
      <c r="V156" s="409"/>
      <c r="W156" s="409"/>
      <c r="X156" s="410"/>
      <c r="Y156" s="388">
        <f t="shared" si="10"/>
        <v>0</v>
      </c>
      <c r="Z156" s="389">
        <f t="shared" si="11"/>
        <v>0</v>
      </c>
      <c r="AA156" s="390">
        <f t="shared" si="12"/>
        <v>0</v>
      </c>
    </row>
    <row r="157" spans="2:27">
      <c r="B157" s="193">
        <v>43</v>
      </c>
      <c r="C157" s="194">
        <f>'5 жастағы балалар Ф'!C157</f>
        <v>0</v>
      </c>
      <c r="D157" s="415"/>
      <c r="E157" s="416"/>
      <c r="F157" s="417"/>
      <c r="G157" s="415"/>
      <c r="H157" s="416"/>
      <c r="I157" s="417"/>
      <c r="J157" s="415"/>
      <c r="K157" s="416"/>
      <c r="L157" s="417"/>
      <c r="M157" s="415"/>
      <c r="N157" s="416"/>
      <c r="O157" s="417"/>
      <c r="P157" s="415"/>
      <c r="Q157" s="416"/>
      <c r="R157" s="417"/>
      <c r="S157" s="415"/>
      <c r="T157" s="416"/>
      <c r="U157" s="417"/>
      <c r="V157" s="415"/>
      <c r="W157" s="416"/>
      <c r="X157" s="417"/>
      <c r="Y157" s="388">
        <f t="shared" si="10"/>
        <v>0</v>
      </c>
      <c r="Z157" s="389">
        <f t="shared" si="11"/>
        <v>0</v>
      </c>
      <c r="AA157" s="390">
        <f t="shared" si="12"/>
        <v>0</v>
      </c>
    </row>
    <row r="158" ht="15.6" spans="2:27">
      <c r="B158" s="193">
        <v>44</v>
      </c>
      <c r="C158" s="194">
        <f>'5 жастағы балалар Ф'!C158</f>
        <v>0</v>
      </c>
      <c r="D158" s="418"/>
      <c r="E158" s="418"/>
      <c r="F158" s="419"/>
      <c r="G158" s="418"/>
      <c r="H158" s="418"/>
      <c r="I158" s="419"/>
      <c r="J158" s="418"/>
      <c r="K158" s="418"/>
      <c r="L158" s="419"/>
      <c r="M158" s="418"/>
      <c r="N158" s="418"/>
      <c r="O158" s="419"/>
      <c r="P158" s="418"/>
      <c r="Q158" s="418"/>
      <c r="R158" s="419"/>
      <c r="S158" s="418"/>
      <c r="T158" s="418"/>
      <c r="U158" s="419"/>
      <c r="V158" s="418"/>
      <c r="W158" s="418"/>
      <c r="X158" s="419"/>
      <c r="Y158" s="388">
        <f t="shared" si="10"/>
        <v>0</v>
      </c>
      <c r="Z158" s="389">
        <f t="shared" si="11"/>
        <v>0</v>
      </c>
      <c r="AA158" s="390">
        <f t="shared" si="12"/>
        <v>0</v>
      </c>
    </row>
    <row r="159" ht="15.6" spans="2:27">
      <c r="B159" s="193">
        <v>45</v>
      </c>
      <c r="C159" s="194">
        <f>'5 жастағы балалар Ф'!C159</f>
        <v>0</v>
      </c>
      <c r="D159" s="418"/>
      <c r="E159" s="418"/>
      <c r="F159" s="419"/>
      <c r="G159" s="418"/>
      <c r="H159" s="418"/>
      <c r="I159" s="419"/>
      <c r="J159" s="418"/>
      <c r="K159" s="418"/>
      <c r="L159" s="419"/>
      <c r="M159" s="418"/>
      <c r="N159" s="418"/>
      <c r="O159" s="419"/>
      <c r="P159" s="418"/>
      <c r="Q159" s="418"/>
      <c r="R159" s="419"/>
      <c r="S159" s="418"/>
      <c r="T159" s="418"/>
      <c r="U159" s="419"/>
      <c r="V159" s="418"/>
      <c r="W159" s="418"/>
      <c r="X159" s="419"/>
      <c r="Y159" s="388">
        <f t="shared" si="10"/>
        <v>0</v>
      </c>
      <c r="Z159" s="389">
        <f t="shared" si="11"/>
        <v>0</v>
      </c>
      <c r="AA159" s="390">
        <f t="shared" si="12"/>
        <v>0</v>
      </c>
    </row>
    <row r="160" ht="15.6" spans="2:27">
      <c r="B160" s="193">
        <v>46</v>
      </c>
      <c r="C160" s="194">
        <f>'5 жастағы балалар Ф'!C160</f>
        <v>0</v>
      </c>
      <c r="D160" s="418"/>
      <c r="E160" s="418"/>
      <c r="F160" s="419"/>
      <c r="G160" s="418"/>
      <c r="H160" s="418"/>
      <c r="I160" s="419"/>
      <c r="J160" s="418"/>
      <c r="K160" s="418"/>
      <c r="L160" s="419"/>
      <c r="M160" s="418"/>
      <c r="N160" s="418"/>
      <c r="O160" s="419"/>
      <c r="P160" s="418"/>
      <c r="Q160" s="418"/>
      <c r="R160" s="419"/>
      <c r="S160" s="418"/>
      <c r="T160" s="418"/>
      <c r="U160" s="419"/>
      <c r="V160" s="418"/>
      <c r="W160" s="418"/>
      <c r="X160" s="419"/>
      <c r="Y160" s="388">
        <f t="shared" si="10"/>
        <v>0</v>
      </c>
      <c r="Z160" s="389">
        <f t="shared" si="11"/>
        <v>0</v>
      </c>
      <c r="AA160" s="390">
        <f t="shared" si="12"/>
        <v>0</v>
      </c>
    </row>
    <row r="161" ht="15.6" spans="2:27">
      <c r="B161" s="193">
        <v>47</v>
      </c>
      <c r="C161" s="194">
        <f>'5 жастағы балалар Ф'!C161</f>
        <v>0</v>
      </c>
      <c r="D161" s="418"/>
      <c r="E161" s="418"/>
      <c r="F161" s="419"/>
      <c r="G161" s="418"/>
      <c r="H161" s="418"/>
      <c r="I161" s="419"/>
      <c r="J161" s="418"/>
      <c r="K161" s="418"/>
      <c r="L161" s="419"/>
      <c r="M161" s="418"/>
      <c r="N161" s="418"/>
      <c r="O161" s="419"/>
      <c r="P161" s="418"/>
      <c r="Q161" s="418"/>
      <c r="R161" s="419"/>
      <c r="S161" s="418"/>
      <c r="T161" s="418"/>
      <c r="U161" s="419"/>
      <c r="V161" s="418"/>
      <c r="W161" s="418"/>
      <c r="X161" s="419"/>
      <c r="Y161" s="388">
        <f t="shared" si="10"/>
        <v>0</v>
      </c>
      <c r="Z161" s="389">
        <f t="shared" si="11"/>
        <v>0</v>
      </c>
      <c r="AA161" s="390">
        <f t="shared" si="12"/>
        <v>0</v>
      </c>
    </row>
    <row r="162" ht="15.6" spans="2:27">
      <c r="B162" s="193">
        <v>48</v>
      </c>
      <c r="C162" s="194">
        <f>'5 жастағы балалар Ф'!C162</f>
        <v>0</v>
      </c>
      <c r="D162" s="418"/>
      <c r="E162" s="418"/>
      <c r="F162" s="419"/>
      <c r="G162" s="418"/>
      <c r="H162" s="418"/>
      <c r="I162" s="419"/>
      <c r="J162" s="418"/>
      <c r="K162" s="418"/>
      <c r="L162" s="419"/>
      <c r="M162" s="418"/>
      <c r="N162" s="418"/>
      <c r="O162" s="419"/>
      <c r="P162" s="418"/>
      <c r="Q162" s="418"/>
      <c r="R162" s="419"/>
      <c r="S162" s="418"/>
      <c r="T162" s="418"/>
      <c r="U162" s="419"/>
      <c r="V162" s="418"/>
      <c r="W162" s="418"/>
      <c r="X162" s="419"/>
      <c r="Y162" s="388">
        <f t="shared" si="10"/>
        <v>0</v>
      </c>
      <c r="Z162" s="389">
        <f t="shared" si="11"/>
        <v>0</v>
      </c>
      <c r="AA162" s="390">
        <f t="shared" si="12"/>
        <v>0</v>
      </c>
    </row>
    <row r="163" ht="15.6" spans="2:27">
      <c r="B163" s="193">
        <v>49</v>
      </c>
      <c r="C163" s="194">
        <f>'5 жастағы балалар Ф'!C163</f>
        <v>0</v>
      </c>
      <c r="D163" s="418"/>
      <c r="E163" s="418"/>
      <c r="F163" s="419"/>
      <c r="G163" s="418"/>
      <c r="H163" s="418"/>
      <c r="I163" s="419"/>
      <c r="J163" s="418"/>
      <c r="K163" s="418"/>
      <c r="L163" s="419"/>
      <c r="M163" s="418"/>
      <c r="N163" s="418"/>
      <c r="O163" s="419"/>
      <c r="P163" s="418"/>
      <c r="Q163" s="418"/>
      <c r="R163" s="419"/>
      <c r="S163" s="418"/>
      <c r="T163" s="418"/>
      <c r="U163" s="419"/>
      <c r="V163" s="418"/>
      <c r="W163" s="418"/>
      <c r="X163" s="419"/>
      <c r="Y163" s="388">
        <f t="shared" si="10"/>
        <v>0</v>
      </c>
      <c r="Z163" s="389">
        <f t="shared" si="11"/>
        <v>0</v>
      </c>
      <c r="AA163" s="390">
        <f t="shared" si="12"/>
        <v>0</v>
      </c>
    </row>
    <row r="164" ht="15" customHeight="1" spans="2:27">
      <c r="B164" s="363" t="s">
        <v>70</v>
      </c>
      <c r="C164" s="364"/>
      <c r="D164" s="365">
        <f t="shared" ref="D164:X164" si="13">SUM(D115:D163)</f>
        <v>7</v>
      </c>
      <c r="E164" s="365">
        <f t="shared" si="13"/>
        <v>1</v>
      </c>
      <c r="F164" s="366">
        <f t="shared" si="13"/>
        <v>0</v>
      </c>
      <c r="G164" s="364">
        <f t="shared" si="13"/>
        <v>8</v>
      </c>
      <c r="H164" s="365">
        <f t="shared" si="13"/>
        <v>0</v>
      </c>
      <c r="I164" s="363">
        <f t="shared" si="13"/>
        <v>0</v>
      </c>
      <c r="J164" s="364">
        <f t="shared" ref="J164:O164" si="14">SUM(J115:J163)</f>
        <v>6</v>
      </c>
      <c r="K164" s="365">
        <f t="shared" si="14"/>
        <v>1</v>
      </c>
      <c r="L164" s="363">
        <f t="shared" si="14"/>
        <v>1</v>
      </c>
      <c r="M164" s="364">
        <f t="shared" si="14"/>
        <v>6</v>
      </c>
      <c r="N164" s="365">
        <f t="shared" si="14"/>
        <v>1</v>
      </c>
      <c r="O164" s="363">
        <f t="shared" si="14"/>
        <v>1</v>
      </c>
      <c r="P164" s="364">
        <f t="shared" si="13"/>
        <v>6</v>
      </c>
      <c r="Q164" s="365">
        <f t="shared" si="13"/>
        <v>2</v>
      </c>
      <c r="R164" s="363">
        <f t="shared" si="13"/>
        <v>0</v>
      </c>
      <c r="S164" s="420">
        <f t="shared" si="13"/>
        <v>6</v>
      </c>
      <c r="T164" s="365">
        <f t="shared" si="13"/>
        <v>1</v>
      </c>
      <c r="U164" s="366">
        <f t="shared" si="13"/>
        <v>1</v>
      </c>
      <c r="V164" s="364">
        <f t="shared" si="13"/>
        <v>7</v>
      </c>
      <c r="W164" s="365">
        <f t="shared" si="13"/>
        <v>1</v>
      </c>
      <c r="X164" s="366">
        <f t="shared" si="13"/>
        <v>0</v>
      </c>
      <c r="Y164" s="391"/>
      <c r="Z164" s="113"/>
      <c r="AA164" s="113"/>
    </row>
    <row r="165" ht="50.25" customHeight="1" spans="2:27">
      <c r="B165" s="367" t="s">
        <v>71</v>
      </c>
      <c r="C165" s="368"/>
      <c r="D165" s="369">
        <f>D164*100/Z167</f>
        <v>87.5</v>
      </c>
      <c r="E165" s="369">
        <f>E164*100/Z167</f>
        <v>12.5</v>
      </c>
      <c r="F165" s="370">
        <f>F164*100/Z167</f>
        <v>0</v>
      </c>
      <c r="G165" s="371">
        <f>G164*100/Z167</f>
        <v>100</v>
      </c>
      <c r="H165" s="369">
        <f>H164*100/Z167</f>
        <v>0</v>
      </c>
      <c r="I165" s="370">
        <f>I164*100/Z167</f>
        <v>0</v>
      </c>
      <c r="J165" s="371">
        <f>J164*100/Z167</f>
        <v>75</v>
      </c>
      <c r="K165" s="369">
        <f>K164*100/Z167</f>
        <v>12.5</v>
      </c>
      <c r="L165" s="370">
        <f>L164*100/Z167</f>
        <v>12.5</v>
      </c>
      <c r="M165" s="371">
        <f>M164*100/Z167</f>
        <v>75</v>
      </c>
      <c r="N165" s="369">
        <f>N164*100/Z167</f>
        <v>12.5</v>
      </c>
      <c r="O165" s="370">
        <f>O164*100/Z167</f>
        <v>12.5</v>
      </c>
      <c r="P165" s="371">
        <f>P164*100/Z167</f>
        <v>75</v>
      </c>
      <c r="Q165" s="369">
        <f>Q164*100/Z167</f>
        <v>25</v>
      </c>
      <c r="R165" s="370">
        <f>R164*100/Z167</f>
        <v>0</v>
      </c>
      <c r="S165" s="371">
        <f>S164*100/Z167</f>
        <v>75</v>
      </c>
      <c r="T165" s="369">
        <f>T164*100/Z167</f>
        <v>12.5</v>
      </c>
      <c r="U165" s="370">
        <f>U164*100/Z167</f>
        <v>12.5</v>
      </c>
      <c r="V165" s="411">
        <f>V164*100/Z167</f>
        <v>87.5</v>
      </c>
      <c r="W165" s="412">
        <f>W164*100/Z167</f>
        <v>12.5</v>
      </c>
      <c r="X165" s="413">
        <f>X164*100/Z167</f>
        <v>0</v>
      </c>
      <c r="Y165" s="391"/>
      <c r="Z165" s="113"/>
      <c r="AA165" s="113"/>
    </row>
    <row r="166" spans="2:27">
      <c r="B166" s="372"/>
      <c r="C166" s="373"/>
      <c r="D166" s="373"/>
      <c r="E166" s="373"/>
      <c r="F166" s="373"/>
      <c r="G166" s="373"/>
      <c r="H166" s="373"/>
      <c r="I166" s="373"/>
      <c r="J166" s="373"/>
      <c r="K166" s="373"/>
      <c r="L166" s="373"/>
      <c r="M166" s="373"/>
      <c r="N166" s="373"/>
      <c r="O166" s="373"/>
      <c r="P166" s="373"/>
      <c r="Q166" s="373"/>
      <c r="R166" s="373"/>
      <c r="S166" s="373"/>
      <c r="T166" s="373"/>
      <c r="U166" s="373"/>
      <c r="V166" s="392"/>
      <c r="W166" s="392"/>
      <c r="X166" s="392"/>
      <c r="Y166" s="291"/>
      <c r="Z166" s="37" t="s">
        <v>72</v>
      </c>
      <c r="AA166" s="37" t="s">
        <v>73</v>
      </c>
    </row>
    <row r="167" spans="2:27">
      <c r="B167" s="374"/>
      <c r="C167" s="315"/>
      <c r="D167" s="315"/>
      <c r="E167" s="315"/>
      <c r="F167" s="315"/>
      <c r="G167" s="315"/>
      <c r="H167" s="315"/>
      <c r="I167" s="315"/>
      <c r="J167" s="315"/>
      <c r="K167" s="315"/>
      <c r="L167" s="315"/>
      <c r="M167" s="315"/>
      <c r="N167" s="315"/>
      <c r="O167" s="315"/>
      <c r="P167" s="315"/>
      <c r="Q167" s="315"/>
      <c r="R167" s="315"/>
      <c r="S167" s="315"/>
      <c r="T167" s="315"/>
      <c r="U167" s="315"/>
      <c r="V167" s="394" t="s">
        <v>70</v>
      </c>
      <c r="W167" s="395"/>
      <c r="X167" s="395"/>
      <c r="Y167" s="396"/>
      <c r="Z167" s="32">
        <f>'5 жастағы балалар Ф'!Z167</f>
        <v>8</v>
      </c>
      <c r="AA167" s="32">
        <v>100</v>
      </c>
    </row>
    <row r="168" spans="2:27">
      <c r="B168" s="374"/>
      <c r="C168" s="315"/>
      <c r="D168" s="315"/>
      <c r="E168" s="315"/>
      <c r="F168" s="315"/>
      <c r="G168" s="315"/>
      <c r="H168" s="315"/>
      <c r="I168" s="315"/>
      <c r="J168" s="315"/>
      <c r="K168" s="315"/>
      <c r="L168" s="315"/>
      <c r="M168" s="315"/>
      <c r="N168" s="315"/>
      <c r="O168" s="315"/>
      <c r="P168" s="315"/>
      <c r="Q168" s="315"/>
      <c r="R168" s="315"/>
      <c r="S168" s="315"/>
      <c r="T168" s="315"/>
      <c r="U168" s="315"/>
      <c r="V168" s="397" t="s">
        <v>6</v>
      </c>
      <c r="W168" s="398"/>
      <c r="X168" s="398"/>
      <c r="Y168" s="399"/>
      <c r="Z168" s="400">
        <f>COUNTIF(Y115:Y163,"&gt;0")</f>
        <v>10</v>
      </c>
      <c r="AA168" s="401">
        <f>(J165+M165+V165+G165+P165+S165+D165)/7</f>
        <v>82.1428571428571</v>
      </c>
    </row>
    <row r="169" spans="2:27">
      <c r="B169" s="374"/>
      <c r="C169" s="315"/>
      <c r="D169" s="315"/>
      <c r="E169" s="315"/>
      <c r="F169" s="315"/>
      <c r="G169" s="315"/>
      <c r="H169" s="315"/>
      <c r="I169" s="315"/>
      <c r="J169" s="315"/>
      <c r="K169" s="315"/>
      <c r="L169" s="315"/>
      <c r="M169" s="315"/>
      <c r="N169" s="315"/>
      <c r="O169" s="315"/>
      <c r="P169" s="315"/>
      <c r="Q169" s="315"/>
      <c r="R169" s="315"/>
      <c r="S169" s="315"/>
      <c r="T169" s="315"/>
      <c r="U169" s="315"/>
      <c r="V169" s="402" t="s">
        <v>7</v>
      </c>
      <c r="W169" s="403"/>
      <c r="X169" s="403"/>
      <c r="Y169" s="404"/>
      <c r="Z169" s="400">
        <f>COUNTIF(Z115:Z163,"&gt;0")</f>
        <v>3</v>
      </c>
      <c r="AA169" s="401">
        <f>(K165+N165+W165+H165+T165+Q165+E165)/7</f>
        <v>12.5</v>
      </c>
    </row>
    <row r="170" spans="2:27">
      <c r="B170" s="374"/>
      <c r="C170" s="315"/>
      <c r="D170" s="315"/>
      <c r="E170" s="315"/>
      <c r="F170" s="315"/>
      <c r="G170" s="315"/>
      <c r="H170" s="315"/>
      <c r="I170" s="315"/>
      <c r="J170" s="315"/>
      <c r="K170" s="315"/>
      <c r="L170" s="315"/>
      <c r="M170" s="315"/>
      <c r="N170" s="315"/>
      <c r="O170" s="315"/>
      <c r="P170" s="315"/>
      <c r="Q170" s="315"/>
      <c r="R170" s="315"/>
      <c r="S170" s="315"/>
      <c r="T170" s="315"/>
      <c r="U170" s="315"/>
      <c r="V170" s="405" t="s">
        <v>8</v>
      </c>
      <c r="W170" s="406"/>
      <c r="X170" s="406"/>
      <c r="Y170" s="407"/>
      <c r="Z170" s="400">
        <f>COUNTIF(AA115:AA163,"&gt;0")</f>
        <v>1</v>
      </c>
      <c r="AA170" s="401">
        <f>(L165+O165+X165+I165+R165+U165+F165)/7</f>
        <v>5.35714285714286</v>
      </c>
    </row>
  </sheetData>
  <sheetProtection password="CC4B" sheet="1" selectLockedCells="1"/>
  <mergeCells count="76">
    <mergeCell ref="C2:W2"/>
    <mergeCell ref="C3:W3"/>
    <mergeCell ref="D5:U5"/>
    <mergeCell ref="D6:U6"/>
    <mergeCell ref="D7:F7"/>
    <mergeCell ref="G7:I7"/>
    <mergeCell ref="J7:L7"/>
    <mergeCell ref="M7:O7"/>
    <mergeCell ref="P7:R7"/>
    <mergeCell ref="S7:U7"/>
    <mergeCell ref="D8:F8"/>
    <mergeCell ref="G8:I8"/>
    <mergeCell ref="J8:L8"/>
    <mergeCell ref="M8:O8"/>
    <mergeCell ref="P8:R8"/>
    <mergeCell ref="S8:U8"/>
    <mergeCell ref="B37:C37"/>
    <mergeCell ref="B38:C38"/>
    <mergeCell ref="C48:Z48"/>
    <mergeCell ref="C49:Z49"/>
    <mergeCell ref="D51:X51"/>
    <mergeCell ref="D52:X52"/>
    <mergeCell ref="D53:F53"/>
    <mergeCell ref="G53:I53"/>
    <mergeCell ref="J53:L53"/>
    <mergeCell ref="M53:O53"/>
    <mergeCell ref="P53:R53"/>
    <mergeCell ref="S53:U53"/>
    <mergeCell ref="V53:X53"/>
    <mergeCell ref="D54:F54"/>
    <mergeCell ref="G54:I54"/>
    <mergeCell ref="J54:L54"/>
    <mergeCell ref="M54:O54"/>
    <mergeCell ref="P54:R54"/>
    <mergeCell ref="S54:U54"/>
    <mergeCell ref="V54:X54"/>
    <mergeCell ref="B98:C98"/>
    <mergeCell ref="B99:C99"/>
    <mergeCell ref="C107:Z107"/>
    <mergeCell ref="C108:Z108"/>
    <mergeCell ref="D110:X110"/>
    <mergeCell ref="D111:X111"/>
    <mergeCell ref="D112:F112"/>
    <mergeCell ref="G112:I112"/>
    <mergeCell ref="J112:L112"/>
    <mergeCell ref="M112:O112"/>
    <mergeCell ref="P112:R112"/>
    <mergeCell ref="S112:U112"/>
    <mergeCell ref="V112:X112"/>
    <mergeCell ref="D113:F113"/>
    <mergeCell ref="G113:I113"/>
    <mergeCell ref="J113:L113"/>
    <mergeCell ref="M113:O113"/>
    <mergeCell ref="P113:R113"/>
    <mergeCell ref="S113:U113"/>
    <mergeCell ref="V113:X113"/>
    <mergeCell ref="B164:C164"/>
    <mergeCell ref="B165:C165"/>
    <mergeCell ref="B5:B9"/>
    <mergeCell ref="B51:B55"/>
    <mergeCell ref="B110:B114"/>
    <mergeCell ref="C5:C9"/>
    <mergeCell ref="C51:C55"/>
    <mergeCell ref="C110:C114"/>
    <mergeCell ref="V5:V9"/>
    <mergeCell ref="W5:W9"/>
    <mergeCell ref="X5:X9"/>
    <mergeCell ref="Y51:Y55"/>
    <mergeCell ref="Y110:Y114"/>
    <mergeCell ref="Z51:Z55"/>
    <mergeCell ref="Z110:Z114"/>
    <mergeCell ref="AA51:AA55"/>
    <mergeCell ref="AA110:AA114"/>
    <mergeCell ref="B166:U170"/>
    <mergeCell ref="B100:U104"/>
    <mergeCell ref="B39:R43"/>
  </mergeCells>
  <pageMargins left="0.7" right="0.7" top="0.75" bottom="0.75" header="0.3" footer="0.3"/>
  <pageSetup paperSize="9" orientation="portrait" horizontalDpi="300" verticalDpi="300"/>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B2:BB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39.75" customHeight="1" spans="2:8">
      <c r="B4" s="3" t="s">
        <v>827</v>
      </c>
      <c r="C4" s="3"/>
      <c r="D4" s="4">
        <f>'5 жастағы балалар Ф'!C97</f>
        <v>0</v>
      </c>
      <c r="E4" s="5"/>
      <c r="F4" s="5"/>
      <c r="G4" s="1"/>
      <c r="H4" s="1"/>
    </row>
    <row r="5" ht="18" spans="2:8">
      <c r="B5" s="6" t="s">
        <v>2</v>
      </c>
      <c r="C5" s="6"/>
      <c r="D5" s="7">
        <f>'5 жастағы балалар Ф'!A97</f>
        <v>0</v>
      </c>
      <c r="E5" s="7"/>
      <c r="F5" s="7"/>
      <c r="G5" s="1"/>
      <c r="H5" s="1"/>
    </row>
    <row r="6" ht="7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38" t="e">
        <f>IF(C191="","",VLOOKUP(C191,$M$563:$N$565,2,TRUE))</f>
        <v>#N/A</v>
      </c>
      <c r="G10" s="18" t="e">
        <f>IF(C192="","",VLOOKUP(C192,$O$563:$P$565,2,TRUE))</f>
        <v>#N/A</v>
      </c>
      <c r="H10" s="18" t="e">
        <f>IF(C193="","",VLOOKUP(C193,$Q$563:$R$565,2,TRUE))</f>
        <v>#N/A</v>
      </c>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8" t="e">
        <f>IF(C194="","",VLOOKUP(C194,$S$563:$T$565,2,TRUE))</f>
        <v>#N/A</v>
      </c>
      <c r="G11" s="18" t="e">
        <f>IF(C195="","",VLOOKUP(C195,$U$563:$V$565,2,TRUE))</f>
        <v>#N/A</v>
      </c>
      <c r="H11" s="18" t="e">
        <f>IF(C196="","",VLOOKUP(C196,$W$563:$X$565,2,TRUE))</f>
        <v>#N/A</v>
      </c>
      <c r="I11" s="18" t="e">
        <f>IF(C303="","",VLOOKUP(C303,$S$563:$T$565,2,TRUE))</f>
        <v>#N/A</v>
      </c>
      <c r="J11" s="18" t="e">
        <f>IF(C304="","",VLOOKUP(C304,$U$563:$V$565,2,TRUE))</f>
        <v>#N/A</v>
      </c>
      <c r="K11" s="18" t="e">
        <f>IF(C305="","",VLOOKUP(C305,$W$563:$X$565,2,TRUE))</f>
        <v>#N/A</v>
      </c>
      <c r="L11" s="20"/>
    </row>
    <row r="12" ht="90" customHeight="1" spans="2:12">
      <c r="B12" s="11"/>
      <c r="C12" s="15"/>
      <c r="D12" s="16"/>
      <c r="E12" s="17"/>
      <c r="F12" s="18" t="e">
        <f>IF(C197="","",VLOOKUP(C197,$Y$563:$Z$565,2,TRUE))</f>
        <v>#N/A</v>
      </c>
      <c r="G12" s="18" t="e">
        <f>IF(C198="","",VLOOKUP(C198,$AA$563:$AB$565,2,TRUE))</f>
        <v>#N/A</v>
      </c>
      <c r="H12" s="18" t="e">
        <f>IF(C199="","",VLOOKUP(C199,$AC$563:$AD$565,2,TRUE))</f>
        <v>#N/A</v>
      </c>
      <c r="I12" s="18" t="e">
        <f>IF(C306="","",VLOOKUP(C306,$Y$563:$Z$565,2,TRUE))</f>
        <v>#N/A</v>
      </c>
      <c r="J12" s="18" t="e">
        <f>IF(C307="","",VLOOKUP(C307,$AA$563:$AB$565,2,TRUE))</f>
        <v>#N/A</v>
      </c>
      <c r="K12" s="18" t="e">
        <f>IF(C308="","",VLOOKUP(C308,$AC$563:$AD$565,2,TRUE))</f>
        <v>#N/A</v>
      </c>
      <c r="L12" s="20"/>
    </row>
    <row r="13" ht="90" customHeight="1" spans="2:12">
      <c r="B13" s="11"/>
      <c r="C13" s="15"/>
      <c r="D13" s="16"/>
      <c r="E13" s="17"/>
      <c r="F13" s="18" t="e">
        <f>IF(C200="","",VLOOKUP(C200,$AE$563:$AF$565,2,TRUE))</f>
        <v>#N/A</v>
      </c>
      <c r="G13" s="18" t="e">
        <f>IF(C201="","",VLOOKUP(C201,$AG$563:$AH$565,2,TRUE))</f>
        <v>#N/A</v>
      </c>
      <c r="H13" s="18" t="e">
        <f>IF(C202="","",VLOOKUP(C202,$AI$563:$AJ$565,2,TRUE))</f>
        <v>#N/A</v>
      </c>
      <c r="I13" s="18" t="e">
        <f>IF(C309="","",VLOOKUP(C309,$AE$563:$AF$565,2,TRUE))</f>
        <v>#N/A</v>
      </c>
      <c r="J13" s="18" t="e">
        <f>IF(C310="","",VLOOKUP(C310,$AG$563:$AH$565,2,TRUE))</f>
        <v>#N/A</v>
      </c>
      <c r="K13" s="18" t="e">
        <f>IF(C311="","",VLOOKUP(C311,$AI$563:$AJ$565,2,TRUE))</f>
        <v>#N/A</v>
      </c>
      <c r="L13" s="20"/>
    </row>
    <row r="14" ht="90" customHeight="1" spans="2:12">
      <c r="B14" s="11"/>
      <c r="C14" s="15"/>
      <c r="D14" s="16"/>
      <c r="E14" s="17"/>
      <c r="F14" s="18" t="e">
        <f>IF(C203="","",VLOOKUP(C203,$AK$563:$AL$565,2,TRUE))</f>
        <v>#N/A</v>
      </c>
      <c r="G14" s="18" t="e">
        <f>IF(C204="","",VLOOKUP(C204,$AM$563:$AN$565,2,TRUE))</f>
        <v>#N/A</v>
      </c>
      <c r="H14" s="18" t="e">
        <f>IF(C205="","",VLOOKUP(C205,$AO$563:$AP$565,2,TRUE))</f>
        <v>#N/A</v>
      </c>
      <c r="I14" s="18" t="e">
        <f>IF(C312="","",VLOOKUP(C312,$AK$563:$AL$565,2,TRUE))</f>
        <v>#N/A</v>
      </c>
      <c r="J14" s="18" t="e">
        <f>IF(C313="","",VLOOKUP(C313,$AM$563:$AN$565,2,TRUE))</f>
        <v>#N/A</v>
      </c>
      <c r="K14" s="18" t="e">
        <f>IF(C314="","",VLOOKUP(C314,$AO$563:$AP$565,2,TRUE))</f>
        <v>#N/A</v>
      </c>
      <c r="L14" s="20"/>
    </row>
    <row r="15" ht="90" customHeight="1" spans="2:12">
      <c r="B15" s="11"/>
      <c r="C15" s="15"/>
      <c r="D15" s="16"/>
      <c r="E15" s="17"/>
      <c r="F15" s="18" t="e">
        <f>IF(C206="","",VLOOKUP(C206,$AQ$563:$AR$565,2,TRUE))</f>
        <v>#N/A</v>
      </c>
      <c r="G15" s="18" t="e">
        <f>IF(C207="","",VLOOKUP(C207,$AS$563:$AT$565,2,TRUE))</f>
        <v>#N/A</v>
      </c>
      <c r="H15" s="18" t="e">
        <f>IF(C208="","",VLOOKUP(C208,$AU$563:$AV$565,2,TRUE))</f>
        <v>#N/A</v>
      </c>
      <c r="I15" s="18" t="e">
        <f>IF(C315="","",VLOOKUP(C315,$AQ$563:$AR$565,2,TRUE))</f>
        <v>#N/A</v>
      </c>
      <c r="J15" s="18" t="e">
        <f>IF(C316="","",VLOOKUP(C316,$AS$563:$AT$565,2,TRUE))</f>
        <v>#N/A</v>
      </c>
      <c r="K15" s="18" t="e">
        <f>IF(C317="","",VLOOKUP(C317,$AU$563:$AV$565,2,TRUE))</f>
        <v>#N/A</v>
      </c>
      <c r="L15" s="20"/>
    </row>
    <row r="16" ht="90" customHeight="1" spans="2:12">
      <c r="B16" s="11"/>
      <c r="C16" s="15"/>
      <c r="D16" s="16"/>
      <c r="E16" s="17"/>
      <c r="F16" s="18" t="e">
        <f>IF(C209="","",VLOOKUP(C209,$AW$563:$AX$565,2,TRUE))</f>
        <v>#N/A</v>
      </c>
      <c r="G16" s="18" t="e">
        <f>IF(C210="","",VLOOKUP(C210,$AY$563:$AZ$565,2,TRUE))</f>
        <v>#N/A</v>
      </c>
      <c r="H16" s="18" t="e">
        <f>IF(C211="","",VLOOKUP(C211,$BA$563:$BB$565,2,TRUE))</f>
        <v>#N/A</v>
      </c>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8" t="e">
        <f>IF(D191="","",VLOOKUP(D191,$M$567:$N$569,2,TRUE))</f>
        <v>#N/A</v>
      </c>
      <c r="G17" s="18" t="e">
        <f>IF(D192="","",VLOOKUP(D192,$O$567:$P$569,2,TRUE))</f>
        <v>#N/A</v>
      </c>
      <c r="H17" s="18" t="e">
        <f>IF(D193="","",VLOOKUP(D193,$Q$567:$R$569,2,TRUE))</f>
        <v>#N/A</v>
      </c>
      <c r="I17" s="18" t="e">
        <f>IF(D300="","",VLOOKUP(D300,$M$567:$N$569,2,TRUE))</f>
        <v>#N/A</v>
      </c>
      <c r="J17" s="18" t="e">
        <f>IF(D301="","",VLOOKUP(D301,$O$567:$P$569,2,TRUE))</f>
        <v>#N/A</v>
      </c>
      <c r="K17" s="18" t="e">
        <f>IF(D302="","",VLOOKUP(D302,$Q$567:$R$569,2,TRUE))</f>
        <v>#N/A</v>
      </c>
      <c r="L17" s="20"/>
    </row>
    <row r="18" ht="90" customHeight="1" spans="2:12">
      <c r="B18" s="11"/>
      <c r="C18" s="15"/>
      <c r="D18" s="16"/>
      <c r="E18" s="17"/>
      <c r="F18" s="18" t="e">
        <f>IF(D194="","",VLOOKUP(D194,$S$567:$T$569,2,TRUE))</f>
        <v>#N/A</v>
      </c>
      <c r="G18" s="18" t="e">
        <f>IF(D195="","",VLOOKUP(D195,$U$567:$V$569,2,TRUE))</f>
        <v>#N/A</v>
      </c>
      <c r="H18" s="18" t="e">
        <f>IF(D196="","",VLOOKUP(D196,$W$567:$X$569,2,TRUE))</f>
        <v>#N/A</v>
      </c>
      <c r="I18" s="18" t="e">
        <f>IF(D303="","",VLOOKUP(D303,$S$567:$T$569,2,TRUE))</f>
        <v>#N/A</v>
      </c>
      <c r="J18" s="18" t="e">
        <f>IF(D304="","",VLOOKUP(D304,$U$567:$V$569,2,TRUE))</f>
        <v>#N/A</v>
      </c>
      <c r="K18" s="18" t="e">
        <f>IF(D305="","",VLOOKUP(D305,$W$567:$X$569,2,TRUE))</f>
        <v>#N/A</v>
      </c>
      <c r="L18" s="20"/>
    </row>
    <row r="19" ht="90" customHeight="1" spans="2:12">
      <c r="B19" s="11"/>
      <c r="C19" s="15"/>
      <c r="D19" s="16"/>
      <c r="E19" s="17"/>
      <c r="F19" s="18" t="e">
        <f>IF(D197="","",VLOOKUP(D197,$Y$567:$Z$569,2,TRUE))</f>
        <v>#N/A</v>
      </c>
      <c r="G19" s="18" t="e">
        <f>IF(D198="","",VLOOKUP(D198,$AA$567:$AB$569,2,TRUE))</f>
        <v>#N/A</v>
      </c>
      <c r="H19" s="18" t="e">
        <f>IF(D199="","",VLOOKUP(D199,$AC$567:$AD$569,2,TRUE))</f>
        <v>#N/A</v>
      </c>
      <c r="I19" s="18" t="e">
        <f>IF(D306="","",VLOOKUP(D306,$Y$567:$Z$569,2,TRUE))</f>
        <v>#N/A</v>
      </c>
      <c r="J19" s="18" t="e">
        <f>IF(D307="","",VLOOKUP(D307,$AA$567:$AB$569,2,TRUE))</f>
        <v>#N/A</v>
      </c>
      <c r="K19" s="18" t="e">
        <f>IF(D308="","",VLOOKUP(D308,$AC$567:$AD$569,2,TRUE))</f>
        <v>#N/A</v>
      </c>
      <c r="L19" s="20"/>
    </row>
    <row r="20" ht="90" customHeight="1" spans="2:12">
      <c r="B20" s="11"/>
      <c r="C20" s="15"/>
      <c r="D20" s="16"/>
      <c r="E20" s="17"/>
      <c r="F20" s="18" t="e">
        <f>IF(D200="","",VLOOKUP(D200,$AE$567:$AF$569,2,TRUE))</f>
        <v>#N/A</v>
      </c>
      <c r="G20" s="18" t="e">
        <f>IF(D201="","",VLOOKUP(D201,$AG$567:$AH$569,2,TRUE))</f>
        <v>#N/A</v>
      </c>
      <c r="H20" s="18" t="e">
        <f>IF(D202="","",VLOOKUP(D202,$AI$567:$AJ$569,2,TRUE))</f>
        <v>#N/A</v>
      </c>
      <c r="I20" s="18" t="e">
        <f>IF(D309="","",VLOOKUP(D309,$AE$567:$AF$569,2,TRUE))</f>
        <v>#N/A</v>
      </c>
      <c r="J20" s="18" t="e">
        <f>IF(D310="","",VLOOKUP(D310,$AG$567:$AH$569,2,TRUE))</f>
        <v>#N/A</v>
      </c>
      <c r="K20" s="18" t="e">
        <f>IF(D311="","",VLOOKUP(D311,$AI$567:$AJ$569,2,TRUE))</f>
        <v>#N/A</v>
      </c>
      <c r="L20" s="20"/>
    </row>
    <row r="21" ht="90" customHeight="1" spans="2:12">
      <c r="B21" s="11"/>
      <c r="C21" s="15"/>
      <c r="D21" s="16"/>
      <c r="E21" s="17"/>
      <c r="F21" s="18" t="e">
        <f>IF(D203="","",VLOOKUP(D203,$AK$567:$AL$569,2,TRUE))</f>
        <v>#N/A</v>
      </c>
      <c r="G21" s="18" t="e">
        <f>IF(D204="","",VLOOKUP(D204,$AM$567:$AN$569,2,TRUE))</f>
        <v>#N/A</v>
      </c>
      <c r="H21" s="18" t="e">
        <f>IF(D205="","",VLOOKUP(D205,$AO$567:$AP$569,2,TRUE))</f>
        <v>#N/A</v>
      </c>
      <c r="I21" s="18" t="e">
        <f>IF(D312="","",VLOOKUP(D312,$AK$567:$AL$569,2,TRUE))</f>
        <v>#N/A</v>
      </c>
      <c r="J21" s="18" t="e">
        <f>IF(D313="","",VLOOKUP(D313,$AM$567:$AN$569,2,TRUE))</f>
        <v>#N/A</v>
      </c>
      <c r="K21" s="18" t="e">
        <f>IF(D314="","",VLOOKUP(D314,$AO$567:$AP$569,2,TRUE))</f>
        <v>#N/A</v>
      </c>
      <c r="L21" s="20"/>
    </row>
    <row r="22" ht="90" customHeight="1" spans="2:12">
      <c r="B22" s="11"/>
      <c r="C22" s="15"/>
      <c r="D22" s="16"/>
      <c r="E22" s="17"/>
      <c r="F22" s="18" t="e">
        <f>IF(D206="","",VLOOKUP(D206,$AQ$567:$AR$569,2,TRUE))</f>
        <v>#N/A</v>
      </c>
      <c r="G22" s="18" t="e">
        <f>IF(D207="","",VLOOKUP(D207,$AS$567:$AT$569,2,TRUE))</f>
        <v>#N/A</v>
      </c>
      <c r="H22" s="18" t="e">
        <f>IF(D208="","",VLOOKUP(D208,$AU$567:$AV$569,2,TRUE))</f>
        <v>#N/A</v>
      </c>
      <c r="I22" s="18" t="e">
        <f>IF(D315="","",VLOOKUP(D315,$AQ$567:$AR$569,2,TRUE))</f>
        <v>#N/A</v>
      </c>
      <c r="J22" s="18" t="e">
        <f>IF(D316="","",VLOOKUP(D316,$AS$567:$AT$569,2,TRUE))</f>
        <v>#N/A</v>
      </c>
      <c r="K22" s="18" t="e">
        <f>IF(D317="","",VLOOKUP(D317,$AU$567:$AV$569,2,TRUE))</f>
        <v>#N/A</v>
      </c>
      <c r="L22" s="20"/>
    </row>
    <row r="23" ht="90" customHeight="1" spans="2:12">
      <c r="B23" s="11"/>
      <c r="C23" s="15"/>
      <c r="D23" s="16"/>
      <c r="E23" s="17"/>
      <c r="F23" s="18" t="e">
        <f>IF(D209="","",VLOOKUP(D209,$AW$567:$AX$569,2,TRUE))</f>
        <v>#N/A</v>
      </c>
      <c r="G23" s="18" t="e">
        <f>IF(D210="","",VLOOKUP(D210,$AY$567:$AZ$569,2,TRUE))</f>
        <v>#N/A</v>
      </c>
      <c r="H23" s="18" t="e">
        <f>IF(D211="","",VLOOKUP(D211,$BA$567:$BB$569,2,TRUE))</f>
        <v>#N/A</v>
      </c>
      <c r="I23" s="18" t="e">
        <f>IF(D318="","",VLOOKUP(D318,$AW$567:$AX$569,2,TRUE))</f>
        <v>#N/A</v>
      </c>
      <c r="J23" s="18" t="e">
        <f>IF(D319="","",VLOOKUP(D319,$AY$567:$AZ$569,2,TRUE))</f>
        <v>#N/A</v>
      </c>
      <c r="K23" s="18" t="e">
        <f>IF(D320="","",VLOOKUP(D320,$BA$567:$BB$569,2,TRUE))</f>
        <v>#N/A</v>
      </c>
      <c r="L23" s="20"/>
    </row>
    <row r="24" ht="90" customHeight="1" spans="2:12">
      <c r="B24" s="11"/>
      <c r="C24" s="15"/>
      <c r="D24" s="16"/>
      <c r="E24" s="17"/>
      <c r="F24" s="18" t="e">
        <f>IF(D212="","",VLOOKUP(D212,$M$571:$N$573,2,TRUE))</f>
        <v>#N/A</v>
      </c>
      <c r="G24" s="18" t="e">
        <f>IF(D213="","",VLOOKUP(D213,$O$571:$P$573,2,TRUE))</f>
        <v>#N/A</v>
      </c>
      <c r="H24" s="18" t="e">
        <f>IF(D214="","",VLOOKUP(D214,$Q$571:$R$573,2,TRUE))</f>
        <v>#N/A</v>
      </c>
      <c r="I24" s="18" t="e">
        <f>IF(D321="","",VLOOKUP(D321,$M$571:$N$573,2,TRUE))</f>
        <v>#N/A</v>
      </c>
      <c r="J24" s="18" t="e">
        <f>IF(D322="","",VLOOKUP(D322,$O$571:$P$573,2,TRUE))</f>
        <v>#N/A</v>
      </c>
      <c r="K24" s="18" t="e">
        <f>IF(D323="","",VLOOKUP(D323,$Q$571:$R$573,2,TRUE))</f>
        <v>#N/A</v>
      </c>
      <c r="L24" s="20"/>
    </row>
    <row r="25" ht="90" customHeight="1" spans="2:12">
      <c r="B25" s="11"/>
      <c r="C25" s="15"/>
      <c r="D25" s="16"/>
      <c r="E25" s="17"/>
      <c r="F25" s="18" t="e">
        <f>IF(D215="","",VLOOKUP(D215,$S$571:$T$573,2,TRUE))</f>
        <v>#N/A</v>
      </c>
      <c r="G25" s="18" t="e">
        <f>IF(D216="","",VLOOKUP(D216,$U$571:$V$573,2,TRUE))</f>
        <v>#N/A</v>
      </c>
      <c r="H25" s="18" t="e">
        <f>IF(D217="","",VLOOKUP(D217,$W$571:$X$573,2,TRUE))</f>
        <v>#N/A</v>
      </c>
      <c r="I25" s="18" t="e">
        <f>IF(D324="","",VLOOKUP(D324,$S$571:$T$573,2,TRUE))</f>
        <v>#N/A</v>
      </c>
      <c r="J25" s="18" t="e">
        <f>IF(D325="","",VLOOKUP(D325,$U$571:$V$573,2,TRUE))</f>
        <v>#N/A</v>
      </c>
      <c r="K25" s="18" t="e">
        <f>IF(D326="","",VLOOKUP(D326,$W$571:$X$573,2,TRUE))</f>
        <v>#N/A</v>
      </c>
      <c r="L25" s="20"/>
    </row>
    <row r="26" ht="90" customHeight="1" spans="2:12">
      <c r="B26" s="11"/>
      <c r="C26" s="15"/>
      <c r="D26" s="16"/>
      <c r="E26" s="17"/>
      <c r="F26" s="18" t="e">
        <f>IF(D218="","",VLOOKUP(D218,$Y$571:$Z$573,2,TRUE))</f>
        <v>#N/A</v>
      </c>
      <c r="G26" s="18" t="e">
        <f>IF(D219="","",VLOOKUP(D219,$AA$571:$AB$573,2,TRUE))</f>
        <v>#N/A</v>
      </c>
      <c r="H26" s="18" t="e">
        <f>IF(D220="","",VLOOKUP(D220,$AC$571:$AD$573,2,TRUE))</f>
        <v>#N/A</v>
      </c>
      <c r="I26" s="18" t="e">
        <f>IF(D327="","",VLOOKUP(D327,$Y$571:$Z$573,2,TRUE))</f>
        <v>#N/A</v>
      </c>
      <c r="J26" s="18" t="e">
        <f>IF(D328="","",VLOOKUP(D328,$AA$571:$AB$573,2,TRUE))</f>
        <v>#N/A</v>
      </c>
      <c r="K26" s="18" t="e">
        <f>IF(D329="","",VLOOKUP(D329,$AC$571:$AD$573,2,TRUE))</f>
        <v>#N/A</v>
      </c>
      <c r="L26" s="20"/>
    </row>
    <row r="27" ht="90" customHeight="1" spans="2:12">
      <c r="B27" s="11"/>
      <c r="C27" s="15"/>
      <c r="D27" s="16"/>
      <c r="E27" s="17"/>
      <c r="F27" s="18" t="e">
        <f>IF(D221="","",VLOOKUP(D221,$AE$571:$AF$573,2,TRUE))</f>
        <v>#N/A</v>
      </c>
      <c r="G27" s="18" t="e">
        <f>IF(D222="","",VLOOKUP(D222,$AG$571:$AH$573,2,TRUE))</f>
        <v>#N/A</v>
      </c>
      <c r="H27" s="18" t="e">
        <f>IF(D223="","",VLOOKUP(D223,$AI$571:$AJ$573,2,TRUE))</f>
        <v>#N/A</v>
      </c>
      <c r="I27" s="18" t="e">
        <f>IF(D330="","",VLOOKUP(D330,$AE$571:$AF$573,2,TRUE))</f>
        <v>#N/A</v>
      </c>
      <c r="J27" s="18" t="e">
        <f>IF(D331="","",VLOOKUP(D341,$AG$571:$AH$573,2,TRUE))</f>
        <v>#N/A</v>
      </c>
      <c r="K27" s="18" t="e">
        <f>IF(D332="","",VLOOKUP(D342,$AI$571:$AJ$573,2,TRUE))</f>
        <v>#N/A</v>
      </c>
      <c r="L27" s="20"/>
    </row>
    <row r="28" ht="90" customHeight="1" spans="2:12">
      <c r="B28" s="11"/>
      <c r="C28" s="15"/>
      <c r="D28" s="16"/>
      <c r="E28" s="17"/>
      <c r="F28" s="18" t="e">
        <f>IF(D224="","",VLOOKUP(D224,$AK$571:$AL$573,2,TRUE))</f>
        <v>#N/A</v>
      </c>
      <c r="G28" s="18" t="e">
        <f>IF(D225="","",VLOOKUP(D225,$AM$571:$AN$573,2,TRUE))</f>
        <v>#N/A</v>
      </c>
      <c r="H28" s="18" t="e">
        <f>IF(D226="","",VLOOKUP(D226,$AO$571:$AP$573,2,TRUE))</f>
        <v>#N/A</v>
      </c>
      <c r="I28" s="18" t="e">
        <f>IF(D333="","",VLOOKUP(D333,$AK$571:$AL$573,2,TRUE))</f>
        <v>#N/A</v>
      </c>
      <c r="J28" s="18" t="e">
        <f>IF(D334="","",VLOOKUP(D334,$AM$571:$AN$573,2,TRUE))</f>
        <v>#N/A</v>
      </c>
      <c r="K28" s="18" t="e">
        <f>IF(D335="","",VLOOKUP(D335,$AO$571:$AP$573,2,TRUE))</f>
        <v>#N/A</v>
      </c>
      <c r="L28" s="20"/>
    </row>
    <row r="29" ht="90" customHeight="1" spans="2:12">
      <c r="B29" s="11"/>
      <c r="C29" s="15"/>
      <c r="D29" s="16"/>
      <c r="E29" s="17"/>
      <c r="F29" s="18" t="e">
        <f>IF(D227="","",VLOOKUP(D227,$AQ$571:$AR$573,2,TRUE))</f>
        <v>#N/A</v>
      </c>
      <c r="G29" s="18" t="e">
        <f>IF(D228="","",VLOOKUP(D228,$AS$571:$AT$573,2,TRUE))</f>
        <v>#N/A</v>
      </c>
      <c r="H29" s="18" t="e">
        <f>IF(D229="","",VLOOKUP(D229,$AU$571:$AV$573,2,TRUE))</f>
        <v>#N/A</v>
      </c>
      <c r="I29" s="18" t="e">
        <f>IF(D336="","",VLOOKUP(D336,$AQ$571:$AR$573,2,TRUE))</f>
        <v>#N/A</v>
      </c>
      <c r="J29" s="18" t="e">
        <f>IF(D337="","",VLOOKUP(D337,$AS$571:$AT$573,2,TRUE))</f>
        <v>#N/A</v>
      </c>
      <c r="K29" s="18" t="e">
        <f>IF(D338="","",VLOOKUP(D338,$AU$571:$AV$573,2,TRUE))</f>
        <v>#N/A</v>
      </c>
      <c r="L29" s="20"/>
    </row>
    <row r="30" ht="90" customHeight="1" spans="2:12">
      <c r="B30" s="11"/>
      <c r="C30" s="15"/>
      <c r="D30" s="16"/>
      <c r="E30" s="17"/>
      <c r="F30" s="18" t="e">
        <f>IF(D230="","",VLOOKUP(D230,$AW$571:$AX$573,2,TRUE))</f>
        <v>#N/A</v>
      </c>
      <c r="G30" s="18" t="e">
        <f>IF(D231="","",VLOOKUP(D231,$AY$571:$AZ$573,2,TRUE))</f>
        <v>#N/A</v>
      </c>
      <c r="H30" s="18" t="e">
        <f>IF(D232="","",VLOOKUP(D232,$BA$571:$BB$573,2,TRUE))</f>
        <v>#N/A</v>
      </c>
      <c r="I30" s="18" t="e">
        <f>IF(D339="","",VLOOKUP(D339,$AW$571:$AX$573,2,TRUE))</f>
        <v>#N/A</v>
      </c>
      <c r="J30" s="18" t="e">
        <f>IF(D340="","",VLOOKUP(D340,$AY$571:$AZ$573,2,TRUE))</f>
        <v>#N/A</v>
      </c>
      <c r="K30" s="18" t="e">
        <f>IF(D341="","",VLOOKUP(D341,$BA$571:$BB$573,2,TRUE))</f>
        <v>#N/A</v>
      </c>
      <c r="L30" s="20"/>
    </row>
    <row r="31" ht="90" customHeight="1" spans="2:12">
      <c r="B31" s="11"/>
      <c r="C31" s="15"/>
      <c r="D31" s="16"/>
      <c r="E31" s="17"/>
      <c r="F31" s="18" t="e">
        <f>IF(D233="","",VLOOKUP(D233,$M$575:$N$577,2,TRUE))</f>
        <v>#N/A</v>
      </c>
      <c r="G31" s="18" t="e">
        <f>IF(D234="","",VLOOKUP(D234,$O$575:$P$577,2,TRUE))</f>
        <v>#N/A</v>
      </c>
      <c r="H31" s="18" t="e">
        <f>IF(D235="","",VLOOKUP(D235,$Q$575:$R$577,2,TRUE))</f>
        <v>#N/A</v>
      </c>
      <c r="I31" s="18" t="e">
        <f>IF(D342="","",VLOOKUP(D342,$M$575:$N$577,2,TRUE))</f>
        <v>#N/A</v>
      </c>
      <c r="J31" s="18" t="e">
        <f>IF(D343="","",VLOOKUP(D343,$O$575:$P$577,2,TRUE))</f>
        <v>#N/A</v>
      </c>
      <c r="K31" s="18" t="e">
        <f>IF(D344="","",VLOOKUP(D344,$Q$575:$R$577,2,TRUE))</f>
        <v>#N/A</v>
      </c>
      <c r="L31" s="20"/>
    </row>
    <row r="32" ht="90" customHeight="1" spans="2:12">
      <c r="B32" s="11"/>
      <c r="C32" s="15"/>
      <c r="D32" s="16"/>
      <c r="E32" s="17"/>
      <c r="F32" s="18" t="e">
        <f>IF(D236="","",VLOOKUP(D236,$S$575:$T$577,2,TRUE))</f>
        <v>#N/A</v>
      </c>
      <c r="G32" s="18" t="e">
        <f>IF(D237="","",VLOOKUP(D237,$U$575:$V$577,2,TRUE))</f>
        <v>#N/A</v>
      </c>
      <c r="H32" s="18" t="e">
        <f>IF(D238="","",VLOOKUP(D238,$W$575:$X$577,2,TRUE))</f>
        <v>#N/A</v>
      </c>
      <c r="I32" s="18" t="e">
        <f>IF(D345="","",VLOOKUP(D345,$S$575:$T$577,2,TRUE))</f>
        <v>#N/A</v>
      </c>
      <c r="J32" s="18" t="e">
        <f>IF(D346="","",VLOOKUP(D346,$U$575:$V$577,2,TRUE))</f>
        <v>#N/A</v>
      </c>
      <c r="K32" s="18" t="e">
        <f>IF(D347="","",VLOOKUP(D347,$W$575:$X$577,2,TRUE))</f>
        <v>#N/A</v>
      </c>
      <c r="L32" s="20"/>
    </row>
    <row r="33" ht="90" customHeight="1" spans="2:12">
      <c r="B33" s="11"/>
      <c r="C33" s="15"/>
      <c r="D33" s="16"/>
      <c r="E33" s="17"/>
      <c r="F33" s="18" t="e">
        <f>IF(D239="","",VLOOKUP(D239,$Y$575:$Z$577,2,TRUE))</f>
        <v>#N/A</v>
      </c>
      <c r="G33" s="18" t="e">
        <f>IF(D240="","",VLOOKUP(D240,$AA$575:$AB$577,2,TRUE))</f>
        <v>#N/A</v>
      </c>
      <c r="H33" s="18" t="e">
        <f>IF(D241="","",VLOOKUP(D241,$AC$575:$AD$577,2,TRUE))</f>
        <v>#N/A</v>
      </c>
      <c r="I33" s="18" t="e">
        <f>IF(D348="","",VLOOKUP(D348,$Y$575:$Z$577,2,TRUE))</f>
        <v>#N/A</v>
      </c>
      <c r="J33" s="18" t="e">
        <f>IF(D349="","",VLOOKUP(D349,$AA$575:$AB$577,2,TRUE))</f>
        <v>#N/A</v>
      </c>
      <c r="K33" s="18" t="e">
        <f>IF(D350="","",VLOOKUP(D350,$AC$575:$AD$577,2,TRUE))</f>
        <v>#N/A</v>
      </c>
      <c r="L33" s="20"/>
    </row>
    <row r="34" ht="90" customHeight="1" spans="2:12">
      <c r="B34" s="11"/>
      <c r="C34" s="15"/>
      <c r="D34" s="16"/>
      <c r="E34" s="17"/>
      <c r="F34" s="18" t="e">
        <f>IF(D242="","",VLOOKUP(D242,$AE$575:$AF$577,2,TRUE))</f>
        <v>#N/A</v>
      </c>
      <c r="G34" s="18" t="e">
        <f>IF(D243="","",VLOOKUP(D243,$AG$575:$AH$577,2,TRUE))</f>
        <v>#N/A</v>
      </c>
      <c r="H34" s="18" t="e">
        <f>IF(D244="","",VLOOKUP(D244,$AI$575:$AJ$577,2,TRUE))</f>
        <v>#N/A</v>
      </c>
      <c r="I34" s="18" t="e">
        <f>IF(D351="","",VLOOKUP(D351,$AE$575:$AF$577,2,TRUE))</f>
        <v>#N/A</v>
      </c>
      <c r="J34" s="18" t="e">
        <f>IF(D352="","",VLOOKUP(D352,$AG$575:$AH$577,2,TRUE))</f>
        <v>#N/A</v>
      </c>
      <c r="K34" s="18" t="e">
        <f>IF(D353="","",VLOOKUP(D353,$AI$575:$AJ$577,2,TRUE))</f>
        <v>#N/A</v>
      </c>
      <c r="L34" s="20"/>
    </row>
    <row r="35" ht="90" customHeight="1" spans="2:12">
      <c r="B35" s="11"/>
      <c r="C35" s="15"/>
      <c r="D35" s="16"/>
      <c r="E35" s="17"/>
      <c r="F35" s="18" t="e">
        <f>IF(D245="","",VLOOKUP(D245,$AK$575:$AL$577,2,TRUE))</f>
        <v>#N/A</v>
      </c>
      <c r="G35" s="18" t="e">
        <f>IF(D246="","",VLOOKUP(D246,$AM$575:$AN$577,2,TRUE))</f>
        <v>#N/A</v>
      </c>
      <c r="H35" s="18" t="e">
        <f>IF(D247="","",VLOOKUP(D247,$AO$575:$AP$577,2,TRUE))</f>
        <v>#N/A</v>
      </c>
      <c r="I35" s="18" t="e">
        <f>IF(D354="","",VLOOKUP(D354,$AK$575:$AL$577,2,TRUE))</f>
        <v>#N/A</v>
      </c>
      <c r="J35" s="18" t="e">
        <f>IF(D355="","",VLOOKUP(D355,$AM$575:$AN$577,2,TRUE))</f>
        <v>#N/A</v>
      </c>
      <c r="K35" s="18" t="e">
        <f>IF(D356="","",VLOOKUP(D356,$AO$575:$AP$577,2,TRUE))</f>
        <v>#N/A</v>
      </c>
      <c r="L35" s="20"/>
    </row>
    <row r="36" ht="90" customHeight="1" spans="2:12">
      <c r="B36" s="11"/>
      <c r="C36" s="15"/>
      <c r="D36" s="16"/>
      <c r="E36" s="17"/>
      <c r="F36" s="18" t="e">
        <f>IF(D248="","",VLOOKUP(D248,$AQ$575:$AR$577,2,TRUE))</f>
        <v>#N/A</v>
      </c>
      <c r="G36" s="18" t="e">
        <f>IF(D249="","",VLOOKUP(D249,$AS$575:$AT$577,2,TRUE))</f>
        <v>#N/A</v>
      </c>
      <c r="H36" s="18" t="e">
        <f>IF(D250="","",VLOOKUP(D250,$AU$575:$AV$577,2,TRUE))</f>
        <v>#N/A</v>
      </c>
      <c r="I36" s="18" t="e">
        <f>IF(D357="","",VLOOKUP(D357,$AQ$575:$AR$577,2,TRUE))</f>
        <v>#N/A</v>
      </c>
      <c r="J36" s="18" t="e">
        <f>IF(D358="","",VLOOKUP(D358,$AS$575:$AT$577,2,TRUE))</f>
        <v>#N/A</v>
      </c>
      <c r="K36" s="18" t="e">
        <f>IF(D359="","",VLOOKUP(D359,$AU$575:$AV$577,2,TRUE))</f>
        <v>#N/A</v>
      </c>
      <c r="L36" s="20"/>
    </row>
    <row r="37" ht="90" customHeight="1" spans="2:12">
      <c r="B37" s="11"/>
      <c r="C37" s="15"/>
      <c r="D37" s="16"/>
      <c r="E37" s="17"/>
      <c r="F37" s="18" t="e">
        <f>IF(D251="","",VLOOKUP(D251,$AW$575:$AX$577,2,TRUE))</f>
        <v>#N/A</v>
      </c>
      <c r="G37" s="18" t="e">
        <f>IF(D252="","",VLOOKUP(D252,$AY$575:$AZ$577,2,TRUE))</f>
        <v>#N/A</v>
      </c>
      <c r="H37" s="18" t="e">
        <f>IF(D253="","",VLOOKUP(D253,$BA$575:$BB$577,2,TRUE))</f>
        <v>#N/A</v>
      </c>
      <c r="I37" s="18" t="e">
        <f>IF(D360="","",VLOOKUP(D360,$AW$575:$AX$577,2,TRUE))</f>
        <v>#N/A</v>
      </c>
      <c r="J37" s="18" t="e">
        <f>IF(D361="","",VLOOKUP(D361,$AY$575:$AZ$577,2,TRUE))</f>
        <v>#N/A</v>
      </c>
      <c r="K37" s="18" t="e">
        <f>IF(D362="","",VLOOKUP(D362,$BA$575:$BB$577,2,TRUE))</f>
        <v>#N/A</v>
      </c>
      <c r="L37" s="20"/>
    </row>
    <row r="38" ht="90" customHeight="1" spans="2:12">
      <c r="B38" s="11"/>
      <c r="C38" s="15"/>
      <c r="D38" s="16"/>
      <c r="E38" s="17"/>
      <c r="F38" s="18" t="e">
        <f>IF(D254="","",VLOOKUP(D254,$M$579:$N$581,2,TRUE))</f>
        <v>#N/A</v>
      </c>
      <c r="G38" s="18" t="e">
        <f>IF(D255="","",VLOOKUP(D255,$O$579:$P$581,2,TRUE))</f>
        <v>#N/A</v>
      </c>
      <c r="H38" s="18" t="e">
        <f>IF(D256="","",VLOOKUP(D256,$Q$579:$R$581,2,TRUE))</f>
        <v>#N/A</v>
      </c>
      <c r="I38" s="18" t="e">
        <f>IF(D363="","",VLOOKUP(D363,$M$579:$N$581,2,TRUE))</f>
        <v>#N/A</v>
      </c>
      <c r="J38" s="18" t="e">
        <f>IF(D364="","",VLOOKUP(D364,$O$579:$P$581,2,TRUE))</f>
        <v>#N/A</v>
      </c>
      <c r="K38" s="18" t="e">
        <f>IF(D365="","",VLOOKUP(D365,$Q$579:$R$581,2,TRUE))</f>
        <v>#N/A</v>
      </c>
      <c r="L38" s="20"/>
    </row>
    <row r="39" ht="90" customHeight="1" spans="2:12">
      <c r="B39" s="11"/>
      <c r="C39" s="15"/>
      <c r="D39" s="16"/>
      <c r="E39" s="17"/>
      <c r="F39" s="18" t="e">
        <f>IF(D257="","",VLOOKUP(D257,$S$579:$T$581,2,TRUE))</f>
        <v>#N/A</v>
      </c>
      <c r="G39" s="18" t="e">
        <f>IF(D258="","",VLOOKUP(D258,$U$579:$V$581,2,TRUE))</f>
        <v>#N/A</v>
      </c>
      <c r="H39" s="18" t="e">
        <f>IF(D259="","",VLOOKUP(D259,$W$579:$X$581,2,TRUE))</f>
        <v>#N/A</v>
      </c>
      <c r="I39" s="18" t="e">
        <f>IF(D366="","",VLOOKUP(D366,$S$579:$T$581,2,TRUE))</f>
        <v>#N/A</v>
      </c>
      <c r="J39" s="18" t="e">
        <f>IF(D367="","",VLOOKUP(D367,$U$579:$V$581,2,TRUE))</f>
        <v>#N/A</v>
      </c>
      <c r="K39" s="18" t="e">
        <f>IF(D368="","",VLOOKUP(D368,$W$579:$X$581,2,TRUE))</f>
        <v>#N/A</v>
      </c>
      <c r="L39" s="20"/>
    </row>
    <row r="40" ht="90" customHeight="1" spans="2:12">
      <c r="B40" s="11"/>
      <c r="C40" s="15"/>
      <c r="D40" s="16"/>
      <c r="E40" s="17"/>
      <c r="F40" s="18" t="e">
        <f>IF(D260="","",VLOOKUP(D260,$Y$579:$Z$581,2,TRUE))</f>
        <v>#N/A</v>
      </c>
      <c r="G40" s="18" t="e">
        <f>IF(D261="","",VLOOKUP(D261,$AA$579:$AB$581,2,TRUE))</f>
        <v>#N/A</v>
      </c>
      <c r="H40" s="18" t="e">
        <f>IF(D262="","",VLOOKUP(D262,$AC$579:$AD$581,2,TRUE))</f>
        <v>#N/A</v>
      </c>
      <c r="I40" s="18" t="e">
        <f>IF(D369="","",VLOOKUP(D369,$Y$579:$Z$581,2,TRUE))</f>
        <v>#N/A</v>
      </c>
      <c r="J40" s="18" t="e">
        <f>IF(D370="","",VLOOKUP(D370,$AA$579:$AB$581,2,TRUE))</f>
        <v>#N/A</v>
      </c>
      <c r="K40" s="18" t="e">
        <f>IF(D371="","",VLOOKUP(D371,$AC$579:$AD$581,2,TRUE))</f>
        <v>#N/A</v>
      </c>
      <c r="L40" s="20"/>
    </row>
    <row r="41" ht="90" customHeight="1" spans="2:12">
      <c r="B41" s="11"/>
      <c r="C41" s="15"/>
      <c r="D41" s="16"/>
      <c r="E41" s="17"/>
      <c r="F41" s="18" t="e">
        <f>IF(D263="","",VLOOKUP(D263,$AE$579:$AF$581,2,TRUE))</f>
        <v>#N/A</v>
      </c>
      <c r="G41" s="18" t="e">
        <f>IF(D264="","",VLOOKUP(D264,$AG$579:$AH$581,2,TRUE))</f>
        <v>#N/A</v>
      </c>
      <c r="H41" s="18" t="e">
        <f>IF(D265="","",VLOOKUP(D265,$AI$579:$AJ$581,2,TRUE))</f>
        <v>#N/A</v>
      </c>
      <c r="I41" s="18" t="e">
        <f>IF(D372="","",VLOOKUP(D372,$AE$579:$AF$581,2,TRUE))</f>
        <v>#N/A</v>
      </c>
      <c r="J41" s="18" t="e">
        <f>IF(D373="","",VLOOKUP(D373,$AG$579:$AH$581,2,TRUE))</f>
        <v>#N/A</v>
      </c>
      <c r="K41" s="18" t="e">
        <f>IF(D374="","",VLOOKUP(D374,$AI$579:$AJ$581,2,TRUE))</f>
        <v>#N/A</v>
      </c>
      <c r="L41" s="20"/>
    </row>
    <row r="42" ht="90" customHeight="1" spans="2:12">
      <c r="B42" s="11"/>
      <c r="C42" s="15"/>
      <c r="D42" s="16"/>
      <c r="E42" s="17"/>
      <c r="F42" s="18" t="e">
        <f>IF(D266="","",VLOOKUP(D266,$AK$579:$AL$581,2,TRUE))</f>
        <v>#N/A</v>
      </c>
      <c r="G42" s="18" t="e">
        <f>IF(D267="","",VLOOKUP(D267,$AM$579:$AN$581,2,TRUE))</f>
        <v>#N/A</v>
      </c>
      <c r="H42" s="18" t="e">
        <f>IF(D268="","",VLOOKUP(D268,$AO$579:$AP$581,2,TRUE))</f>
        <v>#N/A</v>
      </c>
      <c r="I42" s="18" t="e">
        <f>IF(D375="","",VLOOKUP(D375,$AK$579:$AL$581,2,TRUE))</f>
        <v>#N/A</v>
      </c>
      <c r="J42" s="18" t="e">
        <f>IF(D376="","",VLOOKUP(D376,$AM$579:$AN$581,2,TRUE))</f>
        <v>#N/A</v>
      </c>
      <c r="K42" s="18" t="e">
        <f>IF(D377="","",VLOOKUP(D377,$AO$579:$AP$581,2,TRUE))</f>
        <v>#N/A</v>
      </c>
      <c r="L42" s="20"/>
    </row>
    <row r="43" ht="90" customHeight="1" spans="2:12">
      <c r="B43" s="11"/>
      <c r="C43" s="15"/>
      <c r="D43" s="16"/>
      <c r="E43" s="17"/>
      <c r="F43" s="18" t="e">
        <f>IF(D269="","",VLOOKUP(D269,$AQ$579:$AR$581,2,TRUE))</f>
        <v>#N/A</v>
      </c>
      <c r="G43" s="18" t="e">
        <f>IF(D270="","",VLOOKUP(D270,$AS$579:$AT$581,2,TRUE))</f>
        <v>#N/A</v>
      </c>
      <c r="H43" s="18" t="e">
        <f>IF(D271="","",VLOOKUP(D271,$AU$579:$AV$581,2,TRUE))</f>
        <v>#N/A</v>
      </c>
      <c r="I43" s="18" t="e">
        <f>IF(D378="","",VLOOKUP(D378,$AQ$579:$AR$581,2,TRUE))</f>
        <v>#N/A</v>
      </c>
      <c r="J43" s="18" t="e">
        <f>IF(D379="","",VLOOKUP(D379,$AS$579:$AT$581,2,TRUE))</f>
        <v>#N/A</v>
      </c>
      <c r="K43" s="18" t="e">
        <f>IF(D380="","",VLOOKUP(D380,$AU$579:$AV$581,2,TRUE))</f>
        <v>#N/A</v>
      </c>
      <c r="L43" s="20"/>
    </row>
    <row r="44" ht="90" customHeight="1" spans="2:12">
      <c r="B44" s="11"/>
      <c r="C44" s="15"/>
      <c r="D44" s="16"/>
      <c r="E44" s="17"/>
      <c r="F44" s="18" t="e">
        <f>IF(D272="","",VLOOKUP(D272,$AW$579:$AX$581,2,TRUE))</f>
        <v>#N/A</v>
      </c>
      <c r="G44" s="18" t="e">
        <f>IF(D273="","",VLOOKUP(D273,$AY$579:$AZ$581,2,TRUE))</f>
        <v>#N/A</v>
      </c>
      <c r="H44" s="18" t="e">
        <f>IF(D274="","",VLOOKUP(D274,$BA$579:$BB$581,2,TRUE))</f>
        <v>#N/A</v>
      </c>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8" t="e">
        <f>IF(E191="","",VLOOKUP(E191,$M$583:$N$585,2,TRUE))</f>
        <v>#N/A</v>
      </c>
      <c r="G45" s="18" t="e">
        <f>IF(E192="","",VLOOKUP(E192,$O$583:$P$585,2,TRUE))</f>
        <v>#N/A</v>
      </c>
      <c r="H45" s="18" t="e">
        <f>IF(E193="","",VLOOKUP(E193,$Q$583:$R$585,2,TRUE))</f>
        <v>#N/A</v>
      </c>
      <c r="I45" s="18" t="e">
        <f>IF(E300="","",VLOOKUP(E300,$M$583:$N$585,2,TRUE))</f>
        <v>#N/A</v>
      </c>
      <c r="J45" s="18" t="e">
        <f>IF(E301="","",VLOOKUP(E301,$O$583:$P$585,2,TRUE))</f>
        <v>#N/A</v>
      </c>
      <c r="K45" s="18" t="e">
        <f>IF(E302="","",VLOOKUP(E302,$Q$583:$R$585,2,TRUE))</f>
        <v>#N/A</v>
      </c>
      <c r="L45" s="20"/>
    </row>
    <row r="46" ht="90" customHeight="1" spans="2:12">
      <c r="B46" s="11"/>
      <c r="C46" s="15"/>
      <c r="D46" s="16"/>
      <c r="E46" s="17"/>
      <c r="F46" s="18" t="e">
        <f>IF(E194="","",VLOOKUP(E194,$S$583:$T$585,2,TRUE))</f>
        <v>#N/A</v>
      </c>
      <c r="G46" s="18" t="e">
        <f>IF(E195="","",VLOOKUP(E195,$U$583:$V$585,2,TRUE))</f>
        <v>#N/A</v>
      </c>
      <c r="H46" s="18" t="e">
        <f>IF(E196="","",VLOOKUP(E196,$W$583:$X$585,2,TRUE))</f>
        <v>#N/A</v>
      </c>
      <c r="I46" s="18" t="e">
        <f>IF(E303="","",VLOOKUP(E303,$S$583:$T$585,2,TRUE))</f>
        <v>#N/A</v>
      </c>
      <c r="J46" s="18" t="e">
        <f>IF(E304="","",VLOOKUP(E304,$U$583:$V$585,2,TRUE))</f>
        <v>#N/A</v>
      </c>
      <c r="K46" s="18" t="e">
        <f>IF(E305="","",VLOOKUP(E305,$W$583:$X$585,2,TRUE))</f>
        <v>#N/A</v>
      </c>
      <c r="L46" s="20"/>
    </row>
    <row r="47" ht="90" customHeight="1" spans="2:12">
      <c r="B47" s="11"/>
      <c r="C47" s="15"/>
      <c r="D47" s="16"/>
      <c r="E47" s="17"/>
      <c r="F47" s="18" t="e">
        <f>IF(E197="","",VLOOKUP(E197,$Y$583:$Z$585,2,TRUE))</f>
        <v>#N/A</v>
      </c>
      <c r="G47" s="18" t="e">
        <f>IF(E198="","",VLOOKUP(E198,$AA$583:$AB$585,2,TRUE))</f>
        <v>#N/A</v>
      </c>
      <c r="H47" s="18" t="e">
        <f>IF(E199="","",VLOOKUP(E199,$AC$583:$AD$585,2,TRUE))</f>
        <v>#N/A</v>
      </c>
      <c r="I47" s="18" t="e">
        <f>IF(E306="","",VLOOKUP(E306,$Y$583:$Z$585,2,TRUE))</f>
        <v>#N/A</v>
      </c>
      <c r="J47" s="18" t="e">
        <f>IF(E307="","",VLOOKUP(E307,$AA$583:$AB$585,2,TRUE))</f>
        <v>#N/A</v>
      </c>
      <c r="K47" s="18" t="e">
        <f>IF(E308="","",VLOOKUP(E308,$AC$583:$AD$585,2,TRUE))</f>
        <v>#N/A</v>
      </c>
      <c r="L47" s="20"/>
    </row>
    <row r="48" ht="90" customHeight="1" spans="2:12">
      <c r="B48" s="11"/>
      <c r="C48" s="15"/>
      <c r="D48" s="16"/>
      <c r="E48" s="17"/>
      <c r="F48" s="18" t="e">
        <f>IF(E200="","",VLOOKUP(E200,$AE$583:$AF$585,2,TRUE))</f>
        <v>#N/A</v>
      </c>
      <c r="G48" s="18" t="e">
        <f>IF(E201="","",VLOOKUP(E201,$AG$583:$AH$585,2,TRUE))</f>
        <v>#N/A</v>
      </c>
      <c r="H48" s="18" t="e">
        <f>IF(E202="","",VLOOKUP(E202,$AI$583:$AJ$585,2,TRUE))</f>
        <v>#N/A</v>
      </c>
      <c r="I48" s="18" t="e">
        <f>IF(E309="","",VLOOKUP(E309,$AE$583:$AF$585,2,TRUE))</f>
        <v>#N/A</v>
      </c>
      <c r="J48" s="18" t="e">
        <f>IF(E310="","",VLOOKUP(E310,$AG$583:$AH$585,2,TRUE))</f>
        <v>#N/A</v>
      </c>
      <c r="K48" s="18" t="e">
        <f>IF(E311="","",VLOOKUP(E311,$AI$583:$AJ$585,2,TRUE))</f>
        <v>#N/A</v>
      </c>
      <c r="L48" s="20"/>
    </row>
    <row r="49" ht="90" customHeight="1" spans="2:12">
      <c r="B49" s="11"/>
      <c r="C49" s="15"/>
      <c r="D49" s="16"/>
      <c r="E49" s="17"/>
      <c r="F49" s="18" t="e">
        <f>IF(E203="","",VLOOKUP(E203,$AK$583:$AL$585,2,TRUE))</f>
        <v>#N/A</v>
      </c>
      <c r="G49" s="18" t="e">
        <f>IF(E204="","",VLOOKUP(E204,$AM$583:$AN$585,2,TRUE))</f>
        <v>#N/A</v>
      </c>
      <c r="H49" s="18" t="e">
        <f>IF(E205="","",VLOOKUP(E205,$AO$583:$AP$585,2,TRUE))</f>
        <v>#N/A</v>
      </c>
      <c r="I49" s="18" t="e">
        <f>IF(E312="","",VLOOKUP(E312,$AK$583:$AL$585,2,TRUE))</f>
        <v>#N/A</v>
      </c>
      <c r="J49" s="18" t="e">
        <f>IF(E313="","",VLOOKUP(E313,$AM$583:$AN$585,2,TRUE))</f>
        <v>#N/A</v>
      </c>
      <c r="K49" s="18" t="e">
        <f>IF(E314="","",VLOOKUP(E314,$AO$583:$AP$585,2,TRUE))</f>
        <v>#N/A</v>
      </c>
      <c r="L49" s="20"/>
    </row>
    <row r="50" ht="90" customHeight="1" spans="2:12">
      <c r="B50" s="11"/>
      <c r="C50" s="15"/>
      <c r="D50" s="16"/>
      <c r="E50" s="17"/>
      <c r="F50" s="18" t="e">
        <f>IF(E206="","",VLOOKUP(E206,$AQ$583:$AR$585,2,TRUE))</f>
        <v>#N/A</v>
      </c>
      <c r="G50" s="18" t="e">
        <f>IF(E207="","",VLOOKUP(E207,$AS$583:$AT$585,2,TRUE))</f>
        <v>#N/A</v>
      </c>
      <c r="H50" s="18" t="e">
        <f>IF(E208="","",VLOOKUP(E208,$AU$583:$AV$585,2,TRUE))</f>
        <v>#N/A</v>
      </c>
      <c r="I50" s="18" t="e">
        <f>IF(E315="","",VLOOKUP(E315,$AQ$583:$AR$585,2,TRUE))</f>
        <v>#N/A</v>
      </c>
      <c r="J50" s="18" t="e">
        <f>IF(E316="","",VLOOKUP(E316,$AS$583:$AT$585,2,TRUE))</f>
        <v>#N/A</v>
      </c>
      <c r="K50" s="18" t="e">
        <f>IF(E317="","",VLOOKUP(E317,$AU$583:$AV$585,2,TRUE))</f>
        <v>#N/A</v>
      </c>
      <c r="L50" s="20"/>
    </row>
    <row r="51" ht="90" customHeight="1" spans="2:12">
      <c r="B51" s="11"/>
      <c r="C51" s="15"/>
      <c r="D51" s="16"/>
      <c r="E51" s="17"/>
      <c r="F51" s="18" t="e">
        <f>IF(E209="","",VLOOKUP(E209,$AW$583:$AX$585,2,TRUE))</f>
        <v>#N/A</v>
      </c>
      <c r="G51" s="18" t="e">
        <f>IF(E210="","",VLOOKUP(E210,$AY$583:$AZ$585,2,TRUE))</f>
        <v>#N/A</v>
      </c>
      <c r="H51" s="18" t="e">
        <f>IF(E211="","",VLOOKUP(E211,$BA$583:$BB$585,2,TRUE))</f>
        <v>#N/A</v>
      </c>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21" t="e">
        <f>IF(F191="","",VLOOKUP(F191,$M$587:$N$589,2,TRUE))</f>
        <v>#N/A</v>
      </c>
      <c r="G52" s="18" t="e">
        <f>IF(F192="","",VLOOKUP(F192,$O$587:$P$589,2,TRUE))</f>
        <v>#N/A</v>
      </c>
      <c r="H52" s="18" t="e">
        <f>IF(F193="","",VLOOKUP(F193,$Q$587:$R$589,2,TRUE))</f>
        <v>#N/A</v>
      </c>
      <c r="I52" s="21" t="e">
        <f>IF(F300="","",VLOOKUP(F300,$M$587:$N$589,2,TRUE))</f>
        <v>#N/A</v>
      </c>
      <c r="J52" s="18" t="e">
        <f>IF(F301="","",VLOOKUP(F301,$O$587:$P$589,2,TRUE))</f>
        <v>#N/A</v>
      </c>
      <c r="K52" s="18" t="e">
        <f>IF(F302="","",VLOOKUP(F302,$Q$587:$R$589,2,TRUE))</f>
        <v>#N/A</v>
      </c>
      <c r="L52" s="20"/>
    </row>
    <row r="53" ht="90" customHeight="1" spans="2:12">
      <c r="B53" s="11"/>
      <c r="C53" s="15"/>
      <c r="D53" s="16"/>
      <c r="E53" s="17"/>
      <c r="F53" s="18" t="e">
        <f>IF(F194="","",VLOOKUP(F194,$S$587:$T$589,2,TRUE))</f>
        <v>#N/A</v>
      </c>
      <c r="G53" s="18" t="e">
        <f>IF(F195="","",VLOOKUP(F195,$U$587:$V$589,2,TRUE))</f>
        <v>#N/A</v>
      </c>
      <c r="H53" s="18" t="e">
        <f>IF(F196="","",VLOOKUP(F196,$W$587:$X$589,2,TRUE))</f>
        <v>#N/A</v>
      </c>
      <c r="I53" s="18" t="e">
        <f>IF(F303="","",VLOOKUP(F303,$S$587:$T$589,2,TRUE))</f>
        <v>#N/A</v>
      </c>
      <c r="J53" s="18" t="e">
        <f>IF(F304="","",VLOOKUP(F304,$U$587:$V$589,2,TRUE))</f>
        <v>#N/A</v>
      </c>
      <c r="K53" s="18" t="e">
        <f>IF(F305="","",VLOOKUP(F305,$W$587:$X$589,2,TRUE))</f>
        <v>#N/A</v>
      </c>
      <c r="L53" s="20"/>
    </row>
    <row r="54" ht="90" customHeight="1" spans="2:12">
      <c r="B54" s="11"/>
      <c r="C54" s="15"/>
      <c r="D54" s="16"/>
      <c r="E54" s="17"/>
      <c r="F54" s="18" t="e">
        <f>IF(F197="","",VLOOKUP(F197,$Y$587:$Z$589,2,TRUE))</f>
        <v>#N/A</v>
      </c>
      <c r="G54" s="18" t="e">
        <f>IF(F198="","",VLOOKUP(F198,$AA$587:$AB$589,2,TRUE))</f>
        <v>#N/A</v>
      </c>
      <c r="H54" s="18" t="e">
        <f>IF(F199="","",VLOOKUP(F199,$AC$587:$AD$589,2,TRUE))</f>
        <v>#N/A</v>
      </c>
      <c r="I54" s="18" t="e">
        <f>IF(F306="","",VLOOKUP(F306,$Y$587:$Z$589,2,TRUE))</f>
        <v>#N/A</v>
      </c>
      <c r="J54" s="18" t="e">
        <f>IF(F307="","",VLOOKUP(F307,$AA$587:$AB$589,2,TRUE))</f>
        <v>#N/A</v>
      </c>
      <c r="K54" s="18" t="e">
        <f>IF(F308="","",VLOOKUP(F308,$AC$587:$AD$589,2,TRUE))</f>
        <v>#N/A</v>
      </c>
      <c r="L54" s="20"/>
    </row>
    <row r="55" ht="90" customHeight="1" spans="2:12">
      <c r="B55" s="11"/>
      <c r="C55" s="15"/>
      <c r="D55" s="16"/>
      <c r="E55" s="17"/>
      <c r="F55" s="18" t="e">
        <f>IF(F200="","",VLOOKUP(F200,$AE$587:$AF$589,2,TRUE))</f>
        <v>#N/A</v>
      </c>
      <c r="G55" s="18" t="e">
        <f>IF(F201="","",VLOOKUP(F201,$AG$587:$AH$589,2,TRUE))</f>
        <v>#N/A</v>
      </c>
      <c r="H55" s="18" t="e">
        <f>IF(F202="","",VLOOKUP(F202,$AI$587:$AJ$589,2,TRUE))</f>
        <v>#N/A</v>
      </c>
      <c r="I55" s="18" t="e">
        <f>IF(F309="","",VLOOKUP(F309,$AE$587:$AF$589,2,TRUE))</f>
        <v>#N/A</v>
      </c>
      <c r="J55" s="18" t="e">
        <f>IF(F310="","",VLOOKUP(F310,$AG$587:$AH$589,2,TRUE))</f>
        <v>#N/A</v>
      </c>
      <c r="K55" s="18" t="e">
        <f>IF(F311="","",VLOOKUP(F311,$AI$587:$AJ$589,2,TRUE))</f>
        <v>#N/A</v>
      </c>
      <c r="L55" s="20"/>
    </row>
    <row r="56" ht="90" customHeight="1" spans="2:12">
      <c r="B56" s="11"/>
      <c r="C56" s="15"/>
      <c r="D56" s="16"/>
      <c r="E56" s="17"/>
      <c r="F56" s="18" t="e">
        <f>IF(F203="","",VLOOKUP(F203,$AK$587:$AL$589,2,TRUE))</f>
        <v>#N/A</v>
      </c>
      <c r="G56" s="18" t="e">
        <f>IF(F204="","",VLOOKUP(F204,$AM$587:$AN$589,2,TRUE))</f>
        <v>#N/A</v>
      </c>
      <c r="H56" s="18" t="e">
        <f>IF(F205="","",VLOOKUP(F205,$AO$587:$AP$589,2,TRUE))</f>
        <v>#N/A</v>
      </c>
      <c r="I56" s="18" t="e">
        <f>IF(F312="","",VLOOKUP(F312,$AK$587:$AL$589,2,TRUE))</f>
        <v>#N/A</v>
      </c>
      <c r="J56" s="18" t="e">
        <f>IF(F313="","",VLOOKUP(F313,$AM$587:$AN$589,2,TRUE))</f>
        <v>#N/A</v>
      </c>
      <c r="K56" s="18" t="e">
        <f>IF(F314="","",VLOOKUP(F314,$AO$587:$AP$589,2,TRUE))</f>
        <v>#N/A</v>
      </c>
      <c r="L56" s="20"/>
    </row>
    <row r="57" ht="90" customHeight="1" spans="2:12">
      <c r="B57" s="11"/>
      <c r="C57" s="15"/>
      <c r="D57" s="16"/>
      <c r="E57" s="17"/>
      <c r="F57" s="21" t="e">
        <f>IF(F206="","",VLOOKUP(F206,$AQ$587:$AR$589,2,TRUE))</f>
        <v>#N/A</v>
      </c>
      <c r="G57" s="18" t="e">
        <f>IF(F207="","",VLOOKUP(F207,$AS$587:$AT$589,2,TRUE))</f>
        <v>#N/A</v>
      </c>
      <c r="H57" s="18" t="e">
        <f>IF(F208="","",VLOOKUP(F208,$AU$587:$AV$589,2,TRUE))</f>
        <v>#N/A</v>
      </c>
      <c r="I57" s="21" t="e">
        <f>IF(F315="","",VLOOKUP(F315,$AQ$587:$AR$589,2,TRUE))</f>
        <v>#N/A</v>
      </c>
      <c r="J57" s="18" t="e">
        <f>IF(F316="","",VLOOKUP(F316,$AS$587:$AT$589,2,TRUE))</f>
        <v>#N/A</v>
      </c>
      <c r="K57" s="18" t="e">
        <f>IF(F317="","",VLOOKUP(F317,$AU$587:$AV$589,2,TRUE))</f>
        <v>#N/A</v>
      </c>
      <c r="L57" s="20"/>
    </row>
    <row r="58" ht="90" customHeight="1" spans="2:12">
      <c r="B58" s="11"/>
      <c r="C58" s="15"/>
      <c r="D58" s="16"/>
      <c r="E58" s="17"/>
      <c r="F58" s="18" t="e">
        <f>IF(F209="","",VLOOKUP(F209,$AW$587:$AX$589,2,TRUE))</f>
        <v>#N/A</v>
      </c>
      <c r="G58" s="18" t="e">
        <f>IF(F210="","",VLOOKUP(F210,$AY$587:$AZ$589,2,TRUE))</f>
        <v>#N/A</v>
      </c>
      <c r="H58" s="18" t="e">
        <f>IF(F211="","",VLOOKUP(F211,$BA$587:$BB$589,2,TRUE))</f>
        <v>#N/A</v>
      </c>
      <c r="I58" s="18" t="e">
        <f>IF(F318="","",VLOOKUP(F318,$AW$587:$AX$589,2,TRUE))</f>
        <v>#N/A</v>
      </c>
      <c r="J58" s="18" t="e">
        <f>IF(F319="","",VLOOKUP(F319,$AY$587:$AZ$589,2,TRUE))</f>
        <v>#N/A</v>
      </c>
      <c r="K58" s="18" t="e">
        <f>IF(F320="","",VLOOKUP(F320,$BA$587:$BB$589,2,TRUE))</f>
        <v>#N/A</v>
      </c>
      <c r="L58" s="20"/>
    </row>
    <row r="59" ht="90" customHeight="1" spans="2:12">
      <c r="B59" s="11"/>
      <c r="C59" s="15"/>
      <c r="D59" s="16"/>
      <c r="E59" s="17"/>
      <c r="F59" s="21" t="e">
        <f>IF(F212="","",VLOOKUP(F212,$M$591:$N$593,2,TRUE))</f>
        <v>#N/A</v>
      </c>
      <c r="G59" s="18" t="e">
        <f>IF(F213="","",VLOOKUP(F213,$O$591:$P$593,2,TRUE))</f>
        <v>#N/A</v>
      </c>
      <c r="H59" s="18" t="e">
        <f>IF(F214="","",VLOOKUP(F214,$Q$591:$R$593,2,TRUE))</f>
        <v>#N/A</v>
      </c>
      <c r="I59" s="21" t="e">
        <f>IF(F321="","",VLOOKUP(F321,$M$591:$N$593,2,TRUE))</f>
        <v>#N/A</v>
      </c>
      <c r="J59" s="18" t="e">
        <f>IF(F322="","",VLOOKUP(F322,$O$591:$P$593,2,TRUE))</f>
        <v>#N/A</v>
      </c>
      <c r="K59" s="18" t="e">
        <f>IF(F323="","",VLOOKUP(F323,$Q$591:$R$593,2,TRUE))</f>
        <v>#N/A</v>
      </c>
      <c r="L59" s="20"/>
    </row>
    <row r="60" ht="90" customHeight="1" spans="2:12">
      <c r="B60" s="11"/>
      <c r="C60" s="15"/>
      <c r="D60" s="16"/>
      <c r="E60" s="17"/>
      <c r="F60" s="18" t="e">
        <f>IF(F215="","",VLOOKUP(F215,$S$591:$T$593,2,TRUE))</f>
        <v>#N/A</v>
      </c>
      <c r="G60" s="18" t="e">
        <f>IF(F216="","",VLOOKUP(F216,$U$591:$V$593,2,TRUE))</f>
        <v>#N/A</v>
      </c>
      <c r="H60" s="18" t="e">
        <f>IF(F217="","",VLOOKUP(F217,$W$591:$X$593,2,TRUE))</f>
        <v>#N/A</v>
      </c>
      <c r="I60" s="18" t="e">
        <f>IF(F324="","",VLOOKUP(F324,$S$591:$T$593,2,TRUE))</f>
        <v>#N/A</v>
      </c>
      <c r="J60" s="18" t="e">
        <f>IF(F325="","",VLOOKUP(F325,$U$591:$V$593,2,TRUE))</f>
        <v>#N/A</v>
      </c>
      <c r="K60" s="18" t="e">
        <f>IF(F326="","",VLOOKUP(F326,$W$591:$X$593,2,TRUE))</f>
        <v>#N/A</v>
      </c>
      <c r="L60" s="20"/>
    </row>
    <row r="61" ht="90" customHeight="1" spans="2:12">
      <c r="B61" s="11"/>
      <c r="C61" s="15"/>
      <c r="D61" s="16"/>
      <c r="E61" s="17"/>
      <c r="F61" s="18" t="e">
        <f>IF(F218="","",VLOOKUP(F218,$Y$591:$Z$593,2,TRUE))</f>
        <v>#N/A</v>
      </c>
      <c r="G61" s="18" t="e">
        <f>IF(F219="","",VLOOKUP(F219,$AA$591:$AB$593,2,TRUE))</f>
        <v>#N/A</v>
      </c>
      <c r="H61" s="18" t="e">
        <f>IF(F220="","",VLOOKUP(F220,$AC$591:$AD$593,2,TRUE))</f>
        <v>#N/A</v>
      </c>
      <c r="I61" s="18" t="e">
        <f>IF(F327="","",VLOOKUP(F327,$Y$591:$Z$593,2,TRUE))</f>
        <v>#N/A</v>
      </c>
      <c r="J61" s="18" t="e">
        <f>IF(F328="","",VLOOKUP(F328,$AA$591:$AB$593,2,TRUE))</f>
        <v>#N/A</v>
      </c>
      <c r="K61" s="18" t="e">
        <f>IF(F329="","",VLOOKUP(F329,$AC$591:$AD$593,2,TRUE))</f>
        <v>#N/A</v>
      </c>
      <c r="L61" s="20"/>
    </row>
    <row r="62" ht="90" customHeight="1" spans="2:12">
      <c r="B62" s="11"/>
      <c r="C62" s="15"/>
      <c r="D62" s="16"/>
      <c r="E62" s="17"/>
      <c r="F62" s="18" t="e">
        <f>IF(F221="","",VLOOKUP(F221,$AE$591:$AF$593,2,TRUE))</f>
        <v>#N/A</v>
      </c>
      <c r="G62" s="18" t="e">
        <f>IF(F222="","",VLOOKUP(F222,$AG$591:$AH$593,2,TRUE))</f>
        <v>#N/A</v>
      </c>
      <c r="H62" s="18" t="e">
        <f>IF(F223="","",VLOOKUP(F223,$AI$591:$AJ$593,2,TRUE))</f>
        <v>#N/A</v>
      </c>
      <c r="I62" s="18" t="e">
        <f>IF(F330="","",VLOOKUP(F330,$AE$591:$AF$593,2,TRUE))</f>
        <v>#N/A</v>
      </c>
      <c r="J62" s="18" t="e">
        <f>IF(F331="","",VLOOKUP(F331,$AG$591:$AH$593,2,TRUE))</f>
        <v>#N/A</v>
      </c>
      <c r="K62" s="18" t="e">
        <f>IF(F332="","",VLOOKUP(F332,$AI$591:$AJ$593,2,TRUE))</f>
        <v>#N/A</v>
      </c>
      <c r="L62" s="20"/>
    </row>
    <row r="63" ht="90" customHeight="1" spans="2:12">
      <c r="B63" s="11"/>
      <c r="C63" s="15"/>
      <c r="D63" s="16"/>
      <c r="E63" s="17"/>
      <c r="F63" s="18" t="e">
        <f>IF(F224="","",VLOOKUP(F224,$AK$591:$AL$593,2,TRUE))</f>
        <v>#N/A</v>
      </c>
      <c r="G63" s="18" t="e">
        <f>IF(F225="","",VLOOKUP(F225,$AM$591:$AN$593,2,TRUE))</f>
        <v>#N/A</v>
      </c>
      <c r="H63" s="18" t="e">
        <f>IF(F226="","",VLOOKUP(F226,$AO$591:$AP$593,2,TRUE))</f>
        <v>#N/A</v>
      </c>
      <c r="I63" s="18" t="e">
        <f>IF(F333="","",VLOOKUP(F333,$AK$591:$AL$593,2,TRUE))</f>
        <v>#N/A</v>
      </c>
      <c r="J63" s="18" t="e">
        <f>IF(F334="","",VLOOKUP(F334,$AM$591:$AN$593,2,TRUE))</f>
        <v>#N/A</v>
      </c>
      <c r="K63" s="18" t="e">
        <f>IF(F335="","",VLOOKUP(F335,$AO$591:$AP$593,2,TRUE))</f>
        <v>#N/A</v>
      </c>
      <c r="L63" s="20"/>
    </row>
    <row r="64" ht="90" customHeight="1" spans="2:12">
      <c r="B64" s="11"/>
      <c r="C64" s="15"/>
      <c r="D64" s="16"/>
      <c r="E64" s="17"/>
      <c r="F64" s="21" t="e">
        <f>IF(F227="","",VLOOKUP(F227,$AQ$591:$AR$593,2,TRUE))</f>
        <v>#N/A</v>
      </c>
      <c r="G64" s="18" t="e">
        <f>IF(F228="","",VLOOKUP(F228,$AS$591:$AT$593,2,TRUE))</f>
        <v>#N/A</v>
      </c>
      <c r="H64" s="18" t="e">
        <f>IF(F229="","",VLOOKUP(F229,$AU$591:$AV$593,2,TRUE))</f>
        <v>#N/A</v>
      </c>
      <c r="I64" s="21" t="e">
        <f>IF(F336="","",VLOOKUP(F336,$AQ$591:$AR$593,2,TRUE))</f>
        <v>#N/A</v>
      </c>
      <c r="J64" s="18" t="e">
        <f>IF(F337="","",VLOOKUP(F337,$AS$591:$AT$593,2,TRUE))</f>
        <v>#N/A</v>
      </c>
      <c r="K64" s="18" t="e">
        <f>IF(F338="","",VLOOKUP(F338,$AU$591:$AV$593,2,TRUE))</f>
        <v>#N/A</v>
      </c>
      <c r="L64" s="20"/>
    </row>
    <row r="65" ht="90" customHeight="1" spans="2:12">
      <c r="B65" s="11"/>
      <c r="C65" s="15"/>
      <c r="D65" s="16"/>
      <c r="E65" s="17"/>
      <c r="F65" s="18" t="e">
        <f>IF(F230="","",VLOOKUP(F230,$AW$591:$AX$593,2,TRUE))</f>
        <v>#N/A</v>
      </c>
      <c r="G65" s="18" t="e">
        <f>IF(F231="","",VLOOKUP(F231,$AY$591:$AZ$593,2,TRUE))</f>
        <v>#N/A</v>
      </c>
      <c r="H65" s="18" t="e">
        <f>IF(F232="","",VLOOKUP(F232,$BA$591:$BB$593,2,TRUE))</f>
        <v>#N/A</v>
      </c>
      <c r="I65" s="18" t="e">
        <f>IF(F339="","",VLOOKUP(F339,$AW$591:$AX$593,2,TRUE))</f>
        <v>#N/A</v>
      </c>
      <c r="J65" s="18" t="e">
        <f>IF(F340="","",VLOOKUP(F340,$AY$591:$AZ$593,2,TRUE))</f>
        <v>#N/A</v>
      </c>
      <c r="K65" s="18" t="e">
        <f>IF(F341="","",VLOOKUP(F341,$BA$591:$BB$593,2,TRUE))</f>
        <v>#N/A</v>
      </c>
      <c r="L65" s="20"/>
    </row>
    <row r="66" ht="90" customHeight="1" spans="2:12">
      <c r="B66" s="11"/>
      <c r="C66" s="15"/>
      <c r="D66" s="16"/>
      <c r="E66" s="17"/>
      <c r="F66" s="21" t="e">
        <f>IF(F233="","",VLOOKUP(F233,$M$595:$N$597,2,TRUE))</f>
        <v>#N/A</v>
      </c>
      <c r="G66" s="18" t="e">
        <f>IF(F234="","",VLOOKUP(F234,$O$595:$P$597,2,TRUE))</f>
        <v>#N/A</v>
      </c>
      <c r="H66" s="18" t="e">
        <f>IF(F235="","",VLOOKUP(F235,$Q$595:$R$597,2,TRUE))</f>
        <v>#N/A</v>
      </c>
      <c r="I66" s="21" t="e">
        <f>IF(F342="","",VLOOKUP(F342,$M$595:$N$597,2,TRUE))</f>
        <v>#N/A</v>
      </c>
      <c r="J66" s="18" t="e">
        <f>IF(F343="","",VLOOKUP(F343,$O$595:$P$597,2,TRUE))</f>
        <v>#N/A</v>
      </c>
      <c r="K66" s="18" t="e">
        <f>IF(F344="","",VLOOKUP(F344,$Q$595:$R$597,2,TRUE))</f>
        <v>#N/A</v>
      </c>
      <c r="L66" s="20"/>
    </row>
    <row r="67" ht="90" customHeight="1" spans="2:12">
      <c r="B67" s="11"/>
      <c r="C67" s="15"/>
      <c r="D67" s="16"/>
      <c r="E67" s="17"/>
      <c r="F67" s="18" t="e">
        <f>IF(F236="","",VLOOKUP(F236,$S$595:$T$597,2,TRUE))</f>
        <v>#N/A</v>
      </c>
      <c r="G67" s="18" t="e">
        <f>IF(F237="","",VLOOKUP(F237,$U$595:$V$597,2,TRUE))</f>
        <v>#N/A</v>
      </c>
      <c r="H67" s="18" t="e">
        <f>IF(F238="","",VLOOKUP(F238,$W$595:$X$597,2,TRUE))</f>
        <v>#N/A</v>
      </c>
      <c r="I67" s="18" t="e">
        <f>IF(F345="","",VLOOKUP(F345,$S$595:$T$597,2,TRUE))</f>
        <v>#N/A</v>
      </c>
      <c r="J67" s="18" t="e">
        <f>IF(F346="","",VLOOKUP(F346,$U$595:$V$597,2,TRUE))</f>
        <v>#N/A</v>
      </c>
      <c r="K67" s="18" t="e">
        <f>IF(F347="","",VLOOKUP(F347,$W$595:$X$597,2,TRUE))</f>
        <v>#N/A</v>
      </c>
      <c r="L67" s="20"/>
    </row>
    <row r="68" ht="90" customHeight="1" spans="2:12">
      <c r="B68" s="11"/>
      <c r="C68" s="15"/>
      <c r="D68" s="16"/>
      <c r="E68" s="17"/>
      <c r="F68" s="18" t="e">
        <f>IF(F239="","",VLOOKUP(F239,$Y$595:$Z$597,2,TRUE))</f>
        <v>#N/A</v>
      </c>
      <c r="G68" s="18" t="e">
        <f>IF(F240="","",VLOOKUP(F240,$AA$595:$AB$597,2,TRUE))</f>
        <v>#N/A</v>
      </c>
      <c r="H68" s="18" t="e">
        <f>IF(F241="","",VLOOKUP(F241,$AC$595:$AD$597,2,TRUE))</f>
        <v>#N/A</v>
      </c>
      <c r="I68" s="18" t="e">
        <f>IF(F348="","",VLOOKUP(F348,$Y$595:$Z$597,2,TRUE))</f>
        <v>#N/A</v>
      </c>
      <c r="J68" s="18" t="e">
        <f>IF(F349="","",VLOOKUP(F349,$AA$595:$AB$597,2,TRUE))</f>
        <v>#N/A</v>
      </c>
      <c r="K68" s="18" t="e">
        <f>IF(F350="","",VLOOKUP(F350,$AC$595:$AD$597,2,TRUE))</f>
        <v>#N/A</v>
      </c>
      <c r="L68" s="20"/>
    </row>
    <row r="69" ht="90" customHeight="1" spans="2:12">
      <c r="B69" s="11"/>
      <c r="C69" s="15"/>
      <c r="D69" s="16"/>
      <c r="E69" s="17"/>
      <c r="F69" s="18" t="e">
        <f>IF(F242="","",VLOOKUP(F242,$AE$595:$AF$597,2,TRUE))</f>
        <v>#N/A</v>
      </c>
      <c r="G69" s="18" t="e">
        <f>IF(F243="","",VLOOKUP(F243,$AG$595:$AH$597,2,TRUE))</f>
        <v>#N/A</v>
      </c>
      <c r="H69" s="18" t="e">
        <f>IF(F244="","",VLOOKUP(F244,$AI$595:$AJ$597,2,TRUE))</f>
        <v>#N/A</v>
      </c>
      <c r="I69" s="18" t="e">
        <f>IF(F351="","",VLOOKUP(F351,$AE$595:$AF$597,2,TRUE))</f>
        <v>#N/A</v>
      </c>
      <c r="J69" s="18" t="e">
        <f>IF(F352="","",VLOOKUP(F352,$AG$595:$AH$597,2,TRUE))</f>
        <v>#N/A</v>
      </c>
      <c r="K69" s="18" t="e">
        <f>IF(F353="","",VLOOKUP(F353,$AI$595:$AJ$597,2,TRUE))</f>
        <v>#N/A</v>
      </c>
      <c r="L69" s="20"/>
    </row>
    <row r="70" ht="90" customHeight="1" spans="2:12">
      <c r="B70" s="11"/>
      <c r="C70" s="15"/>
      <c r="D70" s="16"/>
      <c r="E70" s="17"/>
      <c r="F70" s="18" t="e">
        <f>IF(F245="","",VLOOKUP(F245,$AK$595:$AL$597,2,TRUE))</f>
        <v>#N/A</v>
      </c>
      <c r="G70" s="18" t="e">
        <f>IF(F246="","",VLOOKUP(F246,$AM$595:$AN$597,2,TRUE))</f>
        <v>#N/A</v>
      </c>
      <c r="H70" s="18" t="e">
        <f>IF(F247="","",VLOOKUP(F247,$AO$595:$AP$597,2,TRUE))</f>
        <v>#N/A</v>
      </c>
      <c r="I70" s="18" t="e">
        <f>IF(F354="","",VLOOKUP(F354,$AK$595:$AL$597,2,TRUE))</f>
        <v>#N/A</v>
      </c>
      <c r="J70" s="18" t="e">
        <f>IF(F355="","",VLOOKUP(F355,$AM$595:$AN$597,2,TRUE))</f>
        <v>#N/A</v>
      </c>
      <c r="K70" s="18" t="e">
        <f>IF(F356="","",VLOOKUP(F356,$AO$595:$AP$597,2,TRUE))</f>
        <v>#N/A</v>
      </c>
      <c r="L70" s="20"/>
    </row>
    <row r="71" ht="90" customHeight="1" spans="2:12">
      <c r="B71" s="11"/>
      <c r="C71" s="15"/>
      <c r="D71" s="16"/>
      <c r="E71" s="17"/>
      <c r="F71" s="21" t="e">
        <f>IF(F248="","",VLOOKUP(F248,$AQ$595:$AR$597,2,TRUE))</f>
        <v>#N/A</v>
      </c>
      <c r="G71" s="18" t="e">
        <f>IF(F249="","",VLOOKUP(F249,$AS$595:$AT$597,2,TRUE))</f>
        <v>#N/A</v>
      </c>
      <c r="H71" s="18" t="e">
        <f>IF(F250="","",VLOOKUP(F250,$AU$595:$AV$597,2,TRUE))</f>
        <v>#N/A</v>
      </c>
      <c r="I71" s="21" t="e">
        <f>IF(F357="","",VLOOKUP(F357,$AQ$595:$AR$597,2,TRUE))</f>
        <v>#N/A</v>
      </c>
      <c r="J71" s="18" t="e">
        <f>IF(F358="","",VLOOKUP(F358,$AS$595:$AT$597,2,TRUE))</f>
        <v>#N/A</v>
      </c>
      <c r="K71" s="18" t="e">
        <f>IF(F359="","",VLOOKUP(F359,$AU$595:$AV$597,2,TRUE))</f>
        <v>#N/A</v>
      </c>
      <c r="L71" s="20"/>
    </row>
    <row r="72" ht="90" customHeight="1" spans="2:12">
      <c r="B72" s="11"/>
      <c r="C72" s="15"/>
      <c r="D72" s="16"/>
      <c r="E72" s="17"/>
      <c r="F72" s="18" t="e">
        <f>IF(F251="","",VLOOKUP(F251,$AW$595:$AX$597,2,TRUE))</f>
        <v>#N/A</v>
      </c>
      <c r="G72" s="18" t="e">
        <f>IF(F252="","",VLOOKUP(F252,$AY$595:$AZ$597,2,TRUE))</f>
        <v>#N/A</v>
      </c>
      <c r="H72" s="18" t="e">
        <f>IF(F253="","",VLOOKUP(F253,$BA$595:$BB$597,2,TRUE))</f>
        <v>#N/A</v>
      </c>
      <c r="I72" s="18" t="e">
        <f>IF(F360="","",VLOOKUP(F360,$AW$595:$AX$597,2,TRUE))</f>
        <v>#N/A</v>
      </c>
      <c r="J72" s="18" t="e">
        <f>IF(F361="","",VLOOKUP(F361,$AY$595:$AZ$597,2,TRUE))</f>
        <v>#N/A</v>
      </c>
      <c r="K72" s="18" t="e">
        <f>IF(F362="","",VLOOKUP(F362,$BA$595:$BB$597,2,TRUE))</f>
        <v>#N/A</v>
      </c>
      <c r="L72" s="20"/>
    </row>
    <row r="73" ht="90" customHeight="1" spans="2:12">
      <c r="B73" s="11"/>
      <c r="C73" s="15"/>
      <c r="D73" s="16"/>
      <c r="E73" s="17"/>
      <c r="F73" s="21" t="e">
        <f>IF(F254="","",VLOOKUP(F254,$M$599:$N$601,2,TRUE))</f>
        <v>#N/A</v>
      </c>
      <c r="G73" s="18" t="e">
        <f>IF(F255="","",VLOOKUP(F255,$O$599:$P$601,2,TRUE))</f>
        <v>#N/A</v>
      </c>
      <c r="H73" s="18" t="e">
        <f>IF(F256="","",VLOOKUP(F256,$Q$599:$R$601,2,TRUE))</f>
        <v>#N/A</v>
      </c>
      <c r="I73" s="21" t="e">
        <f>IF(F363="","",VLOOKUP(F363,$M$599:$N$601,2,TRUE))</f>
        <v>#N/A</v>
      </c>
      <c r="J73" s="18" t="e">
        <f>IF(F364="","",VLOOKUP(F364,$O$599:$P$601,2,TRUE))</f>
        <v>#N/A</v>
      </c>
      <c r="K73" s="18" t="e">
        <f>IF(F365="","",VLOOKUP(F365,$Q$599:$R$601,2,TRUE))</f>
        <v>#N/A</v>
      </c>
      <c r="L73" s="20"/>
    </row>
    <row r="74" ht="90" customHeight="1" spans="2:12">
      <c r="B74" s="11"/>
      <c r="C74" s="15"/>
      <c r="D74" s="16"/>
      <c r="E74" s="17"/>
      <c r="F74" s="18" t="e">
        <f>IF(F257="","",VLOOKUP(F257,$S$599:$T$601,2,TRUE))</f>
        <v>#N/A</v>
      </c>
      <c r="G74" s="18" t="e">
        <f>IF(F258="","",VLOOKUP(F258,$U$599:$V$601,2,TRUE))</f>
        <v>#N/A</v>
      </c>
      <c r="H74" s="18" t="e">
        <f>IF(F259="","",VLOOKUP(F259,$W$599:$X$601,2,TRUE))</f>
        <v>#N/A</v>
      </c>
      <c r="I74" s="18" t="e">
        <f>IF(F366="","",VLOOKUP(F366,$S$599:$T$601,2,TRUE))</f>
        <v>#N/A</v>
      </c>
      <c r="J74" s="18" t="e">
        <f>IF(F367="","",VLOOKUP(F367,$U$599:$V$601,2,TRUE))</f>
        <v>#N/A</v>
      </c>
      <c r="K74" s="18" t="e">
        <f>IF(F368="","",VLOOKUP(F368,$W$599:$X$601,2,TRUE))</f>
        <v>#N/A</v>
      </c>
      <c r="L74" s="20"/>
    </row>
    <row r="75" ht="90" customHeight="1" spans="2:12">
      <c r="B75" s="11"/>
      <c r="C75" s="15"/>
      <c r="D75" s="16"/>
      <c r="E75" s="17"/>
      <c r="F75" s="18" t="e">
        <f>IF(F260="","",VLOOKUP(F260,$Y$599:$Z$601,2,TRUE))</f>
        <v>#N/A</v>
      </c>
      <c r="G75" s="18" t="e">
        <f>IF(F261="","",VLOOKUP(F261,$AA$599:$AB$601,2,TRUE))</f>
        <v>#N/A</v>
      </c>
      <c r="H75" s="18" t="e">
        <f>IF(F262="","",VLOOKUP(F262,$AC$599:$AD$601,2,TRUE))</f>
        <v>#N/A</v>
      </c>
      <c r="I75" s="18" t="e">
        <f>IF(F369="","",VLOOKUP(F369,$Y$599:$Z$601,2,TRUE))</f>
        <v>#N/A</v>
      </c>
      <c r="J75" s="18" t="e">
        <f>IF(F370="","",VLOOKUP(F370,$AA$599:$AB$601,2,TRUE))</f>
        <v>#N/A</v>
      </c>
      <c r="K75" s="18" t="e">
        <f>IF(F371="","",VLOOKUP(F371,$AC$599:$AD$601,2,TRUE))</f>
        <v>#N/A</v>
      </c>
      <c r="L75" s="20"/>
    </row>
    <row r="76" ht="90" customHeight="1" spans="2:12">
      <c r="B76" s="11"/>
      <c r="C76" s="15"/>
      <c r="D76" s="16"/>
      <c r="E76" s="17"/>
      <c r="F76" s="18" t="e">
        <f>IF(F263="","",VLOOKUP(F263,$AE$599:$AF$601,2,TRUE))</f>
        <v>#N/A</v>
      </c>
      <c r="G76" s="18" t="e">
        <f>IF(F264="","",VLOOKUP(F264,$AG$599:$AH$601,2,TRUE))</f>
        <v>#N/A</v>
      </c>
      <c r="H76" s="18" t="e">
        <f>IF(F265="","",VLOOKUP(F265,$AI$599:$AJ$601,2,TRUE))</f>
        <v>#N/A</v>
      </c>
      <c r="I76" s="18" t="e">
        <f>IF(F372="","",VLOOKUP(F372,$AE$599:$AF$601,2,TRUE))</f>
        <v>#N/A</v>
      </c>
      <c r="J76" s="18" t="e">
        <f>IF(F373="","",VLOOKUP(F373,$AG$599:$AH$601,2,TRUE))</f>
        <v>#N/A</v>
      </c>
      <c r="K76" s="18" t="e">
        <f>IF(F374="","",VLOOKUP(F374,$AI$599:$AJ$601,2,TRUE))</f>
        <v>#N/A</v>
      </c>
      <c r="L76" s="20"/>
    </row>
    <row r="77" ht="90" customHeight="1" spans="2:12">
      <c r="B77" s="11"/>
      <c r="C77" s="15"/>
      <c r="D77" s="16"/>
      <c r="E77" s="17"/>
      <c r="F77" s="18" t="e">
        <f>IF(F266="","",VLOOKUP(F266,$AK$599:$AL$601,2,TRUE))</f>
        <v>#N/A</v>
      </c>
      <c r="G77" s="18" t="e">
        <f>IF(F267="","",VLOOKUP(F267,$AM$599:$AN$601,2,TRUE))</f>
        <v>#N/A</v>
      </c>
      <c r="H77" s="18" t="e">
        <f>IF(F268="","",VLOOKUP(F268,$AO$599:$AP$601,2,TRUE))</f>
        <v>#N/A</v>
      </c>
      <c r="I77" s="18" t="e">
        <f>IF(F375="","",VLOOKUP(F375,$AK$599:$AL$601,2,TRUE))</f>
        <v>#N/A</v>
      </c>
      <c r="J77" s="18" t="e">
        <f>IF(F376="","",VLOOKUP(F376,$AM$599:$AN$601,2,TRUE))</f>
        <v>#N/A</v>
      </c>
      <c r="K77" s="18" t="e">
        <f>IF(F377="","",VLOOKUP(F377,$AO$599:$AP$601,2,TRUE))</f>
        <v>#N/A</v>
      </c>
      <c r="L77" s="20"/>
    </row>
    <row r="78" ht="90" customHeight="1" spans="2:12">
      <c r="B78" s="11"/>
      <c r="C78" s="15"/>
      <c r="D78" s="16"/>
      <c r="E78" s="17"/>
      <c r="F78" s="21" t="e">
        <f>IF(F269="","",VLOOKUP(F269,$AQ$599:$AR$601,2,TRUE))</f>
        <v>#N/A</v>
      </c>
      <c r="G78" s="18" t="e">
        <f>IF(F270="","",VLOOKUP(F270,$AS$599:$AT$601,2,TRUE))</f>
        <v>#N/A</v>
      </c>
      <c r="H78" s="18" t="e">
        <f>IF(F271="","",VLOOKUP(F271,$AU$599:$AV$601,2,TRUE))</f>
        <v>#N/A</v>
      </c>
      <c r="I78" s="21" t="e">
        <f>IF(F378="","",VLOOKUP(F378,$AQ$599:$AR$601,2,TRUE))</f>
        <v>#N/A</v>
      </c>
      <c r="J78" s="18" t="e">
        <f>IF(F379="","",VLOOKUP(F379,$AS$599:$AT$601,2,TRUE))</f>
        <v>#N/A</v>
      </c>
      <c r="K78" s="18" t="e">
        <f>IF(F380="","",VLOOKUP(F380,$AU$599:$AV$601,2,TRUE))</f>
        <v>#N/A</v>
      </c>
      <c r="L78" s="20"/>
    </row>
    <row r="79" ht="90" customHeight="1" spans="2:12">
      <c r="B79" s="11"/>
      <c r="C79" s="15"/>
      <c r="D79" s="16"/>
      <c r="E79" s="17"/>
      <c r="F79" s="18" t="e">
        <f>IF(F272="","",VLOOKUP(F272,$AW$599:$AX$601,2,TRUE))</f>
        <v>#N/A</v>
      </c>
      <c r="G79" s="18" t="e">
        <f>IF(F273="","",VLOOKUP(F273,$AY$599:$AZ$601,2,TRUE))</f>
        <v>#N/A</v>
      </c>
      <c r="H79" s="18" t="e">
        <f>IF(F274="","",VLOOKUP(F274,$BA$599:$BB$601,2,TRUE))</f>
        <v>#N/A</v>
      </c>
      <c r="I79" s="18" t="e">
        <f>IF(F381="","",VLOOKUP(F381,$AW$599:$AX$601,2,TRUE))</f>
        <v>#N/A</v>
      </c>
      <c r="J79" s="18" t="e">
        <f>IF(F382="","",VLOOKUP(F382,$AY$599:$AZ$601,2,TRUE))</f>
        <v>#N/A</v>
      </c>
      <c r="K79" s="18" t="e">
        <f>IF(F383="","",VLOOKUP(F383,$BA$599:$BB$601,2,TRUE))</f>
        <v>#N/A</v>
      </c>
      <c r="L79" s="20"/>
    </row>
    <row r="80" ht="90" customHeight="1" spans="2:12">
      <c r="B80" s="11"/>
      <c r="C80" s="15"/>
      <c r="D80" s="16"/>
      <c r="E80" s="17"/>
      <c r="F80" s="21" t="e">
        <f>IF(F275="","",VLOOKUP(F275,$M$603:$N$605,2,TRUE))</f>
        <v>#N/A</v>
      </c>
      <c r="G80" s="18" t="e">
        <f>IF(F276="","",VLOOKUP(F276,$O$603:$P$605,2,TRUE))</f>
        <v>#N/A</v>
      </c>
      <c r="H80" s="18" t="e">
        <f>IF(F277="","",VLOOKUP(F277,$Q$603:$R$605,2,TRUE))</f>
        <v>#N/A</v>
      </c>
      <c r="I80" s="21" t="e">
        <f>IF(F384="","",VLOOKUP(F384,$M$603:$N$605,2,TRUE))</f>
        <v>#N/A</v>
      </c>
      <c r="J80" s="18" t="e">
        <f>IF(F385="","",VLOOKUP(F385,$O$603:$P$605,2,TRUE))</f>
        <v>#N/A</v>
      </c>
      <c r="K80" s="18" t="e">
        <f>IF(F386="","",VLOOKUP(F386,$Q$603:$R$605,2,TRUE))</f>
        <v>#N/A</v>
      </c>
      <c r="L80" s="20"/>
    </row>
    <row r="81" ht="90" customHeight="1" spans="2:12">
      <c r="B81" s="11"/>
      <c r="C81" s="15"/>
      <c r="D81" s="16"/>
      <c r="E81" s="17"/>
      <c r="F81" s="18" t="e">
        <f>IF(F278="","",VLOOKUP(F278,$S$603:$T$605,2,TRUE))</f>
        <v>#N/A</v>
      </c>
      <c r="G81" s="18" t="e">
        <f>IF(F279="","",VLOOKUP(F279,$U$603:$V$605,2,TRUE))</f>
        <v>#N/A</v>
      </c>
      <c r="H81" s="18" t="e">
        <f>IF(F280="","",VLOOKUP(F280,$W$603:$X$605,2,TRUE))</f>
        <v>#N/A</v>
      </c>
      <c r="I81" s="18" t="e">
        <f>IF(F387="","",VLOOKUP(F387,$S$603:$T$605,2,TRUE))</f>
        <v>#N/A</v>
      </c>
      <c r="J81" s="18" t="e">
        <f>IF(F388="","",VLOOKUP(F388,$U$603:$V$605,2,TRUE))</f>
        <v>#N/A</v>
      </c>
      <c r="K81" s="18" t="e">
        <f>IF(F389="","",VLOOKUP(F389,$W$603:$X$605,2,TRUE))</f>
        <v>#N/A</v>
      </c>
      <c r="L81" s="20"/>
    </row>
    <row r="82" ht="90" customHeight="1" spans="2:12">
      <c r="B82" s="11"/>
      <c r="C82" s="15"/>
      <c r="D82" s="16"/>
      <c r="E82" s="17"/>
      <c r="F82" s="18" t="e">
        <f>IF(F281="","",VLOOKUP(F281,$Y$603:$Z$605,2,TRUE))</f>
        <v>#N/A</v>
      </c>
      <c r="G82" s="18" t="e">
        <f>IF(F282="","",VLOOKUP(F282,$AA$603:$AB$605,2,TRUE))</f>
        <v>#N/A</v>
      </c>
      <c r="H82" s="18" t="e">
        <f>IF(F283="","",VLOOKUP(F283,$AC$603:$AD$605,2,TRUE))</f>
        <v>#N/A</v>
      </c>
      <c r="I82" s="18" t="e">
        <f>IF(F390="","",VLOOKUP(F390,$Y$603:$Z$605,2,TRUE))</f>
        <v>#N/A</v>
      </c>
      <c r="J82" s="18" t="e">
        <f>IF(F391="","",VLOOKUP(F391,$AA$603:$AB$605,2,TRUE))</f>
        <v>#N/A</v>
      </c>
      <c r="K82" s="18" t="e">
        <f>IF(F392="","",VLOOKUP(F392,$AC$603:$AD$605,2,TRUE))</f>
        <v>#N/A</v>
      </c>
      <c r="L82" s="20"/>
    </row>
    <row r="83" ht="90" customHeight="1" spans="2:12">
      <c r="B83" s="11"/>
      <c r="C83" s="15"/>
      <c r="D83" s="16"/>
      <c r="E83" s="17"/>
      <c r="F83" s="18" t="e">
        <f>IF(F284="","",VLOOKUP(F284,$AE$603:$AF$605,2,TRUE))</f>
        <v>#N/A</v>
      </c>
      <c r="G83" s="18" t="e">
        <f>IF(F285="","",VLOOKUP(F285,$AG$603:$AH$605,2,TRUE))</f>
        <v>#N/A</v>
      </c>
      <c r="H83" s="18" t="e">
        <f>IF(F286="","",VLOOKUP(F286,$AI$603:$AJ$605,2,TRUE))</f>
        <v>#N/A</v>
      </c>
      <c r="I83" s="18" t="e">
        <f>IF(F393="","",VLOOKUP(F393,$AE$603:$AF$605,2,TRUE))</f>
        <v>#N/A</v>
      </c>
      <c r="J83" s="18" t="e">
        <f>IF(F394="","",VLOOKUP(F394,$AG$603:$AH$605,2,TRUE))</f>
        <v>#N/A</v>
      </c>
      <c r="K83" s="18" t="e">
        <f>IF(F395="","",VLOOKUP(F395,$AI$603:$AJ$605,2,TRUE))</f>
        <v>#N/A</v>
      </c>
      <c r="L83" s="20"/>
    </row>
    <row r="84" ht="90" customHeight="1" spans="2:12">
      <c r="B84" s="11"/>
      <c r="C84" s="15"/>
      <c r="D84" s="16"/>
      <c r="E84" s="17"/>
      <c r="F84" s="18" t="e">
        <f>IF(F287="","",VLOOKUP(F287,$AK$603:$AL$605,2,TRUE))</f>
        <v>#N/A</v>
      </c>
      <c r="G84" s="18" t="e">
        <f>IF(F288="","",VLOOKUP(F288,$AM$603:$AN$605,2,TRUE))</f>
        <v>#N/A</v>
      </c>
      <c r="H84" s="18" t="e">
        <f>IF(F289="","",VLOOKUP(F289,$AO$603:$AP$605,2,TRUE))</f>
        <v>#N/A</v>
      </c>
      <c r="I84" s="18" t="e">
        <f>IF(F396="","",VLOOKUP(F396,$AK$603:$AL$605,2,TRUE))</f>
        <v>#N/A</v>
      </c>
      <c r="J84" s="18" t="e">
        <f>IF(F397="","",VLOOKUP(F397,$AM$603:$AN$605,2,TRUE))</f>
        <v>#N/A</v>
      </c>
      <c r="K84" s="18" t="e">
        <f>IF(F398="","",VLOOKUP(F398,$AO$603:$AP$605,2,TRUE))</f>
        <v>#N/A</v>
      </c>
      <c r="L84" s="20"/>
    </row>
    <row r="85" ht="90" customHeight="1" spans="2:12">
      <c r="B85" s="11"/>
      <c r="C85" s="15"/>
      <c r="D85" s="16"/>
      <c r="E85" s="17"/>
      <c r="F85" s="21" t="e">
        <f>IF(F290="","",VLOOKUP(F290,$AQ$603:$AR$605,2,TRUE))</f>
        <v>#N/A</v>
      </c>
      <c r="G85" s="18" t="e">
        <f>IF(F291="","",VLOOKUP(F291,$AS$603:$AT$605,2,TRUE))</f>
        <v>#N/A</v>
      </c>
      <c r="H85" s="18" t="e">
        <f>IF(F292="","",VLOOKUP(F292,$AU$603:$AV$605,2,TRUE))</f>
        <v>#N/A</v>
      </c>
      <c r="I85" s="21" t="e">
        <f>IF(F399="","",VLOOKUP(F399,$AQ$603:$AR$605,2,TRUE))</f>
        <v>#N/A</v>
      </c>
      <c r="J85" s="18" t="e">
        <f>IF(F400="","",VLOOKUP(F400,$AS$603:$AT$605,2,TRUE))</f>
        <v>#N/A</v>
      </c>
      <c r="K85" s="18" t="e">
        <f>IF(F401="","",VLOOKUP(F401,$AU$603:$AV$605,2,TRUE))</f>
        <v>#N/A</v>
      </c>
      <c r="L85" s="20"/>
    </row>
    <row r="86" ht="90" customHeight="1" spans="2:12">
      <c r="B86" s="11"/>
      <c r="C86" s="15"/>
      <c r="D86" s="16"/>
      <c r="E86" s="17"/>
      <c r="F86" s="18" t="e">
        <f>IF(F293="","",VLOOKUP(F293,$AW$603:$AX$605,2,TRUE))</f>
        <v>#N/A</v>
      </c>
      <c r="G86" s="18" t="e">
        <f>IF(F294="","",VLOOKUP(F294,$AY$603:$AZ$605,2,TRUE))</f>
        <v>#N/A</v>
      </c>
      <c r="H86" s="18" t="e">
        <f>IF(F295="","",VLOOKUP(F295,$BA$603:$BB$605,2,TRUE))</f>
        <v>#N/A</v>
      </c>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8" t="e">
        <f>IF(G191="","",VLOOKUP(G191,$M$607:$N$609,2,TRUE))</f>
        <v>#N/A</v>
      </c>
      <c r="G87" s="18" t="e">
        <f>IF(G192="","",VLOOKUP(G192,$O$607:$P$609,2,TRUE))</f>
        <v>#N/A</v>
      </c>
      <c r="H87" s="18" t="e">
        <f>IF(G193="","",VLOOKUP(G193,$Q$607:$R$609,2,TRUE))</f>
        <v>#N/A</v>
      </c>
      <c r="I87" s="18" t="e">
        <f>IF(G300="","",VLOOKUP(G300,$M$607:$N$609,2,TRUE))</f>
        <v>#N/A</v>
      </c>
      <c r="J87" s="18" t="e">
        <f>IF(G301="","",VLOOKUP(G301,$O$607:$P$609,2,TRUE))</f>
        <v>#N/A</v>
      </c>
      <c r="K87" s="18" t="e">
        <f>IF(G302="","",VLOOKUP(G302,$Q$607:$R$609,2,TRUE))</f>
        <v>#N/A</v>
      </c>
      <c r="L87" s="20"/>
    </row>
    <row r="88" ht="90" customHeight="1" spans="2:12">
      <c r="B88" s="11"/>
      <c r="C88" s="15"/>
      <c r="D88" s="16"/>
      <c r="E88" s="17"/>
      <c r="F88" s="18" t="e">
        <f>IF(G194="","",VLOOKUP(G194,$S$607:$T$609,2,TRUE))</f>
        <v>#N/A</v>
      </c>
      <c r="G88" s="18" t="e">
        <f>IF(G195="","",VLOOKUP(G195,$U$607:$V$609,2,TRUE))</f>
        <v>#N/A</v>
      </c>
      <c r="H88" s="18" t="e">
        <f>IF(G196="","",VLOOKUP(G196,$W$607:$X$609,2,TRUE))</f>
        <v>#N/A</v>
      </c>
      <c r="I88" s="18" t="e">
        <f>IF(G303="","",VLOOKUP(G303,$S$607:$T$609,2,TRUE))</f>
        <v>#N/A</v>
      </c>
      <c r="J88" s="18" t="e">
        <f>IF(G304="","",VLOOKUP(G304,$U$607:$V$609,2,TRUE))</f>
        <v>#N/A</v>
      </c>
      <c r="K88" s="18" t="e">
        <f>IF(G305="","",VLOOKUP(G305,$W$607:$X$609,2,TRUE))</f>
        <v>#N/A</v>
      </c>
      <c r="L88" s="20"/>
    </row>
    <row r="89" ht="90" customHeight="1" spans="2:12">
      <c r="B89" s="11"/>
      <c r="C89" s="15"/>
      <c r="D89" s="16"/>
      <c r="E89" s="17"/>
      <c r="F89" s="18" t="e">
        <f>IF(G197="","",VLOOKUP(G197,$Y$607:$Z$609,2,TRUE))</f>
        <v>#N/A</v>
      </c>
      <c r="G89" s="18" t="e">
        <f>IF(G198="","",VLOOKUP(G198,$AA$607:$AB$609,2,TRUE))</f>
        <v>#N/A</v>
      </c>
      <c r="H89" s="18" t="e">
        <f>IF(G199="","",VLOOKUP(G199,$AC$607:$AD$609,2,TRUE))</f>
        <v>#N/A</v>
      </c>
      <c r="I89" s="18" t="e">
        <f>IF(G306="","",VLOOKUP(G306,$Y$607:$Z$609,2,TRUE))</f>
        <v>#N/A</v>
      </c>
      <c r="J89" s="18" t="e">
        <f>IF(G307="","",VLOOKUP(G307,$AA$607:$AB$609,2,TRUE))</f>
        <v>#N/A</v>
      </c>
      <c r="K89" s="18" t="e">
        <f>IF(G308="","",VLOOKUP(G308,$AC$607:$AD$609,2,TRUE))</f>
        <v>#N/A</v>
      </c>
      <c r="L89" s="20"/>
    </row>
    <row r="90" ht="90" customHeight="1" spans="2:12">
      <c r="B90" s="11"/>
      <c r="C90" s="15"/>
      <c r="D90" s="16"/>
      <c r="E90" s="17"/>
      <c r="F90" s="18" t="e">
        <f>IF(G200="","",VLOOKUP(G200,$AE$607:$AF$609,2,TRUE))</f>
        <v>#N/A</v>
      </c>
      <c r="G90" s="18" t="e">
        <f>IF(G201="","",VLOOKUP(G201,$AG$607:$AH$609,2,TRUE))</f>
        <v>#N/A</v>
      </c>
      <c r="H90" s="18" t="e">
        <f>IF(G202="","",VLOOKUP(G202,$AI$607:$AJ$609,2,TRUE))</f>
        <v>#N/A</v>
      </c>
      <c r="I90" s="18" t="e">
        <f>IF(G309="","",VLOOKUP(G309,$AE$607:$AF$609,2,TRUE))</f>
        <v>#N/A</v>
      </c>
      <c r="J90" s="18" t="e">
        <f>IF(G310="","",VLOOKUP(G310,$AG$607:$AH$609,2,TRUE))</f>
        <v>#N/A</v>
      </c>
      <c r="K90" s="18" t="e">
        <f>IF(G311="","",VLOOKUP(G311,$AI$607:$AJ$609,2,TRUE))</f>
        <v>#N/A</v>
      </c>
      <c r="L90" s="20"/>
    </row>
    <row r="91" ht="90" customHeight="1" spans="2:12">
      <c r="B91" s="11"/>
      <c r="C91" s="15"/>
      <c r="D91" s="16"/>
      <c r="E91" s="17"/>
      <c r="F91" s="18" t="e">
        <f>IF(G203="","",VLOOKUP(G203,$AK$607:$AL$609,2,TRUE))</f>
        <v>#N/A</v>
      </c>
      <c r="G91" s="18" t="e">
        <f>IF(G204="","",VLOOKUP(G204,$AM$607:$AN$609,2,TRUE))</f>
        <v>#N/A</v>
      </c>
      <c r="H91" s="18" t="e">
        <f>IF(G205="","",VLOOKUP(G205,$AO$607:$AP$609,2,TRUE))</f>
        <v>#N/A</v>
      </c>
      <c r="I91" s="18" t="e">
        <f>IF(G312="","",VLOOKUP(G312,$AK$607:$AL$609,2,TRUE))</f>
        <v>#N/A</v>
      </c>
      <c r="J91" s="18" t="e">
        <f>IF(G313="","",VLOOKUP(G313,$AM$607:$AN$609,2,TRUE))</f>
        <v>#N/A</v>
      </c>
      <c r="K91" s="18" t="e">
        <f>IF(G314="","",VLOOKUP(G314,$AO$607:$AP$609,2,TRUE))</f>
        <v>#N/A</v>
      </c>
      <c r="L91" s="20"/>
    </row>
    <row r="92" ht="90" customHeight="1" spans="2:12">
      <c r="B92" s="11"/>
      <c r="C92" s="15"/>
      <c r="D92" s="16"/>
      <c r="E92" s="17"/>
      <c r="F92" s="18" t="e">
        <f>IF(G206="","",VLOOKUP(G206,$AQ$607:$AR$609,2,TRUE))</f>
        <v>#N/A</v>
      </c>
      <c r="G92" s="18" t="e">
        <f>IF(G207="","",VLOOKUP(G207,$AS$607:$AT$609,2,TRUE))</f>
        <v>#N/A</v>
      </c>
      <c r="H92" s="18" t="e">
        <f>IF(G208="","",VLOOKUP(G208,$AU$607:$AV$609,2,TRUE))</f>
        <v>#N/A</v>
      </c>
      <c r="I92" s="18" t="e">
        <f>IF(G315="","",VLOOKUP(G315,$AQ$607:$AR$609,2,TRUE))</f>
        <v>#N/A</v>
      </c>
      <c r="J92" s="18" t="e">
        <f>IF(G316="","",VLOOKUP(G316,$AS$607:$AT$609,2,TRUE))</f>
        <v>#N/A</v>
      </c>
      <c r="K92" s="18" t="e">
        <f>IF(G317="","",VLOOKUP(G317,$AU$607:$AV$609,2,TRUE))</f>
        <v>#N/A</v>
      </c>
      <c r="L92" s="20"/>
    </row>
    <row r="93" ht="90" customHeight="1" spans="2:12">
      <c r="B93" s="11"/>
      <c r="C93" s="22"/>
      <c r="D93" s="23"/>
      <c r="E93" s="24"/>
      <c r="F93" s="18" t="e">
        <f>IF(G209="","",VLOOKUP(G209,$AW$607:$AX$609,2,TRUE))</f>
        <v>#N/A</v>
      </c>
      <c r="G93" s="18" t="e">
        <f>IF(G210="","",VLOOKUP(G210,$AY$607:$AZ$609,2,TRUE))</f>
        <v>#N/A</v>
      </c>
      <c r="H93" s="18" t="e">
        <f>IF(G211="","",VLOOKUP(G211,$BA$607:$BB$609,2,TRUE))</f>
        <v>#N/A</v>
      </c>
      <c r="I93" s="18" t="e">
        <f>IF(G318="","",VLOOKUP(G318,$AW$607:$AX$609,2,TRUE))</f>
        <v>#N/A</v>
      </c>
      <c r="J93" s="18" t="e">
        <f>IF(G319="","",VLOOKUP(G319,$AY$607:$AZ$609,2,TRUE))</f>
        <v>#N/A</v>
      </c>
      <c r="K93" s="18" t="e">
        <f>IF(G320="","",VLOOKUP(G320,$BA$607:$BB$609,2,TRUE))</f>
        <v>#N/A</v>
      </c>
      <c r="L93" s="20"/>
    </row>
    <row r="96" ht="15.6" spans="2:7">
      <c r="B96" s="25" t="s">
        <v>838</v>
      </c>
      <c r="C96" s="26"/>
      <c r="D96" s="26"/>
      <c r="E96" s="26"/>
      <c r="F96" s="26"/>
      <c r="G96" s="27"/>
    </row>
    <row r="97" ht="27.6" spans="2:7">
      <c r="B97" s="28"/>
      <c r="C97" s="29" t="s">
        <v>5</v>
      </c>
      <c r="D97" s="29" t="s">
        <v>112</v>
      </c>
      <c r="E97" s="29" t="s">
        <v>338</v>
      </c>
      <c r="F97" s="29" t="s">
        <v>405</v>
      </c>
      <c r="G97" s="30" t="s">
        <v>726</v>
      </c>
    </row>
    <row r="98" spans="2:7">
      <c r="B98" s="31">
        <v>1</v>
      </c>
      <c r="C98" s="32"/>
      <c r="D98" s="32"/>
      <c r="E98" s="32"/>
      <c r="F98" s="32"/>
      <c r="G98" s="32"/>
    </row>
    <row r="99" spans="2:7">
      <c r="B99" s="33"/>
      <c r="C99" s="32"/>
      <c r="D99" s="32"/>
      <c r="E99" s="32"/>
      <c r="F99" s="32"/>
      <c r="G99" s="32"/>
    </row>
    <row r="100" spans="2:7">
      <c r="B100" s="34"/>
      <c r="C100" s="32"/>
      <c r="D100" s="32"/>
      <c r="E100" s="32"/>
      <c r="F100" s="32"/>
      <c r="G100" s="32"/>
    </row>
    <row r="101" spans="2:7">
      <c r="B101" s="31">
        <v>2</v>
      </c>
      <c r="C101" s="32"/>
      <c r="D101" s="32"/>
      <c r="E101" s="32"/>
      <c r="F101" s="32"/>
      <c r="G101" s="32"/>
    </row>
    <row r="102" spans="2:7">
      <c r="B102" s="33"/>
      <c r="C102" s="32"/>
      <c r="D102" s="32"/>
      <c r="E102" s="32"/>
      <c r="F102" s="32"/>
      <c r="G102" s="32"/>
    </row>
    <row r="103" spans="2:7">
      <c r="B103" s="34"/>
      <c r="C103" s="32"/>
      <c r="D103" s="32"/>
      <c r="E103" s="32"/>
      <c r="F103" s="32"/>
      <c r="G103" s="32"/>
    </row>
    <row r="104" spans="2:7">
      <c r="B104" s="31">
        <v>3</v>
      </c>
      <c r="C104" s="32"/>
      <c r="D104" s="32"/>
      <c r="E104" s="32"/>
      <c r="F104" s="32"/>
      <c r="G104" s="32"/>
    </row>
    <row r="105" spans="2:7">
      <c r="B105" s="33"/>
      <c r="C105" s="32"/>
      <c r="D105" s="32"/>
      <c r="E105" s="32"/>
      <c r="F105" s="32"/>
      <c r="G105" s="32"/>
    </row>
    <row r="106" spans="2:7">
      <c r="B106" s="34"/>
      <c r="C106" s="32"/>
      <c r="D106" s="32"/>
      <c r="E106" s="32"/>
      <c r="F106" s="32"/>
      <c r="G106" s="32"/>
    </row>
    <row r="107" spans="2:7">
      <c r="B107" s="31">
        <v>4</v>
      </c>
      <c r="C107" s="32"/>
      <c r="D107" s="32"/>
      <c r="E107" s="32"/>
      <c r="F107" s="32"/>
      <c r="G107" s="32"/>
    </row>
    <row r="108" spans="2:7">
      <c r="B108" s="33"/>
      <c r="C108" s="32"/>
      <c r="D108" s="32"/>
      <c r="E108" s="32"/>
      <c r="F108" s="32"/>
      <c r="G108" s="32"/>
    </row>
    <row r="109" spans="2:7">
      <c r="B109" s="34"/>
      <c r="C109" s="32"/>
      <c r="D109" s="32"/>
      <c r="E109" s="32"/>
      <c r="F109" s="32"/>
      <c r="G109" s="32"/>
    </row>
    <row r="110" spans="2:7">
      <c r="B110" s="31">
        <v>5</v>
      </c>
      <c r="C110" s="32"/>
      <c r="D110" s="32"/>
      <c r="E110" s="32"/>
      <c r="F110" s="32"/>
      <c r="G110" s="32"/>
    </row>
    <row r="111" spans="2:7">
      <c r="B111" s="33"/>
      <c r="C111" s="32"/>
      <c r="D111" s="32"/>
      <c r="E111" s="32"/>
      <c r="F111" s="32"/>
      <c r="G111" s="32"/>
    </row>
    <row r="112" spans="2:7">
      <c r="B112" s="34"/>
      <c r="C112" s="32"/>
      <c r="D112" s="32"/>
      <c r="E112" s="32"/>
      <c r="F112" s="32"/>
      <c r="G112" s="32"/>
    </row>
    <row r="113" spans="2:7">
      <c r="B113" s="31">
        <v>6</v>
      </c>
      <c r="C113" s="32"/>
      <c r="D113" s="32"/>
      <c r="E113" s="32"/>
      <c r="F113" s="32"/>
      <c r="G113" s="32"/>
    </row>
    <row r="114" spans="2:7">
      <c r="B114" s="33"/>
      <c r="C114" s="32"/>
      <c r="D114" s="32"/>
      <c r="E114" s="32"/>
      <c r="F114" s="32"/>
      <c r="G114" s="32"/>
    </row>
    <row r="115" spans="2:7">
      <c r="B115" s="34"/>
      <c r="C115" s="32"/>
      <c r="D115" s="32"/>
      <c r="E115" s="32"/>
      <c r="F115" s="32"/>
      <c r="G115" s="32"/>
    </row>
    <row r="116" spans="2:7">
      <c r="B116" s="31">
        <v>7</v>
      </c>
      <c r="C116" s="35"/>
      <c r="D116" s="32"/>
      <c r="E116" s="35"/>
      <c r="F116" s="32"/>
      <c r="G116" s="35"/>
    </row>
    <row r="117" spans="2:7">
      <c r="B117" s="33"/>
      <c r="C117" s="36"/>
      <c r="D117" s="32"/>
      <c r="E117" s="36"/>
      <c r="F117" s="32"/>
      <c r="G117" s="36"/>
    </row>
    <row r="118" spans="2:7">
      <c r="B118" s="34"/>
      <c r="C118" s="36"/>
      <c r="D118" s="32"/>
      <c r="E118" s="36"/>
      <c r="F118" s="32"/>
      <c r="G118" s="36"/>
    </row>
    <row r="119" spans="2:7">
      <c r="B119" s="31">
        <v>8</v>
      </c>
      <c r="C119" s="36"/>
      <c r="D119" s="32"/>
      <c r="E119" s="36"/>
      <c r="F119" s="32"/>
      <c r="G119" s="36"/>
    </row>
    <row r="120" spans="2:7">
      <c r="B120" s="33"/>
      <c r="C120" s="36"/>
      <c r="D120" s="32"/>
      <c r="E120" s="36"/>
      <c r="F120" s="32"/>
      <c r="G120" s="36"/>
    </row>
    <row r="121" spans="2:7">
      <c r="B121" s="34"/>
      <c r="C121" s="36"/>
      <c r="D121" s="32"/>
      <c r="E121" s="36"/>
      <c r="F121" s="32"/>
      <c r="G121" s="36"/>
    </row>
    <row r="122" spans="2:7">
      <c r="B122" s="31">
        <v>9</v>
      </c>
      <c r="C122" s="36"/>
      <c r="D122" s="32"/>
      <c r="E122" s="36"/>
      <c r="F122" s="32"/>
      <c r="G122" s="36"/>
    </row>
    <row r="123" spans="2:7">
      <c r="B123" s="33"/>
      <c r="C123" s="36"/>
      <c r="D123" s="32"/>
      <c r="E123" s="36"/>
      <c r="F123" s="32"/>
      <c r="G123" s="36"/>
    </row>
    <row r="124" spans="2:7">
      <c r="B124" s="34"/>
      <c r="C124" s="36"/>
      <c r="D124" s="32"/>
      <c r="E124" s="36"/>
      <c r="F124" s="32"/>
      <c r="G124" s="36"/>
    </row>
    <row r="125" spans="2:7">
      <c r="B125" s="37">
        <v>10</v>
      </c>
      <c r="C125" s="36"/>
      <c r="D125" s="32"/>
      <c r="E125" s="36"/>
      <c r="F125" s="32"/>
      <c r="G125" s="36"/>
    </row>
    <row r="126" spans="2:7">
      <c r="B126" s="37"/>
      <c r="C126" s="36"/>
      <c r="D126" s="32"/>
      <c r="E126" s="36"/>
      <c r="F126" s="32"/>
      <c r="G126" s="36"/>
    </row>
    <row r="127" spans="2:7">
      <c r="B127" s="37"/>
      <c r="C127" s="36"/>
      <c r="D127" s="32"/>
      <c r="E127" s="36"/>
      <c r="F127" s="32"/>
      <c r="G127" s="36"/>
    </row>
    <row r="128" spans="2:7">
      <c r="B128" s="37">
        <v>11</v>
      </c>
      <c r="C128" s="36"/>
      <c r="D128" s="32"/>
      <c r="E128" s="36"/>
      <c r="F128" s="32"/>
      <c r="G128" s="36"/>
    </row>
    <row r="129"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ht="15" customHeight="1"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139">
        <f>'5 жастағы балалар Ф'!D97</f>
        <v>0</v>
      </c>
      <c r="D191" s="139">
        <f>'5 жастағы балалар К'!D97</f>
        <v>0</v>
      </c>
      <c r="E191" s="139">
        <f>'5 жастағы балалар Т'!D97</f>
        <v>0</v>
      </c>
      <c r="F191" s="139">
        <f>'5 жастағы балалар Ш'!D97</f>
        <v>0</v>
      </c>
      <c r="G191" s="139">
        <f>'5 жастағы балалар Ә'!D97</f>
        <v>0</v>
      </c>
    </row>
    <row r="192" spans="2:7">
      <c r="B192" s="33"/>
      <c r="C192" s="139">
        <f>'5 жастағы балалар Ф'!E97</f>
        <v>0</v>
      </c>
      <c r="D192" s="139">
        <f>'5 жастағы балалар К'!E97</f>
        <v>0</v>
      </c>
      <c r="E192" s="139">
        <f>'5 жастағы балалар Т'!E97</f>
        <v>0</v>
      </c>
      <c r="F192" s="139">
        <f>'5 жастағы балалар Ш'!E97</f>
        <v>0</v>
      </c>
      <c r="G192" s="139">
        <f>'5 жастағы балалар Ә'!E97</f>
        <v>0</v>
      </c>
    </row>
    <row r="193" spans="2:7">
      <c r="B193" s="34"/>
      <c r="C193" s="139">
        <f>'5 жастағы балалар Ф'!F97</f>
        <v>0</v>
      </c>
      <c r="D193" s="139">
        <f>'5 жастағы балалар К'!F97</f>
        <v>0</v>
      </c>
      <c r="E193" s="139">
        <f>'5 жастағы балалар Т'!F97</f>
        <v>0</v>
      </c>
      <c r="F193" s="139">
        <f>'5 жастағы балалар Ш'!F97</f>
        <v>0</v>
      </c>
      <c r="G193" s="139">
        <f>'5 жастағы балалар Ә'!F97</f>
        <v>0</v>
      </c>
    </row>
    <row r="194" spans="2:7">
      <c r="B194" s="31">
        <v>2</v>
      </c>
      <c r="C194" s="139">
        <f>'5 жастағы балалар Ф'!G97</f>
        <v>0</v>
      </c>
      <c r="D194" s="139">
        <f>'5 жастағы балалар К'!G97</f>
        <v>0</v>
      </c>
      <c r="E194" s="139">
        <f>'5 жастағы балалар Т'!G97</f>
        <v>0</v>
      </c>
      <c r="F194" s="139">
        <f>'5 жастағы балалар Ш'!G97</f>
        <v>0</v>
      </c>
      <c r="G194" s="139">
        <f>'5 жастағы балалар Ә'!G97</f>
        <v>0</v>
      </c>
    </row>
    <row r="195" spans="2:7">
      <c r="B195" s="33"/>
      <c r="C195" s="139">
        <f>'5 жастағы балалар Ф'!H97</f>
        <v>0</v>
      </c>
      <c r="D195" s="139">
        <f>'5 жастағы балалар К'!H97</f>
        <v>0</v>
      </c>
      <c r="E195" s="139">
        <f>'5 жастағы балалар Т'!H97</f>
        <v>0</v>
      </c>
      <c r="F195" s="139">
        <f>'5 жастағы балалар Ш'!H97</f>
        <v>0</v>
      </c>
      <c r="G195" s="139">
        <f>'5 жастағы балалар Ә'!H97</f>
        <v>0</v>
      </c>
    </row>
    <row r="196" spans="2:7">
      <c r="B196" s="34"/>
      <c r="C196" s="139">
        <f>'5 жастағы балалар Ф'!I97</f>
        <v>0</v>
      </c>
      <c r="D196" s="139">
        <f>'5 жастағы балалар К'!I97</f>
        <v>0</v>
      </c>
      <c r="E196" s="139">
        <f>'5 жастағы балалар Т'!I97</f>
        <v>0</v>
      </c>
      <c r="F196" s="139">
        <f>'5 жастағы балалар Ш'!I97</f>
        <v>0</v>
      </c>
      <c r="G196" s="139">
        <f>'5 жастағы балалар Ә'!I97</f>
        <v>0</v>
      </c>
    </row>
    <row r="197" spans="2:7">
      <c r="B197" s="31">
        <v>3</v>
      </c>
      <c r="C197" s="139">
        <f>'5 жастағы балалар Ф'!J97</f>
        <v>0</v>
      </c>
      <c r="D197" s="139">
        <f>'5 жастағы балалар К'!J97</f>
        <v>0</v>
      </c>
      <c r="E197" s="139">
        <f>'5 жастағы балалар Т'!J97</f>
        <v>0</v>
      </c>
      <c r="F197" s="139">
        <f>'5 жастағы балалар Ш'!J97</f>
        <v>0</v>
      </c>
      <c r="G197" s="139">
        <f>'5 жастағы балалар Ә'!J97</f>
        <v>0</v>
      </c>
    </row>
    <row r="198" spans="2:7">
      <c r="B198" s="33"/>
      <c r="C198" s="139">
        <f>'5 жастағы балалар Ф'!K97</f>
        <v>0</v>
      </c>
      <c r="D198" s="139">
        <f>'5 жастағы балалар К'!K97</f>
        <v>0</v>
      </c>
      <c r="E198" s="139">
        <f>'5 жастағы балалар Т'!K97</f>
        <v>0</v>
      </c>
      <c r="F198" s="139">
        <f>'5 жастағы балалар Ш'!K97</f>
        <v>0</v>
      </c>
      <c r="G198" s="139">
        <f>'5 жастағы балалар Ә'!K97</f>
        <v>0</v>
      </c>
    </row>
    <row r="199" spans="2:7">
      <c r="B199" s="34"/>
      <c r="C199" s="139">
        <f>'5 жастағы балалар Ф'!L97</f>
        <v>0</v>
      </c>
      <c r="D199" s="139">
        <f>'5 жастағы балалар К'!L97</f>
        <v>0</v>
      </c>
      <c r="E199" s="139">
        <f>'5 жастағы балалар Т'!L97</f>
        <v>0</v>
      </c>
      <c r="F199" s="139">
        <f>'5 жастағы балалар Ш'!L97</f>
        <v>0</v>
      </c>
      <c r="G199" s="139">
        <f>'5 жастағы балалар Ә'!L97</f>
        <v>0</v>
      </c>
    </row>
    <row r="200" spans="2:7">
      <c r="B200" s="31">
        <v>4</v>
      </c>
      <c r="C200" s="139">
        <f>'5 жастағы балалар Ф'!M97</f>
        <v>0</v>
      </c>
      <c r="D200" s="139">
        <f>'5 жастағы балалар К'!M97</f>
        <v>0</v>
      </c>
      <c r="E200" s="139">
        <f>'5 жастағы балалар Т'!M97</f>
        <v>0</v>
      </c>
      <c r="F200" s="139">
        <f>'5 жастағы балалар Ш'!M97</f>
        <v>0</v>
      </c>
      <c r="G200" s="139">
        <f>'5 жастағы балалар Ә'!M97</f>
        <v>0</v>
      </c>
    </row>
    <row r="201" spans="2:7">
      <c r="B201" s="33"/>
      <c r="C201" s="139">
        <f>'5 жастағы балалар Ф'!N97</f>
        <v>0</v>
      </c>
      <c r="D201" s="139">
        <f>'5 жастағы балалар К'!N97</f>
        <v>0</v>
      </c>
      <c r="E201" s="139">
        <f>'5 жастағы балалар Т'!N97</f>
        <v>0</v>
      </c>
      <c r="F201" s="139">
        <f>'5 жастағы балалар Ш'!N97</f>
        <v>0</v>
      </c>
      <c r="G201" s="139">
        <f>'5 жастағы балалар Ә'!N97</f>
        <v>0</v>
      </c>
    </row>
    <row r="202" spans="2:7">
      <c r="B202" s="34"/>
      <c r="C202" s="139">
        <f>'5 жастағы балалар Ф'!O97</f>
        <v>0</v>
      </c>
      <c r="D202" s="139">
        <f>'5 жастағы балалар К'!O97</f>
        <v>0</v>
      </c>
      <c r="E202" s="139">
        <f>'5 жастағы балалар Т'!O97</f>
        <v>0</v>
      </c>
      <c r="F202" s="139">
        <f>'5 жастағы балалар Ш'!O97</f>
        <v>0</v>
      </c>
      <c r="G202" s="139">
        <f>'5 жастағы балалар Ә'!O97</f>
        <v>0</v>
      </c>
    </row>
    <row r="203" spans="2:7">
      <c r="B203" s="31">
        <v>5</v>
      </c>
      <c r="C203" s="139">
        <f>'5 жастағы балалар Ф'!P97</f>
        <v>0</v>
      </c>
      <c r="D203" s="139">
        <f>'5 жастағы балалар К'!P97</f>
        <v>0</v>
      </c>
      <c r="E203" s="139">
        <f>'5 жастағы балалар Т'!P97</f>
        <v>0</v>
      </c>
      <c r="F203" s="139">
        <f>'5 жастағы балалар Ш'!P97</f>
        <v>0</v>
      </c>
      <c r="G203" s="139">
        <f>'5 жастағы балалар Ә'!P97</f>
        <v>0</v>
      </c>
    </row>
    <row r="204" spans="2:7">
      <c r="B204" s="33"/>
      <c r="C204" s="139">
        <f>'5 жастағы балалар Ф'!Q97</f>
        <v>0</v>
      </c>
      <c r="D204" s="139">
        <f>'5 жастағы балалар К'!Q97</f>
        <v>0</v>
      </c>
      <c r="E204" s="139">
        <f>'5 жастағы балалар Т'!Q97</f>
        <v>0</v>
      </c>
      <c r="F204" s="139">
        <f>'5 жастағы балалар Ш'!Q97</f>
        <v>0</v>
      </c>
      <c r="G204" s="139">
        <f>'5 жастағы балалар Ә'!Q97</f>
        <v>0</v>
      </c>
    </row>
    <row r="205" spans="2:7">
      <c r="B205" s="34"/>
      <c r="C205" s="139">
        <f>'5 жастағы балалар Ф'!R97</f>
        <v>0</v>
      </c>
      <c r="D205" s="139">
        <f>'5 жастағы балалар К'!R97</f>
        <v>0</v>
      </c>
      <c r="E205" s="139">
        <f>'5 жастағы балалар Т'!R97</f>
        <v>0</v>
      </c>
      <c r="F205" s="139">
        <f>'5 жастағы балалар Ш'!R97</f>
        <v>0</v>
      </c>
      <c r="G205" s="139">
        <f>'5 жастағы балалар Ә'!R97</f>
        <v>0</v>
      </c>
    </row>
    <row r="206" spans="2:7">
      <c r="B206" s="31">
        <v>6</v>
      </c>
      <c r="C206" s="139">
        <f>'5 жастағы балалар Ф'!S97</f>
        <v>0</v>
      </c>
      <c r="D206" s="139">
        <f>'5 жастағы балалар К'!S97</f>
        <v>0</v>
      </c>
      <c r="E206" s="139">
        <f>'5 жастағы балалар Т'!S97</f>
        <v>0</v>
      </c>
      <c r="F206" s="139">
        <f>'5 жастағы балалар Ш'!S97</f>
        <v>0</v>
      </c>
      <c r="G206" s="139">
        <f>'5 жастағы балалар Ә'!S97</f>
        <v>0</v>
      </c>
    </row>
    <row r="207" spans="2:7">
      <c r="B207" s="33"/>
      <c r="C207" s="139">
        <f>'5 жастағы балалар Ф'!T97</f>
        <v>0</v>
      </c>
      <c r="D207" s="139">
        <f>'5 жастағы балалар К'!T97</f>
        <v>0</v>
      </c>
      <c r="E207" s="139">
        <f>'5 жастағы балалар Т'!T97</f>
        <v>0</v>
      </c>
      <c r="F207" s="139">
        <f>'5 жастағы балалар Ш'!T97</f>
        <v>0</v>
      </c>
      <c r="G207" s="139">
        <f>'5 жастағы балалар Ә'!T97</f>
        <v>0</v>
      </c>
    </row>
    <row r="208" spans="2:7">
      <c r="B208" s="34"/>
      <c r="C208" s="139">
        <f>'5 жастағы балалар Ф'!U97</f>
        <v>0</v>
      </c>
      <c r="D208" s="139">
        <f>'5 жастағы балалар К'!U97</f>
        <v>0</v>
      </c>
      <c r="E208" s="139">
        <f>'5 жастағы балалар Т'!U97</f>
        <v>0</v>
      </c>
      <c r="F208" s="139">
        <f>'5 жастағы балалар Ш'!U97</f>
        <v>0</v>
      </c>
      <c r="G208" s="139">
        <f>'5 жастағы балалар Ә'!U97</f>
        <v>0</v>
      </c>
    </row>
    <row r="209" spans="2:7">
      <c r="B209" s="31">
        <v>7</v>
      </c>
      <c r="C209" s="139">
        <f>'5 жастағы балалар Ф'!V97</f>
        <v>0</v>
      </c>
      <c r="D209" s="139">
        <f>'5 жастағы балалар К'!V97</f>
        <v>0</v>
      </c>
      <c r="E209" s="139">
        <f>'5 жастағы балалар Т'!V97</f>
        <v>0</v>
      </c>
      <c r="F209" s="139">
        <f>'5 жастағы балалар Ш'!V97</f>
        <v>0</v>
      </c>
      <c r="G209" s="139">
        <f>'5 жастағы балалар Ә'!V97</f>
        <v>0</v>
      </c>
    </row>
    <row r="210" spans="2:7">
      <c r="B210" s="33"/>
      <c r="C210" s="139">
        <f>'5 жастағы балалар Ф'!W97</f>
        <v>0</v>
      </c>
      <c r="D210" s="139">
        <f>'5 жастағы балалар Ш'!W97</f>
        <v>0</v>
      </c>
      <c r="E210" s="139">
        <f>'5 жастағы балалар Т'!W97</f>
        <v>0</v>
      </c>
      <c r="F210" s="139">
        <f>'5 жастағы балалар Ш'!W97</f>
        <v>0</v>
      </c>
      <c r="G210" s="139">
        <f>'5 жастағы балалар Ә'!W97</f>
        <v>0</v>
      </c>
    </row>
    <row r="211" ht="15" customHeight="1" spans="2:7">
      <c r="B211" s="34"/>
      <c r="C211" s="139">
        <f>'5 жастағы балалар Ф'!X97</f>
        <v>0</v>
      </c>
      <c r="D211" s="139">
        <f>'5 жастағы балалар К'!X97</f>
        <v>0</v>
      </c>
      <c r="E211" s="139">
        <f>'5 жастағы балалар Т'!X97</f>
        <v>0</v>
      </c>
      <c r="F211" s="139">
        <f>'5 жастағы балалар Ш'!X97</f>
        <v>0</v>
      </c>
      <c r="G211" s="139">
        <f>'5 жастағы балалар Ә'!X97</f>
        <v>0</v>
      </c>
    </row>
    <row r="212" spans="2:7">
      <c r="B212" s="31">
        <v>8</v>
      </c>
      <c r="C212" s="41"/>
      <c r="D212" s="139">
        <f>'5 жастағы балалар К'!Y97</f>
        <v>0</v>
      </c>
      <c r="E212" s="42"/>
      <c r="F212" s="139">
        <f>'5 жастағы балалар Ш'!Y97</f>
        <v>0</v>
      </c>
      <c r="G212" s="42"/>
    </row>
    <row r="213" spans="2:7">
      <c r="B213" s="33"/>
      <c r="C213" s="43"/>
      <c r="D213" s="139">
        <f>'5 жастағы балалар К'!Z97</f>
        <v>0</v>
      </c>
      <c r="E213" s="44"/>
      <c r="F213" s="139">
        <f>'5 жастағы балалар Ш'!Z97</f>
        <v>0</v>
      </c>
      <c r="G213" s="44"/>
    </row>
    <row r="214" spans="2:7">
      <c r="B214" s="34"/>
      <c r="C214" s="43"/>
      <c r="D214" s="139">
        <f>'5 жастағы балалар К'!AA97</f>
        <v>0</v>
      </c>
      <c r="E214" s="44"/>
      <c r="F214" s="139">
        <f>'5 жастағы балалар Ш'!AA97</f>
        <v>0</v>
      </c>
      <c r="G214" s="44"/>
    </row>
    <row r="215" spans="2:7">
      <c r="B215" s="31">
        <v>9</v>
      </c>
      <c r="C215" s="43"/>
      <c r="D215" s="139">
        <f>'5 жастағы балалар К'!AB97</f>
        <v>0</v>
      </c>
      <c r="E215" s="44"/>
      <c r="F215" s="139">
        <f>'5 жастағы балалар Ш'!AB97</f>
        <v>0</v>
      </c>
      <c r="G215" s="44"/>
    </row>
    <row r="216" spans="2:7">
      <c r="B216" s="33"/>
      <c r="C216" s="43"/>
      <c r="D216" s="139">
        <f>'5 жастағы балалар К'!AC97</f>
        <v>0</v>
      </c>
      <c r="E216" s="44"/>
      <c r="F216" s="139">
        <f>'5 жастағы балалар Ш'!AC97</f>
        <v>0</v>
      </c>
      <c r="G216" s="44"/>
    </row>
    <row r="217" spans="2:7">
      <c r="B217" s="34"/>
      <c r="C217" s="43"/>
      <c r="D217" s="139">
        <f>'5 жастағы балалар К'!AD97</f>
        <v>0</v>
      </c>
      <c r="E217" s="44"/>
      <c r="F217" s="139">
        <f>'5 жастағы балалар Ш'!AD97</f>
        <v>0</v>
      </c>
      <c r="G217" s="44"/>
    </row>
    <row r="218" spans="2:7">
      <c r="B218" s="37">
        <v>10</v>
      </c>
      <c r="C218" s="43"/>
      <c r="D218" s="139">
        <f>'5 жастағы балалар К'!AE97</f>
        <v>0</v>
      </c>
      <c r="E218" s="44"/>
      <c r="F218" s="139">
        <f>'5 жастағы балалар Ш'!AE97</f>
        <v>0</v>
      </c>
      <c r="G218" s="44"/>
    </row>
    <row r="219" spans="2:7">
      <c r="B219" s="37"/>
      <c r="C219" s="43"/>
      <c r="D219" s="139">
        <f>'5 жастағы балалар К'!AF97</f>
        <v>0</v>
      </c>
      <c r="E219" s="44"/>
      <c r="F219" s="139">
        <f>'5 жастағы балалар Ш'!AF97</f>
        <v>0</v>
      </c>
      <c r="G219" s="44"/>
    </row>
    <row r="220" spans="2:7">
      <c r="B220" s="37"/>
      <c r="C220" s="43"/>
      <c r="D220" s="139">
        <f>'5 жастағы балалар К'!AG97</f>
        <v>0</v>
      </c>
      <c r="E220" s="44"/>
      <c r="F220" s="139">
        <f>'5 жастағы балалар Ш'!AG97</f>
        <v>0</v>
      </c>
      <c r="G220" s="44"/>
    </row>
    <row r="221" spans="2:7">
      <c r="B221" s="37">
        <v>11</v>
      </c>
      <c r="C221" s="43"/>
      <c r="D221" s="139">
        <f>'5 жастағы балалар К'!AH97</f>
        <v>0</v>
      </c>
      <c r="E221" s="44"/>
      <c r="F221" s="139">
        <f>'5 жастағы балалар Ш'!AH97</f>
        <v>0</v>
      </c>
      <c r="G221" s="44"/>
    </row>
    <row r="222" spans="2:7">
      <c r="B222" s="37"/>
      <c r="C222" s="43"/>
      <c r="D222" s="139">
        <f>'5 жастағы балалар К'!AI97</f>
        <v>0</v>
      </c>
      <c r="E222" s="44"/>
      <c r="F222" s="139">
        <f>'5 жастағы балалар Ш'!AI97</f>
        <v>0</v>
      </c>
      <c r="G222" s="44"/>
    </row>
    <row r="223" spans="2:7">
      <c r="B223" s="37"/>
      <c r="C223" s="43"/>
      <c r="D223" s="139">
        <f>'5 жастағы балалар К'!AJ97</f>
        <v>0</v>
      </c>
      <c r="E223" s="44"/>
      <c r="F223" s="139">
        <f>'5 жастағы балалар Ш'!AJ97</f>
        <v>0</v>
      </c>
      <c r="G223" s="44"/>
    </row>
    <row r="224" spans="2:7">
      <c r="B224" s="37">
        <v>12</v>
      </c>
      <c r="C224" s="43"/>
      <c r="D224" s="139">
        <f>'5 жастағы балалар К'!AK97</f>
        <v>0</v>
      </c>
      <c r="E224" s="44"/>
      <c r="F224" s="139">
        <f>'5 жастағы балалар Ш'!AK97</f>
        <v>0</v>
      </c>
      <c r="G224" s="44"/>
    </row>
    <row r="225" spans="2:7">
      <c r="B225" s="37"/>
      <c r="C225" s="43"/>
      <c r="D225" s="139">
        <f>'5 жастағы балалар К'!AL97</f>
        <v>0</v>
      </c>
      <c r="E225" s="44"/>
      <c r="F225" s="139">
        <f>'5 жастағы балалар Ш'!AL97</f>
        <v>0</v>
      </c>
      <c r="G225" s="44"/>
    </row>
    <row r="226" spans="2:7">
      <c r="B226" s="37"/>
      <c r="C226" s="43"/>
      <c r="D226" s="139">
        <f>'5 жастағы балалар К'!AM97</f>
        <v>0</v>
      </c>
      <c r="E226" s="44"/>
      <c r="F226" s="139">
        <f>'5 жастағы балалар Ш'!AM97</f>
        <v>0</v>
      </c>
      <c r="G226" s="44"/>
    </row>
    <row r="227" spans="2:7">
      <c r="B227" s="37">
        <v>13</v>
      </c>
      <c r="C227" s="43"/>
      <c r="D227" s="139">
        <f>'5 жастағы балалар К'!AN97</f>
        <v>0</v>
      </c>
      <c r="E227" s="44"/>
      <c r="F227" s="139">
        <f>'5 жастағы балалар Ш'!AN97</f>
        <v>0</v>
      </c>
      <c r="G227" s="44"/>
    </row>
    <row r="228" spans="2:7">
      <c r="B228" s="37"/>
      <c r="C228" s="43"/>
      <c r="D228" s="139">
        <f>'5 жастағы балалар К'!AO97</f>
        <v>0</v>
      </c>
      <c r="E228" s="44"/>
      <c r="F228" s="139">
        <f>'5 жастағы балалар Ш'!AO97</f>
        <v>0</v>
      </c>
      <c r="G228" s="44"/>
    </row>
    <row r="229" spans="2:7">
      <c r="B229" s="37"/>
      <c r="C229" s="43"/>
      <c r="D229" s="139">
        <f>'5 жастағы балалар К'!AP97</f>
        <v>0</v>
      </c>
      <c r="E229" s="44"/>
      <c r="F229" s="139">
        <f>'5 жастағы балалар Ш'!AP97</f>
        <v>0</v>
      </c>
      <c r="G229" s="44"/>
    </row>
    <row r="230" spans="2:7">
      <c r="B230" s="37">
        <v>14</v>
      </c>
      <c r="C230" s="43"/>
      <c r="D230" s="139">
        <f>'5 жастағы балалар К'!AQ97</f>
        <v>0</v>
      </c>
      <c r="E230" s="44"/>
      <c r="F230" s="139">
        <f>'5 жастағы балалар Ш'!AQ97</f>
        <v>0</v>
      </c>
      <c r="G230" s="44"/>
    </row>
    <row r="231" spans="2:7">
      <c r="B231" s="37"/>
      <c r="C231" s="43"/>
      <c r="D231" s="139">
        <f>'5 жастағы балалар К'!AR97</f>
        <v>0</v>
      </c>
      <c r="E231" s="44"/>
      <c r="F231" s="139">
        <f>'5 жастағы балалар Ш'!AR97</f>
        <v>0</v>
      </c>
      <c r="G231" s="44"/>
    </row>
    <row r="232" spans="2:7">
      <c r="B232" s="37"/>
      <c r="C232" s="43"/>
      <c r="D232" s="139">
        <f>'5 жастағы балалар К'!AS97</f>
        <v>0</v>
      </c>
      <c r="E232" s="44"/>
      <c r="F232" s="139">
        <f>'5 жастағы балалар Ш'!AS97</f>
        <v>0</v>
      </c>
      <c r="G232" s="44"/>
    </row>
    <row r="233" spans="2:7">
      <c r="B233" s="37">
        <v>15</v>
      </c>
      <c r="C233" s="43"/>
      <c r="D233" s="139">
        <f>'5 жастағы балалар К'!AT97</f>
        <v>0</v>
      </c>
      <c r="E233" s="44"/>
      <c r="F233" s="139">
        <f>'5 жастағы балалар Ш'!AT97</f>
        <v>0</v>
      </c>
      <c r="G233" s="44"/>
    </row>
    <row r="234" spans="2:7">
      <c r="B234" s="37"/>
      <c r="C234" s="43"/>
      <c r="D234" s="139">
        <f>'5 жастағы балалар К'!AU97</f>
        <v>0</v>
      </c>
      <c r="E234" s="44"/>
      <c r="F234" s="139">
        <f>'5 жастағы балалар Ш'!AU97</f>
        <v>0</v>
      </c>
      <c r="G234" s="44"/>
    </row>
    <row r="235" spans="2:7">
      <c r="B235" s="37"/>
      <c r="C235" s="43"/>
      <c r="D235" s="139">
        <f>'5 жастағы балалар К'!AV97</f>
        <v>0</v>
      </c>
      <c r="E235" s="44"/>
      <c r="F235" s="139">
        <f>'5 жастағы балалар Ш'!AV97</f>
        <v>0</v>
      </c>
      <c r="G235" s="44"/>
    </row>
    <row r="236" spans="2:7">
      <c r="B236" s="31">
        <v>16</v>
      </c>
      <c r="C236" s="43"/>
      <c r="D236" s="139">
        <f>'5 жастағы балалар К'!AW97</f>
        <v>0</v>
      </c>
      <c r="E236" s="44"/>
      <c r="F236" s="139">
        <f>'5 жастағы балалар Ш'!AW97</f>
        <v>0</v>
      </c>
      <c r="G236" s="44"/>
    </row>
    <row r="237" spans="2:7">
      <c r="B237" s="33"/>
      <c r="C237" s="43"/>
      <c r="D237" s="139">
        <f>'5 жастағы балалар К'!AX97</f>
        <v>0</v>
      </c>
      <c r="E237" s="44"/>
      <c r="F237" s="139">
        <f>'5 жастағы балалар Ш'!AX97</f>
        <v>0</v>
      </c>
      <c r="G237" s="44"/>
    </row>
    <row r="238" spans="2:7">
      <c r="B238" s="34"/>
      <c r="C238" s="43"/>
      <c r="D238" s="139">
        <f>'5 жастағы балалар К'!AY97</f>
        <v>0</v>
      </c>
      <c r="E238" s="44"/>
      <c r="F238" s="139">
        <f>'5 жастағы балалар Ш'!AY97</f>
        <v>0</v>
      </c>
      <c r="G238" s="44"/>
    </row>
    <row r="239" spans="2:7">
      <c r="B239" s="31">
        <v>17</v>
      </c>
      <c r="C239" s="43"/>
      <c r="D239" s="139">
        <f>'5 жастағы балалар К'!AZ97</f>
        <v>0</v>
      </c>
      <c r="E239" s="44"/>
      <c r="F239" s="139">
        <f>'5 жастағы балалар Ш'!AZ97</f>
        <v>0</v>
      </c>
      <c r="G239" s="44"/>
    </row>
    <row r="240" spans="2:7">
      <c r="B240" s="33"/>
      <c r="C240" s="43"/>
      <c r="D240" s="139">
        <f>'5 жастағы балалар К'!BA97</f>
        <v>0</v>
      </c>
      <c r="E240" s="44"/>
      <c r="F240" s="139">
        <f>'5 жастағы балалар Ш'!BA97</f>
        <v>0</v>
      </c>
      <c r="G240" s="44"/>
    </row>
    <row r="241" spans="2:7">
      <c r="B241" s="34"/>
      <c r="C241" s="43"/>
      <c r="D241" s="139">
        <f>'5 жастағы балалар К'!BB97</f>
        <v>0</v>
      </c>
      <c r="E241" s="44"/>
      <c r="F241" s="139">
        <f>'5 жастағы балалар Ш'!BB97</f>
        <v>0</v>
      </c>
      <c r="G241" s="44"/>
    </row>
    <row r="242" spans="2:7">
      <c r="B242" s="31">
        <v>18</v>
      </c>
      <c r="C242" s="43"/>
      <c r="D242" s="139">
        <f>'5 жастағы балалар К'!BC97</f>
        <v>0</v>
      </c>
      <c r="E242" s="44"/>
      <c r="F242" s="139">
        <f>'5 жастағы балалар Ш'!BC97</f>
        <v>0</v>
      </c>
      <c r="G242" s="44"/>
    </row>
    <row r="243" spans="2:7">
      <c r="B243" s="33"/>
      <c r="C243" s="43"/>
      <c r="D243" s="139">
        <f>'5 жастағы балалар К'!BD97</f>
        <v>0</v>
      </c>
      <c r="E243" s="44"/>
      <c r="F243" s="139">
        <f>'5 жастағы балалар Ш'!BD97</f>
        <v>0</v>
      </c>
      <c r="G243" s="44"/>
    </row>
    <row r="244" spans="2:7">
      <c r="B244" s="34"/>
      <c r="C244" s="43"/>
      <c r="D244" s="139">
        <f>'5 жастағы балалар К'!BE97</f>
        <v>0</v>
      </c>
      <c r="E244" s="44"/>
      <c r="F244" s="139">
        <f>'5 жастағы балалар Ш'!BE97</f>
        <v>0</v>
      </c>
      <c r="G244" s="44"/>
    </row>
    <row r="245" spans="2:7">
      <c r="B245" s="31">
        <v>19</v>
      </c>
      <c r="C245" s="43"/>
      <c r="D245" s="139">
        <f>'5 жастағы балалар К'!BF97</f>
        <v>0</v>
      </c>
      <c r="E245" s="44"/>
      <c r="F245" s="139">
        <f>'5 жастағы балалар Ш'!BF97</f>
        <v>0</v>
      </c>
      <c r="G245" s="44"/>
    </row>
    <row r="246" spans="2:7">
      <c r="B246" s="33"/>
      <c r="C246" s="43"/>
      <c r="D246" s="139">
        <f>'5 жастағы балалар К'!BG97</f>
        <v>0</v>
      </c>
      <c r="E246" s="44"/>
      <c r="F246" s="139">
        <f>'5 жастағы балалар Ш'!BG97</f>
        <v>0</v>
      </c>
      <c r="G246" s="44"/>
    </row>
    <row r="247" spans="2:7">
      <c r="B247" s="34"/>
      <c r="C247" s="43"/>
      <c r="D247" s="139">
        <f>'5 жастағы балалар К'!BH97</f>
        <v>0</v>
      </c>
      <c r="E247" s="44"/>
      <c r="F247" s="139">
        <f>'5 жастағы балалар Ш'!BH97</f>
        <v>0</v>
      </c>
      <c r="G247" s="44"/>
    </row>
    <row r="248" spans="2:7">
      <c r="B248" s="31">
        <v>20</v>
      </c>
      <c r="C248" s="43"/>
      <c r="D248" s="139">
        <f>'5 жастағы балалар К'!BI97</f>
        <v>0</v>
      </c>
      <c r="E248" s="44"/>
      <c r="F248" s="139">
        <f>'5 жастағы балалар Ш'!BI97</f>
        <v>0</v>
      </c>
      <c r="G248" s="44"/>
    </row>
    <row r="249" spans="2:7">
      <c r="B249" s="33"/>
      <c r="C249" s="43"/>
      <c r="D249" s="139">
        <f>'5 жастағы балалар К'!BJ97</f>
        <v>0</v>
      </c>
      <c r="E249" s="44"/>
      <c r="F249" s="139">
        <f>'5 жастағы балалар Ш'!BJ97</f>
        <v>0</v>
      </c>
      <c r="G249" s="44"/>
    </row>
    <row r="250" spans="2:7">
      <c r="B250" s="34"/>
      <c r="C250" s="43"/>
      <c r="D250" s="139">
        <f>'5 жастағы балалар К'!BK97</f>
        <v>0</v>
      </c>
      <c r="E250" s="44"/>
      <c r="F250" s="139">
        <f>'5 жастағы балалар Ш'!BK97</f>
        <v>0</v>
      </c>
      <c r="G250" s="44"/>
    </row>
    <row r="251" spans="2:7">
      <c r="B251" s="31">
        <v>21</v>
      </c>
      <c r="C251" s="43"/>
      <c r="D251" s="139">
        <f>'5 жастағы балалар К'!BL97</f>
        <v>0</v>
      </c>
      <c r="E251" s="44"/>
      <c r="F251" s="139">
        <f>'5 жастағы балалар Ш'!BL97</f>
        <v>0</v>
      </c>
      <c r="G251" s="44"/>
    </row>
    <row r="252" spans="2:7">
      <c r="B252" s="33"/>
      <c r="C252" s="43"/>
      <c r="D252" s="139">
        <f>'5 жастағы балалар К'!BM97</f>
        <v>0</v>
      </c>
      <c r="E252" s="44"/>
      <c r="F252" s="139">
        <f>'5 жастағы балалар Ш'!BM97</f>
        <v>0</v>
      </c>
      <c r="G252" s="44"/>
    </row>
    <row r="253" spans="2:7">
      <c r="B253" s="34"/>
      <c r="C253" s="43"/>
      <c r="D253" s="139">
        <f>'5 жастағы балалар К'!BN97</f>
        <v>0</v>
      </c>
      <c r="E253" s="44"/>
      <c r="F253" s="139">
        <f>'5 жастағы балалар Ш'!BN97</f>
        <v>0</v>
      </c>
      <c r="G253" s="44"/>
    </row>
    <row r="254" spans="2:7">
      <c r="B254" s="31">
        <v>22</v>
      </c>
      <c r="C254" s="43"/>
      <c r="D254" s="139">
        <f>'5 жастағы балалар К'!BO97</f>
        <v>0</v>
      </c>
      <c r="E254" s="44"/>
      <c r="F254" s="139">
        <f>'5 жастағы балалар Ш'!BO97</f>
        <v>0</v>
      </c>
      <c r="G254" s="44"/>
    </row>
    <row r="255" spans="2:7">
      <c r="B255" s="33"/>
      <c r="C255" s="43"/>
      <c r="D255" s="139">
        <f>'5 жастағы балалар К'!BP97</f>
        <v>0</v>
      </c>
      <c r="E255" s="44"/>
      <c r="F255" s="139">
        <f>'5 жастағы балалар Ш'!BP97</f>
        <v>0</v>
      </c>
      <c r="G255" s="44"/>
    </row>
    <row r="256" spans="2:7">
      <c r="B256" s="34"/>
      <c r="C256" s="43"/>
      <c r="D256" s="139">
        <f>'5 жастағы балалар К'!BQ97</f>
        <v>0</v>
      </c>
      <c r="E256" s="44"/>
      <c r="F256" s="139">
        <f>'5 жастағы балалар Ш'!BQ97</f>
        <v>0</v>
      </c>
      <c r="G256" s="44"/>
    </row>
    <row r="257" spans="2:7">
      <c r="B257" s="31">
        <v>23</v>
      </c>
      <c r="C257" s="43"/>
      <c r="D257" s="139">
        <f>'5 жастағы балалар К'!BR97</f>
        <v>0</v>
      </c>
      <c r="E257" s="44"/>
      <c r="F257" s="139">
        <f>'5 жастағы балалар Ш'!BR97</f>
        <v>0</v>
      </c>
      <c r="G257" s="44"/>
    </row>
    <row r="258" spans="2:7">
      <c r="B258" s="33"/>
      <c r="C258" s="43"/>
      <c r="D258" s="139">
        <f>'5 жастағы балалар К'!BS97</f>
        <v>0</v>
      </c>
      <c r="E258" s="44"/>
      <c r="F258" s="139">
        <f>'5 жастағы балалар Ш'!BS97</f>
        <v>0</v>
      </c>
      <c r="G258" s="44"/>
    </row>
    <row r="259" spans="2:7">
      <c r="B259" s="34"/>
      <c r="C259" s="43"/>
      <c r="D259" s="139">
        <f>'5 жастағы балалар К'!BT97</f>
        <v>0</v>
      </c>
      <c r="E259" s="44"/>
      <c r="F259" s="139">
        <f>'5 жастағы балалар Ш'!BT97</f>
        <v>0</v>
      </c>
      <c r="G259" s="44"/>
    </row>
    <row r="260" spans="2:7">
      <c r="B260" s="31">
        <v>24</v>
      </c>
      <c r="C260" s="43"/>
      <c r="D260" s="139">
        <f>'5 жастағы балалар К'!BU97</f>
        <v>0</v>
      </c>
      <c r="E260" s="44"/>
      <c r="F260" s="139">
        <f>'5 жастағы балалар Ш'!BU97</f>
        <v>0</v>
      </c>
      <c r="G260" s="44"/>
    </row>
    <row r="261" spans="2:7">
      <c r="B261" s="33"/>
      <c r="C261" s="43"/>
      <c r="D261" s="139">
        <f>'5 жастағы балалар К'!BV97</f>
        <v>0</v>
      </c>
      <c r="E261" s="44"/>
      <c r="F261" s="139">
        <f>'5 жастағы балалар Ш'!BV97</f>
        <v>0</v>
      </c>
      <c r="G261" s="44"/>
    </row>
    <row r="262" spans="2:7">
      <c r="B262" s="34"/>
      <c r="C262" s="43"/>
      <c r="D262" s="139">
        <f>'5 жастағы балалар К'!BW97</f>
        <v>0</v>
      </c>
      <c r="E262" s="44"/>
      <c r="F262" s="139">
        <f>'5 жастағы балалар Ш'!BW97</f>
        <v>0</v>
      </c>
      <c r="G262" s="44"/>
    </row>
    <row r="263" spans="2:7">
      <c r="B263" s="31">
        <v>25</v>
      </c>
      <c r="C263" s="43"/>
      <c r="D263" s="139">
        <f>'5 жастағы балалар К'!BX97</f>
        <v>0</v>
      </c>
      <c r="E263" s="44"/>
      <c r="F263" s="139">
        <f>'5 жастағы балалар Ш'!BX97</f>
        <v>0</v>
      </c>
      <c r="G263" s="44"/>
    </row>
    <row r="264" spans="2:7">
      <c r="B264" s="33"/>
      <c r="C264" s="43"/>
      <c r="D264" s="139">
        <f>'5 жастағы балалар К'!BY97</f>
        <v>0</v>
      </c>
      <c r="E264" s="44"/>
      <c r="F264" s="139">
        <f>'5 жастағы балалар Ш'!BY97</f>
        <v>0</v>
      </c>
      <c r="G264" s="44"/>
    </row>
    <row r="265" spans="2:7">
      <c r="B265" s="34"/>
      <c r="C265" s="43"/>
      <c r="D265" s="139">
        <f>'5 жастағы балалар К'!BZ97</f>
        <v>0</v>
      </c>
      <c r="E265" s="44"/>
      <c r="F265" s="139">
        <f>'5 жастағы балалар Ш'!BZ97</f>
        <v>0</v>
      </c>
      <c r="G265" s="44"/>
    </row>
    <row r="266" spans="2:7">
      <c r="B266" s="37">
        <v>26</v>
      </c>
      <c r="C266" s="43"/>
      <c r="D266" s="139">
        <f>'5 жастағы балалар К'!CA97</f>
        <v>0</v>
      </c>
      <c r="E266" s="44"/>
      <c r="F266" s="139">
        <f>'5 жастағы балалар Ш'!CA97</f>
        <v>0</v>
      </c>
      <c r="G266" s="44"/>
    </row>
    <row r="267" spans="2:7">
      <c r="B267" s="37"/>
      <c r="C267" s="43"/>
      <c r="D267" s="139">
        <f>'5 жастағы балалар К'!CB97</f>
        <v>0</v>
      </c>
      <c r="E267" s="44"/>
      <c r="F267" s="139">
        <f>'5 жастағы балалар Ш'!CB97</f>
        <v>0</v>
      </c>
      <c r="G267" s="44"/>
    </row>
    <row r="268" spans="2:7">
      <c r="B268" s="37"/>
      <c r="C268" s="43"/>
      <c r="D268" s="139">
        <f>'5 жастағы балалар К'!CC97</f>
        <v>0</v>
      </c>
      <c r="E268" s="44"/>
      <c r="F268" s="139">
        <f>'5 жастағы балалар Ш'!CC97</f>
        <v>0</v>
      </c>
      <c r="G268" s="44"/>
    </row>
    <row r="269" spans="2:7">
      <c r="B269" s="37">
        <v>27</v>
      </c>
      <c r="C269" s="43"/>
      <c r="D269" s="139">
        <f>'5 жастағы балалар К'!CD97</f>
        <v>0</v>
      </c>
      <c r="E269" s="44"/>
      <c r="F269" s="139">
        <f>'5 жастағы балалар Ш'!CD97</f>
        <v>0</v>
      </c>
      <c r="G269" s="44"/>
    </row>
    <row r="270" spans="2:7">
      <c r="B270" s="37"/>
      <c r="C270" s="43"/>
      <c r="D270" s="139">
        <f>'5 жастағы балалар К'!CE97</f>
        <v>0</v>
      </c>
      <c r="E270" s="44"/>
      <c r="F270" s="139">
        <f>'5 жастағы балалар Ш'!CE97</f>
        <v>0</v>
      </c>
      <c r="G270" s="44"/>
    </row>
    <row r="271" spans="2:7">
      <c r="B271" s="37"/>
      <c r="C271" s="43"/>
      <c r="D271" s="139">
        <f>'5 жастағы балалар К'!CF97</f>
        <v>0</v>
      </c>
      <c r="E271" s="44"/>
      <c r="F271" s="139">
        <f>'5 жастағы балалар Ш'!CF97</f>
        <v>0</v>
      </c>
      <c r="G271" s="44"/>
    </row>
    <row r="272" spans="2:7">
      <c r="B272" s="37">
        <v>28</v>
      </c>
      <c r="C272" s="43"/>
      <c r="D272" s="139">
        <f>'5 жастағы балалар К'!CG97</f>
        <v>0</v>
      </c>
      <c r="E272" s="44"/>
      <c r="F272" s="139">
        <f>'5 жастағы балалар Ш'!CG97</f>
        <v>0</v>
      </c>
      <c r="G272" s="44"/>
    </row>
    <row r="273" spans="2:7">
      <c r="B273" s="37"/>
      <c r="C273" s="43"/>
      <c r="D273" s="139">
        <f>'5 жастағы балалар К'!CH97</f>
        <v>0</v>
      </c>
      <c r="E273" s="44"/>
      <c r="F273" s="139">
        <f>'5 жастағы балалар Ш'!CH97</f>
        <v>0</v>
      </c>
      <c r="G273" s="44"/>
    </row>
    <row r="274" spans="2:7">
      <c r="B274" s="37"/>
      <c r="C274" s="43"/>
      <c r="D274" s="139">
        <f>'5 жастағы балалар К'!CI97</f>
        <v>0</v>
      </c>
      <c r="E274" s="44"/>
      <c r="F274" s="139">
        <f>'5 жастағы балалар Ш'!CI97</f>
        <v>0</v>
      </c>
      <c r="G274" s="44"/>
    </row>
    <row r="275" spans="2:7">
      <c r="B275" s="37">
        <v>29</v>
      </c>
      <c r="C275" s="43"/>
      <c r="D275" s="42"/>
      <c r="E275" s="44"/>
      <c r="F275" s="139">
        <f>'5 жастағы балалар Ш'!CJ97</f>
        <v>0</v>
      </c>
      <c r="G275" s="44"/>
    </row>
    <row r="276" spans="2:7">
      <c r="B276" s="37"/>
      <c r="C276" s="43"/>
      <c r="D276" s="44"/>
      <c r="E276" s="44"/>
      <c r="F276" s="139">
        <f>'5 жастағы балалар Ш'!CK97</f>
        <v>0</v>
      </c>
      <c r="G276" s="44"/>
    </row>
    <row r="277" spans="2:7">
      <c r="B277" s="37"/>
      <c r="C277" s="43"/>
      <c r="D277" s="44"/>
      <c r="E277" s="44"/>
      <c r="F277" s="139">
        <f>'5 жастағы балалар Ш'!CL97</f>
        <v>0</v>
      </c>
      <c r="G277" s="44"/>
    </row>
    <row r="278" spans="2:7">
      <c r="B278" s="37">
        <v>30</v>
      </c>
      <c r="C278" s="43"/>
      <c r="D278" s="44"/>
      <c r="E278" s="44"/>
      <c r="F278" s="139">
        <f>'5 жастағы балалар Ш'!CM97</f>
        <v>0</v>
      </c>
      <c r="G278" s="44"/>
    </row>
    <row r="279" spans="2:7">
      <c r="B279" s="37"/>
      <c r="C279" s="43"/>
      <c r="D279" s="44"/>
      <c r="E279" s="44"/>
      <c r="F279" s="139">
        <f>'5 жастағы балалар Ш'!CN97</f>
        <v>0</v>
      </c>
      <c r="G279" s="44"/>
    </row>
    <row r="280" spans="2:7">
      <c r="B280" s="37"/>
      <c r="C280" s="43"/>
      <c r="D280" s="44"/>
      <c r="E280" s="44"/>
      <c r="F280" s="139">
        <f>'5 жастағы балалар Ш'!CO97</f>
        <v>0</v>
      </c>
      <c r="G280" s="44"/>
    </row>
    <row r="281" spans="2:7">
      <c r="B281" s="37">
        <v>31</v>
      </c>
      <c r="C281" s="43"/>
      <c r="D281" s="44"/>
      <c r="E281" s="44"/>
      <c r="F281" s="139">
        <f>'5 жастағы балалар Ш'!CP97</f>
        <v>0</v>
      </c>
      <c r="G281" s="44"/>
    </row>
    <row r="282" spans="2:7">
      <c r="B282" s="37"/>
      <c r="C282" s="43"/>
      <c r="D282" s="44"/>
      <c r="E282" s="44"/>
      <c r="F282" s="139">
        <f>'5 жастағы балалар Ш'!CQ97</f>
        <v>0</v>
      </c>
      <c r="G282" s="44"/>
    </row>
    <row r="283" spans="2:7">
      <c r="B283" s="37"/>
      <c r="C283" s="43"/>
      <c r="D283" s="44"/>
      <c r="E283" s="44"/>
      <c r="F283" s="139">
        <f>'5 жастағы балалар Ш'!CR97</f>
        <v>0</v>
      </c>
      <c r="G283" s="44"/>
    </row>
    <row r="284" spans="2:7">
      <c r="B284" s="37">
        <v>32</v>
      </c>
      <c r="C284" s="43"/>
      <c r="D284" s="44"/>
      <c r="E284" s="44"/>
      <c r="F284" s="139">
        <f>'5 жастағы балалар Ш'!CS97</f>
        <v>0</v>
      </c>
      <c r="G284" s="44"/>
    </row>
    <row r="285" spans="2:7">
      <c r="B285" s="37"/>
      <c r="C285" s="43"/>
      <c r="D285" s="44"/>
      <c r="E285" s="44"/>
      <c r="F285" s="139">
        <f>'5 жастағы балалар Ш'!CT97</f>
        <v>0</v>
      </c>
      <c r="G285" s="44"/>
    </row>
    <row r="286" spans="2:7">
      <c r="B286" s="37"/>
      <c r="C286" s="43"/>
      <c r="D286" s="44"/>
      <c r="E286" s="44"/>
      <c r="F286" s="139">
        <f>'5 жастағы балалар Ш'!CU97</f>
        <v>0</v>
      </c>
      <c r="G286" s="44"/>
    </row>
    <row r="287" spans="2:7">
      <c r="B287" s="37">
        <v>33</v>
      </c>
      <c r="C287" s="43"/>
      <c r="D287" s="44"/>
      <c r="E287" s="44"/>
      <c r="F287" s="139">
        <f>'5 жастағы балалар Ш'!CV97</f>
        <v>0</v>
      </c>
      <c r="G287" s="44"/>
    </row>
    <row r="288" spans="2:7">
      <c r="B288" s="37"/>
      <c r="C288" s="43"/>
      <c r="D288" s="44"/>
      <c r="E288" s="44"/>
      <c r="F288" s="139">
        <f>'5 жастағы балалар Ш'!CW97</f>
        <v>0</v>
      </c>
      <c r="G288" s="44"/>
    </row>
    <row r="289" spans="2:7">
      <c r="B289" s="37"/>
      <c r="C289" s="43"/>
      <c r="D289" s="44"/>
      <c r="E289" s="44"/>
      <c r="F289" s="139">
        <f>'5 жастағы балалар Ш'!CX97</f>
        <v>0</v>
      </c>
      <c r="G289" s="44"/>
    </row>
    <row r="290" spans="2:7">
      <c r="B290" s="37">
        <v>34</v>
      </c>
      <c r="C290" s="43"/>
      <c r="D290" s="44"/>
      <c r="E290" s="44"/>
      <c r="F290" s="139">
        <f>'5 жастағы балалар Ш'!CY97</f>
        <v>0</v>
      </c>
      <c r="G290" s="44"/>
    </row>
    <row r="291" spans="2:7">
      <c r="B291" s="37"/>
      <c r="C291" s="43"/>
      <c r="D291" s="44"/>
      <c r="E291" s="44"/>
      <c r="F291" s="139">
        <f>'5 жастағы балалар Ш'!CZ97</f>
        <v>0</v>
      </c>
      <c r="G291" s="44"/>
    </row>
    <row r="292" spans="2:7">
      <c r="B292" s="37"/>
      <c r="C292" s="43"/>
      <c r="D292" s="44"/>
      <c r="E292" s="44"/>
      <c r="F292" s="139">
        <f>'5 жастағы балалар Ш'!DA97</f>
        <v>0</v>
      </c>
      <c r="G292" s="44"/>
    </row>
    <row r="293" spans="2:7">
      <c r="B293" s="37">
        <v>35</v>
      </c>
      <c r="C293" s="43"/>
      <c r="D293" s="44"/>
      <c r="E293" s="44"/>
      <c r="F293" s="139">
        <f>'5 жастағы балалар Ш'!DB97</f>
        <v>0</v>
      </c>
      <c r="G293" s="44"/>
    </row>
    <row r="294" spans="2:7">
      <c r="B294" s="37"/>
      <c r="C294" s="43"/>
      <c r="D294" s="44"/>
      <c r="E294" s="44"/>
      <c r="F294" s="139">
        <f>'5 жастағы балалар Ш'!DC97</f>
        <v>0</v>
      </c>
      <c r="G294" s="44"/>
    </row>
    <row r="295" spans="2:7">
      <c r="B295" s="37"/>
      <c r="C295" s="45"/>
      <c r="D295" s="46"/>
      <c r="E295" s="46"/>
      <c r="F295" s="139">
        <f>'5 жастағы балалар Ш'!DD97</f>
        <v>0</v>
      </c>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Ф'!D156</f>
        <v>0</v>
      </c>
      <c r="D300" s="137">
        <f>'5 жастағы балалар К'!D156</f>
        <v>0</v>
      </c>
      <c r="E300" s="137">
        <f>'5 жастағы балалар Т'!D156</f>
        <v>0</v>
      </c>
      <c r="F300" s="137">
        <f>'5 жастағы балалар Ш'!D156</f>
        <v>0</v>
      </c>
      <c r="G300" s="137">
        <f>'5 жастағы балалар Ә'!D156</f>
        <v>0</v>
      </c>
    </row>
    <row r="301" spans="2:7">
      <c r="B301" s="33"/>
      <c r="C301" s="137">
        <f>'5 жастағы балалар Ф'!E156</f>
        <v>0</v>
      </c>
      <c r="D301" s="137">
        <f>'5 жастағы балалар К'!E156</f>
        <v>0</v>
      </c>
      <c r="E301" s="137">
        <f>'5 жастағы балалар Т'!E156</f>
        <v>0</v>
      </c>
      <c r="F301" s="137">
        <f>'5 жастағы балалар Ш'!E156</f>
        <v>0</v>
      </c>
      <c r="G301" s="137">
        <f>'5 жастағы балалар Ә'!E156</f>
        <v>0</v>
      </c>
    </row>
    <row r="302" spans="2:7">
      <c r="B302" s="34"/>
      <c r="C302" s="137">
        <f>'5 жастағы балалар Ф'!F156</f>
        <v>0</v>
      </c>
      <c r="D302" s="137">
        <f>'5 жастағы балалар К'!F156</f>
        <v>0</v>
      </c>
      <c r="E302" s="137">
        <f>'5 жастағы балалар Т'!F156</f>
        <v>0</v>
      </c>
      <c r="F302" s="137">
        <f>'5 жастағы балалар Ш'!F156</f>
        <v>0</v>
      </c>
      <c r="G302" s="137">
        <f>'5 жастағы балалар Ә'!F156</f>
        <v>0</v>
      </c>
    </row>
    <row r="303" spans="2:7">
      <c r="B303" s="31">
        <v>2</v>
      </c>
      <c r="C303" s="137">
        <f>'5 жастағы балалар Ф'!G156</f>
        <v>0</v>
      </c>
      <c r="D303" s="137">
        <f>'5 жастағы балалар К'!G156</f>
        <v>0</v>
      </c>
      <c r="E303" s="137">
        <f>'5 жастағы балалар Т'!G156</f>
        <v>0</v>
      </c>
      <c r="F303" s="137">
        <f>'5 жастағы балалар Ш'!G156</f>
        <v>0</v>
      </c>
      <c r="G303" s="137">
        <f>'5 жастағы балалар Ә'!G156</f>
        <v>0</v>
      </c>
    </row>
    <row r="304" spans="2:7">
      <c r="B304" s="33"/>
      <c r="C304" s="137">
        <f>'5 жастағы балалар Ф'!H156</f>
        <v>0</v>
      </c>
      <c r="D304" s="137">
        <f>'5 жастағы балалар К'!H156</f>
        <v>0</v>
      </c>
      <c r="E304" s="137">
        <f>'5 жастағы балалар Т'!H156</f>
        <v>0</v>
      </c>
      <c r="F304" s="137">
        <f>'5 жастағы балалар Ш'!H156</f>
        <v>0</v>
      </c>
      <c r="G304" s="137">
        <f>'5 жастағы балалар Ә'!H156</f>
        <v>0</v>
      </c>
    </row>
    <row r="305" spans="2:7">
      <c r="B305" s="34"/>
      <c r="C305" s="137">
        <f>'5 жастағы балалар Ф'!I156</f>
        <v>0</v>
      </c>
      <c r="D305" s="137">
        <f>'5 жастағы балалар К'!I156</f>
        <v>0</v>
      </c>
      <c r="E305" s="137">
        <f>'5 жастағы балалар Т'!I156</f>
        <v>0</v>
      </c>
      <c r="F305" s="137">
        <f>'5 жастағы балалар Ш'!I156</f>
        <v>0</v>
      </c>
      <c r="G305" s="137">
        <f>'5 жастағы балалар Ә'!I156</f>
        <v>0</v>
      </c>
    </row>
    <row r="306" spans="2:7">
      <c r="B306" s="31">
        <v>3</v>
      </c>
      <c r="C306" s="137">
        <f>'5 жастағы балалар Ф'!J156</f>
        <v>0</v>
      </c>
      <c r="D306" s="137">
        <f>'5 жастағы балалар К'!J156</f>
        <v>0</v>
      </c>
      <c r="E306" s="137">
        <f>'5 жастағы балалар Т'!J156</f>
        <v>0</v>
      </c>
      <c r="F306" s="137">
        <f>'5 жастағы балалар Ш'!J156</f>
        <v>0</v>
      </c>
      <c r="G306" s="137">
        <f>'5 жастағы балалар Ә'!J156</f>
        <v>0</v>
      </c>
    </row>
    <row r="307" spans="2:7">
      <c r="B307" s="33"/>
      <c r="C307" s="137">
        <f>'5 жастағы балалар Ф'!K156</f>
        <v>0</v>
      </c>
      <c r="D307" s="137">
        <f>'5 жастағы балалар К'!K156</f>
        <v>0</v>
      </c>
      <c r="E307" s="137">
        <f>'5 жастағы балалар Т'!K156</f>
        <v>0</v>
      </c>
      <c r="F307" s="137">
        <f>'5 жастағы балалар Ш'!K156</f>
        <v>0</v>
      </c>
      <c r="G307" s="137">
        <f>'5 жастағы балалар Ә'!K156</f>
        <v>0</v>
      </c>
    </row>
    <row r="308" spans="2:7">
      <c r="B308" s="34"/>
      <c r="C308" s="137">
        <f>'5 жастағы балалар Ф'!L156</f>
        <v>0</v>
      </c>
      <c r="D308" s="137">
        <f>'5 жастағы балалар К'!L156</f>
        <v>0</v>
      </c>
      <c r="E308" s="137">
        <f>'5 жастағы балалар Т'!L156</f>
        <v>0</v>
      </c>
      <c r="F308" s="137">
        <f>'5 жастағы балалар Ш'!L156</f>
        <v>0</v>
      </c>
      <c r="G308" s="137">
        <f>'5 жастағы балалар Ә'!L156</f>
        <v>0</v>
      </c>
    </row>
    <row r="309" spans="2:7">
      <c r="B309" s="31">
        <v>4</v>
      </c>
      <c r="C309" s="137">
        <f>'5 жастағы балалар Ф'!M156</f>
        <v>0</v>
      </c>
      <c r="D309" s="137">
        <f>'5 жастағы балалар К'!M156</f>
        <v>0</v>
      </c>
      <c r="E309" s="137">
        <f>'5 жастағы балалар Т'!M156</f>
        <v>0</v>
      </c>
      <c r="F309" s="137">
        <f>'5 жастағы балалар Ш'!M156</f>
        <v>0</v>
      </c>
      <c r="G309" s="137">
        <f>'5 жастағы балалар Ә'!M156</f>
        <v>0</v>
      </c>
    </row>
    <row r="310" spans="2:7">
      <c r="B310" s="33"/>
      <c r="C310" s="137">
        <f>'5 жастағы балалар Ф'!N156</f>
        <v>0</v>
      </c>
      <c r="D310" s="137">
        <f>'5 жастағы балалар К'!N156</f>
        <v>0</v>
      </c>
      <c r="E310" s="137">
        <f>'5 жастағы балалар Т'!N156</f>
        <v>0</v>
      </c>
      <c r="F310" s="137">
        <f>'5 жастағы балалар Ш'!N156</f>
        <v>0</v>
      </c>
      <c r="G310" s="137">
        <f>'5 жастағы балалар Ә'!N156</f>
        <v>0</v>
      </c>
    </row>
    <row r="311" spans="2:7">
      <c r="B311" s="34"/>
      <c r="C311" s="137">
        <f>'5 жастағы балалар Ф'!O156</f>
        <v>0</v>
      </c>
      <c r="D311" s="137">
        <f>'5 жастағы балалар К'!O156</f>
        <v>0</v>
      </c>
      <c r="E311" s="137">
        <f>'5 жастағы балалар Т'!O156</f>
        <v>0</v>
      </c>
      <c r="F311" s="137">
        <f>'5 жастағы балалар Ш'!O156</f>
        <v>0</v>
      </c>
      <c r="G311" s="137">
        <f>'5 жастағы балалар Ә'!O156</f>
        <v>0</v>
      </c>
    </row>
    <row r="312" spans="2:7">
      <c r="B312" s="31">
        <v>5</v>
      </c>
      <c r="C312" s="137">
        <f>'5 жастағы балалар Ф'!P156</f>
        <v>0</v>
      </c>
      <c r="D312" s="137">
        <f>'5 жастағы балалар К'!P156</f>
        <v>0</v>
      </c>
      <c r="E312" s="137">
        <f>'5 жастағы балалар Т'!P156</f>
        <v>0</v>
      </c>
      <c r="F312" s="137">
        <f>'5 жастағы балалар Ш'!P156</f>
        <v>0</v>
      </c>
      <c r="G312" s="137">
        <f>'5 жастағы балалар Ә'!P156</f>
        <v>0</v>
      </c>
    </row>
    <row r="313" spans="2:7">
      <c r="B313" s="33"/>
      <c r="C313" s="137">
        <f>'5 жастағы балалар Ф'!Q156</f>
        <v>0</v>
      </c>
      <c r="D313" s="137">
        <f>'5 жастағы балалар К'!Q156</f>
        <v>0</v>
      </c>
      <c r="E313" s="137">
        <f>'5 жастағы балалар Т'!Q156</f>
        <v>0</v>
      </c>
      <c r="F313" s="137">
        <f>'5 жастағы балалар Ш'!Q156</f>
        <v>0</v>
      </c>
      <c r="G313" s="137">
        <f>'5 жастағы балалар Ә'!Q156</f>
        <v>0</v>
      </c>
    </row>
    <row r="314" spans="2:7">
      <c r="B314" s="34"/>
      <c r="C314" s="137">
        <f>'5 жастағы балалар Ф'!R156</f>
        <v>0</v>
      </c>
      <c r="D314" s="137">
        <f>'5 жастағы балалар К'!R156</f>
        <v>0</v>
      </c>
      <c r="E314" s="137">
        <f>'5 жастағы балалар Т'!R156</f>
        <v>0</v>
      </c>
      <c r="F314" s="137">
        <f>'5 жастағы балалар Ш'!R156</f>
        <v>0</v>
      </c>
      <c r="G314" s="137">
        <f>'5 жастағы балалар Ә'!R156</f>
        <v>0</v>
      </c>
    </row>
    <row r="315" spans="2:7">
      <c r="B315" s="31">
        <v>6</v>
      </c>
      <c r="C315" s="137">
        <f>'5 жастағы балалар Ф'!S156</f>
        <v>0</v>
      </c>
      <c r="D315" s="137">
        <f>'5 жастағы балалар К'!S156</f>
        <v>0</v>
      </c>
      <c r="E315" s="137">
        <f>'5 жастағы балалар Т'!S156</f>
        <v>0</v>
      </c>
      <c r="F315" s="137">
        <f>'5 жастағы балалар Ш'!S156</f>
        <v>0</v>
      </c>
      <c r="G315" s="137">
        <f>'5 жастағы балалар Ә'!S156</f>
        <v>0</v>
      </c>
    </row>
    <row r="316" spans="2:7">
      <c r="B316" s="33"/>
      <c r="C316" s="137">
        <f>'5 жастағы балалар Ф'!T156</f>
        <v>0</v>
      </c>
      <c r="D316" s="137">
        <f>'5 жастағы балалар К'!T156</f>
        <v>0</v>
      </c>
      <c r="E316" s="137">
        <f>'5 жастағы балалар Т'!T156</f>
        <v>0</v>
      </c>
      <c r="F316" s="137">
        <f>'5 жастағы балалар Ш'!T156</f>
        <v>0</v>
      </c>
      <c r="G316" s="137">
        <f>'5 жастағы балалар Ә'!T156</f>
        <v>0</v>
      </c>
    </row>
    <row r="317" spans="2:7">
      <c r="B317" s="34"/>
      <c r="C317" s="137">
        <f>'5 жастағы балалар Ф'!U156</f>
        <v>0</v>
      </c>
      <c r="D317" s="137">
        <f>'5 жастағы балалар К'!U156</f>
        <v>0</v>
      </c>
      <c r="E317" s="137">
        <f>'5 жастағы балалар Т'!U156</f>
        <v>0</v>
      </c>
      <c r="F317" s="137">
        <f>'5 жастағы балалар Ш'!U156</f>
        <v>0</v>
      </c>
      <c r="G317" s="137">
        <f>'5 жастағы балалар Ә'!U156</f>
        <v>0</v>
      </c>
    </row>
    <row r="318" spans="2:7">
      <c r="B318" s="31">
        <v>7</v>
      </c>
      <c r="C318" s="137">
        <f>'5 жастағы балалар Ф'!V156</f>
        <v>0</v>
      </c>
      <c r="D318" s="137">
        <f>'5 жастағы балалар К'!V156</f>
        <v>0</v>
      </c>
      <c r="E318" s="137">
        <f>'5 жастағы балалар Т'!V156</f>
        <v>0</v>
      </c>
      <c r="F318" s="137">
        <f>'5 жастағы балалар Ш'!V156</f>
        <v>0</v>
      </c>
      <c r="G318" s="137">
        <f>'5 жастағы балалар Ә'!V156</f>
        <v>0</v>
      </c>
    </row>
    <row r="319" spans="2:7">
      <c r="B319" s="33"/>
      <c r="C319" s="137">
        <f>'5 жастағы балалар Ф'!W156</f>
        <v>0</v>
      </c>
      <c r="D319" s="137">
        <f>'5 жастағы балалар Ш'!W156</f>
        <v>0</v>
      </c>
      <c r="E319" s="137">
        <f>'5 жастағы балалар Т'!W156</f>
        <v>0</v>
      </c>
      <c r="F319" s="137">
        <f>'5 жастағы балалар Ш'!W156</f>
        <v>0</v>
      </c>
      <c r="G319" s="137">
        <f>'5 жастағы балалар Ә'!W156</f>
        <v>0</v>
      </c>
    </row>
    <row r="320" spans="2:7">
      <c r="B320" s="34"/>
      <c r="C320" s="137">
        <f>'5 жастағы балалар Ф'!X156</f>
        <v>0</v>
      </c>
      <c r="D320" s="137">
        <f>'5 жастағы балалар К'!X156</f>
        <v>0</v>
      </c>
      <c r="E320" s="137">
        <f>'5 жастағы балалар Т'!X156</f>
        <v>0</v>
      </c>
      <c r="F320" s="137">
        <f>'5 жастағы балалар Ш'!X156</f>
        <v>0</v>
      </c>
      <c r="G320" s="137">
        <f>'5 жастағы балалар Ә'!X156</f>
        <v>0</v>
      </c>
    </row>
    <row r="321" spans="2:7">
      <c r="B321" s="31">
        <v>8</v>
      </c>
      <c r="C321" s="41"/>
      <c r="D321" s="137">
        <f>'5 жастағы балалар К'!Y156</f>
        <v>0</v>
      </c>
      <c r="E321" s="42"/>
      <c r="F321" s="137">
        <f>'5 жастағы балалар Ш'!Y156</f>
        <v>0</v>
      </c>
      <c r="G321" s="42"/>
    </row>
    <row r="322" spans="2:7">
      <c r="B322" s="33"/>
      <c r="C322" s="43"/>
      <c r="D322" s="137">
        <f>'5 жастағы балалар К'!Z156</f>
        <v>0</v>
      </c>
      <c r="E322" s="44"/>
      <c r="F322" s="137">
        <f>'5 жастағы балалар Ш'!Z156</f>
        <v>0</v>
      </c>
      <c r="G322" s="44"/>
    </row>
    <row r="323" spans="2:7">
      <c r="B323" s="34"/>
      <c r="C323" s="43"/>
      <c r="D323" s="137">
        <f>'5 жастағы балалар К'!AA156</f>
        <v>0</v>
      </c>
      <c r="E323" s="44"/>
      <c r="F323" s="137">
        <f>'5 жастағы балалар Ш'!AA156</f>
        <v>0</v>
      </c>
      <c r="G323" s="44"/>
    </row>
    <row r="324" spans="2:7">
      <c r="B324" s="31">
        <v>9</v>
      </c>
      <c r="C324" s="43"/>
      <c r="D324" s="137">
        <f>'5 жастағы балалар К'!AB156</f>
        <v>0</v>
      </c>
      <c r="E324" s="44"/>
      <c r="F324" s="137">
        <f>'5 жастағы балалар Ш'!AB156</f>
        <v>0</v>
      </c>
      <c r="G324" s="44"/>
    </row>
    <row r="325" spans="2:7">
      <c r="B325" s="33"/>
      <c r="C325" s="43"/>
      <c r="D325" s="137">
        <f>'5 жастағы балалар К'!AC156</f>
        <v>0</v>
      </c>
      <c r="E325" s="44"/>
      <c r="F325" s="137">
        <f>'5 жастағы балалар Ш'!AC156</f>
        <v>0</v>
      </c>
      <c r="G325" s="44"/>
    </row>
    <row r="326" spans="2:7">
      <c r="B326" s="34"/>
      <c r="C326" s="43"/>
      <c r="D326" s="137">
        <f>'5 жастағы балалар К'!AD156</f>
        <v>0</v>
      </c>
      <c r="E326" s="44"/>
      <c r="F326" s="137">
        <f>'5 жастағы балалар Ш'!AD156</f>
        <v>0</v>
      </c>
      <c r="G326" s="44"/>
    </row>
    <row r="327" spans="2:7">
      <c r="B327" s="37">
        <v>10</v>
      </c>
      <c r="C327" s="43"/>
      <c r="D327" s="137">
        <f>'5 жастағы балалар К'!AE156</f>
        <v>0</v>
      </c>
      <c r="E327" s="44"/>
      <c r="F327" s="137">
        <f>'5 жастағы балалар Ш'!AE156</f>
        <v>0</v>
      </c>
      <c r="G327" s="44"/>
    </row>
    <row r="328" spans="2:7">
      <c r="B328" s="37"/>
      <c r="C328" s="43"/>
      <c r="D328" s="137">
        <f>'5 жастағы балалар К'!AF156</f>
        <v>0</v>
      </c>
      <c r="E328" s="44"/>
      <c r="F328" s="137">
        <f>'5 жастағы балалар Ш'!AF156</f>
        <v>0</v>
      </c>
      <c r="G328" s="44"/>
    </row>
    <row r="329" spans="2:7">
      <c r="B329" s="37"/>
      <c r="C329" s="43"/>
      <c r="D329" s="137">
        <f>'5 жастағы балалар К'!AG156</f>
        <v>0</v>
      </c>
      <c r="E329" s="44"/>
      <c r="F329" s="137">
        <f>'5 жастағы балалар Ш'!AG156</f>
        <v>0</v>
      </c>
      <c r="G329" s="44"/>
    </row>
    <row r="330" spans="2:7">
      <c r="B330" s="37">
        <v>11</v>
      </c>
      <c r="C330" s="43"/>
      <c r="D330" s="137">
        <f>'5 жастағы балалар К'!AH156</f>
        <v>0</v>
      </c>
      <c r="E330" s="44"/>
      <c r="F330" s="137">
        <f>'5 жастағы балалар Ш'!AH156</f>
        <v>0</v>
      </c>
      <c r="G330" s="44"/>
    </row>
    <row r="331" spans="2:7">
      <c r="B331" s="37"/>
      <c r="C331" s="43"/>
      <c r="D331" s="137">
        <f>'5 жастағы балалар К'!AI156</f>
        <v>0</v>
      </c>
      <c r="E331" s="44"/>
      <c r="F331" s="137">
        <f>'5 жастағы балалар Ш'!AI156</f>
        <v>0</v>
      </c>
      <c r="G331" s="44"/>
    </row>
    <row r="332" spans="2:7">
      <c r="B332" s="37"/>
      <c r="C332" s="43"/>
      <c r="D332" s="137">
        <f>'5 жастағы балалар К'!AJ156</f>
        <v>0</v>
      </c>
      <c r="E332" s="44"/>
      <c r="F332" s="137">
        <f>'5 жастағы балалар Ш'!AJ156</f>
        <v>0</v>
      </c>
      <c r="G332" s="44"/>
    </row>
    <row r="333" spans="2:7">
      <c r="B333" s="37">
        <v>12</v>
      </c>
      <c r="C333" s="43"/>
      <c r="D333" s="137">
        <f>'5 жастағы балалар К'!AK156</f>
        <v>0</v>
      </c>
      <c r="E333" s="44"/>
      <c r="F333" s="137">
        <f>'5 жастағы балалар Ш'!AK156</f>
        <v>0</v>
      </c>
      <c r="G333" s="44"/>
    </row>
    <row r="334" spans="2:7">
      <c r="B334" s="37"/>
      <c r="C334" s="43"/>
      <c r="D334" s="137">
        <f>'5 жастағы балалар К'!AL156</f>
        <v>0</v>
      </c>
      <c r="E334" s="44"/>
      <c r="F334" s="137">
        <f>'5 жастағы балалар Ш'!AL156</f>
        <v>0</v>
      </c>
      <c r="G334" s="44"/>
    </row>
    <row r="335" spans="2:7">
      <c r="B335" s="37"/>
      <c r="C335" s="43"/>
      <c r="D335" s="137">
        <f>'5 жастағы балалар К'!AM156</f>
        <v>0</v>
      </c>
      <c r="E335" s="44"/>
      <c r="F335" s="137">
        <f>'5 жастағы балалар Ш'!AM156</f>
        <v>0</v>
      </c>
      <c r="G335" s="44"/>
    </row>
    <row r="336" spans="2:7">
      <c r="B336" s="37">
        <v>13</v>
      </c>
      <c r="C336" s="43"/>
      <c r="D336" s="137">
        <f>'5 жастағы балалар К'!AN156</f>
        <v>0</v>
      </c>
      <c r="E336" s="44"/>
      <c r="F336" s="137">
        <f>'5 жастағы балалар Ш'!AN156</f>
        <v>0</v>
      </c>
      <c r="G336" s="44"/>
    </row>
    <row r="337" spans="2:7">
      <c r="B337" s="37"/>
      <c r="C337" s="43"/>
      <c r="D337" s="137">
        <f>'5 жастағы балалар К'!AO156</f>
        <v>0</v>
      </c>
      <c r="E337" s="44"/>
      <c r="F337" s="137">
        <f>'5 жастағы балалар Ш'!AO156</f>
        <v>0</v>
      </c>
      <c r="G337" s="44"/>
    </row>
    <row r="338" spans="2:7">
      <c r="B338" s="37"/>
      <c r="C338" s="43"/>
      <c r="D338" s="137">
        <f>'5 жастағы балалар К'!AP156</f>
        <v>0</v>
      </c>
      <c r="E338" s="44"/>
      <c r="F338" s="137">
        <f>'5 жастағы балалар Ш'!AP156</f>
        <v>0</v>
      </c>
      <c r="G338" s="44"/>
    </row>
    <row r="339" spans="2:7">
      <c r="B339" s="37">
        <v>14</v>
      </c>
      <c r="C339" s="43"/>
      <c r="D339" s="137">
        <f>'5 жастағы балалар К'!AQ156</f>
        <v>0</v>
      </c>
      <c r="E339" s="44"/>
      <c r="F339" s="137">
        <f>'5 жастағы балалар Ш'!AQ156</f>
        <v>0</v>
      </c>
      <c r="G339" s="44"/>
    </row>
    <row r="340" spans="2:7">
      <c r="B340" s="37"/>
      <c r="C340" s="43"/>
      <c r="D340" s="137">
        <f>'5 жастағы балалар К'!AR156</f>
        <v>0</v>
      </c>
      <c r="E340" s="44"/>
      <c r="F340" s="137">
        <f>'5 жастағы балалар Ш'!AR156</f>
        <v>0</v>
      </c>
      <c r="G340" s="44"/>
    </row>
    <row r="341" spans="2:7">
      <c r="B341" s="37"/>
      <c r="C341" s="43"/>
      <c r="D341" s="137">
        <f>'5 жастағы балалар К'!AS156</f>
        <v>0</v>
      </c>
      <c r="E341" s="44"/>
      <c r="F341" s="137">
        <f>'5 жастағы балалар Ш'!AS156</f>
        <v>0</v>
      </c>
      <c r="G341" s="44"/>
    </row>
    <row r="342" spans="2:7">
      <c r="B342" s="37">
        <v>15</v>
      </c>
      <c r="C342" s="43"/>
      <c r="D342" s="137">
        <f>'5 жастағы балалар К'!AT156</f>
        <v>0</v>
      </c>
      <c r="E342" s="44"/>
      <c r="F342" s="137">
        <f>'5 жастағы балалар Ш'!AT156</f>
        <v>0</v>
      </c>
      <c r="G342" s="44"/>
    </row>
    <row r="343" spans="2:7">
      <c r="B343" s="37"/>
      <c r="C343" s="43"/>
      <c r="D343" s="137">
        <f>'5 жастағы балалар К'!AU156</f>
        <v>0</v>
      </c>
      <c r="E343" s="44"/>
      <c r="F343" s="137">
        <f>'5 жастағы балалар Ш'!AU156</f>
        <v>0</v>
      </c>
      <c r="G343" s="44"/>
    </row>
    <row r="344" spans="2:7">
      <c r="B344" s="37"/>
      <c r="C344" s="43"/>
      <c r="D344" s="137">
        <f>'5 жастағы балалар К'!AV156</f>
        <v>0</v>
      </c>
      <c r="E344" s="44"/>
      <c r="F344" s="137">
        <f>'5 жастағы балалар Ш'!AV156</f>
        <v>0</v>
      </c>
      <c r="G344" s="44"/>
    </row>
    <row r="345" spans="2:7">
      <c r="B345" s="31">
        <v>16</v>
      </c>
      <c r="C345" s="43"/>
      <c r="D345" s="137">
        <f>'5 жастағы балалар К'!AW156</f>
        <v>0</v>
      </c>
      <c r="E345" s="44"/>
      <c r="F345" s="137">
        <f>'5 жастағы балалар Ш'!AW156</f>
        <v>0</v>
      </c>
      <c r="G345" s="44"/>
    </row>
    <row r="346" spans="2:7">
      <c r="B346" s="33"/>
      <c r="C346" s="43"/>
      <c r="D346" s="137">
        <f>'5 жастағы балалар К'!AX156</f>
        <v>0</v>
      </c>
      <c r="E346" s="44"/>
      <c r="F346" s="137">
        <f>'5 жастағы балалар Ш'!AX156</f>
        <v>0</v>
      </c>
      <c r="G346" s="44"/>
    </row>
    <row r="347" spans="2:7">
      <c r="B347" s="34"/>
      <c r="C347" s="43"/>
      <c r="D347" s="137">
        <f>'5 жастағы балалар К'!AY156</f>
        <v>0</v>
      </c>
      <c r="E347" s="44"/>
      <c r="F347" s="137">
        <f>'5 жастағы балалар Ш'!AY156</f>
        <v>0</v>
      </c>
      <c r="G347" s="44"/>
    </row>
    <row r="348" spans="2:7">
      <c r="B348" s="31">
        <v>17</v>
      </c>
      <c r="C348" s="43"/>
      <c r="D348" s="137">
        <f>'5 жастағы балалар К'!AZ156</f>
        <v>0</v>
      </c>
      <c r="E348" s="44"/>
      <c r="F348" s="137">
        <f>'5 жастағы балалар Ш'!AZ156</f>
        <v>0</v>
      </c>
      <c r="G348" s="44"/>
    </row>
    <row r="349" spans="2:7">
      <c r="B349" s="33"/>
      <c r="C349" s="43"/>
      <c r="D349" s="137">
        <f>'5 жастағы балалар К'!BA156</f>
        <v>0</v>
      </c>
      <c r="E349" s="44"/>
      <c r="F349" s="137">
        <f>'5 жастағы балалар Ш'!BA156</f>
        <v>0</v>
      </c>
      <c r="G349" s="44"/>
    </row>
    <row r="350" spans="2:7">
      <c r="B350" s="34"/>
      <c r="C350" s="43"/>
      <c r="D350" s="137">
        <f>'5 жастағы балалар К'!BB156</f>
        <v>0</v>
      </c>
      <c r="E350" s="44"/>
      <c r="F350" s="137">
        <f>'5 жастағы балалар Ш'!BB156</f>
        <v>0</v>
      </c>
      <c r="G350" s="44"/>
    </row>
    <row r="351" spans="2:7">
      <c r="B351" s="31">
        <v>18</v>
      </c>
      <c r="C351" s="43"/>
      <c r="D351" s="137">
        <f>'5 жастағы балалар К'!BC156</f>
        <v>0</v>
      </c>
      <c r="E351" s="44"/>
      <c r="F351" s="137">
        <f>'5 жастағы балалар Ш'!BC156</f>
        <v>0</v>
      </c>
      <c r="G351" s="44"/>
    </row>
    <row r="352" spans="2:7">
      <c r="B352" s="33"/>
      <c r="C352" s="43"/>
      <c r="D352" s="137">
        <f>'5 жастағы балалар К'!BD156</f>
        <v>0</v>
      </c>
      <c r="E352" s="44"/>
      <c r="F352" s="137">
        <f>'5 жастағы балалар Ш'!BD156</f>
        <v>0</v>
      </c>
      <c r="G352" s="44"/>
    </row>
    <row r="353" spans="2:7">
      <c r="B353" s="34"/>
      <c r="C353" s="43"/>
      <c r="D353" s="137">
        <f>'5 жастағы балалар К'!BE156</f>
        <v>0</v>
      </c>
      <c r="E353" s="44"/>
      <c r="F353" s="137">
        <f>'5 жастағы балалар Ш'!BE156</f>
        <v>0</v>
      </c>
      <c r="G353" s="44"/>
    </row>
    <row r="354" spans="2:7">
      <c r="B354" s="31">
        <v>19</v>
      </c>
      <c r="C354" s="43"/>
      <c r="D354" s="137">
        <f>'5 жастағы балалар К'!BF156</f>
        <v>0</v>
      </c>
      <c r="E354" s="44"/>
      <c r="F354" s="137">
        <f>'5 жастағы балалар Ш'!BF156</f>
        <v>0</v>
      </c>
      <c r="G354" s="44"/>
    </row>
    <row r="355" spans="2:7">
      <c r="B355" s="33"/>
      <c r="C355" s="43"/>
      <c r="D355" s="137">
        <f>'5 жастағы балалар К'!BG156</f>
        <v>0</v>
      </c>
      <c r="E355" s="44"/>
      <c r="F355" s="137">
        <f>'5 жастағы балалар Ш'!BG156</f>
        <v>0</v>
      </c>
      <c r="G355" s="44"/>
    </row>
    <row r="356" spans="2:7">
      <c r="B356" s="34"/>
      <c r="C356" s="43"/>
      <c r="D356" s="137">
        <f>'5 жастағы балалар К'!BH156</f>
        <v>0</v>
      </c>
      <c r="E356" s="44"/>
      <c r="F356" s="137">
        <f>'5 жастағы балалар Ш'!BH156</f>
        <v>0</v>
      </c>
      <c r="G356" s="44"/>
    </row>
    <row r="357" spans="2:7">
      <c r="B357" s="31">
        <v>20</v>
      </c>
      <c r="C357" s="43"/>
      <c r="D357" s="137">
        <f>'5 жастағы балалар К'!BI156</f>
        <v>0</v>
      </c>
      <c r="E357" s="44"/>
      <c r="F357" s="137">
        <f>'5 жастағы балалар Ш'!BI156</f>
        <v>0</v>
      </c>
      <c r="G357" s="44"/>
    </row>
    <row r="358" spans="2:7">
      <c r="B358" s="33"/>
      <c r="C358" s="43"/>
      <c r="D358" s="137">
        <f>'5 жастағы балалар К'!BJ156</f>
        <v>0</v>
      </c>
      <c r="E358" s="44"/>
      <c r="F358" s="137">
        <f>'5 жастағы балалар Ш'!BJ156</f>
        <v>0</v>
      </c>
      <c r="G358" s="44"/>
    </row>
    <row r="359" spans="2:7">
      <c r="B359" s="34"/>
      <c r="C359" s="43"/>
      <c r="D359" s="137">
        <f>'5 жастағы балалар К'!BK156</f>
        <v>0</v>
      </c>
      <c r="E359" s="44"/>
      <c r="F359" s="137">
        <f>'5 жастағы балалар Ш'!BK156</f>
        <v>0</v>
      </c>
      <c r="G359" s="44"/>
    </row>
    <row r="360" spans="2:7">
      <c r="B360" s="31">
        <v>21</v>
      </c>
      <c r="C360" s="43"/>
      <c r="D360" s="137">
        <f>'5 жастағы балалар К'!BL156</f>
        <v>0</v>
      </c>
      <c r="E360" s="44"/>
      <c r="F360" s="137">
        <f>'5 жастағы балалар Ш'!BL156</f>
        <v>0</v>
      </c>
      <c r="G360" s="44"/>
    </row>
    <row r="361" spans="2:7">
      <c r="B361" s="33"/>
      <c r="C361" s="43"/>
      <c r="D361" s="137">
        <f>'5 жастағы балалар К'!BM156</f>
        <v>0</v>
      </c>
      <c r="E361" s="44"/>
      <c r="F361" s="137">
        <f>'5 жастағы балалар Ш'!BM156</f>
        <v>0</v>
      </c>
      <c r="G361" s="44"/>
    </row>
    <row r="362" spans="2:7">
      <c r="B362" s="34"/>
      <c r="C362" s="43"/>
      <c r="D362" s="137">
        <f>'5 жастағы балалар К'!BN156</f>
        <v>0</v>
      </c>
      <c r="E362" s="44"/>
      <c r="F362" s="137">
        <f>'5 жастағы балалар Ш'!BN156</f>
        <v>0</v>
      </c>
      <c r="G362" s="44"/>
    </row>
    <row r="363" spans="2:7">
      <c r="B363" s="31">
        <v>22</v>
      </c>
      <c r="C363" s="43"/>
      <c r="D363" s="137">
        <f>'5 жастағы балалар К'!BO156</f>
        <v>0</v>
      </c>
      <c r="E363" s="44"/>
      <c r="F363" s="137">
        <f>'5 жастағы балалар Ш'!BO156</f>
        <v>0</v>
      </c>
      <c r="G363" s="44"/>
    </row>
    <row r="364" spans="2:7">
      <c r="B364" s="33"/>
      <c r="C364" s="43"/>
      <c r="D364" s="137">
        <f>'5 жастағы балалар К'!BP156</f>
        <v>0</v>
      </c>
      <c r="E364" s="44"/>
      <c r="F364" s="137">
        <f>'5 жастағы балалар Ш'!BP156</f>
        <v>0</v>
      </c>
      <c r="G364" s="44"/>
    </row>
    <row r="365" spans="2:7">
      <c r="B365" s="34"/>
      <c r="C365" s="43"/>
      <c r="D365" s="137">
        <f>'5 жастағы балалар К'!BQ156</f>
        <v>0</v>
      </c>
      <c r="E365" s="44"/>
      <c r="F365" s="137">
        <f>'5 жастағы балалар Ш'!BQ156</f>
        <v>0</v>
      </c>
      <c r="G365" s="44"/>
    </row>
    <row r="366" spans="2:7">
      <c r="B366" s="31">
        <v>23</v>
      </c>
      <c r="C366" s="43"/>
      <c r="D366" s="137">
        <f>'5 жастағы балалар К'!BR156</f>
        <v>0</v>
      </c>
      <c r="E366" s="44"/>
      <c r="F366" s="137">
        <f>'5 жастағы балалар Ш'!BR156</f>
        <v>0</v>
      </c>
      <c r="G366" s="44"/>
    </row>
    <row r="367" spans="2:7">
      <c r="B367" s="33"/>
      <c r="C367" s="43"/>
      <c r="D367" s="137">
        <f>'5 жастағы балалар К'!BS156</f>
        <v>0</v>
      </c>
      <c r="E367" s="44"/>
      <c r="F367" s="137">
        <f>'5 жастағы балалар Ш'!BS156</f>
        <v>0</v>
      </c>
      <c r="G367" s="44"/>
    </row>
    <row r="368" spans="2:7">
      <c r="B368" s="34"/>
      <c r="C368" s="43"/>
      <c r="D368" s="137">
        <f>'5 жастағы балалар К'!BT156</f>
        <v>0</v>
      </c>
      <c r="E368" s="44"/>
      <c r="F368" s="137">
        <f>'5 жастағы балалар Ш'!BT156</f>
        <v>0</v>
      </c>
      <c r="G368" s="44"/>
    </row>
    <row r="369" spans="2:7">
      <c r="B369" s="31">
        <v>24</v>
      </c>
      <c r="C369" s="43"/>
      <c r="D369" s="137">
        <f>'5 жастағы балалар К'!BU156</f>
        <v>0</v>
      </c>
      <c r="E369" s="44"/>
      <c r="F369" s="137">
        <f>'5 жастағы балалар Ш'!BU156</f>
        <v>0</v>
      </c>
      <c r="G369" s="44"/>
    </row>
    <row r="370" spans="2:7">
      <c r="B370" s="33"/>
      <c r="C370" s="43"/>
      <c r="D370" s="137">
        <f>'5 жастағы балалар К'!BV156</f>
        <v>0</v>
      </c>
      <c r="E370" s="44"/>
      <c r="F370" s="137">
        <f>'5 жастағы балалар Ш'!BV156</f>
        <v>0</v>
      </c>
      <c r="G370" s="44"/>
    </row>
    <row r="371" spans="2:7">
      <c r="B371" s="34"/>
      <c r="C371" s="43"/>
      <c r="D371" s="137">
        <f>'5 жастағы балалар К'!BW156</f>
        <v>0</v>
      </c>
      <c r="E371" s="44"/>
      <c r="F371" s="137">
        <f>'5 жастағы балалар Ш'!BW156</f>
        <v>0</v>
      </c>
      <c r="G371" s="44"/>
    </row>
    <row r="372" spans="2:7">
      <c r="B372" s="31">
        <v>25</v>
      </c>
      <c r="C372" s="43"/>
      <c r="D372" s="137">
        <f>'5 жастағы балалар К'!BX156</f>
        <v>0</v>
      </c>
      <c r="E372" s="44"/>
      <c r="F372" s="137">
        <f>'5 жастағы балалар Ш'!BX156</f>
        <v>0</v>
      </c>
      <c r="G372" s="44"/>
    </row>
    <row r="373" spans="2:7">
      <c r="B373" s="33"/>
      <c r="C373" s="43"/>
      <c r="D373" s="137">
        <f>'5 жастағы балалар К'!BY156</f>
        <v>0</v>
      </c>
      <c r="E373" s="44"/>
      <c r="F373" s="137">
        <f>'5 жастағы балалар Ш'!BY156</f>
        <v>0</v>
      </c>
      <c r="G373" s="44"/>
    </row>
    <row r="374" spans="2:7">
      <c r="B374" s="34"/>
      <c r="C374" s="43"/>
      <c r="D374" s="137">
        <f>'5 жастағы балалар К'!BZ156</f>
        <v>0</v>
      </c>
      <c r="E374" s="44"/>
      <c r="F374" s="137">
        <f>'5 жастағы балалар Ш'!BZ156</f>
        <v>0</v>
      </c>
      <c r="G374" s="44"/>
    </row>
    <row r="375" spans="2:7">
      <c r="B375" s="37">
        <v>26</v>
      </c>
      <c r="C375" s="43"/>
      <c r="D375" s="137">
        <f>'5 жастағы балалар К'!CA156</f>
        <v>0</v>
      </c>
      <c r="E375" s="44"/>
      <c r="F375" s="137">
        <f>'5 жастағы балалар Ш'!CA156</f>
        <v>0</v>
      </c>
      <c r="G375" s="44"/>
    </row>
    <row r="376" spans="2:7">
      <c r="B376" s="37"/>
      <c r="C376" s="43"/>
      <c r="D376" s="137">
        <f>'5 жастағы балалар К'!CB156</f>
        <v>0</v>
      </c>
      <c r="E376" s="44"/>
      <c r="F376" s="137">
        <f>'5 жастағы балалар Ш'!CB156</f>
        <v>0</v>
      </c>
      <c r="G376" s="44"/>
    </row>
    <row r="377" spans="2:7">
      <c r="B377" s="37"/>
      <c r="C377" s="43"/>
      <c r="D377" s="137">
        <f>'5 жастағы балалар К'!CC156</f>
        <v>0</v>
      </c>
      <c r="E377" s="44"/>
      <c r="F377" s="137">
        <f>'5 жастағы балалар Ш'!CC156</f>
        <v>0</v>
      </c>
      <c r="G377" s="44"/>
    </row>
    <row r="378" spans="2:7">
      <c r="B378" s="37">
        <v>27</v>
      </c>
      <c r="C378" s="43"/>
      <c r="D378" s="137">
        <f>'5 жастағы балалар К'!CD156</f>
        <v>0</v>
      </c>
      <c r="E378" s="44"/>
      <c r="F378" s="137">
        <f>'5 жастағы балалар Ш'!CD156</f>
        <v>0</v>
      </c>
      <c r="G378" s="44"/>
    </row>
    <row r="379" spans="2:7">
      <c r="B379" s="37"/>
      <c r="C379" s="43"/>
      <c r="D379" s="137">
        <f>'5 жастағы балалар К'!CE156</f>
        <v>0</v>
      </c>
      <c r="E379" s="44"/>
      <c r="F379" s="137">
        <f>'5 жастағы балалар Ш'!CE156</f>
        <v>0</v>
      </c>
      <c r="G379" s="44"/>
    </row>
    <row r="380" spans="2:7">
      <c r="B380" s="37"/>
      <c r="C380" s="43"/>
      <c r="D380" s="137">
        <f>'5 жастағы балалар К'!CF156</f>
        <v>0</v>
      </c>
      <c r="E380" s="44"/>
      <c r="F380" s="137">
        <f>'5 жастағы балалар Ш'!CF156</f>
        <v>0</v>
      </c>
      <c r="G380" s="44"/>
    </row>
    <row r="381" spans="2:7">
      <c r="B381" s="37">
        <v>28</v>
      </c>
      <c r="C381" s="43"/>
      <c r="D381" s="137">
        <f>'5 жастағы балалар К'!CG156</f>
        <v>0</v>
      </c>
      <c r="E381" s="44"/>
      <c r="F381" s="137">
        <f>'5 жастағы балалар Ш'!CG156</f>
        <v>0</v>
      </c>
      <c r="G381" s="44"/>
    </row>
    <row r="382" spans="2:7">
      <c r="B382" s="37"/>
      <c r="C382" s="43"/>
      <c r="D382" s="137">
        <f>'5 жастағы балалар К'!CH156</f>
        <v>0</v>
      </c>
      <c r="E382" s="44"/>
      <c r="F382" s="137">
        <f>'5 жастағы балалар Ш'!CH156</f>
        <v>0</v>
      </c>
      <c r="G382" s="44"/>
    </row>
    <row r="383" spans="2:7">
      <c r="B383" s="37"/>
      <c r="C383" s="43"/>
      <c r="D383" s="137">
        <f>'5 жастағы балалар К'!CI156</f>
        <v>0</v>
      </c>
      <c r="E383" s="44"/>
      <c r="F383" s="137">
        <f>'5 жастағы балалар Ш'!CI156</f>
        <v>0</v>
      </c>
      <c r="G383" s="44"/>
    </row>
    <row r="384" spans="2:7">
      <c r="B384" s="37">
        <v>29</v>
      </c>
      <c r="C384" s="43"/>
      <c r="D384" s="42"/>
      <c r="E384" s="44"/>
      <c r="F384" s="137">
        <f>'5 жастағы балалар Ш'!CJ156</f>
        <v>0</v>
      </c>
      <c r="G384" s="44"/>
    </row>
    <row r="385" spans="2:7">
      <c r="B385" s="37"/>
      <c r="C385" s="43"/>
      <c r="D385" s="44"/>
      <c r="E385" s="44"/>
      <c r="F385" s="137">
        <f>'5 жастағы балалар Ш'!CK156</f>
        <v>0</v>
      </c>
      <c r="G385" s="44"/>
    </row>
    <row r="386" spans="2:7">
      <c r="B386" s="37"/>
      <c r="C386" s="43"/>
      <c r="D386" s="44"/>
      <c r="E386" s="44"/>
      <c r="F386" s="137">
        <f>'5 жастағы балалар Ш'!CL156</f>
        <v>0</v>
      </c>
      <c r="G386" s="44"/>
    </row>
    <row r="387" spans="2:7">
      <c r="B387" s="37">
        <v>30</v>
      </c>
      <c r="C387" s="43"/>
      <c r="D387" s="44"/>
      <c r="E387" s="44"/>
      <c r="F387" s="137">
        <f>'5 жастағы балалар Ш'!CM156</f>
        <v>0</v>
      </c>
      <c r="G387" s="44"/>
    </row>
    <row r="388" spans="2:7">
      <c r="B388" s="37"/>
      <c r="C388" s="43"/>
      <c r="D388" s="44"/>
      <c r="E388" s="44"/>
      <c r="F388" s="137">
        <f>'5 жастағы балалар Ш'!CN156</f>
        <v>0</v>
      </c>
      <c r="G388" s="44"/>
    </row>
    <row r="389" spans="2:7">
      <c r="B389" s="37"/>
      <c r="C389" s="43"/>
      <c r="D389" s="44"/>
      <c r="E389" s="44"/>
      <c r="F389" s="137">
        <f>'5 жастағы балалар Ш'!CO156</f>
        <v>0</v>
      </c>
      <c r="G389" s="44"/>
    </row>
    <row r="390" spans="2:7">
      <c r="B390" s="37">
        <v>31</v>
      </c>
      <c r="C390" s="43"/>
      <c r="D390" s="44"/>
      <c r="E390" s="44"/>
      <c r="F390" s="137">
        <f>'5 жастағы балалар Ш'!CP156</f>
        <v>0</v>
      </c>
      <c r="G390" s="44"/>
    </row>
    <row r="391" spans="2:7">
      <c r="B391" s="37"/>
      <c r="C391" s="43"/>
      <c r="D391" s="44"/>
      <c r="E391" s="44"/>
      <c r="F391" s="137">
        <f>'5 жастағы балалар Ш'!CQ156</f>
        <v>0</v>
      </c>
      <c r="G391" s="44"/>
    </row>
    <row r="392" spans="2:7">
      <c r="B392" s="37"/>
      <c r="C392" s="43"/>
      <c r="D392" s="44"/>
      <c r="E392" s="44"/>
      <c r="F392" s="137">
        <f>'5 жастағы балалар Ш'!CR156</f>
        <v>0</v>
      </c>
      <c r="G392" s="44"/>
    </row>
    <row r="393" spans="2:7">
      <c r="B393" s="37">
        <v>32</v>
      </c>
      <c r="C393" s="43"/>
      <c r="D393" s="44"/>
      <c r="E393" s="44"/>
      <c r="F393" s="137">
        <f>'5 жастағы балалар Ш'!CS156</f>
        <v>0</v>
      </c>
      <c r="G393" s="44"/>
    </row>
    <row r="394" spans="2:7">
      <c r="B394" s="37"/>
      <c r="C394" s="43"/>
      <c r="D394" s="44"/>
      <c r="E394" s="44"/>
      <c r="F394" s="137">
        <f>'5 жастағы балалар Ш'!CT156</f>
        <v>0</v>
      </c>
      <c r="G394" s="44"/>
    </row>
    <row r="395" spans="2:7">
      <c r="B395" s="37"/>
      <c r="C395" s="43"/>
      <c r="D395" s="44"/>
      <c r="E395" s="44"/>
      <c r="F395" s="137">
        <f>'5 жастағы балалар Ш'!CU156</f>
        <v>0</v>
      </c>
      <c r="G395" s="44"/>
    </row>
    <row r="396" spans="2:7">
      <c r="B396" s="37">
        <v>33</v>
      </c>
      <c r="C396" s="43"/>
      <c r="D396" s="44"/>
      <c r="E396" s="44"/>
      <c r="F396" s="137">
        <f>'5 жастағы балалар Ш'!CV156</f>
        <v>0</v>
      </c>
      <c r="G396" s="44"/>
    </row>
    <row r="397" spans="2:7">
      <c r="B397" s="37"/>
      <c r="C397" s="43"/>
      <c r="D397" s="44"/>
      <c r="E397" s="44"/>
      <c r="F397" s="137">
        <f>'5 жастағы балалар Ш'!CW156</f>
        <v>0</v>
      </c>
      <c r="G397" s="44"/>
    </row>
    <row r="398" spans="2:7">
      <c r="B398" s="37"/>
      <c r="C398" s="43"/>
      <c r="D398" s="44"/>
      <c r="E398" s="44"/>
      <c r="F398" s="137">
        <f>'5 жастағы балалар Ш'!CX156</f>
        <v>0</v>
      </c>
      <c r="G398" s="44"/>
    </row>
    <row r="399" spans="2:7">
      <c r="B399" s="37">
        <v>34</v>
      </c>
      <c r="C399" s="43"/>
      <c r="D399" s="44"/>
      <c r="E399" s="44"/>
      <c r="F399" s="137">
        <f>'5 жастағы балалар Ш'!CY156</f>
        <v>0</v>
      </c>
      <c r="G399" s="44"/>
    </row>
    <row r="400" spans="2:7">
      <c r="B400" s="37"/>
      <c r="C400" s="43"/>
      <c r="D400" s="44"/>
      <c r="E400" s="44"/>
      <c r="F400" s="137">
        <f>'5 жастағы балалар Ш'!CZ156</f>
        <v>0</v>
      </c>
      <c r="G400" s="44"/>
    </row>
    <row r="401" spans="2:7">
      <c r="B401" s="37"/>
      <c r="C401" s="43"/>
      <c r="D401" s="44"/>
      <c r="E401" s="44"/>
      <c r="F401" s="137">
        <f>'5 жастағы балалар Ш'!DA156</f>
        <v>0</v>
      </c>
      <c r="G401" s="44"/>
    </row>
    <row r="402" spans="2:7">
      <c r="B402" s="37">
        <v>35</v>
      </c>
      <c r="C402" s="43"/>
      <c r="D402" s="44"/>
      <c r="E402" s="44"/>
      <c r="F402" s="137">
        <f>'5 жастағы балалар Ш'!DB156</f>
        <v>0</v>
      </c>
      <c r="G402" s="44"/>
    </row>
    <row r="403" spans="2:7">
      <c r="B403" s="37"/>
      <c r="C403" s="43"/>
      <c r="D403" s="44"/>
      <c r="E403" s="44"/>
      <c r="F403" s="137">
        <f>'5 жастағы балалар Ш'!DC156</f>
        <v>0</v>
      </c>
      <c r="G403" s="44"/>
    </row>
    <row r="404" spans="2:7">
      <c r="B404" s="37"/>
      <c r="C404" s="45"/>
      <c r="D404" s="46"/>
      <c r="E404" s="46"/>
      <c r="F404" s="137">
        <f>'5 жастағы балалар Ш'!DD156</f>
        <v>0</v>
      </c>
      <c r="G404" s="46"/>
    </row>
    <row r="405" spans="2:2">
      <c r="B405" s="47">
        <f>СВОД3!V51</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4">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s>
  <pageMargins left="0.7" right="0.7" top="0.75" bottom="0.75" header="0.3" footer="0.3"/>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B2:BB619"/>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Ф'!C157</f>
        <v>0</v>
      </c>
      <c r="E4" s="5"/>
      <c r="F4" s="5"/>
      <c r="G4" s="1"/>
      <c r="H4" s="1"/>
    </row>
    <row r="5" ht="18" spans="2:8">
      <c r="B5" s="6" t="s">
        <v>2</v>
      </c>
      <c r="C5" s="6"/>
      <c r="D5" s="7">
        <f>'5 жастағы балалар Ф'!A157</f>
        <v>0</v>
      </c>
      <c r="E5" s="7"/>
      <c r="F5" s="7"/>
      <c r="G5" s="1"/>
      <c r="H5" s="1"/>
    </row>
    <row r="6" ht="74.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2"/>
      <c r="G10" s="13"/>
      <c r="H10" s="14"/>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5"/>
      <c r="G11" s="16"/>
      <c r="H11" s="17"/>
      <c r="I11" s="18" t="e">
        <f>IF(C303="","",VLOOKUP(C303,$S$563:$T$565,2,TRUE))</f>
        <v>#N/A</v>
      </c>
      <c r="J11" s="18" t="e">
        <f>IF(C304="","",VLOOKUP(C304,$U$563:$V$565,2,TRUE))</f>
        <v>#N/A</v>
      </c>
      <c r="K11" s="18" t="e">
        <f>IF(C305="","",VLOOKUP(C305,$W$563:$X$565,2,TRUE))</f>
        <v>#N/A</v>
      </c>
      <c r="L11" s="20"/>
    </row>
    <row r="12" ht="90" customHeight="1" spans="2:12">
      <c r="B12" s="11"/>
      <c r="C12" s="15"/>
      <c r="D12" s="16"/>
      <c r="E12" s="17"/>
      <c r="F12" s="15"/>
      <c r="G12" s="16"/>
      <c r="H12" s="17"/>
      <c r="I12" s="18" t="e">
        <f>IF(C306="","",VLOOKUP(C306,$Y$563:$Z$565,2,TRUE))</f>
        <v>#N/A</v>
      </c>
      <c r="J12" s="18" t="e">
        <f>IF(C307="","",VLOOKUP(C307,$AA$563:$AB$565,2,TRUE))</f>
        <v>#N/A</v>
      </c>
      <c r="K12" s="18" t="e">
        <f>IF(C308="","",VLOOKUP(C308,$AC$563:$AD$565,2,TRUE))</f>
        <v>#N/A</v>
      </c>
      <c r="L12" s="20"/>
    </row>
    <row r="13" ht="90" customHeight="1" spans="2:12">
      <c r="B13" s="11"/>
      <c r="C13" s="15"/>
      <c r="D13" s="16"/>
      <c r="E13" s="17"/>
      <c r="F13" s="15"/>
      <c r="G13" s="16"/>
      <c r="H13" s="17"/>
      <c r="I13" s="18" t="e">
        <f>IF(C309="","",VLOOKUP(C309,$AE$563:$AF$565,2,TRUE))</f>
        <v>#N/A</v>
      </c>
      <c r="J13" s="18" t="e">
        <f>IF(C310="","",VLOOKUP(C310,$AG$563:$AH$565,2,TRUE))</f>
        <v>#N/A</v>
      </c>
      <c r="K13" s="18" t="e">
        <f>IF(C311="","",VLOOKUP(C311,$AI$563:$AJ$565,2,TRUE))</f>
        <v>#N/A</v>
      </c>
      <c r="L13" s="20"/>
    </row>
    <row r="14" ht="90" customHeight="1" spans="2:12">
      <c r="B14" s="11"/>
      <c r="C14" s="15"/>
      <c r="D14" s="16"/>
      <c r="E14" s="17"/>
      <c r="F14" s="15"/>
      <c r="G14" s="16"/>
      <c r="H14" s="17"/>
      <c r="I14" s="18" t="e">
        <f>IF(C312="","",VLOOKUP(C312,$AK$563:$AL$565,2,TRUE))</f>
        <v>#N/A</v>
      </c>
      <c r="J14" s="18" t="e">
        <f>IF(C313="","",VLOOKUP(C313,$AM$563:$AN$565,2,TRUE))</f>
        <v>#N/A</v>
      </c>
      <c r="K14" s="18" t="e">
        <f>IF(C314="","",VLOOKUP(C314,$AO$563:$AP$565,2,TRUE))</f>
        <v>#N/A</v>
      </c>
      <c r="L14" s="20"/>
    </row>
    <row r="15" ht="90" customHeight="1" spans="2:12">
      <c r="B15" s="11"/>
      <c r="C15" s="15"/>
      <c r="D15" s="16"/>
      <c r="E15" s="17"/>
      <c r="F15" s="15"/>
      <c r="G15" s="16"/>
      <c r="H15" s="17"/>
      <c r="I15" s="18" t="e">
        <f>IF(C315="","",VLOOKUP(C315,$AQ$563:$AR$565,2,TRUE))</f>
        <v>#N/A</v>
      </c>
      <c r="J15" s="18" t="e">
        <f>IF(C316="","",VLOOKUP(C316,$AS$563:$AT$565,2,TRUE))</f>
        <v>#N/A</v>
      </c>
      <c r="K15" s="18" t="e">
        <f>IF(C317="","",VLOOKUP(C317,$AU$563:$AV$565,2,TRUE))</f>
        <v>#N/A</v>
      </c>
      <c r="L15" s="20"/>
    </row>
    <row r="16" ht="90" customHeight="1" spans="2:12">
      <c r="B16" s="11"/>
      <c r="C16" s="15"/>
      <c r="D16" s="16"/>
      <c r="E16" s="17"/>
      <c r="F16" s="15"/>
      <c r="G16" s="16"/>
      <c r="H16" s="17"/>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5"/>
      <c r="G17" s="16"/>
      <c r="H17" s="17"/>
      <c r="I17" s="18" t="e">
        <f>IF(D300="","",VLOOKUP(D300,$M$567:$N$569,2,TRUE))</f>
        <v>#N/A</v>
      </c>
      <c r="J17" s="18" t="e">
        <f>IF(D301="","",VLOOKUP(D301,$O$567:$P$569,2,TRUE))</f>
        <v>#N/A</v>
      </c>
      <c r="K17" s="18" t="e">
        <f>IF(D302="","",VLOOKUP(D302,$Q$567:$R$569,2,TRUE))</f>
        <v>#N/A</v>
      </c>
      <c r="L17" s="20"/>
    </row>
    <row r="18" ht="90" customHeight="1" spans="2:12">
      <c r="B18" s="11"/>
      <c r="C18" s="15"/>
      <c r="D18" s="16"/>
      <c r="E18" s="17"/>
      <c r="F18" s="15"/>
      <c r="G18" s="16"/>
      <c r="H18" s="17"/>
      <c r="I18" s="18" t="e">
        <f>IF(D303="","",VLOOKUP(D303,$S$567:$T$569,2,TRUE))</f>
        <v>#N/A</v>
      </c>
      <c r="J18" s="18" t="e">
        <f>IF(D304="","",VLOOKUP(D304,$U$567:$V$569,2,TRUE))</f>
        <v>#N/A</v>
      </c>
      <c r="K18" s="18" t="e">
        <f>IF(D305="","",VLOOKUP(D305,$W$567:$X$569,2,TRUE))</f>
        <v>#N/A</v>
      </c>
      <c r="L18" s="20"/>
    </row>
    <row r="19" ht="90" customHeight="1" spans="2:12">
      <c r="B19" s="11"/>
      <c r="C19" s="15"/>
      <c r="D19" s="16"/>
      <c r="E19" s="17"/>
      <c r="F19" s="15"/>
      <c r="G19" s="16"/>
      <c r="H19" s="17"/>
      <c r="I19" s="18" t="e">
        <f>IF(D306="","",VLOOKUP(D306,$Y$567:$Z$569,2,TRUE))</f>
        <v>#N/A</v>
      </c>
      <c r="J19" s="18" t="e">
        <f>IF(D307="","",VLOOKUP(D307,$AA$567:$AB$569,2,TRUE))</f>
        <v>#N/A</v>
      </c>
      <c r="K19" s="18" t="e">
        <f>IF(D308="","",VLOOKUP(D308,$AC$567:$AD$569,2,TRUE))</f>
        <v>#N/A</v>
      </c>
      <c r="L19" s="20"/>
    </row>
    <row r="20" ht="90" customHeight="1" spans="2:12">
      <c r="B20" s="11"/>
      <c r="C20" s="15"/>
      <c r="D20" s="16"/>
      <c r="E20" s="17"/>
      <c r="F20" s="15"/>
      <c r="G20" s="16"/>
      <c r="H20" s="17"/>
      <c r="I20" s="18" t="e">
        <f>IF(D309="","",VLOOKUP(D309,$AE$567:$AF$569,2,TRUE))</f>
        <v>#N/A</v>
      </c>
      <c r="J20" s="18" t="e">
        <f>IF(D310="","",VLOOKUP(D310,$AG$567:$AH$569,2,TRUE))</f>
        <v>#N/A</v>
      </c>
      <c r="K20" s="18" t="e">
        <f>IF(D311="","",VLOOKUP(D311,$AI$567:$AJ$569,2,TRUE))</f>
        <v>#N/A</v>
      </c>
      <c r="L20" s="20"/>
    </row>
    <row r="21" ht="90" customHeight="1" spans="2:12">
      <c r="B21" s="11"/>
      <c r="C21" s="15"/>
      <c r="D21" s="16"/>
      <c r="E21" s="17"/>
      <c r="F21" s="15"/>
      <c r="G21" s="16"/>
      <c r="H21" s="17"/>
      <c r="I21" s="18" t="e">
        <f>IF(D312="","",VLOOKUP(D312,$AK$567:$AL$569,2,TRUE))</f>
        <v>#N/A</v>
      </c>
      <c r="J21" s="18" t="e">
        <f>IF(D313="","",VLOOKUP(D313,$AM$567:$AN$569,2,TRUE))</f>
        <v>#N/A</v>
      </c>
      <c r="K21" s="18" t="e">
        <f>IF(D314="","",VLOOKUP(D314,$AO$567:$AP$569,2,TRUE))</f>
        <v>#N/A</v>
      </c>
      <c r="L21" s="20"/>
    </row>
    <row r="22" ht="90" customHeight="1" spans="2:12">
      <c r="B22" s="11"/>
      <c r="C22" s="15"/>
      <c r="D22" s="16"/>
      <c r="E22" s="17"/>
      <c r="F22" s="15"/>
      <c r="G22" s="16"/>
      <c r="H22" s="17"/>
      <c r="I22" s="18" t="e">
        <f>IF(D315="","",VLOOKUP(D315,$AQ$567:$AR$569,2,TRUE))</f>
        <v>#N/A</v>
      </c>
      <c r="J22" s="18" t="e">
        <f>IF(D316="","",VLOOKUP(D316,$AS$567:$AT$569,2,TRUE))</f>
        <v>#N/A</v>
      </c>
      <c r="K22" s="18" t="e">
        <f>IF(D317="","",VLOOKUP(D317,$AU$567:$AV$569,2,TRUE))</f>
        <v>#N/A</v>
      </c>
      <c r="L22" s="20"/>
    </row>
    <row r="23" ht="90" customHeight="1" spans="2:12">
      <c r="B23" s="11"/>
      <c r="C23" s="15"/>
      <c r="D23" s="16"/>
      <c r="E23" s="17"/>
      <c r="F23" s="15"/>
      <c r="G23" s="16"/>
      <c r="H23" s="17"/>
      <c r="I23" s="18" t="e">
        <f>IF(D318="","",VLOOKUP(D318,$AW$567:$AX$569,2,TRUE))</f>
        <v>#N/A</v>
      </c>
      <c r="J23" s="18" t="e">
        <f>IF(D319="","",VLOOKUP(D319,$AY$567:$AZ$569,2,TRUE))</f>
        <v>#N/A</v>
      </c>
      <c r="K23" s="18" t="e">
        <f>IF(D320="","",VLOOKUP(D320,$BA$567:$BB$569,2,TRUE))</f>
        <v>#N/A</v>
      </c>
      <c r="L23" s="20"/>
    </row>
    <row r="24" ht="90" customHeight="1" spans="2:12">
      <c r="B24" s="11"/>
      <c r="C24" s="15"/>
      <c r="D24" s="16"/>
      <c r="E24" s="17"/>
      <c r="F24" s="15"/>
      <c r="G24" s="16"/>
      <c r="H24" s="17"/>
      <c r="I24" s="18" t="e">
        <f>IF(D321="","",VLOOKUP(D321,$M$571:$N$573,2,TRUE))</f>
        <v>#N/A</v>
      </c>
      <c r="J24" s="18" t="e">
        <f>IF(D322="","",VLOOKUP(D322,$O$571:$P$573,2,TRUE))</f>
        <v>#N/A</v>
      </c>
      <c r="K24" s="18" t="e">
        <f>IF(D323="","",VLOOKUP(D323,$Q$571:$R$573,2,TRUE))</f>
        <v>#N/A</v>
      </c>
      <c r="L24" s="20"/>
    </row>
    <row r="25" ht="90" customHeight="1" spans="2:12">
      <c r="B25" s="11"/>
      <c r="C25" s="15"/>
      <c r="D25" s="16"/>
      <c r="E25" s="17"/>
      <c r="F25" s="15"/>
      <c r="G25" s="16"/>
      <c r="H25" s="17"/>
      <c r="I25" s="18" t="e">
        <f>IF(D324="","",VLOOKUP(D324,$S$571:$T$573,2,TRUE))</f>
        <v>#N/A</v>
      </c>
      <c r="J25" s="18" t="e">
        <f>IF(D325="","",VLOOKUP(D325,$U$571:$V$573,2,TRUE))</f>
        <v>#N/A</v>
      </c>
      <c r="K25" s="18" t="e">
        <f>IF(D326="","",VLOOKUP(D326,$W$571:$X$573,2,TRUE))</f>
        <v>#N/A</v>
      </c>
      <c r="L25" s="20"/>
    </row>
    <row r="26" ht="90" customHeight="1" spans="2:12">
      <c r="B26" s="11"/>
      <c r="C26" s="15"/>
      <c r="D26" s="16"/>
      <c r="E26" s="17"/>
      <c r="F26" s="15"/>
      <c r="G26" s="16"/>
      <c r="H26" s="17"/>
      <c r="I26" s="18" t="e">
        <f>IF(D327="","",VLOOKUP(D327,$Y$571:$Z$573,2,TRUE))</f>
        <v>#N/A</v>
      </c>
      <c r="J26" s="18" t="e">
        <f>IF(D328="","",VLOOKUP(D328,$AA$571:$AB$573,2,TRUE))</f>
        <v>#N/A</v>
      </c>
      <c r="K26" s="18" t="e">
        <f>IF(D329="","",VLOOKUP(D329,$AC$571:$AD$573,2,TRUE))</f>
        <v>#N/A</v>
      </c>
      <c r="L26" s="20"/>
    </row>
    <row r="27" ht="90" customHeight="1" spans="2:12">
      <c r="B27" s="11"/>
      <c r="C27" s="15"/>
      <c r="D27" s="16"/>
      <c r="E27" s="17"/>
      <c r="F27" s="15"/>
      <c r="G27" s="16"/>
      <c r="H27" s="17"/>
      <c r="I27" s="18" t="e">
        <f>IF(D330="","",VLOOKUP(D330,$AE$571:$AF$573,2,TRUE))</f>
        <v>#N/A</v>
      </c>
      <c r="J27" s="18" t="e">
        <f>IF(D331="","",VLOOKUP(D341,$AG$571:$AH$573,2,TRUE))</f>
        <v>#N/A</v>
      </c>
      <c r="K27" s="18" t="e">
        <f>IF(D332="","",VLOOKUP(D342,$AI$571:$AJ$573,2,TRUE))</f>
        <v>#N/A</v>
      </c>
      <c r="L27" s="20"/>
    </row>
    <row r="28" ht="90" customHeight="1" spans="2:12">
      <c r="B28" s="11"/>
      <c r="C28" s="15"/>
      <c r="D28" s="16"/>
      <c r="E28" s="17"/>
      <c r="F28" s="15"/>
      <c r="G28" s="16"/>
      <c r="H28" s="17"/>
      <c r="I28" s="18" t="e">
        <f>IF(D333="","",VLOOKUP(D333,$AK$571:$AL$573,2,TRUE))</f>
        <v>#N/A</v>
      </c>
      <c r="J28" s="18" t="e">
        <f>IF(D334="","",VLOOKUP(D334,$AM$571:$AN$573,2,TRUE))</f>
        <v>#N/A</v>
      </c>
      <c r="K28" s="18" t="e">
        <f>IF(D335="","",VLOOKUP(D335,$AO$571:$AP$573,2,TRUE))</f>
        <v>#N/A</v>
      </c>
      <c r="L28" s="20"/>
    </row>
    <row r="29" ht="90" customHeight="1" spans="2:12">
      <c r="B29" s="11"/>
      <c r="C29" s="15"/>
      <c r="D29" s="16"/>
      <c r="E29" s="17"/>
      <c r="F29" s="15"/>
      <c r="G29" s="16"/>
      <c r="H29" s="17"/>
      <c r="I29" s="18" t="e">
        <f>IF(D336="","",VLOOKUP(D336,$AQ$571:$AR$573,2,TRUE))</f>
        <v>#N/A</v>
      </c>
      <c r="J29" s="18" t="e">
        <f>IF(D337="","",VLOOKUP(D337,$AS$571:$AT$573,2,TRUE))</f>
        <v>#N/A</v>
      </c>
      <c r="K29" s="18" t="e">
        <f>IF(D338="","",VLOOKUP(D338,$AU$571:$AV$573,2,TRUE))</f>
        <v>#N/A</v>
      </c>
      <c r="L29" s="20"/>
    </row>
    <row r="30" ht="90" customHeight="1" spans="2:12">
      <c r="B30" s="11"/>
      <c r="C30" s="15"/>
      <c r="D30" s="16"/>
      <c r="E30" s="17"/>
      <c r="F30" s="15"/>
      <c r="G30" s="16"/>
      <c r="H30" s="17"/>
      <c r="I30" s="18" t="e">
        <f>IF(D339="","",VLOOKUP(D339,$AW$571:$AX$573,2,TRUE))</f>
        <v>#N/A</v>
      </c>
      <c r="J30" s="18" t="e">
        <f>IF(D340="","",VLOOKUP(D340,$AY$571:$AZ$573,2,TRUE))</f>
        <v>#N/A</v>
      </c>
      <c r="K30" s="18" t="e">
        <f>IF(D341="","",VLOOKUP(D341,$BA$571:$BB$573,2,TRUE))</f>
        <v>#N/A</v>
      </c>
      <c r="L30" s="20"/>
    </row>
    <row r="31" ht="90" customHeight="1" spans="2:12">
      <c r="B31" s="11"/>
      <c r="C31" s="15"/>
      <c r="D31" s="16"/>
      <c r="E31" s="17"/>
      <c r="F31" s="15"/>
      <c r="G31" s="16"/>
      <c r="H31" s="17"/>
      <c r="I31" s="18" t="e">
        <f>IF(D342="","",VLOOKUP(D342,$M$575:$N$577,2,TRUE))</f>
        <v>#N/A</v>
      </c>
      <c r="J31" s="18" t="e">
        <f>IF(D343="","",VLOOKUP(D343,$O$575:$P$577,2,TRUE))</f>
        <v>#N/A</v>
      </c>
      <c r="K31" s="18" t="e">
        <f>IF(D344="","",VLOOKUP(D344,$Q$575:$R$577,2,TRUE))</f>
        <v>#N/A</v>
      </c>
      <c r="L31" s="20"/>
    </row>
    <row r="32" ht="90" customHeight="1" spans="2:12">
      <c r="B32" s="11"/>
      <c r="C32" s="15"/>
      <c r="D32" s="16"/>
      <c r="E32" s="17"/>
      <c r="F32" s="15"/>
      <c r="G32" s="16"/>
      <c r="H32" s="17"/>
      <c r="I32" s="18" t="e">
        <f>IF(D345="","",VLOOKUP(D345,$S$575:$T$577,2,TRUE))</f>
        <v>#N/A</v>
      </c>
      <c r="J32" s="18" t="e">
        <f>IF(D346="","",VLOOKUP(D346,$U$575:$V$577,2,TRUE))</f>
        <v>#N/A</v>
      </c>
      <c r="K32" s="18" t="e">
        <f>IF(D347="","",VLOOKUP(D347,$W$575:$X$577,2,TRUE))</f>
        <v>#N/A</v>
      </c>
      <c r="L32" s="20"/>
    </row>
    <row r="33" ht="90" customHeight="1" spans="2:12">
      <c r="B33" s="11"/>
      <c r="C33" s="15"/>
      <c r="D33" s="16"/>
      <c r="E33" s="17"/>
      <c r="F33" s="15"/>
      <c r="G33" s="16"/>
      <c r="H33" s="17"/>
      <c r="I33" s="18" t="e">
        <f>IF(D348="","",VLOOKUP(D348,$Y$575:$Z$577,2,TRUE))</f>
        <v>#N/A</v>
      </c>
      <c r="J33" s="18" t="e">
        <f>IF(D349="","",VLOOKUP(D349,$AA$575:$AB$577,2,TRUE))</f>
        <v>#N/A</v>
      </c>
      <c r="K33" s="18" t="e">
        <f>IF(D350="","",VLOOKUP(D350,$AC$575:$AD$577,2,TRUE))</f>
        <v>#N/A</v>
      </c>
      <c r="L33" s="20"/>
    </row>
    <row r="34" ht="90" customHeight="1" spans="2:12">
      <c r="B34" s="11"/>
      <c r="C34" s="15"/>
      <c r="D34" s="16"/>
      <c r="E34" s="17"/>
      <c r="F34" s="15"/>
      <c r="G34" s="16"/>
      <c r="H34" s="17"/>
      <c r="I34" s="18" t="e">
        <f>IF(D351="","",VLOOKUP(D351,$AE$575:$AF$577,2,TRUE))</f>
        <v>#N/A</v>
      </c>
      <c r="J34" s="18" t="e">
        <f>IF(D352="","",VLOOKUP(D352,$AG$575:$AH$577,2,TRUE))</f>
        <v>#N/A</v>
      </c>
      <c r="K34" s="18" t="e">
        <f>IF(D353="","",VLOOKUP(D353,$AI$575:$AJ$577,2,TRUE))</f>
        <v>#N/A</v>
      </c>
      <c r="L34" s="20"/>
    </row>
    <row r="35" ht="90" customHeight="1" spans="2:12">
      <c r="B35" s="11"/>
      <c r="C35" s="15"/>
      <c r="D35" s="16"/>
      <c r="E35" s="17"/>
      <c r="F35" s="15"/>
      <c r="G35" s="16"/>
      <c r="H35" s="17"/>
      <c r="I35" s="18" t="e">
        <f>IF(D354="","",VLOOKUP(D354,$AK$575:$AL$577,2,TRUE))</f>
        <v>#N/A</v>
      </c>
      <c r="J35" s="18" t="e">
        <f>IF(D355="","",VLOOKUP(D355,$AM$575:$AN$577,2,TRUE))</f>
        <v>#N/A</v>
      </c>
      <c r="K35" s="18" t="e">
        <f>IF(D356="","",VLOOKUP(D356,$AO$575:$AP$577,2,TRUE))</f>
        <v>#N/A</v>
      </c>
      <c r="L35" s="20"/>
    </row>
    <row r="36" ht="90" customHeight="1" spans="2:12">
      <c r="B36" s="11"/>
      <c r="C36" s="15"/>
      <c r="D36" s="16"/>
      <c r="E36" s="17"/>
      <c r="F36" s="15"/>
      <c r="G36" s="16"/>
      <c r="H36" s="17"/>
      <c r="I36" s="18" t="e">
        <f>IF(D357="","",VLOOKUP(D357,$AQ$575:$AR$577,2,TRUE))</f>
        <v>#N/A</v>
      </c>
      <c r="J36" s="18" t="e">
        <f>IF(D358="","",VLOOKUP(D358,$AS$575:$AT$577,2,TRUE))</f>
        <v>#N/A</v>
      </c>
      <c r="K36" s="18" t="e">
        <f>IF(D359="","",VLOOKUP(D359,$AU$575:$AV$577,2,TRUE))</f>
        <v>#N/A</v>
      </c>
      <c r="L36" s="20"/>
    </row>
    <row r="37" ht="90" customHeight="1" spans="2:12">
      <c r="B37" s="11"/>
      <c r="C37" s="15"/>
      <c r="D37" s="16"/>
      <c r="E37" s="17"/>
      <c r="F37" s="15"/>
      <c r="G37" s="16"/>
      <c r="H37" s="17"/>
      <c r="I37" s="18" t="e">
        <f>IF(D360="","",VLOOKUP(D360,$AW$575:$AX$577,2,TRUE))</f>
        <v>#N/A</v>
      </c>
      <c r="J37" s="18" t="e">
        <f>IF(D361="","",VLOOKUP(D361,$AY$575:$AZ$577,2,TRUE))</f>
        <v>#N/A</v>
      </c>
      <c r="K37" s="18" t="e">
        <f>IF(D362="","",VLOOKUP(D362,$BA$575:$BB$577,2,TRUE))</f>
        <v>#N/A</v>
      </c>
      <c r="L37" s="20"/>
    </row>
    <row r="38" ht="90" customHeight="1" spans="2:12">
      <c r="B38" s="11"/>
      <c r="C38" s="15"/>
      <c r="D38" s="16"/>
      <c r="E38" s="17"/>
      <c r="F38" s="15"/>
      <c r="G38" s="16"/>
      <c r="H38" s="17"/>
      <c r="I38" s="18" t="e">
        <f>IF(D363="","",VLOOKUP(D363,$M$579:$N$581,2,TRUE))</f>
        <v>#N/A</v>
      </c>
      <c r="J38" s="18" t="e">
        <f>IF(D364="","",VLOOKUP(D364,$O$579:$P$581,2,TRUE))</f>
        <v>#N/A</v>
      </c>
      <c r="K38" s="18" t="e">
        <f>IF(D365="","",VLOOKUP(D365,$Q$579:$R$581,2,TRUE))</f>
        <v>#N/A</v>
      </c>
      <c r="L38" s="20"/>
    </row>
    <row r="39" ht="90" customHeight="1" spans="2:12">
      <c r="B39" s="11"/>
      <c r="C39" s="15"/>
      <c r="D39" s="16"/>
      <c r="E39" s="17"/>
      <c r="F39" s="15"/>
      <c r="G39" s="16"/>
      <c r="H39" s="17"/>
      <c r="I39" s="18" t="e">
        <f>IF(D366="","",VLOOKUP(D366,$S$579:$T$581,2,TRUE))</f>
        <v>#N/A</v>
      </c>
      <c r="J39" s="18" t="e">
        <f>IF(D367="","",VLOOKUP(D367,$U$579:$V$581,2,TRUE))</f>
        <v>#N/A</v>
      </c>
      <c r="K39" s="18" t="e">
        <f>IF(D368="","",VLOOKUP(D368,$W$579:$X$581,2,TRUE))</f>
        <v>#N/A</v>
      </c>
      <c r="L39" s="20"/>
    </row>
    <row r="40" ht="90" customHeight="1" spans="2:12">
      <c r="B40" s="11"/>
      <c r="C40" s="15"/>
      <c r="D40" s="16"/>
      <c r="E40" s="17"/>
      <c r="F40" s="15"/>
      <c r="G40" s="16"/>
      <c r="H40" s="17"/>
      <c r="I40" s="18" t="e">
        <f>IF(D369="","",VLOOKUP(D369,$Y$579:$Z$581,2,TRUE))</f>
        <v>#N/A</v>
      </c>
      <c r="J40" s="18" t="e">
        <f>IF(D370="","",VLOOKUP(D370,$AA$579:$AB$581,2,TRUE))</f>
        <v>#N/A</v>
      </c>
      <c r="K40" s="18" t="e">
        <f>IF(D371="","",VLOOKUP(D371,$AC$579:$AD$581,2,TRUE))</f>
        <v>#N/A</v>
      </c>
      <c r="L40" s="20"/>
    </row>
    <row r="41" ht="90" customHeight="1" spans="2:12">
      <c r="B41" s="11"/>
      <c r="C41" s="15"/>
      <c r="D41" s="16"/>
      <c r="E41" s="17"/>
      <c r="F41" s="15"/>
      <c r="G41" s="16"/>
      <c r="H41" s="17"/>
      <c r="I41" s="18" t="e">
        <f>IF(D372="","",VLOOKUP(D372,$AE$579:$AF$581,2,TRUE))</f>
        <v>#N/A</v>
      </c>
      <c r="J41" s="18" t="e">
        <f>IF(D373="","",VLOOKUP(D373,$AG$579:$AH$581,2,TRUE))</f>
        <v>#N/A</v>
      </c>
      <c r="K41" s="18" t="e">
        <f>IF(D374="","",VLOOKUP(D374,$AI$579:$AJ$581,2,TRUE))</f>
        <v>#N/A</v>
      </c>
      <c r="L41" s="20"/>
    </row>
    <row r="42" ht="90" customHeight="1" spans="2:12">
      <c r="B42" s="11"/>
      <c r="C42" s="15"/>
      <c r="D42" s="16"/>
      <c r="E42" s="17"/>
      <c r="F42" s="15"/>
      <c r="G42" s="16"/>
      <c r="H42" s="17"/>
      <c r="I42" s="18" t="e">
        <f>IF(D375="","",VLOOKUP(D375,$AK$579:$AL$581,2,TRUE))</f>
        <v>#N/A</v>
      </c>
      <c r="J42" s="18" t="e">
        <f>IF(D376="","",VLOOKUP(D376,$AM$579:$AN$581,2,TRUE))</f>
        <v>#N/A</v>
      </c>
      <c r="K42" s="18" t="e">
        <f>IF(D377="","",VLOOKUP(D377,$AO$579:$AP$581,2,TRUE))</f>
        <v>#N/A</v>
      </c>
      <c r="L42" s="20"/>
    </row>
    <row r="43" ht="90" customHeight="1" spans="2:12">
      <c r="B43" s="11"/>
      <c r="C43" s="15"/>
      <c r="D43" s="16"/>
      <c r="E43" s="17"/>
      <c r="F43" s="15"/>
      <c r="G43" s="16"/>
      <c r="H43" s="17"/>
      <c r="I43" s="18" t="e">
        <f>IF(D378="","",VLOOKUP(D378,$AQ$579:$AR$581,2,TRUE))</f>
        <v>#N/A</v>
      </c>
      <c r="J43" s="18" t="e">
        <f>IF(D379="","",VLOOKUP(D379,$AS$579:$AT$581,2,TRUE))</f>
        <v>#N/A</v>
      </c>
      <c r="K43" s="18" t="e">
        <f>IF(D380="","",VLOOKUP(D380,$AU$579:$AV$581,2,TRUE))</f>
        <v>#N/A</v>
      </c>
      <c r="L43" s="20"/>
    </row>
    <row r="44" ht="90" customHeight="1" spans="2:12">
      <c r="B44" s="11"/>
      <c r="C44" s="15"/>
      <c r="D44" s="16"/>
      <c r="E44" s="17"/>
      <c r="F44" s="15"/>
      <c r="G44" s="16"/>
      <c r="H44" s="17"/>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5"/>
      <c r="G45" s="16"/>
      <c r="H45" s="17"/>
      <c r="I45" s="18" t="e">
        <f>IF(E300="","",VLOOKUP(E300,$M$583:$N$585,2,TRUE))</f>
        <v>#N/A</v>
      </c>
      <c r="J45" s="18" t="e">
        <f>IF(E301="","",VLOOKUP(E301,$O$583:$P$585,2,TRUE))</f>
        <v>#N/A</v>
      </c>
      <c r="K45" s="18" t="e">
        <f>IF(E302="","",VLOOKUP(E302,$Q$583:$R$585,2,TRUE))</f>
        <v>#N/A</v>
      </c>
      <c r="L45" s="20"/>
    </row>
    <row r="46" ht="90" customHeight="1" spans="2:12">
      <c r="B46" s="11"/>
      <c r="C46" s="15"/>
      <c r="D46" s="16"/>
      <c r="E46" s="17"/>
      <c r="F46" s="15"/>
      <c r="G46" s="16"/>
      <c r="H46" s="17"/>
      <c r="I46" s="18" t="e">
        <f>IF(E303="","",VLOOKUP(E303,$S$583:$T$585,2,TRUE))</f>
        <v>#N/A</v>
      </c>
      <c r="J46" s="18" t="e">
        <f>IF(E304="","",VLOOKUP(E304,$U$583:$V$585,2,TRUE))</f>
        <v>#N/A</v>
      </c>
      <c r="K46" s="18" t="e">
        <f>IF(E305="","",VLOOKUP(E305,$W$583:$X$585,2,TRUE))</f>
        <v>#N/A</v>
      </c>
      <c r="L46" s="20"/>
    </row>
    <row r="47" ht="90" customHeight="1" spans="2:12">
      <c r="B47" s="11"/>
      <c r="C47" s="15"/>
      <c r="D47" s="16"/>
      <c r="E47" s="17"/>
      <c r="F47" s="15"/>
      <c r="G47" s="16"/>
      <c r="H47" s="17"/>
      <c r="I47" s="18" t="e">
        <f>IF(E306="","",VLOOKUP(E306,$Y$583:$Z$585,2,TRUE))</f>
        <v>#N/A</v>
      </c>
      <c r="J47" s="18" t="e">
        <f>IF(E307="","",VLOOKUP(E307,$AA$583:$AB$585,2,TRUE))</f>
        <v>#N/A</v>
      </c>
      <c r="K47" s="18" t="e">
        <f>IF(E308="","",VLOOKUP(E308,$AC$583:$AD$585,2,TRUE))</f>
        <v>#N/A</v>
      </c>
      <c r="L47" s="20"/>
    </row>
    <row r="48" ht="90" customHeight="1" spans="2:12">
      <c r="B48" s="11"/>
      <c r="C48" s="15"/>
      <c r="D48" s="16"/>
      <c r="E48" s="17"/>
      <c r="F48" s="15"/>
      <c r="G48" s="16"/>
      <c r="H48" s="17"/>
      <c r="I48" s="18" t="e">
        <f>IF(E309="","",VLOOKUP(E309,$AE$583:$AF$585,2,TRUE))</f>
        <v>#N/A</v>
      </c>
      <c r="J48" s="18" t="e">
        <f>IF(E310="","",VLOOKUP(E310,$AG$583:$AH$585,2,TRUE))</f>
        <v>#N/A</v>
      </c>
      <c r="K48" s="18" t="e">
        <f>IF(E311="","",VLOOKUP(E311,$AI$583:$AJ$585,2,TRUE))</f>
        <v>#N/A</v>
      </c>
      <c r="L48" s="20"/>
    </row>
    <row r="49" ht="90" customHeight="1" spans="2:12">
      <c r="B49" s="11"/>
      <c r="C49" s="15"/>
      <c r="D49" s="16"/>
      <c r="E49" s="17"/>
      <c r="F49" s="15"/>
      <c r="G49" s="16"/>
      <c r="H49" s="17"/>
      <c r="I49" s="18" t="e">
        <f>IF(E312="","",VLOOKUP(E312,$AK$583:$AL$585,2,TRUE))</f>
        <v>#N/A</v>
      </c>
      <c r="J49" s="18" t="e">
        <f>IF(E313="","",VLOOKUP(E313,$AM$583:$AN$585,2,TRUE))</f>
        <v>#N/A</v>
      </c>
      <c r="K49" s="18" t="e">
        <f>IF(E314="","",VLOOKUP(E314,$AO$583:$AP$585,2,TRUE))</f>
        <v>#N/A</v>
      </c>
      <c r="L49" s="20"/>
    </row>
    <row r="50" ht="90" customHeight="1" spans="2:12">
      <c r="B50" s="11"/>
      <c r="C50" s="15"/>
      <c r="D50" s="16"/>
      <c r="E50" s="17"/>
      <c r="F50" s="15"/>
      <c r="G50" s="16"/>
      <c r="H50" s="17"/>
      <c r="I50" s="18" t="e">
        <f>IF(E315="","",VLOOKUP(E315,$AQ$583:$AR$585,2,TRUE))</f>
        <v>#N/A</v>
      </c>
      <c r="J50" s="18" t="e">
        <f>IF(E316="","",VLOOKUP(E316,$AS$583:$AT$585,2,TRUE))</f>
        <v>#N/A</v>
      </c>
      <c r="K50" s="18" t="e">
        <f>IF(E317="","",VLOOKUP(E317,$AU$583:$AV$585,2,TRUE))</f>
        <v>#N/A</v>
      </c>
      <c r="L50" s="20"/>
    </row>
    <row r="51" ht="90" customHeight="1" spans="2:12">
      <c r="B51" s="11"/>
      <c r="C51" s="15"/>
      <c r="D51" s="16"/>
      <c r="E51" s="17"/>
      <c r="F51" s="15"/>
      <c r="G51" s="16"/>
      <c r="H51" s="17"/>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15"/>
      <c r="G52" s="16"/>
      <c r="H52" s="17"/>
      <c r="I52" s="21" t="e">
        <f>IF(F300="","",VLOOKUP(F300,$M$587:$N$589,2,TRUE))</f>
        <v>#N/A</v>
      </c>
      <c r="J52" s="18" t="e">
        <f>IF(F301="","",VLOOKUP(F301,$O$587:$P$589,2,TRUE))</f>
        <v>#N/A</v>
      </c>
      <c r="K52" s="18" t="e">
        <f>IF(F302="","",VLOOKUP(F302,$Q$587:$R$589,2,TRUE))</f>
        <v>#N/A</v>
      </c>
      <c r="L52" s="20"/>
    </row>
    <row r="53" ht="90" customHeight="1" spans="2:12">
      <c r="B53" s="11"/>
      <c r="C53" s="15"/>
      <c r="D53" s="16"/>
      <c r="E53" s="17"/>
      <c r="F53" s="15"/>
      <c r="G53" s="16"/>
      <c r="H53" s="17"/>
      <c r="I53" s="18" t="e">
        <f>IF(F303="","",VLOOKUP(F303,$S$587:$T$589,2,TRUE))</f>
        <v>#N/A</v>
      </c>
      <c r="J53" s="18" t="e">
        <f>IF(F304="","",VLOOKUP(F304,$U$587:$V$589,2,TRUE))</f>
        <v>#N/A</v>
      </c>
      <c r="K53" s="18" t="e">
        <f>IF(F305="","",VLOOKUP(F305,$W$587:$X$589,2,TRUE))</f>
        <v>#N/A</v>
      </c>
      <c r="L53" s="20"/>
    </row>
    <row r="54" ht="90" customHeight="1" spans="2:12">
      <c r="B54" s="11"/>
      <c r="C54" s="15"/>
      <c r="D54" s="16"/>
      <c r="E54" s="17"/>
      <c r="F54" s="15"/>
      <c r="G54" s="16"/>
      <c r="H54" s="17"/>
      <c r="I54" s="18" t="e">
        <f>IF(F306="","",VLOOKUP(F306,$Y$587:$Z$589,2,TRUE))</f>
        <v>#N/A</v>
      </c>
      <c r="J54" s="18" t="e">
        <f>IF(F307="","",VLOOKUP(F307,$AA$587:$AB$589,2,TRUE))</f>
        <v>#N/A</v>
      </c>
      <c r="K54" s="18" t="e">
        <f>IF(F308="","",VLOOKUP(F308,$AC$587:$AD$589,2,TRUE))</f>
        <v>#N/A</v>
      </c>
      <c r="L54" s="20"/>
    </row>
    <row r="55" ht="90" customHeight="1" spans="2:12">
      <c r="B55" s="11"/>
      <c r="C55" s="15"/>
      <c r="D55" s="16"/>
      <c r="E55" s="17"/>
      <c r="F55" s="15"/>
      <c r="G55" s="16"/>
      <c r="H55" s="17"/>
      <c r="I55" s="18" t="e">
        <f>IF(F309="","",VLOOKUP(F309,$AE$587:$AF$589,2,TRUE))</f>
        <v>#N/A</v>
      </c>
      <c r="J55" s="18" t="e">
        <f>IF(F310="","",VLOOKUP(F310,$AG$587:$AH$589,2,TRUE))</f>
        <v>#N/A</v>
      </c>
      <c r="K55" s="18" t="e">
        <f>IF(F311="","",VLOOKUP(F311,$AI$587:$AJ$589,2,TRUE))</f>
        <v>#N/A</v>
      </c>
      <c r="L55" s="20"/>
    </row>
    <row r="56" ht="90" customHeight="1" spans="2:12">
      <c r="B56" s="11"/>
      <c r="C56" s="15"/>
      <c r="D56" s="16"/>
      <c r="E56" s="17"/>
      <c r="F56" s="15"/>
      <c r="G56" s="16"/>
      <c r="H56" s="17"/>
      <c r="I56" s="18" t="e">
        <f>IF(F312="","",VLOOKUP(F312,$AK$587:$AL$589,2,TRUE))</f>
        <v>#N/A</v>
      </c>
      <c r="J56" s="18" t="e">
        <f>IF(F313="","",VLOOKUP(F313,$AM$587:$AN$589,2,TRUE))</f>
        <v>#N/A</v>
      </c>
      <c r="K56" s="18" t="e">
        <f>IF(F314="","",VLOOKUP(F314,$AO$587:$AP$589,2,TRUE))</f>
        <v>#N/A</v>
      </c>
      <c r="L56" s="20"/>
    </row>
    <row r="57" ht="90" customHeight="1" spans="2:12">
      <c r="B57" s="11"/>
      <c r="C57" s="15"/>
      <c r="D57" s="16"/>
      <c r="E57" s="17"/>
      <c r="F57" s="15"/>
      <c r="G57" s="16"/>
      <c r="H57" s="17"/>
      <c r="I57" s="21" t="e">
        <f>IF(F315="","",VLOOKUP(F315,$AQ$587:$AR$589,2,TRUE))</f>
        <v>#N/A</v>
      </c>
      <c r="J57" s="18" t="e">
        <f>IF(F316="","",VLOOKUP(F316,$AS$587:$AT$589,2,TRUE))</f>
        <v>#N/A</v>
      </c>
      <c r="K57" s="18" t="e">
        <f>IF(F317="","",VLOOKUP(F317,$AU$587:$AV$589,2,TRUE))</f>
        <v>#N/A</v>
      </c>
      <c r="L57" s="20"/>
    </row>
    <row r="58" ht="90" customHeight="1" spans="2:12">
      <c r="B58" s="11"/>
      <c r="C58" s="15"/>
      <c r="D58" s="16"/>
      <c r="E58" s="17"/>
      <c r="F58" s="15"/>
      <c r="G58" s="16"/>
      <c r="H58" s="17"/>
      <c r="I58" s="18" t="e">
        <f>IF(F318="","",VLOOKUP(F318,$AW$587:$AX$589,2,TRUE))</f>
        <v>#N/A</v>
      </c>
      <c r="J58" s="18" t="e">
        <f>IF(F319="","",VLOOKUP(F319,$AY$587:$AZ$589,2,TRUE))</f>
        <v>#N/A</v>
      </c>
      <c r="K58" s="18" t="e">
        <f>IF(F320="","",VLOOKUP(F320,$BA$587:$BB$589,2,TRUE))</f>
        <v>#N/A</v>
      </c>
      <c r="L58" s="20"/>
    </row>
    <row r="59" ht="90" customHeight="1" spans="2:12">
      <c r="B59" s="11"/>
      <c r="C59" s="15"/>
      <c r="D59" s="16"/>
      <c r="E59" s="17"/>
      <c r="F59" s="15"/>
      <c r="G59" s="16"/>
      <c r="H59" s="17"/>
      <c r="I59" s="21" t="e">
        <f>IF(F321="","",VLOOKUP(F321,$M$591:$N$593,2,TRUE))</f>
        <v>#N/A</v>
      </c>
      <c r="J59" s="18" t="e">
        <f>IF(F322="","",VLOOKUP(F322,$O$591:$P$593,2,TRUE))</f>
        <v>#N/A</v>
      </c>
      <c r="K59" s="18" t="e">
        <f>IF(F323="","",VLOOKUP(F323,$Q$591:$R$593,2,TRUE))</f>
        <v>#N/A</v>
      </c>
      <c r="L59" s="20"/>
    </row>
    <row r="60" ht="90" customHeight="1" spans="2:12">
      <c r="B60" s="11"/>
      <c r="C60" s="15"/>
      <c r="D60" s="16"/>
      <c r="E60" s="17"/>
      <c r="F60" s="15"/>
      <c r="G60" s="16"/>
      <c r="H60" s="17"/>
      <c r="I60" s="18" t="e">
        <f>IF(F324="","",VLOOKUP(F324,$S$591:$T$593,2,TRUE))</f>
        <v>#N/A</v>
      </c>
      <c r="J60" s="18" t="e">
        <f>IF(F325="","",VLOOKUP(F325,$U$591:$V$593,2,TRUE))</f>
        <v>#N/A</v>
      </c>
      <c r="K60" s="18" t="e">
        <f>IF(F326="","",VLOOKUP(F326,$W$591:$X$593,2,TRUE))</f>
        <v>#N/A</v>
      </c>
      <c r="L60" s="20"/>
    </row>
    <row r="61" ht="90" customHeight="1" spans="2:12">
      <c r="B61" s="11"/>
      <c r="C61" s="15"/>
      <c r="D61" s="16"/>
      <c r="E61" s="17"/>
      <c r="F61" s="15"/>
      <c r="G61" s="16"/>
      <c r="H61" s="17"/>
      <c r="I61" s="18" t="e">
        <f>IF(F327="","",VLOOKUP(F327,$Y$591:$Z$593,2,TRUE))</f>
        <v>#N/A</v>
      </c>
      <c r="J61" s="18" t="e">
        <f>IF(F328="","",VLOOKUP(F328,$AA$591:$AB$593,2,TRUE))</f>
        <v>#N/A</v>
      </c>
      <c r="K61" s="18" t="e">
        <f>IF(F329="","",VLOOKUP(F329,$AC$591:$AD$593,2,TRUE))</f>
        <v>#N/A</v>
      </c>
      <c r="L61" s="20"/>
    </row>
    <row r="62" ht="90" customHeight="1" spans="2:12">
      <c r="B62" s="11"/>
      <c r="C62" s="15"/>
      <c r="D62" s="16"/>
      <c r="E62" s="17"/>
      <c r="F62" s="15"/>
      <c r="G62" s="16"/>
      <c r="H62" s="17"/>
      <c r="I62" s="18" t="e">
        <f>IF(F330="","",VLOOKUP(F330,$AE$591:$AF$593,2,TRUE))</f>
        <v>#N/A</v>
      </c>
      <c r="J62" s="18" t="e">
        <f>IF(F331="","",VLOOKUP(F331,$AG$591:$AH$593,2,TRUE))</f>
        <v>#N/A</v>
      </c>
      <c r="K62" s="18" t="e">
        <f>IF(F332="","",VLOOKUP(F332,$AI$591:$AJ$593,2,TRUE))</f>
        <v>#N/A</v>
      </c>
      <c r="L62" s="20"/>
    </row>
    <row r="63" ht="90" customHeight="1" spans="2:12">
      <c r="B63" s="11"/>
      <c r="C63" s="15"/>
      <c r="D63" s="16"/>
      <c r="E63" s="17"/>
      <c r="F63" s="15"/>
      <c r="G63" s="16"/>
      <c r="H63" s="17"/>
      <c r="I63" s="18" t="e">
        <f>IF(F333="","",VLOOKUP(F333,$AK$591:$AL$593,2,TRUE))</f>
        <v>#N/A</v>
      </c>
      <c r="J63" s="18" t="e">
        <f>IF(F334="","",VLOOKUP(F334,$AM$591:$AN$593,2,TRUE))</f>
        <v>#N/A</v>
      </c>
      <c r="K63" s="18" t="e">
        <f>IF(F335="","",VLOOKUP(F335,$AO$591:$AP$593,2,TRUE))</f>
        <v>#N/A</v>
      </c>
      <c r="L63" s="20"/>
    </row>
    <row r="64" ht="90" customHeight="1" spans="2:12">
      <c r="B64" s="11"/>
      <c r="C64" s="15"/>
      <c r="D64" s="16"/>
      <c r="E64" s="17"/>
      <c r="F64" s="15"/>
      <c r="G64" s="16"/>
      <c r="H64" s="17"/>
      <c r="I64" s="21" t="e">
        <f>IF(F336="","",VLOOKUP(F336,$AQ$591:$AR$593,2,TRUE))</f>
        <v>#N/A</v>
      </c>
      <c r="J64" s="18" t="e">
        <f>IF(F337="","",VLOOKUP(F337,$AS$591:$AT$593,2,TRUE))</f>
        <v>#N/A</v>
      </c>
      <c r="K64" s="18" t="e">
        <f>IF(F338="","",VLOOKUP(F338,$AU$591:$AV$593,2,TRUE))</f>
        <v>#N/A</v>
      </c>
      <c r="L64" s="20"/>
    </row>
    <row r="65" ht="90" customHeight="1" spans="2:12">
      <c r="B65" s="11"/>
      <c r="C65" s="15"/>
      <c r="D65" s="16"/>
      <c r="E65" s="17"/>
      <c r="F65" s="15"/>
      <c r="G65" s="16"/>
      <c r="H65" s="17"/>
      <c r="I65" s="18" t="e">
        <f>IF(F339="","",VLOOKUP(F339,$AW$591:$AX$593,2,TRUE))</f>
        <v>#N/A</v>
      </c>
      <c r="J65" s="18" t="e">
        <f>IF(F340="","",VLOOKUP(F340,$AY$591:$AZ$593,2,TRUE))</f>
        <v>#N/A</v>
      </c>
      <c r="K65" s="18" t="e">
        <f>IF(F341="","",VLOOKUP(F341,$BA$591:$BB$593,2,TRUE))</f>
        <v>#N/A</v>
      </c>
      <c r="L65" s="20"/>
    </row>
    <row r="66" ht="90" customHeight="1" spans="2:12">
      <c r="B66" s="11"/>
      <c r="C66" s="15"/>
      <c r="D66" s="16"/>
      <c r="E66" s="17"/>
      <c r="F66" s="15"/>
      <c r="G66" s="16"/>
      <c r="H66" s="17"/>
      <c r="I66" s="21" t="e">
        <f>IF(F342="","",VLOOKUP(F342,$M$595:$N$597,2,TRUE))</f>
        <v>#N/A</v>
      </c>
      <c r="J66" s="18" t="e">
        <f>IF(F343="","",VLOOKUP(F343,$O$595:$P$597,2,TRUE))</f>
        <v>#N/A</v>
      </c>
      <c r="K66" s="18" t="e">
        <f>IF(F344="","",VLOOKUP(F344,$Q$595:$R$597,2,TRUE))</f>
        <v>#N/A</v>
      </c>
      <c r="L66" s="20"/>
    </row>
    <row r="67" ht="90" customHeight="1" spans="2:12">
      <c r="B67" s="11"/>
      <c r="C67" s="15"/>
      <c r="D67" s="16"/>
      <c r="E67" s="17"/>
      <c r="F67" s="15"/>
      <c r="G67" s="16"/>
      <c r="H67" s="17"/>
      <c r="I67" s="18" t="e">
        <f>IF(F345="","",VLOOKUP(F345,$S$595:$T$597,2,TRUE))</f>
        <v>#N/A</v>
      </c>
      <c r="J67" s="18" t="e">
        <f>IF(F346="","",VLOOKUP(F346,$U$595:$V$597,2,TRUE))</f>
        <v>#N/A</v>
      </c>
      <c r="K67" s="18" t="e">
        <f>IF(F347="","",VLOOKUP(F347,$W$595:$X$597,2,TRUE))</f>
        <v>#N/A</v>
      </c>
      <c r="L67" s="20"/>
    </row>
    <row r="68" ht="90" customHeight="1" spans="2:12">
      <c r="B68" s="11"/>
      <c r="C68" s="15"/>
      <c r="D68" s="16"/>
      <c r="E68" s="17"/>
      <c r="F68" s="15"/>
      <c r="G68" s="16"/>
      <c r="H68" s="17"/>
      <c r="I68" s="18" t="e">
        <f>IF(F348="","",VLOOKUP(F348,$Y$595:$Z$597,2,TRUE))</f>
        <v>#N/A</v>
      </c>
      <c r="J68" s="18" t="e">
        <f>IF(F349="","",VLOOKUP(F349,$AA$595:$AB$597,2,TRUE))</f>
        <v>#N/A</v>
      </c>
      <c r="K68" s="18" t="e">
        <f>IF(F350="","",VLOOKUP(F350,$AC$595:$AD$597,2,TRUE))</f>
        <v>#N/A</v>
      </c>
      <c r="L68" s="20"/>
    </row>
    <row r="69" ht="90" customHeight="1" spans="2:12">
      <c r="B69" s="11"/>
      <c r="C69" s="15"/>
      <c r="D69" s="16"/>
      <c r="E69" s="17"/>
      <c r="F69" s="15"/>
      <c r="G69" s="16"/>
      <c r="H69" s="17"/>
      <c r="I69" s="18" t="e">
        <f>IF(F351="","",VLOOKUP(F351,$AE$595:$AF$597,2,TRUE))</f>
        <v>#N/A</v>
      </c>
      <c r="J69" s="18" t="e">
        <f>IF(F352="","",VLOOKUP(F352,$AG$595:$AH$597,2,TRUE))</f>
        <v>#N/A</v>
      </c>
      <c r="K69" s="18" t="e">
        <f>IF(F353="","",VLOOKUP(F353,$AI$595:$AJ$597,2,TRUE))</f>
        <v>#N/A</v>
      </c>
      <c r="L69" s="20"/>
    </row>
    <row r="70" ht="90" customHeight="1" spans="2:12">
      <c r="B70" s="11"/>
      <c r="C70" s="15"/>
      <c r="D70" s="16"/>
      <c r="E70" s="17"/>
      <c r="F70" s="15"/>
      <c r="G70" s="16"/>
      <c r="H70" s="17"/>
      <c r="I70" s="18" t="e">
        <f>IF(F354="","",VLOOKUP(F354,$AK$595:$AL$597,2,TRUE))</f>
        <v>#N/A</v>
      </c>
      <c r="J70" s="18" t="e">
        <f>IF(F355="","",VLOOKUP(F355,$AM$595:$AN$597,2,TRUE))</f>
        <v>#N/A</v>
      </c>
      <c r="K70" s="18" t="e">
        <f>IF(F356="","",VLOOKUP(F356,$AO$595:$AP$597,2,TRUE))</f>
        <v>#N/A</v>
      </c>
      <c r="L70" s="20"/>
    </row>
    <row r="71" ht="90" customHeight="1" spans="2:12">
      <c r="B71" s="11"/>
      <c r="C71" s="15"/>
      <c r="D71" s="16"/>
      <c r="E71" s="17"/>
      <c r="F71" s="15"/>
      <c r="G71" s="16"/>
      <c r="H71" s="17"/>
      <c r="I71" s="21" t="e">
        <f>IF(F357="","",VLOOKUP(F357,$AQ$595:$AR$597,2,TRUE))</f>
        <v>#N/A</v>
      </c>
      <c r="J71" s="18" t="e">
        <f>IF(F358="","",VLOOKUP(F358,$AS$595:$AT$597,2,TRUE))</f>
        <v>#N/A</v>
      </c>
      <c r="K71" s="18" t="e">
        <f>IF(F359="","",VLOOKUP(F359,$AU$595:$AV$597,2,TRUE))</f>
        <v>#N/A</v>
      </c>
      <c r="L71" s="20"/>
    </row>
    <row r="72" ht="90" customHeight="1" spans="2:12">
      <c r="B72" s="11"/>
      <c r="C72" s="15"/>
      <c r="D72" s="16"/>
      <c r="E72" s="17"/>
      <c r="F72" s="15"/>
      <c r="G72" s="16"/>
      <c r="H72" s="17"/>
      <c r="I72" s="18" t="e">
        <f>IF(F360="","",VLOOKUP(F360,$AW$595:$AX$597,2,TRUE))</f>
        <v>#N/A</v>
      </c>
      <c r="J72" s="18" t="e">
        <f>IF(F361="","",VLOOKUP(F361,$AY$595:$AZ$597,2,TRUE))</f>
        <v>#N/A</v>
      </c>
      <c r="K72" s="18" t="e">
        <f>IF(F362="","",VLOOKUP(F362,$BA$595:$BB$597,2,TRUE))</f>
        <v>#N/A</v>
      </c>
      <c r="L72" s="20"/>
    </row>
    <row r="73" ht="90" customHeight="1" spans="2:12">
      <c r="B73" s="11"/>
      <c r="C73" s="15"/>
      <c r="D73" s="16"/>
      <c r="E73" s="17"/>
      <c r="F73" s="15"/>
      <c r="G73" s="16"/>
      <c r="H73" s="17"/>
      <c r="I73" s="21" t="e">
        <f>IF(F363="","",VLOOKUP(F363,$M$599:$N$601,2,TRUE))</f>
        <v>#N/A</v>
      </c>
      <c r="J73" s="18" t="e">
        <f>IF(F364="","",VLOOKUP(F364,$O$599:$P$601,2,TRUE))</f>
        <v>#N/A</v>
      </c>
      <c r="K73" s="18" t="e">
        <f>IF(F365="","",VLOOKUP(F365,$Q$599:$R$601,2,TRUE))</f>
        <v>#N/A</v>
      </c>
      <c r="L73" s="20"/>
    </row>
    <row r="74" ht="90" customHeight="1" spans="2:12">
      <c r="B74" s="11"/>
      <c r="C74" s="15"/>
      <c r="D74" s="16"/>
      <c r="E74" s="17"/>
      <c r="F74" s="15"/>
      <c r="G74" s="16"/>
      <c r="H74" s="17"/>
      <c r="I74" s="18" t="e">
        <f>IF(F366="","",VLOOKUP(F366,$S$599:$T$601,2,TRUE))</f>
        <v>#N/A</v>
      </c>
      <c r="J74" s="18" t="e">
        <f>IF(F367="","",VLOOKUP(F367,$U$599:$V$601,2,TRUE))</f>
        <v>#N/A</v>
      </c>
      <c r="K74" s="18" t="e">
        <f>IF(F368="","",VLOOKUP(F368,$W$599:$X$601,2,TRUE))</f>
        <v>#N/A</v>
      </c>
      <c r="L74" s="20"/>
    </row>
    <row r="75" ht="90" customHeight="1" spans="2:12">
      <c r="B75" s="11"/>
      <c r="C75" s="15"/>
      <c r="D75" s="16"/>
      <c r="E75" s="17"/>
      <c r="F75" s="15"/>
      <c r="G75" s="16"/>
      <c r="H75" s="17"/>
      <c r="I75" s="18" t="e">
        <f>IF(F369="","",VLOOKUP(F369,$Y$599:$Z$601,2,TRUE))</f>
        <v>#N/A</v>
      </c>
      <c r="J75" s="18" t="e">
        <f>IF(F370="","",VLOOKUP(F370,$AA$599:$AB$601,2,TRUE))</f>
        <v>#N/A</v>
      </c>
      <c r="K75" s="18" t="e">
        <f>IF(F371="","",VLOOKUP(F371,$AC$599:$AD$601,2,TRUE))</f>
        <v>#N/A</v>
      </c>
      <c r="L75" s="20"/>
    </row>
    <row r="76" ht="90" customHeight="1" spans="2:12">
      <c r="B76" s="11"/>
      <c r="C76" s="15"/>
      <c r="D76" s="16"/>
      <c r="E76" s="17"/>
      <c r="F76" s="15"/>
      <c r="G76" s="16"/>
      <c r="H76" s="17"/>
      <c r="I76" s="18" t="e">
        <f>IF(F372="","",VLOOKUP(F372,$AE$599:$AF$601,2,TRUE))</f>
        <v>#N/A</v>
      </c>
      <c r="J76" s="18" t="e">
        <f>IF(F373="","",VLOOKUP(F373,$AG$599:$AH$601,2,TRUE))</f>
        <v>#N/A</v>
      </c>
      <c r="K76" s="18" t="e">
        <f>IF(F374="","",VLOOKUP(F374,$AI$599:$AJ$601,2,TRUE))</f>
        <v>#N/A</v>
      </c>
      <c r="L76" s="20"/>
    </row>
    <row r="77" ht="90" customHeight="1" spans="2:12">
      <c r="B77" s="11"/>
      <c r="C77" s="15"/>
      <c r="D77" s="16"/>
      <c r="E77" s="17"/>
      <c r="F77" s="15"/>
      <c r="G77" s="16"/>
      <c r="H77" s="17"/>
      <c r="I77" s="18" t="e">
        <f>IF(F375="","",VLOOKUP(F375,$AK$599:$AL$601,2,TRUE))</f>
        <v>#N/A</v>
      </c>
      <c r="J77" s="18" t="e">
        <f>IF(F376="","",VLOOKUP(F376,$AM$599:$AN$601,2,TRUE))</f>
        <v>#N/A</v>
      </c>
      <c r="K77" s="18" t="e">
        <f>IF(F377="","",VLOOKUP(F377,$AO$599:$AP$601,2,TRUE))</f>
        <v>#N/A</v>
      </c>
      <c r="L77" s="20"/>
    </row>
    <row r="78" ht="90" customHeight="1" spans="2:12">
      <c r="B78" s="11"/>
      <c r="C78" s="15"/>
      <c r="D78" s="16"/>
      <c r="E78" s="17"/>
      <c r="F78" s="15"/>
      <c r="G78" s="16"/>
      <c r="H78" s="17"/>
      <c r="I78" s="21" t="e">
        <f>IF(F378="","",VLOOKUP(F378,$AQ$599:$AR$601,2,TRUE))</f>
        <v>#N/A</v>
      </c>
      <c r="J78" s="18" t="e">
        <f>IF(F379="","",VLOOKUP(F379,$AS$599:$AT$601,2,TRUE))</f>
        <v>#N/A</v>
      </c>
      <c r="K78" s="18" t="e">
        <f>IF(F380="","",VLOOKUP(F380,$AU$599:$AV$601,2,TRUE))</f>
        <v>#N/A</v>
      </c>
      <c r="L78" s="20"/>
    </row>
    <row r="79" ht="90" customHeight="1" spans="2:12">
      <c r="B79" s="11"/>
      <c r="C79" s="15"/>
      <c r="D79" s="16"/>
      <c r="E79" s="17"/>
      <c r="F79" s="15"/>
      <c r="G79" s="16"/>
      <c r="H79" s="17"/>
      <c r="I79" s="18" t="e">
        <f>IF(F381="","",VLOOKUP(F381,$AW$599:$AX$601,2,TRUE))</f>
        <v>#N/A</v>
      </c>
      <c r="J79" s="18" t="e">
        <f>IF(F382="","",VLOOKUP(F382,$AY$599:$AZ$601,2,TRUE))</f>
        <v>#N/A</v>
      </c>
      <c r="K79" s="18" t="e">
        <f>IF(F383="","",VLOOKUP(F383,$BA$599:$BB$601,2,TRUE))</f>
        <v>#N/A</v>
      </c>
      <c r="L79" s="20"/>
    </row>
    <row r="80" ht="90" customHeight="1" spans="2:12">
      <c r="B80" s="11"/>
      <c r="C80" s="15"/>
      <c r="D80" s="16"/>
      <c r="E80" s="17"/>
      <c r="F80" s="15"/>
      <c r="G80" s="16"/>
      <c r="H80" s="17"/>
      <c r="I80" s="21" t="e">
        <f>IF(F384="","",VLOOKUP(F384,$M$603:$N$605,2,TRUE))</f>
        <v>#N/A</v>
      </c>
      <c r="J80" s="18" t="e">
        <f>IF(F385="","",VLOOKUP(F385,$O$603:$P$605,2,TRUE))</f>
        <v>#N/A</v>
      </c>
      <c r="K80" s="18" t="e">
        <f>IF(F386="","",VLOOKUP(F386,$Q$603:$R$605,2,TRUE))</f>
        <v>#N/A</v>
      </c>
      <c r="L80" s="20"/>
    </row>
    <row r="81" ht="90" customHeight="1" spans="2:12">
      <c r="B81" s="11"/>
      <c r="C81" s="15"/>
      <c r="D81" s="16"/>
      <c r="E81" s="17"/>
      <c r="F81" s="15"/>
      <c r="G81" s="16"/>
      <c r="H81" s="17"/>
      <c r="I81" s="18" t="e">
        <f>IF(F387="","",VLOOKUP(F387,$S$603:$T$605,2,TRUE))</f>
        <v>#N/A</v>
      </c>
      <c r="J81" s="18" t="e">
        <f>IF(F388="","",VLOOKUP(F388,$U$603:$V$605,2,TRUE))</f>
        <v>#N/A</v>
      </c>
      <c r="K81" s="18" t="e">
        <f>IF(F389="","",VLOOKUP(F389,$W$603:$X$605,2,TRUE))</f>
        <v>#N/A</v>
      </c>
      <c r="L81" s="20"/>
    </row>
    <row r="82" ht="90" customHeight="1" spans="2:12">
      <c r="B82" s="11"/>
      <c r="C82" s="15"/>
      <c r="D82" s="16"/>
      <c r="E82" s="17"/>
      <c r="F82" s="15"/>
      <c r="G82" s="16"/>
      <c r="H82" s="17"/>
      <c r="I82" s="18" t="e">
        <f>IF(F390="","",VLOOKUP(F390,$Y$603:$Z$605,2,TRUE))</f>
        <v>#N/A</v>
      </c>
      <c r="J82" s="18" t="e">
        <f>IF(F391="","",VLOOKUP(F391,$AA$603:$AB$605,2,TRUE))</f>
        <v>#N/A</v>
      </c>
      <c r="K82" s="18" t="e">
        <f>IF(F392="","",VLOOKUP(F392,$AC$603:$AD$605,2,TRUE))</f>
        <v>#N/A</v>
      </c>
      <c r="L82" s="20"/>
    </row>
    <row r="83" ht="90" customHeight="1" spans="2:12">
      <c r="B83" s="11"/>
      <c r="C83" s="15"/>
      <c r="D83" s="16"/>
      <c r="E83" s="17"/>
      <c r="F83" s="15"/>
      <c r="G83" s="16"/>
      <c r="H83" s="17"/>
      <c r="I83" s="18" t="e">
        <f>IF(F393="","",VLOOKUP(F393,$AE$603:$AF$605,2,TRUE))</f>
        <v>#N/A</v>
      </c>
      <c r="J83" s="18" t="e">
        <f>IF(F394="","",VLOOKUP(F394,$AG$603:$AH$605,2,TRUE))</f>
        <v>#N/A</v>
      </c>
      <c r="K83" s="18" t="e">
        <f>IF(F395="","",VLOOKUP(F395,$AI$603:$AJ$605,2,TRUE))</f>
        <v>#N/A</v>
      </c>
      <c r="L83" s="20"/>
    </row>
    <row r="84" ht="90" customHeight="1" spans="2:12">
      <c r="B84" s="11"/>
      <c r="C84" s="15"/>
      <c r="D84" s="16"/>
      <c r="E84" s="17"/>
      <c r="F84" s="15"/>
      <c r="G84" s="16"/>
      <c r="H84" s="17"/>
      <c r="I84" s="18" t="e">
        <f>IF(F396="","",VLOOKUP(F396,$AK$603:$AL$605,2,TRUE))</f>
        <v>#N/A</v>
      </c>
      <c r="J84" s="18" t="e">
        <f>IF(F397="","",VLOOKUP(F397,$AM$603:$AN$605,2,TRUE))</f>
        <v>#N/A</v>
      </c>
      <c r="K84" s="18" t="e">
        <f>IF(F398="","",VLOOKUP(F398,$AO$603:$AP$605,2,TRUE))</f>
        <v>#N/A</v>
      </c>
      <c r="L84" s="20"/>
    </row>
    <row r="85" ht="90" customHeight="1" spans="2:12">
      <c r="B85" s="11"/>
      <c r="C85" s="15"/>
      <c r="D85" s="16"/>
      <c r="E85" s="17"/>
      <c r="F85" s="15"/>
      <c r="G85" s="16"/>
      <c r="H85" s="17"/>
      <c r="I85" s="21" t="e">
        <f>IF(F399="","",VLOOKUP(F399,$AQ$603:$AR$605,2,TRUE))</f>
        <v>#N/A</v>
      </c>
      <c r="J85" s="18" t="e">
        <f>IF(F400="","",VLOOKUP(F400,$AS$603:$AT$605,2,TRUE))</f>
        <v>#N/A</v>
      </c>
      <c r="K85" s="18" t="e">
        <f>IF(F401="","",VLOOKUP(F401,$AU$603:$AV$605,2,TRUE))</f>
        <v>#N/A</v>
      </c>
      <c r="L85" s="20"/>
    </row>
    <row r="86" ht="90" customHeight="1" spans="2:12">
      <c r="B86" s="11"/>
      <c r="C86" s="15"/>
      <c r="D86" s="16"/>
      <c r="E86" s="17"/>
      <c r="F86" s="15"/>
      <c r="G86" s="16"/>
      <c r="H86" s="17"/>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5"/>
      <c r="G87" s="16"/>
      <c r="H87" s="17"/>
      <c r="I87" s="18" t="e">
        <f>IF(G300="","",VLOOKUP(G300,$M$607:$N$609,2,TRUE))</f>
        <v>#N/A</v>
      </c>
      <c r="J87" s="18" t="e">
        <f>IF(G301="","",VLOOKUP(G301,$O$607:$P$609,2,TRUE))</f>
        <v>#N/A</v>
      </c>
      <c r="K87" s="18" t="e">
        <f>IF(G302="","",VLOOKUP(G302,$Q$607:$R$609,2,TRUE))</f>
        <v>#N/A</v>
      </c>
      <c r="L87" s="20"/>
    </row>
    <row r="88" ht="90" customHeight="1" spans="2:12">
      <c r="B88" s="11"/>
      <c r="C88" s="15"/>
      <c r="D88" s="16"/>
      <c r="E88" s="17"/>
      <c r="F88" s="15"/>
      <c r="G88" s="16"/>
      <c r="H88" s="17"/>
      <c r="I88" s="18" t="e">
        <f>IF(G303="","",VLOOKUP(G303,$S$607:$T$609,2,TRUE))</f>
        <v>#N/A</v>
      </c>
      <c r="J88" s="18" t="e">
        <f>IF(G304="","",VLOOKUP(G304,$U$607:$V$609,2,TRUE))</f>
        <v>#N/A</v>
      </c>
      <c r="K88" s="18" t="e">
        <f>IF(G305="","",VLOOKUP(G305,$W$607:$X$609,2,TRUE))</f>
        <v>#N/A</v>
      </c>
      <c r="L88" s="20"/>
    </row>
    <row r="89" ht="90" customHeight="1" spans="2:12">
      <c r="B89" s="11"/>
      <c r="C89" s="15"/>
      <c r="D89" s="16"/>
      <c r="E89" s="17"/>
      <c r="F89" s="15"/>
      <c r="G89" s="16"/>
      <c r="H89" s="17"/>
      <c r="I89" s="18" t="e">
        <f>IF(G306="","",VLOOKUP(G306,$Y$607:$Z$609,2,TRUE))</f>
        <v>#N/A</v>
      </c>
      <c r="J89" s="18" t="e">
        <f>IF(G307="","",VLOOKUP(G307,$AA$607:$AB$609,2,TRUE))</f>
        <v>#N/A</v>
      </c>
      <c r="K89" s="18" t="e">
        <f>IF(G308="","",VLOOKUP(G308,$AC$607:$AD$609,2,TRUE))</f>
        <v>#N/A</v>
      </c>
      <c r="L89" s="20"/>
    </row>
    <row r="90" ht="90" customHeight="1" spans="2:12">
      <c r="B90" s="11"/>
      <c r="C90" s="15"/>
      <c r="D90" s="16"/>
      <c r="E90" s="17"/>
      <c r="F90" s="15"/>
      <c r="G90" s="16"/>
      <c r="H90" s="17"/>
      <c r="I90" s="18" t="e">
        <f>IF(G309="","",VLOOKUP(G309,$AE$607:$AF$609,2,TRUE))</f>
        <v>#N/A</v>
      </c>
      <c r="J90" s="18" t="e">
        <f>IF(G310="","",VLOOKUP(G310,$AG$607:$AH$609,2,TRUE))</f>
        <v>#N/A</v>
      </c>
      <c r="K90" s="18" t="e">
        <f>IF(G311="","",VLOOKUP(G311,$AI$607:$AJ$609,2,TRUE))</f>
        <v>#N/A</v>
      </c>
      <c r="L90" s="20"/>
    </row>
    <row r="91" ht="90" customHeight="1" spans="2:12">
      <c r="B91" s="11"/>
      <c r="C91" s="15"/>
      <c r="D91" s="16"/>
      <c r="E91" s="17"/>
      <c r="F91" s="15"/>
      <c r="G91" s="16"/>
      <c r="H91" s="17"/>
      <c r="I91" s="18" t="e">
        <f>IF(G312="","",VLOOKUP(G312,$AK$607:$AL$609,2,TRUE))</f>
        <v>#N/A</v>
      </c>
      <c r="J91" s="18" t="e">
        <f>IF(G313="","",VLOOKUP(G313,$AM$607:$AN$609,2,TRUE))</f>
        <v>#N/A</v>
      </c>
      <c r="K91" s="18" t="e">
        <f>IF(G314="","",VLOOKUP(G314,$AO$607:$AP$609,2,TRUE))</f>
        <v>#N/A</v>
      </c>
      <c r="L91" s="20"/>
    </row>
    <row r="92" ht="90" customHeight="1" spans="2:12">
      <c r="B92" s="11"/>
      <c r="C92" s="15"/>
      <c r="D92" s="16"/>
      <c r="E92" s="17"/>
      <c r="F92" s="15"/>
      <c r="G92" s="16"/>
      <c r="H92" s="17"/>
      <c r="I92" s="18" t="e">
        <f>IF(G315="","",VLOOKUP(G315,$AQ$607:$AR$609,2,TRUE))</f>
        <v>#N/A</v>
      </c>
      <c r="J92" s="18" t="e">
        <f>IF(G316="","",VLOOKUP(G316,$AS$607:$AT$609,2,TRUE))</f>
        <v>#N/A</v>
      </c>
      <c r="K92" s="18" t="e">
        <f>IF(G317="","",VLOOKUP(G317,$AU$607:$AV$609,2,TRUE))</f>
        <v>#N/A</v>
      </c>
      <c r="L92" s="20"/>
    </row>
    <row r="93" ht="90" customHeight="1" spans="2:12">
      <c r="B93" s="11"/>
      <c r="C93" s="22"/>
      <c r="D93" s="23"/>
      <c r="E93" s="24"/>
      <c r="F93" s="22"/>
      <c r="G93" s="23"/>
      <c r="H93" s="24"/>
      <c r="I93" s="18" t="e">
        <f>IF(G318="","",VLOOKUP(G318,$AW$607:$AX$609,2,TRUE))</f>
        <v>#N/A</v>
      </c>
      <c r="J93" s="18" t="e">
        <f>IF(G319="","",VLOOKUP(G319,$AY$607:$AZ$609,2,TRUE))</f>
        <v>#N/A</v>
      </c>
      <c r="K93" s="18" t="e">
        <f>IF(G320="","",VLOOKUP(G320,$BA$607:$BB$609,2,TRUE))</f>
        <v>#N/A</v>
      </c>
      <c r="L93" s="20"/>
    </row>
    <row r="96" ht="15.6" spans="2:7">
      <c r="B96" s="25" t="s">
        <v>838</v>
      </c>
      <c r="C96" s="26"/>
      <c r="D96" s="26"/>
      <c r="E96" s="26"/>
      <c r="F96" s="26"/>
      <c r="G96" s="27"/>
    </row>
    <row r="97" ht="27.6" spans="2:7">
      <c r="B97" s="28"/>
      <c r="C97" s="29" t="s">
        <v>5</v>
      </c>
      <c r="D97" s="29" t="s">
        <v>112</v>
      </c>
      <c r="E97" s="29" t="s">
        <v>338</v>
      </c>
      <c r="F97" s="29" t="s">
        <v>405</v>
      </c>
      <c r="G97" s="30" t="s">
        <v>726</v>
      </c>
    </row>
    <row r="98" spans="2:7">
      <c r="B98" s="31">
        <v>1</v>
      </c>
      <c r="C98" s="32"/>
      <c r="D98" s="32"/>
      <c r="E98" s="32"/>
      <c r="F98" s="32"/>
      <c r="G98" s="32"/>
    </row>
    <row r="99" spans="2:7">
      <c r="B99" s="33"/>
      <c r="C99" s="32"/>
      <c r="D99" s="32"/>
      <c r="E99" s="32"/>
      <c r="F99" s="32"/>
      <c r="G99" s="32"/>
    </row>
    <row r="100" spans="2:7">
      <c r="B100" s="34"/>
      <c r="C100" s="32"/>
      <c r="D100" s="32"/>
      <c r="E100" s="32"/>
      <c r="F100" s="32"/>
      <c r="G100" s="32"/>
    </row>
    <row r="101" spans="2:7">
      <c r="B101" s="31">
        <v>2</v>
      </c>
      <c r="C101" s="32"/>
      <c r="D101" s="32"/>
      <c r="E101" s="32"/>
      <c r="F101" s="32"/>
      <c r="G101" s="32"/>
    </row>
    <row r="102" spans="2:7">
      <c r="B102" s="33"/>
      <c r="C102" s="32"/>
      <c r="D102" s="32"/>
      <c r="E102" s="32"/>
      <c r="F102" s="32"/>
      <c r="G102" s="32"/>
    </row>
    <row r="103" spans="2:7">
      <c r="B103" s="34"/>
      <c r="C103" s="32"/>
      <c r="D103" s="32"/>
      <c r="E103" s="32"/>
      <c r="F103" s="32"/>
      <c r="G103" s="32"/>
    </row>
    <row r="104" spans="2:7">
      <c r="B104" s="31">
        <v>3</v>
      </c>
      <c r="C104" s="32"/>
      <c r="D104" s="32"/>
      <c r="E104" s="32"/>
      <c r="F104" s="32"/>
      <c r="G104" s="32"/>
    </row>
    <row r="105" spans="2:7">
      <c r="B105" s="33"/>
      <c r="C105" s="32"/>
      <c r="D105" s="32"/>
      <c r="E105" s="32"/>
      <c r="F105" s="32"/>
      <c r="G105" s="32"/>
    </row>
    <row r="106" spans="2:7">
      <c r="B106" s="34"/>
      <c r="C106" s="32"/>
      <c r="D106" s="32"/>
      <c r="E106" s="32"/>
      <c r="F106" s="32"/>
      <c r="G106" s="32"/>
    </row>
    <row r="107" spans="2:7">
      <c r="B107" s="31">
        <v>4</v>
      </c>
      <c r="C107" s="32"/>
      <c r="D107" s="32"/>
      <c r="E107" s="32"/>
      <c r="F107" s="32"/>
      <c r="G107" s="32"/>
    </row>
    <row r="108" spans="2:7">
      <c r="B108" s="33"/>
      <c r="C108" s="32"/>
      <c r="D108" s="32"/>
      <c r="E108" s="32"/>
      <c r="F108" s="32"/>
      <c r="G108" s="32"/>
    </row>
    <row r="109" spans="2:7">
      <c r="B109" s="34"/>
      <c r="C109" s="32"/>
      <c r="D109" s="32"/>
      <c r="E109" s="32"/>
      <c r="F109" s="32"/>
      <c r="G109" s="32"/>
    </row>
    <row r="110" spans="2:7">
      <c r="B110" s="31">
        <v>5</v>
      </c>
      <c r="C110" s="32"/>
      <c r="D110" s="32"/>
      <c r="E110" s="32"/>
      <c r="F110" s="32"/>
      <c r="G110" s="32"/>
    </row>
    <row r="111" spans="2:7">
      <c r="B111" s="33"/>
      <c r="C111" s="32"/>
      <c r="D111" s="32"/>
      <c r="E111" s="32"/>
      <c r="F111" s="32"/>
      <c r="G111" s="32"/>
    </row>
    <row r="112" spans="2:7">
      <c r="B112" s="34"/>
      <c r="C112" s="32"/>
      <c r="D112" s="32"/>
      <c r="E112" s="32"/>
      <c r="F112" s="32"/>
      <c r="G112" s="32"/>
    </row>
    <row r="113" spans="2:7">
      <c r="B113" s="31">
        <v>6</v>
      </c>
      <c r="C113" s="32"/>
      <c r="D113" s="32"/>
      <c r="E113" s="32"/>
      <c r="F113" s="32"/>
      <c r="G113" s="32"/>
    </row>
    <row r="114" spans="2:7">
      <c r="B114" s="33"/>
      <c r="C114" s="32"/>
      <c r="D114" s="32"/>
      <c r="E114" s="32"/>
      <c r="F114" s="32"/>
      <c r="G114" s="32"/>
    </row>
    <row r="115" spans="2:7">
      <c r="B115" s="34"/>
      <c r="C115" s="32"/>
      <c r="D115" s="32"/>
      <c r="E115" s="32"/>
      <c r="F115" s="32"/>
      <c r="G115" s="32"/>
    </row>
    <row r="116" spans="2:7">
      <c r="B116" s="31">
        <v>7</v>
      </c>
      <c r="C116" s="35"/>
      <c r="D116" s="32"/>
      <c r="E116" s="35"/>
      <c r="F116" s="32"/>
      <c r="G116" s="35"/>
    </row>
    <row r="117" spans="2:7">
      <c r="B117" s="33"/>
      <c r="C117" s="36"/>
      <c r="D117" s="32"/>
      <c r="E117" s="36"/>
      <c r="F117" s="32"/>
      <c r="G117" s="36"/>
    </row>
    <row r="118" spans="2:7">
      <c r="B118" s="34"/>
      <c r="C118" s="36"/>
      <c r="D118" s="32"/>
      <c r="E118" s="36"/>
      <c r="F118" s="32"/>
      <c r="G118" s="36"/>
    </row>
    <row r="119" spans="2:7">
      <c r="B119" s="31">
        <v>8</v>
      </c>
      <c r="C119" s="36"/>
      <c r="D119" s="32"/>
      <c r="E119" s="36"/>
      <c r="F119" s="32"/>
      <c r="G119" s="36"/>
    </row>
    <row r="120" spans="2:7">
      <c r="B120" s="33"/>
      <c r="C120" s="36"/>
      <c r="D120" s="32"/>
      <c r="E120" s="36"/>
      <c r="F120" s="32"/>
      <c r="G120" s="36"/>
    </row>
    <row r="121" spans="2:7">
      <c r="B121" s="34"/>
      <c r="C121" s="36"/>
      <c r="D121" s="32"/>
      <c r="E121" s="36"/>
      <c r="F121" s="32"/>
      <c r="G121" s="36"/>
    </row>
    <row r="122" spans="2:7">
      <c r="B122" s="31">
        <v>9</v>
      </c>
      <c r="C122" s="36"/>
      <c r="D122" s="32"/>
      <c r="E122" s="36"/>
      <c r="F122" s="32"/>
      <c r="G122" s="36"/>
    </row>
    <row r="123" spans="2:7">
      <c r="B123" s="33"/>
      <c r="C123" s="36"/>
      <c r="D123" s="32"/>
      <c r="E123" s="36"/>
      <c r="F123" s="32"/>
      <c r="G123" s="36"/>
    </row>
    <row r="124" spans="2:7">
      <c r="B124" s="34"/>
      <c r="C124" s="36"/>
      <c r="D124" s="32"/>
      <c r="E124" s="36"/>
      <c r="F124" s="32"/>
      <c r="G124" s="36"/>
    </row>
    <row r="125" spans="2:7">
      <c r="B125" s="37">
        <v>10</v>
      </c>
      <c r="C125" s="36"/>
      <c r="D125" s="32"/>
      <c r="E125" s="36"/>
      <c r="F125" s="32"/>
      <c r="G125" s="36"/>
    </row>
    <row r="126" spans="2:7">
      <c r="B126" s="37"/>
      <c r="C126" s="36"/>
      <c r="D126" s="32"/>
      <c r="E126" s="36"/>
      <c r="F126" s="32"/>
      <c r="G126" s="36"/>
    </row>
    <row r="127" spans="2:7">
      <c r="B127" s="37"/>
      <c r="C127" s="36"/>
      <c r="D127" s="32"/>
      <c r="E127" s="36"/>
      <c r="F127" s="32"/>
      <c r="G127" s="36"/>
    </row>
    <row r="128" spans="2:7">
      <c r="B128" s="37">
        <v>11</v>
      </c>
      <c r="C128" s="36"/>
      <c r="D128" s="32"/>
      <c r="E128" s="36"/>
      <c r="F128" s="32"/>
      <c r="G128" s="36"/>
    </row>
    <row r="129"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ht="15" customHeight="1"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39"/>
      <c r="D191" s="40"/>
      <c r="E191" s="40"/>
      <c r="F191" s="40"/>
      <c r="G191" s="40"/>
    </row>
    <row r="192" spans="2:7">
      <c r="B192" s="33"/>
      <c r="C192" s="39"/>
      <c r="D192" s="40"/>
      <c r="E192" s="40"/>
      <c r="F192" s="40"/>
      <c r="G192" s="40"/>
    </row>
    <row r="193" spans="2:7">
      <c r="B193" s="34"/>
      <c r="C193" s="39"/>
      <c r="D193" s="40"/>
      <c r="E193" s="40"/>
      <c r="F193" s="40"/>
      <c r="G193" s="40"/>
    </row>
    <row r="194" spans="2:7">
      <c r="B194" s="31">
        <v>2</v>
      </c>
      <c r="C194" s="39"/>
      <c r="D194" s="40"/>
      <c r="E194" s="40"/>
      <c r="F194" s="40"/>
      <c r="G194" s="40"/>
    </row>
    <row r="195" spans="2:7">
      <c r="B195" s="33"/>
      <c r="C195" s="39"/>
      <c r="D195" s="40"/>
      <c r="E195" s="40"/>
      <c r="F195" s="40"/>
      <c r="G195" s="40"/>
    </row>
    <row r="196" spans="2:7">
      <c r="B196" s="34"/>
      <c r="C196" s="39"/>
      <c r="D196" s="40"/>
      <c r="E196" s="40"/>
      <c r="F196" s="40"/>
      <c r="G196" s="40"/>
    </row>
    <row r="197" spans="2:7">
      <c r="B197" s="31">
        <v>3</v>
      </c>
      <c r="C197" s="39"/>
      <c r="D197" s="40"/>
      <c r="E197" s="40"/>
      <c r="F197" s="40"/>
      <c r="G197" s="40"/>
    </row>
    <row r="198" spans="2:7">
      <c r="B198" s="33"/>
      <c r="C198" s="39"/>
      <c r="D198" s="40"/>
      <c r="E198" s="40"/>
      <c r="F198" s="40"/>
      <c r="G198" s="40"/>
    </row>
    <row r="199" spans="2:7">
      <c r="B199" s="34"/>
      <c r="C199" s="39"/>
      <c r="D199" s="40"/>
      <c r="E199" s="40"/>
      <c r="F199" s="40"/>
      <c r="G199" s="40"/>
    </row>
    <row r="200" spans="2:7">
      <c r="B200" s="31">
        <v>4</v>
      </c>
      <c r="C200" s="39"/>
      <c r="D200" s="40"/>
      <c r="E200" s="40"/>
      <c r="F200" s="40"/>
      <c r="G200" s="40"/>
    </row>
    <row r="201" spans="2:7">
      <c r="B201" s="33"/>
      <c r="C201" s="39"/>
      <c r="D201" s="40"/>
      <c r="E201" s="40"/>
      <c r="F201" s="40"/>
      <c r="G201" s="40"/>
    </row>
    <row r="202" spans="2:7">
      <c r="B202" s="34"/>
      <c r="C202" s="39"/>
      <c r="D202" s="40"/>
      <c r="E202" s="40"/>
      <c r="F202" s="40"/>
      <c r="G202" s="40"/>
    </row>
    <row r="203" spans="2:7">
      <c r="B203" s="31">
        <v>5</v>
      </c>
      <c r="C203" s="39"/>
      <c r="D203" s="40"/>
      <c r="E203" s="40"/>
      <c r="F203" s="40"/>
      <c r="G203" s="40"/>
    </row>
    <row r="204" spans="2:7">
      <c r="B204" s="33"/>
      <c r="C204" s="39"/>
      <c r="D204" s="40"/>
      <c r="E204" s="40"/>
      <c r="F204" s="40"/>
      <c r="G204" s="40"/>
    </row>
    <row r="205" spans="2:7">
      <c r="B205" s="34"/>
      <c r="C205" s="39"/>
      <c r="D205" s="40"/>
      <c r="E205" s="40"/>
      <c r="F205" s="40"/>
      <c r="G205" s="40"/>
    </row>
    <row r="206" spans="2:7">
      <c r="B206" s="31">
        <v>6</v>
      </c>
      <c r="C206" s="39"/>
      <c r="D206" s="40"/>
      <c r="E206" s="40"/>
      <c r="F206" s="40"/>
      <c r="G206" s="40"/>
    </row>
    <row r="207" spans="2:7">
      <c r="B207" s="33"/>
      <c r="C207" s="39"/>
      <c r="D207" s="40"/>
      <c r="E207" s="40"/>
      <c r="F207" s="40"/>
      <c r="G207" s="40"/>
    </row>
    <row r="208" spans="2:7">
      <c r="B208" s="34"/>
      <c r="C208" s="39"/>
      <c r="D208" s="40"/>
      <c r="E208" s="40"/>
      <c r="F208" s="40"/>
      <c r="G208" s="40"/>
    </row>
    <row r="209" spans="2:7">
      <c r="B209" s="31">
        <v>7</v>
      </c>
      <c r="C209" s="39"/>
      <c r="D209" s="40"/>
      <c r="E209" s="40"/>
      <c r="F209" s="40"/>
      <c r="G209" s="40"/>
    </row>
    <row r="210" spans="2:7">
      <c r="B210" s="33"/>
      <c r="C210" s="39"/>
      <c r="D210" s="40"/>
      <c r="E210" s="40"/>
      <c r="F210" s="40"/>
      <c r="G210" s="40"/>
    </row>
    <row r="211" ht="15" customHeight="1" spans="2:7">
      <c r="B211" s="34"/>
      <c r="C211" s="39"/>
      <c r="D211" s="40"/>
      <c r="E211" s="40"/>
      <c r="F211" s="40"/>
      <c r="G211" s="40"/>
    </row>
    <row r="212" spans="2:7">
      <c r="B212" s="31">
        <v>8</v>
      </c>
      <c r="C212" s="41"/>
      <c r="D212" s="40"/>
      <c r="E212" s="42"/>
      <c r="F212" s="40"/>
      <c r="G212" s="42"/>
    </row>
    <row r="213" spans="2:7">
      <c r="B213" s="33"/>
      <c r="C213" s="43"/>
      <c r="D213" s="40"/>
      <c r="E213" s="44"/>
      <c r="F213" s="40"/>
      <c r="G213" s="44"/>
    </row>
    <row r="214" spans="2:7">
      <c r="B214" s="34"/>
      <c r="C214" s="43"/>
      <c r="D214" s="40"/>
      <c r="E214" s="44"/>
      <c r="F214" s="40"/>
      <c r="G214" s="44"/>
    </row>
    <row r="215" spans="2:7">
      <c r="B215" s="31">
        <v>9</v>
      </c>
      <c r="C215" s="43"/>
      <c r="D215" s="40"/>
      <c r="E215" s="44"/>
      <c r="F215" s="40"/>
      <c r="G215" s="44"/>
    </row>
    <row r="216" spans="2:7">
      <c r="B216" s="33"/>
      <c r="C216" s="43"/>
      <c r="D216" s="40"/>
      <c r="E216" s="44"/>
      <c r="F216" s="40"/>
      <c r="G216" s="44"/>
    </row>
    <row r="217" spans="2:7">
      <c r="B217" s="34"/>
      <c r="C217" s="43"/>
      <c r="D217" s="40"/>
      <c r="E217" s="44"/>
      <c r="F217" s="40"/>
      <c r="G217" s="44"/>
    </row>
    <row r="218" spans="2:7">
      <c r="B218" s="37">
        <v>10</v>
      </c>
      <c r="C218" s="43"/>
      <c r="D218" s="40"/>
      <c r="E218" s="44"/>
      <c r="F218" s="40"/>
      <c r="G218" s="44"/>
    </row>
    <row r="219" spans="2:7">
      <c r="B219" s="37"/>
      <c r="C219" s="43"/>
      <c r="D219" s="40"/>
      <c r="E219" s="44"/>
      <c r="F219" s="40"/>
      <c r="G219" s="44"/>
    </row>
    <row r="220" spans="2:7">
      <c r="B220" s="37"/>
      <c r="C220" s="43"/>
      <c r="D220" s="40"/>
      <c r="E220" s="44"/>
      <c r="F220" s="40"/>
      <c r="G220" s="44"/>
    </row>
    <row r="221" spans="2:7">
      <c r="B221" s="37">
        <v>11</v>
      </c>
      <c r="C221" s="43"/>
      <c r="D221" s="40"/>
      <c r="E221" s="44"/>
      <c r="F221" s="40"/>
      <c r="G221" s="44"/>
    </row>
    <row r="222" spans="2:7">
      <c r="B222" s="37"/>
      <c r="C222" s="43"/>
      <c r="D222" s="40"/>
      <c r="E222" s="44"/>
      <c r="F222" s="40"/>
      <c r="G222" s="44"/>
    </row>
    <row r="223" spans="2:7">
      <c r="B223" s="37"/>
      <c r="C223" s="43"/>
      <c r="D223" s="40"/>
      <c r="E223" s="44"/>
      <c r="F223" s="40"/>
      <c r="G223" s="44"/>
    </row>
    <row r="224" spans="2:7">
      <c r="B224" s="37">
        <v>12</v>
      </c>
      <c r="C224" s="43"/>
      <c r="D224" s="40"/>
      <c r="E224" s="44"/>
      <c r="F224" s="40"/>
      <c r="G224" s="44"/>
    </row>
    <row r="225" spans="2:7">
      <c r="B225" s="37"/>
      <c r="C225" s="43"/>
      <c r="D225" s="40"/>
      <c r="E225" s="44"/>
      <c r="F225" s="40"/>
      <c r="G225" s="44"/>
    </row>
    <row r="226" spans="2:7">
      <c r="B226" s="37"/>
      <c r="C226" s="43"/>
      <c r="D226" s="40"/>
      <c r="E226" s="44"/>
      <c r="F226" s="40"/>
      <c r="G226" s="44"/>
    </row>
    <row r="227" spans="2:7">
      <c r="B227" s="37">
        <v>13</v>
      </c>
      <c r="C227" s="43"/>
      <c r="D227" s="40"/>
      <c r="E227" s="44"/>
      <c r="F227" s="40"/>
      <c r="G227" s="44"/>
    </row>
    <row r="228" spans="2:7">
      <c r="B228" s="37"/>
      <c r="C228" s="43"/>
      <c r="D228" s="40"/>
      <c r="E228" s="44"/>
      <c r="F228" s="40"/>
      <c r="G228" s="44"/>
    </row>
    <row r="229" spans="2:7">
      <c r="B229" s="37"/>
      <c r="C229" s="43"/>
      <c r="D229" s="40"/>
      <c r="E229" s="44"/>
      <c r="F229" s="40"/>
      <c r="G229" s="44"/>
    </row>
    <row r="230" spans="2:7">
      <c r="B230" s="37">
        <v>14</v>
      </c>
      <c r="C230" s="43"/>
      <c r="D230" s="40"/>
      <c r="E230" s="44"/>
      <c r="F230" s="40"/>
      <c r="G230" s="44"/>
    </row>
    <row r="231" spans="2:7">
      <c r="B231" s="37"/>
      <c r="C231" s="43"/>
      <c r="D231" s="40"/>
      <c r="E231" s="44"/>
      <c r="F231" s="40"/>
      <c r="G231" s="44"/>
    </row>
    <row r="232" spans="2:7">
      <c r="B232" s="37"/>
      <c r="C232" s="43"/>
      <c r="D232" s="40"/>
      <c r="E232" s="44"/>
      <c r="F232" s="40"/>
      <c r="G232" s="44"/>
    </row>
    <row r="233" spans="2:7">
      <c r="B233" s="37">
        <v>15</v>
      </c>
      <c r="C233" s="43"/>
      <c r="D233" s="40"/>
      <c r="E233" s="44"/>
      <c r="F233" s="40"/>
      <c r="G233" s="44"/>
    </row>
    <row r="234" spans="2:7">
      <c r="B234" s="37"/>
      <c r="C234" s="43"/>
      <c r="D234" s="40"/>
      <c r="E234" s="44"/>
      <c r="F234" s="40"/>
      <c r="G234" s="44"/>
    </row>
    <row r="235" spans="2:7">
      <c r="B235" s="37"/>
      <c r="C235" s="43"/>
      <c r="D235" s="40"/>
      <c r="E235" s="44"/>
      <c r="F235" s="40"/>
      <c r="G235" s="44"/>
    </row>
    <row r="236" spans="2:7">
      <c r="B236" s="31">
        <v>16</v>
      </c>
      <c r="C236" s="43"/>
      <c r="D236" s="40"/>
      <c r="E236" s="44"/>
      <c r="F236" s="40"/>
      <c r="G236" s="44"/>
    </row>
    <row r="237" spans="2:7">
      <c r="B237" s="33"/>
      <c r="C237" s="43"/>
      <c r="D237" s="40"/>
      <c r="E237" s="44"/>
      <c r="F237" s="40"/>
      <c r="G237" s="44"/>
    </row>
    <row r="238" spans="2:7">
      <c r="B238" s="34"/>
      <c r="C238" s="43"/>
      <c r="D238" s="40"/>
      <c r="E238" s="44"/>
      <c r="F238" s="40"/>
      <c r="G238" s="44"/>
    </row>
    <row r="239" spans="2:7">
      <c r="B239" s="31">
        <v>17</v>
      </c>
      <c r="C239" s="43"/>
      <c r="D239" s="40"/>
      <c r="E239" s="44"/>
      <c r="F239" s="40"/>
      <c r="G239" s="44"/>
    </row>
    <row r="240" spans="2:7">
      <c r="B240" s="33"/>
      <c r="C240" s="43"/>
      <c r="D240" s="40"/>
      <c r="E240" s="44"/>
      <c r="F240" s="40"/>
      <c r="G240" s="44"/>
    </row>
    <row r="241" spans="2:7">
      <c r="B241" s="34"/>
      <c r="C241" s="43"/>
      <c r="D241" s="40"/>
      <c r="E241" s="44"/>
      <c r="F241" s="40"/>
      <c r="G241" s="44"/>
    </row>
    <row r="242" spans="2:7">
      <c r="B242" s="31">
        <v>18</v>
      </c>
      <c r="C242" s="43"/>
      <c r="D242" s="40"/>
      <c r="E242" s="44"/>
      <c r="F242" s="40"/>
      <c r="G242" s="44"/>
    </row>
    <row r="243" spans="2:7">
      <c r="B243" s="33"/>
      <c r="C243" s="43"/>
      <c r="D243" s="40"/>
      <c r="E243" s="44"/>
      <c r="F243" s="40"/>
      <c r="G243" s="44"/>
    </row>
    <row r="244" spans="2:7">
      <c r="B244" s="34"/>
      <c r="C244" s="43"/>
      <c r="D244" s="40"/>
      <c r="E244" s="44"/>
      <c r="F244" s="40"/>
      <c r="G244" s="44"/>
    </row>
    <row r="245" spans="2:7">
      <c r="B245" s="31">
        <v>19</v>
      </c>
      <c r="C245" s="43"/>
      <c r="D245" s="40"/>
      <c r="E245" s="44"/>
      <c r="F245" s="40"/>
      <c r="G245" s="44"/>
    </row>
    <row r="246" spans="2:7">
      <c r="B246" s="33"/>
      <c r="C246" s="43"/>
      <c r="D246" s="40"/>
      <c r="E246" s="44"/>
      <c r="F246" s="40"/>
      <c r="G246" s="44"/>
    </row>
    <row r="247" spans="2:7">
      <c r="B247" s="34"/>
      <c r="C247" s="43"/>
      <c r="D247" s="40"/>
      <c r="E247" s="44"/>
      <c r="F247" s="40"/>
      <c r="G247" s="44"/>
    </row>
    <row r="248" spans="2:7">
      <c r="B248" s="31">
        <v>20</v>
      </c>
      <c r="C248" s="43"/>
      <c r="D248" s="40"/>
      <c r="E248" s="44"/>
      <c r="F248" s="40"/>
      <c r="G248" s="44"/>
    </row>
    <row r="249" spans="2:7">
      <c r="B249" s="33"/>
      <c r="C249" s="43"/>
      <c r="D249" s="40"/>
      <c r="E249" s="44"/>
      <c r="F249" s="40"/>
      <c r="G249" s="44"/>
    </row>
    <row r="250" spans="2:7">
      <c r="B250" s="34"/>
      <c r="C250" s="43"/>
      <c r="D250" s="40"/>
      <c r="E250" s="44"/>
      <c r="F250" s="40"/>
      <c r="G250" s="44"/>
    </row>
    <row r="251" spans="2:7">
      <c r="B251" s="31">
        <v>21</v>
      </c>
      <c r="C251" s="43"/>
      <c r="D251" s="40"/>
      <c r="E251" s="44"/>
      <c r="F251" s="40"/>
      <c r="G251" s="44"/>
    </row>
    <row r="252" spans="2:7">
      <c r="B252" s="33"/>
      <c r="C252" s="43"/>
      <c r="D252" s="40"/>
      <c r="E252" s="44"/>
      <c r="F252" s="40"/>
      <c r="G252" s="44"/>
    </row>
    <row r="253" spans="2:7">
      <c r="B253" s="34"/>
      <c r="C253" s="43"/>
      <c r="D253" s="40"/>
      <c r="E253" s="44"/>
      <c r="F253" s="40"/>
      <c r="G253" s="44"/>
    </row>
    <row r="254" spans="2:7">
      <c r="B254" s="31">
        <v>22</v>
      </c>
      <c r="C254" s="43"/>
      <c r="D254" s="40"/>
      <c r="E254" s="44"/>
      <c r="F254" s="40"/>
      <c r="G254" s="44"/>
    </row>
    <row r="255" spans="2:7">
      <c r="B255" s="33"/>
      <c r="C255" s="43"/>
      <c r="D255" s="40"/>
      <c r="E255" s="44"/>
      <c r="F255" s="40"/>
      <c r="G255" s="44"/>
    </row>
    <row r="256" spans="2:7">
      <c r="B256" s="34"/>
      <c r="C256" s="43"/>
      <c r="D256" s="40"/>
      <c r="E256" s="44"/>
      <c r="F256" s="40"/>
      <c r="G256" s="44"/>
    </row>
    <row r="257" spans="2:7">
      <c r="B257" s="31">
        <v>23</v>
      </c>
      <c r="C257" s="43"/>
      <c r="D257" s="40"/>
      <c r="E257" s="44"/>
      <c r="F257" s="40"/>
      <c r="G257" s="44"/>
    </row>
    <row r="258" spans="2:7">
      <c r="B258" s="33"/>
      <c r="C258" s="43"/>
      <c r="D258" s="40"/>
      <c r="E258" s="44"/>
      <c r="F258" s="40"/>
      <c r="G258" s="44"/>
    </row>
    <row r="259" spans="2:7">
      <c r="B259" s="34"/>
      <c r="C259" s="43"/>
      <c r="D259" s="40"/>
      <c r="E259" s="44"/>
      <c r="F259" s="40"/>
      <c r="G259" s="44"/>
    </row>
    <row r="260" spans="2:7">
      <c r="B260" s="31">
        <v>24</v>
      </c>
      <c r="C260" s="43"/>
      <c r="D260" s="40"/>
      <c r="E260" s="44"/>
      <c r="F260" s="40"/>
      <c r="G260" s="44"/>
    </row>
    <row r="261" spans="2:7">
      <c r="B261" s="33"/>
      <c r="C261" s="43"/>
      <c r="D261" s="40"/>
      <c r="E261" s="44"/>
      <c r="F261" s="40"/>
      <c r="G261" s="44"/>
    </row>
    <row r="262" spans="2:7">
      <c r="B262" s="34"/>
      <c r="C262" s="43"/>
      <c r="D262" s="40"/>
      <c r="E262" s="44"/>
      <c r="F262" s="40"/>
      <c r="G262" s="44"/>
    </row>
    <row r="263" spans="2:7">
      <c r="B263" s="31">
        <v>25</v>
      </c>
      <c r="C263" s="43"/>
      <c r="D263" s="40"/>
      <c r="E263" s="44"/>
      <c r="F263" s="40"/>
      <c r="G263" s="44"/>
    </row>
    <row r="264" spans="2:7">
      <c r="B264" s="33"/>
      <c r="C264" s="43"/>
      <c r="D264" s="40"/>
      <c r="E264" s="44"/>
      <c r="F264" s="40"/>
      <c r="G264" s="44"/>
    </row>
    <row r="265" spans="2:7">
      <c r="B265" s="34"/>
      <c r="C265" s="43"/>
      <c r="D265" s="40"/>
      <c r="E265" s="44"/>
      <c r="F265" s="40"/>
      <c r="G265" s="44"/>
    </row>
    <row r="266" spans="2:7">
      <c r="B266" s="37">
        <v>26</v>
      </c>
      <c r="C266" s="43"/>
      <c r="D266" s="40"/>
      <c r="E266" s="44"/>
      <c r="F266" s="40"/>
      <c r="G266" s="44"/>
    </row>
    <row r="267" spans="2:7">
      <c r="B267" s="37"/>
      <c r="C267" s="43"/>
      <c r="D267" s="40"/>
      <c r="E267" s="44"/>
      <c r="F267" s="40"/>
      <c r="G267" s="44"/>
    </row>
    <row r="268" spans="2:7">
      <c r="B268" s="37"/>
      <c r="C268" s="43"/>
      <c r="D268" s="40"/>
      <c r="E268" s="44"/>
      <c r="F268" s="40"/>
      <c r="G268" s="44"/>
    </row>
    <row r="269" spans="2:7">
      <c r="B269" s="37">
        <v>27</v>
      </c>
      <c r="C269" s="43"/>
      <c r="D269" s="40"/>
      <c r="E269" s="44"/>
      <c r="F269" s="40"/>
      <c r="G269" s="44"/>
    </row>
    <row r="270" spans="2:7">
      <c r="B270" s="37"/>
      <c r="C270" s="43"/>
      <c r="D270" s="40"/>
      <c r="E270" s="44"/>
      <c r="F270" s="40"/>
      <c r="G270" s="44"/>
    </row>
    <row r="271" spans="2:7">
      <c r="B271" s="37"/>
      <c r="C271" s="43"/>
      <c r="D271" s="40"/>
      <c r="E271" s="44"/>
      <c r="F271" s="40"/>
      <c r="G271" s="44"/>
    </row>
    <row r="272" spans="2:7">
      <c r="B272" s="37">
        <v>28</v>
      </c>
      <c r="C272" s="43"/>
      <c r="D272" s="40"/>
      <c r="E272" s="44"/>
      <c r="F272" s="40"/>
      <c r="G272" s="44"/>
    </row>
    <row r="273" spans="2:7">
      <c r="B273" s="37"/>
      <c r="C273" s="43"/>
      <c r="D273" s="40"/>
      <c r="E273" s="44"/>
      <c r="F273" s="40"/>
      <c r="G273" s="44"/>
    </row>
    <row r="274" spans="2:7">
      <c r="B274" s="37"/>
      <c r="C274" s="43"/>
      <c r="D274" s="40"/>
      <c r="E274" s="44"/>
      <c r="F274" s="40"/>
      <c r="G274" s="44"/>
    </row>
    <row r="275" spans="2:7">
      <c r="B275" s="37">
        <v>29</v>
      </c>
      <c r="C275" s="43"/>
      <c r="D275" s="42"/>
      <c r="E275" s="44"/>
      <c r="F275" s="40"/>
      <c r="G275" s="44"/>
    </row>
    <row r="276" spans="2:7">
      <c r="B276" s="37"/>
      <c r="C276" s="43"/>
      <c r="D276" s="44"/>
      <c r="E276" s="44"/>
      <c r="F276" s="40"/>
      <c r="G276" s="44"/>
    </row>
    <row r="277" spans="2:7">
      <c r="B277" s="37"/>
      <c r="C277" s="43"/>
      <c r="D277" s="44"/>
      <c r="E277" s="44"/>
      <c r="F277" s="40"/>
      <c r="G277" s="44"/>
    </row>
    <row r="278" spans="2:7">
      <c r="B278" s="37">
        <v>30</v>
      </c>
      <c r="C278" s="43"/>
      <c r="D278" s="44"/>
      <c r="E278" s="44"/>
      <c r="F278" s="40"/>
      <c r="G278" s="44"/>
    </row>
    <row r="279" spans="2:7">
      <c r="B279" s="37"/>
      <c r="C279" s="43"/>
      <c r="D279" s="44"/>
      <c r="E279" s="44"/>
      <c r="F279" s="40"/>
      <c r="G279" s="44"/>
    </row>
    <row r="280" spans="2:7">
      <c r="B280" s="37"/>
      <c r="C280" s="43"/>
      <c r="D280" s="44"/>
      <c r="E280" s="44"/>
      <c r="F280" s="40"/>
      <c r="G280" s="44"/>
    </row>
    <row r="281" spans="2:7">
      <c r="B281" s="37">
        <v>31</v>
      </c>
      <c r="C281" s="43"/>
      <c r="D281" s="44"/>
      <c r="E281" s="44"/>
      <c r="F281" s="40"/>
      <c r="G281" s="44"/>
    </row>
    <row r="282" spans="2:7">
      <c r="B282" s="37"/>
      <c r="C282" s="43"/>
      <c r="D282" s="44"/>
      <c r="E282" s="44"/>
      <c r="F282" s="40"/>
      <c r="G282" s="44"/>
    </row>
    <row r="283" spans="2:7">
      <c r="B283" s="37"/>
      <c r="C283" s="43"/>
      <c r="D283" s="44"/>
      <c r="E283" s="44"/>
      <c r="F283" s="40"/>
      <c r="G283" s="44"/>
    </row>
    <row r="284" spans="2:7">
      <c r="B284" s="37">
        <v>32</v>
      </c>
      <c r="C284" s="43"/>
      <c r="D284" s="44"/>
      <c r="E284" s="44"/>
      <c r="F284" s="40"/>
      <c r="G284" s="44"/>
    </row>
    <row r="285" spans="2:7">
      <c r="B285" s="37"/>
      <c r="C285" s="43"/>
      <c r="D285" s="44"/>
      <c r="E285" s="44"/>
      <c r="F285" s="40"/>
      <c r="G285" s="44"/>
    </row>
    <row r="286" spans="2:7">
      <c r="B286" s="37"/>
      <c r="C286" s="43"/>
      <c r="D286" s="44"/>
      <c r="E286" s="44"/>
      <c r="F286" s="40"/>
      <c r="G286" s="44"/>
    </row>
    <row r="287" spans="2:7">
      <c r="B287" s="37">
        <v>33</v>
      </c>
      <c r="C287" s="43"/>
      <c r="D287" s="44"/>
      <c r="E287" s="44"/>
      <c r="F287" s="40"/>
      <c r="G287" s="44"/>
    </row>
    <row r="288" spans="2:7">
      <c r="B288" s="37"/>
      <c r="C288" s="43"/>
      <c r="D288" s="44"/>
      <c r="E288" s="44"/>
      <c r="F288" s="40"/>
      <c r="G288" s="44"/>
    </row>
    <row r="289" spans="2:7">
      <c r="B289" s="37"/>
      <c r="C289" s="43"/>
      <c r="D289" s="44"/>
      <c r="E289" s="44"/>
      <c r="F289" s="40"/>
      <c r="G289" s="44"/>
    </row>
    <row r="290" spans="2:7">
      <c r="B290" s="37">
        <v>34</v>
      </c>
      <c r="C290" s="43"/>
      <c r="D290" s="44"/>
      <c r="E290" s="44"/>
      <c r="F290" s="40"/>
      <c r="G290" s="44"/>
    </row>
    <row r="291" spans="2:7">
      <c r="B291" s="37"/>
      <c r="C291" s="43"/>
      <c r="D291" s="44"/>
      <c r="E291" s="44"/>
      <c r="F291" s="40"/>
      <c r="G291" s="44"/>
    </row>
    <row r="292" spans="2:7">
      <c r="B292" s="37"/>
      <c r="C292" s="43"/>
      <c r="D292" s="44"/>
      <c r="E292" s="44"/>
      <c r="F292" s="40"/>
      <c r="G292" s="44"/>
    </row>
    <row r="293" spans="2:7">
      <c r="B293" s="37">
        <v>35</v>
      </c>
      <c r="C293" s="43"/>
      <c r="D293" s="44"/>
      <c r="E293" s="44"/>
      <c r="F293" s="40"/>
      <c r="G293" s="44"/>
    </row>
    <row r="294" spans="2:7">
      <c r="B294" s="37"/>
      <c r="C294" s="43"/>
      <c r="D294" s="44"/>
      <c r="E294" s="44"/>
      <c r="F294" s="40"/>
      <c r="G294" s="44"/>
    </row>
    <row r="295" spans="2:7">
      <c r="B295" s="37"/>
      <c r="C295" s="45"/>
      <c r="D295" s="46"/>
      <c r="E295" s="46"/>
      <c r="F295" s="40"/>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Ф'!D157</f>
        <v>0</v>
      </c>
      <c r="D300" s="137">
        <f>'5 жастағы балалар К'!D157</f>
        <v>0</v>
      </c>
      <c r="E300" s="137">
        <f>'5 жастағы балалар Т'!D157</f>
        <v>0</v>
      </c>
      <c r="F300" s="137">
        <f>'5 жастағы балалар Ш'!D157</f>
        <v>0</v>
      </c>
      <c r="G300" s="137">
        <f>'5 жастағы балалар Ә'!D157</f>
        <v>0</v>
      </c>
    </row>
    <row r="301" spans="2:7">
      <c r="B301" s="33"/>
      <c r="C301" s="137">
        <f>'5 жастағы балалар Ф'!E157</f>
        <v>0</v>
      </c>
      <c r="D301" s="137">
        <f>'5 жастағы балалар К'!E157</f>
        <v>0</v>
      </c>
      <c r="E301" s="137">
        <f>'5 жастағы балалар Т'!E157</f>
        <v>0</v>
      </c>
      <c r="F301" s="137">
        <f>'5 жастағы балалар Ш'!E157</f>
        <v>0</v>
      </c>
      <c r="G301" s="137">
        <f>'5 жастағы балалар Ә'!E157</f>
        <v>0</v>
      </c>
    </row>
    <row r="302" spans="2:7">
      <c r="B302" s="34"/>
      <c r="C302" s="137">
        <f>'5 жастағы балалар Ф'!F157</f>
        <v>0</v>
      </c>
      <c r="D302" s="137">
        <f>'5 жастағы балалар К'!F157</f>
        <v>0</v>
      </c>
      <c r="E302" s="137">
        <f>'5 жастағы балалар Т'!F157</f>
        <v>0</v>
      </c>
      <c r="F302" s="137">
        <f>'5 жастағы балалар Ш'!F157</f>
        <v>0</v>
      </c>
      <c r="G302" s="137">
        <f>'5 жастағы балалар Ә'!F157</f>
        <v>0</v>
      </c>
    </row>
    <row r="303" spans="2:7">
      <c r="B303" s="31">
        <v>2</v>
      </c>
      <c r="C303" s="137">
        <f>'5 жастағы балалар Ф'!G157</f>
        <v>0</v>
      </c>
      <c r="D303" s="137">
        <f>'5 жастағы балалар К'!G157</f>
        <v>0</v>
      </c>
      <c r="E303" s="137">
        <f>'5 жастағы балалар Т'!G157</f>
        <v>0</v>
      </c>
      <c r="F303" s="137">
        <f>'5 жастағы балалар Ш'!G157</f>
        <v>0</v>
      </c>
      <c r="G303" s="137">
        <f>'5 жастағы балалар Ә'!G157</f>
        <v>0</v>
      </c>
    </row>
    <row r="304" spans="2:7">
      <c r="B304" s="33"/>
      <c r="C304" s="137">
        <f>'5 жастағы балалар Ф'!H157</f>
        <v>0</v>
      </c>
      <c r="D304" s="137">
        <f>'5 жастағы балалар К'!H157</f>
        <v>0</v>
      </c>
      <c r="E304" s="137">
        <f>'5 жастағы балалар Т'!H157</f>
        <v>0</v>
      </c>
      <c r="F304" s="137">
        <f>'5 жастағы балалар Ш'!H157</f>
        <v>0</v>
      </c>
      <c r="G304" s="137">
        <f>'5 жастағы балалар Ә'!H157</f>
        <v>0</v>
      </c>
    </row>
    <row r="305" spans="2:7">
      <c r="B305" s="34"/>
      <c r="C305" s="137">
        <f>'5 жастағы балалар Ф'!I157</f>
        <v>0</v>
      </c>
      <c r="D305" s="137">
        <f>'5 жастағы балалар К'!I157</f>
        <v>0</v>
      </c>
      <c r="E305" s="137">
        <f>'5 жастағы балалар Т'!I157</f>
        <v>0</v>
      </c>
      <c r="F305" s="137">
        <f>'5 жастағы балалар Ш'!I157</f>
        <v>0</v>
      </c>
      <c r="G305" s="137">
        <f>'5 жастағы балалар Ә'!I157</f>
        <v>0</v>
      </c>
    </row>
    <row r="306" spans="2:7">
      <c r="B306" s="31">
        <v>3</v>
      </c>
      <c r="C306" s="137">
        <f>'5 жастағы балалар Ф'!J157</f>
        <v>0</v>
      </c>
      <c r="D306" s="137">
        <f>'5 жастағы балалар К'!J157</f>
        <v>0</v>
      </c>
      <c r="E306" s="137">
        <f>'5 жастағы балалар Т'!J157</f>
        <v>0</v>
      </c>
      <c r="F306" s="137">
        <f>'5 жастағы балалар Ш'!J157</f>
        <v>0</v>
      </c>
      <c r="G306" s="137">
        <f>'5 жастағы балалар Ә'!J157</f>
        <v>0</v>
      </c>
    </row>
    <row r="307" spans="2:7">
      <c r="B307" s="33"/>
      <c r="C307" s="137">
        <f>'5 жастағы балалар Ф'!K157</f>
        <v>0</v>
      </c>
      <c r="D307" s="137">
        <f>'5 жастағы балалар К'!K157</f>
        <v>0</v>
      </c>
      <c r="E307" s="137">
        <f>'5 жастағы балалар Т'!K157</f>
        <v>0</v>
      </c>
      <c r="F307" s="137">
        <f>'5 жастағы балалар Ш'!K157</f>
        <v>0</v>
      </c>
      <c r="G307" s="137">
        <f>'5 жастағы балалар Ә'!K157</f>
        <v>0</v>
      </c>
    </row>
    <row r="308" spans="2:7">
      <c r="B308" s="34"/>
      <c r="C308" s="137">
        <f>'5 жастағы балалар Ф'!L157</f>
        <v>0</v>
      </c>
      <c r="D308" s="137">
        <f>'5 жастағы балалар К'!L157</f>
        <v>0</v>
      </c>
      <c r="E308" s="137">
        <f>'5 жастағы балалар Т'!L157</f>
        <v>0</v>
      </c>
      <c r="F308" s="137">
        <f>'5 жастағы балалар Ш'!L157</f>
        <v>0</v>
      </c>
      <c r="G308" s="137">
        <f>'5 жастағы балалар Ә'!L157</f>
        <v>0</v>
      </c>
    </row>
    <row r="309" spans="2:7">
      <c r="B309" s="31">
        <v>4</v>
      </c>
      <c r="C309" s="137">
        <f>'5 жастағы балалар Ф'!M157</f>
        <v>0</v>
      </c>
      <c r="D309" s="137">
        <f>'5 жастағы балалар К'!M157</f>
        <v>0</v>
      </c>
      <c r="E309" s="137">
        <f>'5 жастағы балалар Т'!M157</f>
        <v>0</v>
      </c>
      <c r="F309" s="137">
        <f>'5 жастағы балалар Ш'!M157</f>
        <v>0</v>
      </c>
      <c r="G309" s="137">
        <f>'5 жастағы балалар Ә'!M157</f>
        <v>0</v>
      </c>
    </row>
    <row r="310" spans="2:7">
      <c r="B310" s="33"/>
      <c r="C310" s="137">
        <f>'5 жастағы балалар Ф'!N157</f>
        <v>0</v>
      </c>
      <c r="D310" s="137">
        <f>'5 жастағы балалар К'!N157</f>
        <v>0</v>
      </c>
      <c r="E310" s="137">
        <f>'5 жастағы балалар Т'!N157</f>
        <v>0</v>
      </c>
      <c r="F310" s="137">
        <f>'5 жастағы балалар Ш'!N157</f>
        <v>0</v>
      </c>
      <c r="G310" s="137">
        <f>'5 жастағы балалар Ә'!N157</f>
        <v>0</v>
      </c>
    </row>
    <row r="311" spans="2:7">
      <c r="B311" s="34"/>
      <c r="C311" s="137">
        <f>'5 жастағы балалар Ф'!O157</f>
        <v>0</v>
      </c>
      <c r="D311" s="137">
        <f>'5 жастағы балалар К'!O157</f>
        <v>0</v>
      </c>
      <c r="E311" s="137">
        <f>'5 жастағы балалар Т'!O157</f>
        <v>0</v>
      </c>
      <c r="F311" s="137">
        <f>'5 жастағы балалар Ш'!O157</f>
        <v>0</v>
      </c>
      <c r="G311" s="137">
        <f>'5 жастағы балалар Ә'!O157</f>
        <v>0</v>
      </c>
    </row>
    <row r="312" spans="2:7">
      <c r="B312" s="31">
        <v>5</v>
      </c>
      <c r="C312" s="137">
        <f>'5 жастағы балалар Ф'!P157</f>
        <v>0</v>
      </c>
      <c r="D312" s="137">
        <f>'5 жастағы балалар К'!P157</f>
        <v>0</v>
      </c>
      <c r="E312" s="137">
        <f>'5 жастағы балалар Т'!P157</f>
        <v>0</v>
      </c>
      <c r="F312" s="137">
        <f>'5 жастағы балалар Ш'!P157</f>
        <v>0</v>
      </c>
      <c r="G312" s="137">
        <f>'5 жастағы балалар Ә'!P157</f>
        <v>0</v>
      </c>
    </row>
    <row r="313" spans="2:7">
      <c r="B313" s="33"/>
      <c r="C313" s="137">
        <f>'5 жастағы балалар Ф'!Q157</f>
        <v>0</v>
      </c>
      <c r="D313" s="137">
        <f>'5 жастағы балалар К'!Q157</f>
        <v>0</v>
      </c>
      <c r="E313" s="137">
        <f>'5 жастағы балалар Т'!Q157</f>
        <v>0</v>
      </c>
      <c r="F313" s="137">
        <f>'5 жастағы балалар Ш'!Q157</f>
        <v>0</v>
      </c>
      <c r="G313" s="137">
        <f>'5 жастағы балалар Ә'!Q157</f>
        <v>0</v>
      </c>
    </row>
    <row r="314" spans="2:7">
      <c r="B314" s="34"/>
      <c r="C314" s="137">
        <f>'5 жастағы балалар Ф'!R157</f>
        <v>0</v>
      </c>
      <c r="D314" s="137">
        <f>'5 жастағы балалар К'!R157</f>
        <v>0</v>
      </c>
      <c r="E314" s="137">
        <f>'5 жастағы балалар Т'!R157</f>
        <v>0</v>
      </c>
      <c r="F314" s="137">
        <f>'5 жастағы балалар Ш'!R157</f>
        <v>0</v>
      </c>
      <c r="G314" s="137">
        <f>'5 жастағы балалар Ә'!R157</f>
        <v>0</v>
      </c>
    </row>
    <row r="315" spans="2:7">
      <c r="B315" s="31">
        <v>6</v>
      </c>
      <c r="C315" s="137">
        <f>'5 жастағы балалар Ф'!S157</f>
        <v>0</v>
      </c>
      <c r="D315" s="137">
        <f>'5 жастағы балалар К'!S157</f>
        <v>0</v>
      </c>
      <c r="E315" s="137">
        <f>'5 жастағы балалар Т'!S157</f>
        <v>0</v>
      </c>
      <c r="F315" s="137">
        <f>'5 жастағы балалар Ш'!S157</f>
        <v>0</v>
      </c>
      <c r="G315" s="137">
        <f>'5 жастағы балалар Ә'!S157</f>
        <v>0</v>
      </c>
    </row>
    <row r="316" spans="2:7">
      <c r="B316" s="33"/>
      <c r="C316" s="137">
        <f>'5 жастағы балалар Ф'!T157</f>
        <v>0</v>
      </c>
      <c r="D316" s="137">
        <f>'5 жастағы балалар К'!T157</f>
        <v>0</v>
      </c>
      <c r="E316" s="137">
        <f>'5 жастағы балалар Т'!T157</f>
        <v>0</v>
      </c>
      <c r="F316" s="137">
        <f>'5 жастағы балалар Ш'!T157</f>
        <v>0</v>
      </c>
      <c r="G316" s="137">
        <f>'5 жастағы балалар Ә'!T157</f>
        <v>0</v>
      </c>
    </row>
    <row r="317" spans="2:7">
      <c r="B317" s="34"/>
      <c r="C317" s="137">
        <f>'5 жастағы балалар Ф'!U157</f>
        <v>0</v>
      </c>
      <c r="D317" s="137">
        <f>'5 жастағы балалар К'!U157</f>
        <v>0</v>
      </c>
      <c r="E317" s="137">
        <f>'5 жастағы балалар Т'!U157</f>
        <v>0</v>
      </c>
      <c r="F317" s="137">
        <f>'5 жастағы балалар Ш'!U157</f>
        <v>0</v>
      </c>
      <c r="G317" s="137">
        <f>'5 жастағы балалар Ә'!U157</f>
        <v>0</v>
      </c>
    </row>
    <row r="318" spans="2:7">
      <c r="B318" s="31">
        <v>7</v>
      </c>
      <c r="C318" s="137">
        <f>'5 жастағы балалар Ф'!V157</f>
        <v>0</v>
      </c>
      <c r="D318" s="137">
        <f>'5 жастағы балалар К'!V157</f>
        <v>0</v>
      </c>
      <c r="E318" s="137">
        <f>'5 жастағы балалар Т'!V157</f>
        <v>0</v>
      </c>
      <c r="F318" s="137">
        <f>'5 жастағы балалар Ш'!V157</f>
        <v>0</v>
      </c>
      <c r="G318" s="137">
        <f>'5 жастағы балалар Ә'!V157</f>
        <v>0</v>
      </c>
    </row>
    <row r="319" spans="2:7">
      <c r="B319" s="33"/>
      <c r="C319" s="137">
        <f>'5 жастағы балалар Ф'!W157</f>
        <v>0</v>
      </c>
      <c r="D319" s="137">
        <f>'5 жастағы балалар Ш'!W157</f>
        <v>0</v>
      </c>
      <c r="E319" s="137">
        <f>'5 жастағы балалар Т'!W157</f>
        <v>0</v>
      </c>
      <c r="F319" s="137">
        <f>'5 жастағы балалар Ш'!W157</f>
        <v>0</v>
      </c>
      <c r="G319" s="137">
        <f>'5 жастағы балалар Ә'!W157</f>
        <v>0</v>
      </c>
    </row>
    <row r="320" spans="2:7">
      <c r="B320" s="34"/>
      <c r="C320" s="137">
        <f>'5 жастағы балалар Ф'!X157</f>
        <v>0</v>
      </c>
      <c r="D320" s="137">
        <f>'5 жастағы балалар К'!X157</f>
        <v>0</v>
      </c>
      <c r="E320" s="137">
        <f>'5 жастағы балалар Т'!X157</f>
        <v>0</v>
      </c>
      <c r="F320" s="137">
        <f>'5 жастағы балалар Ш'!X157</f>
        <v>0</v>
      </c>
      <c r="G320" s="137">
        <f>'5 жастағы балалар Ә'!X157</f>
        <v>0</v>
      </c>
    </row>
    <row r="321" spans="2:7">
      <c r="B321" s="31">
        <v>8</v>
      </c>
      <c r="C321" s="41"/>
      <c r="D321" s="137">
        <f>'5 жастағы балалар К'!Y157</f>
        <v>0</v>
      </c>
      <c r="E321" s="42"/>
      <c r="F321" s="137">
        <f>'5 жастағы балалар Ш'!Y157</f>
        <v>0</v>
      </c>
      <c r="G321" s="42"/>
    </row>
    <row r="322" spans="2:7">
      <c r="B322" s="33"/>
      <c r="C322" s="43"/>
      <c r="D322" s="137">
        <f>'5 жастағы балалар К'!Z157</f>
        <v>0</v>
      </c>
      <c r="E322" s="44"/>
      <c r="F322" s="137">
        <f>'5 жастағы балалар Ш'!Z157</f>
        <v>0</v>
      </c>
      <c r="G322" s="44"/>
    </row>
    <row r="323" spans="2:7">
      <c r="B323" s="34"/>
      <c r="C323" s="43"/>
      <c r="D323" s="137">
        <f>'5 жастағы балалар К'!AA157</f>
        <v>0</v>
      </c>
      <c r="E323" s="44"/>
      <c r="F323" s="137">
        <f>'5 жастағы балалар Ш'!AA157</f>
        <v>0</v>
      </c>
      <c r="G323" s="44"/>
    </row>
    <row r="324" spans="2:7">
      <c r="B324" s="31">
        <v>9</v>
      </c>
      <c r="C324" s="43"/>
      <c r="D324" s="137">
        <f>'5 жастағы балалар К'!AB157</f>
        <v>0</v>
      </c>
      <c r="E324" s="44"/>
      <c r="F324" s="137">
        <f>'5 жастағы балалар Ш'!AB157</f>
        <v>0</v>
      </c>
      <c r="G324" s="44"/>
    </row>
    <row r="325" spans="2:7">
      <c r="B325" s="33"/>
      <c r="C325" s="43"/>
      <c r="D325" s="137">
        <f>'5 жастағы балалар К'!AC157</f>
        <v>0</v>
      </c>
      <c r="E325" s="44"/>
      <c r="F325" s="137">
        <f>'5 жастағы балалар Ш'!AC157</f>
        <v>0</v>
      </c>
      <c r="G325" s="44"/>
    </row>
    <row r="326" spans="2:7">
      <c r="B326" s="34"/>
      <c r="C326" s="43"/>
      <c r="D326" s="137">
        <f>'5 жастағы балалар К'!AD157</f>
        <v>0</v>
      </c>
      <c r="E326" s="44"/>
      <c r="F326" s="137">
        <f>'5 жастағы балалар Ш'!AD157</f>
        <v>0</v>
      </c>
      <c r="G326" s="44"/>
    </row>
    <row r="327" spans="2:7">
      <c r="B327" s="37">
        <v>10</v>
      </c>
      <c r="C327" s="43"/>
      <c r="D327" s="137">
        <f>'5 жастағы балалар К'!AE157</f>
        <v>0</v>
      </c>
      <c r="E327" s="44"/>
      <c r="F327" s="137">
        <f>'5 жастағы балалар Ш'!AE157</f>
        <v>0</v>
      </c>
      <c r="G327" s="44"/>
    </row>
    <row r="328" spans="2:7">
      <c r="B328" s="37"/>
      <c r="C328" s="43"/>
      <c r="D328" s="137">
        <f>'5 жастағы балалар К'!AF157</f>
        <v>0</v>
      </c>
      <c r="E328" s="44"/>
      <c r="F328" s="137">
        <f>'5 жастағы балалар Ш'!AF157</f>
        <v>0</v>
      </c>
      <c r="G328" s="44"/>
    </row>
    <row r="329" spans="2:7">
      <c r="B329" s="37"/>
      <c r="C329" s="43"/>
      <c r="D329" s="137">
        <f>'5 жастағы балалар К'!AG157</f>
        <v>0</v>
      </c>
      <c r="E329" s="44"/>
      <c r="F329" s="137">
        <f>'5 жастағы балалар Ш'!AG157</f>
        <v>0</v>
      </c>
      <c r="G329" s="44"/>
    </row>
    <row r="330" spans="2:7">
      <c r="B330" s="37">
        <v>11</v>
      </c>
      <c r="C330" s="43"/>
      <c r="D330" s="137">
        <f>'5 жастағы балалар К'!AH157</f>
        <v>0</v>
      </c>
      <c r="E330" s="44"/>
      <c r="F330" s="137">
        <f>'5 жастағы балалар Ш'!AH157</f>
        <v>0</v>
      </c>
      <c r="G330" s="44"/>
    </row>
    <row r="331" spans="2:7">
      <c r="B331" s="37"/>
      <c r="C331" s="43"/>
      <c r="D331" s="137">
        <f>'5 жастағы балалар К'!AI157</f>
        <v>0</v>
      </c>
      <c r="E331" s="44"/>
      <c r="F331" s="137">
        <f>'5 жастағы балалар Ш'!AI157</f>
        <v>0</v>
      </c>
      <c r="G331" s="44"/>
    </row>
    <row r="332" spans="2:7">
      <c r="B332" s="37"/>
      <c r="C332" s="43"/>
      <c r="D332" s="137">
        <f>'5 жастағы балалар К'!AJ157</f>
        <v>0</v>
      </c>
      <c r="E332" s="44"/>
      <c r="F332" s="137">
        <f>'5 жастағы балалар Ш'!AJ157</f>
        <v>0</v>
      </c>
      <c r="G332" s="44"/>
    </row>
    <row r="333" spans="2:7">
      <c r="B333" s="37">
        <v>12</v>
      </c>
      <c r="C333" s="43"/>
      <c r="D333" s="137">
        <f>'5 жастағы балалар К'!AK157</f>
        <v>0</v>
      </c>
      <c r="E333" s="44"/>
      <c r="F333" s="137">
        <f>'5 жастағы балалар Ш'!AK157</f>
        <v>0</v>
      </c>
      <c r="G333" s="44"/>
    </row>
    <row r="334" spans="2:7">
      <c r="B334" s="37"/>
      <c r="C334" s="43"/>
      <c r="D334" s="137">
        <f>'5 жастағы балалар К'!AL157</f>
        <v>0</v>
      </c>
      <c r="E334" s="44"/>
      <c r="F334" s="137">
        <f>'5 жастағы балалар Ш'!AL157</f>
        <v>0</v>
      </c>
      <c r="G334" s="44"/>
    </row>
    <row r="335" spans="2:7">
      <c r="B335" s="37"/>
      <c r="C335" s="43"/>
      <c r="D335" s="137">
        <f>'5 жастағы балалар К'!AM157</f>
        <v>0</v>
      </c>
      <c r="E335" s="44"/>
      <c r="F335" s="137">
        <f>'5 жастағы балалар Ш'!AM157</f>
        <v>0</v>
      </c>
      <c r="G335" s="44"/>
    </row>
    <row r="336" spans="2:7">
      <c r="B336" s="37">
        <v>13</v>
      </c>
      <c r="C336" s="43"/>
      <c r="D336" s="137">
        <f>'5 жастағы балалар К'!AN157</f>
        <v>0</v>
      </c>
      <c r="E336" s="44"/>
      <c r="F336" s="137">
        <f>'5 жастағы балалар Ш'!AN157</f>
        <v>0</v>
      </c>
      <c r="G336" s="44"/>
    </row>
    <row r="337" spans="2:7">
      <c r="B337" s="37"/>
      <c r="C337" s="43"/>
      <c r="D337" s="137">
        <f>'5 жастағы балалар К'!AO157</f>
        <v>0</v>
      </c>
      <c r="E337" s="44"/>
      <c r="F337" s="137">
        <f>'5 жастағы балалар Ш'!AO157</f>
        <v>0</v>
      </c>
      <c r="G337" s="44"/>
    </row>
    <row r="338" spans="2:7">
      <c r="B338" s="37"/>
      <c r="C338" s="43"/>
      <c r="D338" s="137">
        <f>'5 жастағы балалар К'!AP157</f>
        <v>0</v>
      </c>
      <c r="E338" s="44"/>
      <c r="F338" s="137">
        <f>'5 жастағы балалар Ш'!AP157</f>
        <v>0</v>
      </c>
      <c r="G338" s="44"/>
    </row>
    <row r="339" spans="2:7">
      <c r="B339" s="37">
        <v>14</v>
      </c>
      <c r="C339" s="43"/>
      <c r="D339" s="137">
        <f>'5 жастағы балалар К'!AQ157</f>
        <v>0</v>
      </c>
      <c r="E339" s="44"/>
      <c r="F339" s="137">
        <f>'5 жастағы балалар Ш'!AQ157</f>
        <v>0</v>
      </c>
      <c r="G339" s="44"/>
    </row>
    <row r="340" spans="2:7">
      <c r="B340" s="37"/>
      <c r="C340" s="43"/>
      <c r="D340" s="137">
        <f>'5 жастағы балалар К'!AR157</f>
        <v>0</v>
      </c>
      <c r="E340" s="44"/>
      <c r="F340" s="137">
        <f>'5 жастағы балалар Ш'!AR157</f>
        <v>0</v>
      </c>
      <c r="G340" s="44"/>
    </row>
    <row r="341" spans="2:7">
      <c r="B341" s="37"/>
      <c r="C341" s="43"/>
      <c r="D341" s="137">
        <f>'5 жастағы балалар К'!AS157</f>
        <v>0</v>
      </c>
      <c r="E341" s="44"/>
      <c r="F341" s="137">
        <f>'5 жастағы балалар Ш'!AS157</f>
        <v>0</v>
      </c>
      <c r="G341" s="44"/>
    </row>
    <row r="342" spans="2:7">
      <c r="B342" s="37">
        <v>15</v>
      </c>
      <c r="C342" s="43"/>
      <c r="D342" s="137">
        <f>'5 жастағы балалар К'!AT157</f>
        <v>0</v>
      </c>
      <c r="E342" s="44"/>
      <c r="F342" s="137">
        <f>'5 жастағы балалар Ш'!AT157</f>
        <v>0</v>
      </c>
      <c r="G342" s="44"/>
    </row>
    <row r="343" spans="2:7">
      <c r="B343" s="37"/>
      <c r="C343" s="43"/>
      <c r="D343" s="137">
        <f>'5 жастағы балалар К'!AU157</f>
        <v>0</v>
      </c>
      <c r="E343" s="44"/>
      <c r="F343" s="137">
        <f>'5 жастағы балалар Ш'!AU157</f>
        <v>0</v>
      </c>
      <c r="G343" s="44"/>
    </row>
    <row r="344" spans="2:7">
      <c r="B344" s="37"/>
      <c r="C344" s="43"/>
      <c r="D344" s="137">
        <f>'5 жастағы балалар К'!AV157</f>
        <v>0</v>
      </c>
      <c r="E344" s="44"/>
      <c r="F344" s="137">
        <f>'5 жастағы балалар Ш'!AV157</f>
        <v>0</v>
      </c>
      <c r="G344" s="44"/>
    </row>
    <row r="345" spans="2:7">
      <c r="B345" s="31">
        <v>16</v>
      </c>
      <c r="C345" s="43"/>
      <c r="D345" s="137">
        <f>'5 жастағы балалар К'!AW157</f>
        <v>0</v>
      </c>
      <c r="E345" s="44"/>
      <c r="F345" s="137">
        <f>'5 жастағы балалар Ш'!AW157</f>
        <v>0</v>
      </c>
      <c r="G345" s="44"/>
    </row>
    <row r="346" spans="2:7">
      <c r="B346" s="33"/>
      <c r="C346" s="43"/>
      <c r="D346" s="137">
        <f>'5 жастағы балалар К'!AX157</f>
        <v>0</v>
      </c>
      <c r="E346" s="44"/>
      <c r="F346" s="137">
        <f>'5 жастағы балалар Ш'!AX157</f>
        <v>0</v>
      </c>
      <c r="G346" s="44"/>
    </row>
    <row r="347" spans="2:7">
      <c r="B347" s="34"/>
      <c r="C347" s="43"/>
      <c r="D347" s="137">
        <f>'5 жастағы балалар К'!AY157</f>
        <v>0</v>
      </c>
      <c r="E347" s="44"/>
      <c r="F347" s="137">
        <f>'5 жастағы балалар Ш'!AY157</f>
        <v>0</v>
      </c>
      <c r="G347" s="44"/>
    </row>
    <row r="348" spans="2:7">
      <c r="B348" s="31">
        <v>17</v>
      </c>
      <c r="C348" s="43"/>
      <c r="D348" s="137">
        <f>'5 жастағы балалар К'!AZ157</f>
        <v>0</v>
      </c>
      <c r="E348" s="44"/>
      <c r="F348" s="137">
        <f>'5 жастағы балалар Ш'!AZ157</f>
        <v>0</v>
      </c>
      <c r="G348" s="44"/>
    </row>
    <row r="349" spans="2:7">
      <c r="B349" s="33"/>
      <c r="C349" s="43"/>
      <c r="D349" s="137">
        <f>'5 жастағы балалар К'!BA157</f>
        <v>0</v>
      </c>
      <c r="E349" s="44"/>
      <c r="F349" s="137">
        <f>'5 жастағы балалар Ш'!BA157</f>
        <v>0</v>
      </c>
      <c r="G349" s="44"/>
    </row>
    <row r="350" spans="2:7">
      <c r="B350" s="34"/>
      <c r="C350" s="43"/>
      <c r="D350" s="137">
        <f>'5 жастағы балалар К'!BB157</f>
        <v>0</v>
      </c>
      <c r="E350" s="44"/>
      <c r="F350" s="137">
        <f>'5 жастағы балалар Ш'!BB157</f>
        <v>0</v>
      </c>
      <c r="G350" s="44"/>
    </row>
    <row r="351" spans="2:7">
      <c r="B351" s="31">
        <v>18</v>
      </c>
      <c r="C351" s="43"/>
      <c r="D351" s="137">
        <f>'5 жастағы балалар К'!BC157</f>
        <v>0</v>
      </c>
      <c r="E351" s="44"/>
      <c r="F351" s="137">
        <f>'5 жастағы балалар Ш'!BC157</f>
        <v>0</v>
      </c>
      <c r="G351" s="44"/>
    </row>
    <row r="352" spans="2:7">
      <c r="B352" s="33"/>
      <c r="C352" s="43"/>
      <c r="D352" s="137">
        <f>'5 жастағы балалар К'!BD157</f>
        <v>0</v>
      </c>
      <c r="E352" s="44"/>
      <c r="F352" s="137">
        <f>'5 жастағы балалар Ш'!BD157</f>
        <v>0</v>
      </c>
      <c r="G352" s="44"/>
    </row>
    <row r="353" spans="2:7">
      <c r="B353" s="34"/>
      <c r="C353" s="43"/>
      <c r="D353" s="137">
        <f>'5 жастағы балалар К'!BE157</f>
        <v>0</v>
      </c>
      <c r="E353" s="44"/>
      <c r="F353" s="137">
        <f>'5 жастағы балалар Ш'!BE157</f>
        <v>0</v>
      </c>
      <c r="G353" s="44"/>
    </row>
    <row r="354" spans="2:7">
      <c r="B354" s="31">
        <v>19</v>
      </c>
      <c r="C354" s="43"/>
      <c r="D354" s="137">
        <f>'5 жастағы балалар К'!BF157</f>
        <v>0</v>
      </c>
      <c r="E354" s="44"/>
      <c r="F354" s="137">
        <f>'5 жастағы балалар Ш'!BF157</f>
        <v>0</v>
      </c>
      <c r="G354" s="44"/>
    </row>
    <row r="355" spans="2:7">
      <c r="B355" s="33"/>
      <c r="C355" s="43"/>
      <c r="D355" s="137">
        <f>'5 жастағы балалар К'!BG157</f>
        <v>0</v>
      </c>
      <c r="E355" s="44"/>
      <c r="F355" s="137">
        <f>'5 жастағы балалар Ш'!BG157</f>
        <v>0</v>
      </c>
      <c r="G355" s="44"/>
    </row>
    <row r="356" spans="2:7">
      <c r="B356" s="34"/>
      <c r="C356" s="43"/>
      <c r="D356" s="137">
        <f>'5 жастағы балалар К'!BH157</f>
        <v>0</v>
      </c>
      <c r="E356" s="44"/>
      <c r="F356" s="137">
        <f>'5 жастағы балалар Ш'!BH157</f>
        <v>0</v>
      </c>
      <c r="G356" s="44"/>
    </row>
    <row r="357" spans="2:7">
      <c r="B357" s="31">
        <v>20</v>
      </c>
      <c r="C357" s="43"/>
      <c r="D357" s="137">
        <f>'5 жастағы балалар К'!BI157</f>
        <v>0</v>
      </c>
      <c r="E357" s="44"/>
      <c r="F357" s="137">
        <f>'5 жастағы балалар Ш'!BI157</f>
        <v>0</v>
      </c>
      <c r="G357" s="44"/>
    </row>
    <row r="358" spans="2:7">
      <c r="B358" s="33"/>
      <c r="C358" s="43"/>
      <c r="D358" s="137">
        <f>'5 жастағы балалар К'!BJ157</f>
        <v>0</v>
      </c>
      <c r="E358" s="44"/>
      <c r="F358" s="137">
        <f>'5 жастағы балалар Ш'!BJ157</f>
        <v>0</v>
      </c>
      <c r="G358" s="44"/>
    </row>
    <row r="359" spans="2:7">
      <c r="B359" s="34"/>
      <c r="C359" s="43"/>
      <c r="D359" s="137">
        <f>'5 жастағы балалар К'!BK157</f>
        <v>0</v>
      </c>
      <c r="E359" s="44"/>
      <c r="F359" s="137">
        <f>'5 жастағы балалар Ш'!BK157</f>
        <v>0</v>
      </c>
      <c r="G359" s="44"/>
    </row>
    <row r="360" spans="2:7">
      <c r="B360" s="31">
        <v>21</v>
      </c>
      <c r="C360" s="43"/>
      <c r="D360" s="137">
        <f>'5 жастағы балалар К'!BL157</f>
        <v>0</v>
      </c>
      <c r="E360" s="44"/>
      <c r="F360" s="137">
        <f>'5 жастағы балалар Ш'!BL157</f>
        <v>0</v>
      </c>
      <c r="G360" s="44"/>
    </row>
    <row r="361" spans="2:7">
      <c r="B361" s="33"/>
      <c r="C361" s="43"/>
      <c r="D361" s="137">
        <f>'5 жастағы балалар К'!BM157</f>
        <v>0</v>
      </c>
      <c r="E361" s="44"/>
      <c r="F361" s="137">
        <f>'5 жастағы балалар Ш'!BM157</f>
        <v>0</v>
      </c>
      <c r="G361" s="44"/>
    </row>
    <row r="362" spans="2:7">
      <c r="B362" s="34"/>
      <c r="C362" s="43"/>
      <c r="D362" s="137">
        <f>'5 жастағы балалар К'!BN157</f>
        <v>0</v>
      </c>
      <c r="E362" s="44"/>
      <c r="F362" s="137">
        <f>'5 жастағы балалар Ш'!BN157</f>
        <v>0</v>
      </c>
      <c r="G362" s="44"/>
    </row>
    <row r="363" spans="2:7">
      <c r="B363" s="31">
        <v>22</v>
      </c>
      <c r="C363" s="43"/>
      <c r="D363" s="137">
        <f>'5 жастағы балалар К'!BO157</f>
        <v>0</v>
      </c>
      <c r="E363" s="44"/>
      <c r="F363" s="137">
        <f>'5 жастағы балалар Ш'!BO157</f>
        <v>0</v>
      </c>
      <c r="G363" s="44"/>
    </row>
    <row r="364" spans="2:7">
      <c r="B364" s="33"/>
      <c r="C364" s="43"/>
      <c r="D364" s="137">
        <f>'5 жастағы балалар К'!BP157</f>
        <v>0</v>
      </c>
      <c r="E364" s="44"/>
      <c r="F364" s="137">
        <f>'5 жастағы балалар Ш'!BP157</f>
        <v>0</v>
      </c>
      <c r="G364" s="44"/>
    </row>
    <row r="365" spans="2:7">
      <c r="B365" s="34"/>
      <c r="C365" s="43"/>
      <c r="D365" s="137">
        <f>'5 жастағы балалар К'!BQ157</f>
        <v>0</v>
      </c>
      <c r="E365" s="44"/>
      <c r="F365" s="137">
        <f>'5 жастағы балалар Ш'!BQ157</f>
        <v>0</v>
      </c>
      <c r="G365" s="44"/>
    </row>
    <row r="366" spans="2:7">
      <c r="B366" s="31">
        <v>23</v>
      </c>
      <c r="C366" s="43"/>
      <c r="D366" s="137">
        <f>'5 жастағы балалар К'!BR157</f>
        <v>0</v>
      </c>
      <c r="E366" s="44"/>
      <c r="F366" s="137">
        <f>'5 жастағы балалар Ш'!BR157</f>
        <v>0</v>
      </c>
      <c r="G366" s="44"/>
    </row>
    <row r="367" spans="2:7">
      <c r="B367" s="33"/>
      <c r="C367" s="43"/>
      <c r="D367" s="137">
        <f>'5 жастағы балалар К'!BS157</f>
        <v>0</v>
      </c>
      <c r="E367" s="44"/>
      <c r="F367" s="137">
        <f>'5 жастағы балалар Ш'!BS157</f>
        <v>0</v>
      </c>
      <c r="G367" s="44"/>
    </row>
    <row r="368" spans="2:7">
      <c r="B368" s="34"/>
      <c r="C368" s="43"/>
      <c r="D368" s="137">
        <f>'5 жастағы балалар К'!BT157</f>
        <v>0</v>
      </c>
      <c r="E368" s="44"/>
      <c r="F368" s="137">
        <f>'5 жастағы балалар Ш'!BT157</f>
        <v>0</v>
      </c>
      <c r="G368" s="44"/>
    </row>
    <row r="369" spans="2:7">
      <c r="B369" s="31">
        <v>24</v>
      </c>
      <c r="C369" s="43"/>
      <c r="D369" s="137">
        <f>'5 жастағы балалар К'!BU157</f>
        <v>0</v>
      </c>
      <c r="E369" s="44"/>
      <c r="F369" s="137">
        <f>'5 жастағы балалар Ш'!BU157</f>
        <v>0</v>
      </c>
      <c r="G369" s="44"/>
    </row>
    <row r="370" spans="2:7">
      <c r="B370" s="33"/>
      <c r="C370" s="43"/>
      <c r="D370" s="137">
        <f>'5 жастағы балалар К'!BV157</f>
        <v>0</v>
      </c>
      <c r="E370" s="44"/>
      <c r="F370" s="137">
        <f>'5 жастағы балалар Ш'!BV157</f>
        <v>0</v>
      </c>
      <c r="G370" s="44"/>
    </row>
    <row r="371" spans="2:7">
      <c r="B371" s="34"/>
      <c r="C371" s="43"/>
      <c r="D371" s="137">
        <f>'5 жастағы балалар К'!BW157</f>
        <v>0</v>
      </c>
      <c r="E371" s="44"/>
      <c r="F371" s="137">
        <f>'5 жастағы балалар Ш'!BW157</f>
        <v>0</v>
      </c>
      <c r="G371" s="44"/>
    </row>
    <row r="372" spans="2:7">
      <c r="B372" s="31">
        <v>25</v>
      </c>
      <c r="C372" s="43"/>
      <c r="D372" s="137">
        <f>'5 жастағы балалар К'!BX157</f>
        <v>0</v>
      </c>
      <c r="E372" s="44"/>
      <c r="F372" s="137">
        <f>'5 жастағы балалар Ш'!BX157</f>
        <v>0</v>
      </c>
      <c r="G372" s="44"/>
    </row>
    <row r="373" spans="2:7">
      <c r="B373" s="33"/>
      <c r="C373" s="43"/>
      <c r="D373" s="137">
        <f>'5 жастағы балалар К'!BY157</f>
        <v>0</v>
      </c>
      <c r="E373" s="44"/>
      <c r="F373" s="137">
        <f>'5 жастағы балалар Ш'!BY157</f>
        <v>0</v>
      </c>
      <c r="G373" s="44"/>
    </row>
    <row r="374" spans="2:7">
      <c r="B374" s="34"/>
      <c r="C374" s="43"/>
      <c r="D374" s="137">
        <f>'5 жастағы балалар К'!BZ157</f>
        <v>0</v>
      </c>
      <c r="E374" s="44"/>
      <c r="F374" s="137">
        <f>'5 жастағы балалар Ш'!BZ157</f>
        <v>0</v>
      </c>
      <c r="G374" s="44"/>
    </row>
    <row r="375" spans="2:7">
      <c r="B375" s="37">
        <v>26</v>
      </c>
      <c r="C375" s="43"/>
      <c r="D375" s="137">
        <f>'5 жастағы балалар К'!CA157</f>
        <v>0</v>
      </c>
      <c r="E375" s="44"/>
      <c r="F375" s="137">
        <f>'5 жастағы балалар Ш'!CA157</f>
        <v>0</v>
      </c>
      <c r="G375" s="44"/>
    </row>
    <row r="376" spans="2:7">
      <c r="B376" s="37"/>
      <c r="C376" s="43"/>
      <c r="D376" s="137">
        <f>'5 жастағы балалар К'!CB157</f>
        <v>0</v>
      </c>
      <c r="E376" s="44"/>
      <c r="F376" s="137">
        <f>'5 жастағы балалар Ш'!CB157</f>
        <v>0</v>
      </c>
      <c r="G376" s="44"/>
    </row>
    <row r="377" spans="2:7">
      <c r="B377" s="37"/>
      <c r="C377" s="43"/>
      <c r="D377" s="137">
        <f>'5 жастағы балалар К'!CC157</f>
        <v>0</v>
      </c>
      <c r="E377" s="44"/>
      <c r="F377" s="137">
        <f>'5 жастағы балалар Ш'!CC157</f>
        <v>0</v>
      </c>
      <c r="G377" s="44"/>
    </row>
    <row r="378" spans="2:7">
      <c r="B378" s="37">
        <v>27</v>
      </c>
      <c r="C378" s="43"/>
      <c r="D378" s="137">
        <f>'5 жастағы балалар К'!CD157</f>
        <v>0</v>
      </c>
      <c r="E378" s="44"/>
      <c r="F378" s="137">
        <f>'5 жастағы балалар Ш'!CD157</f>
        <v>0</v>
      </c>
      <c r="G378" s="44"/>
    </row>
    <row r="379" spans="2:7">
      <c r="B379" s="37"/>
      <c r="C379" s="43"/>
      <c r="D379" s="137">
        <f>'5 жастағы балалар К'!CE157</f>
        <v>0</v>
      </c>
      <c r="E379" s="44"/>
      <c r="F379" s="137">
        <f>'5 жастағы балалар Ш'!CE157</f>
        <v>0</v>
      </c>
      <c r="G379" s="44"/>
    </row>
    <row r="380" spans="2:7">
      <c r="B380" s="37"/>
      <c r="C380" s="43"/>
      <c r="D380" s="137">
        <f>'5 жастағы балалар К'!CF157</f>
        <v>0</v>
      </c>
      <c r="E380" s="44"/>
      <c r="F380" s="137">
        <f>'5 жастағы балалар Ш'!CF157</f>
        <v>0</v>
      </c>
      <c r="G380" s="44"/>
    </row>
    <row r="381" spans="2:7">
      <c r="B381" s="37">
        <v>28</v>
      </c>
      <c r="C381" s="43"/>
      <c r="D381" s="137">
        <f>'5 жастағы балалар К'!CG157</f>
        <v>0</v>
      </c>
      <c r="E381" s="44"/>
      <c r="F381" s="137">
        <f>'5 жастағы балалар Ш'!CG157</f>
        <v>0</v>
      </c>
      <c r="G381" s="44"/>
    </row>
    <row r="382" spans="2:7">
      <c r="B382" s="37"/>
      <c r="C382" s="43"/>
      <c r="D382" s="137">
        <f>'5 жастағы балалар К'!CH157</f>
        <v>0</v>
      </c>
      <c r="E382" s="44"/>
      <c r="F382" s="137">
        <f>'5 жастағы балалар Ш'!CH157</f>
        <v>0</v>
      </c>
      <c r="G382" s="44"/>
    </row>
    <row r="383" spans="2:7">
      <c r="B383" s="37"/>
      <c r="C383" s="43"/>
      <c r="D383" s="137">
        <f>'5 жастағы балалар К'!CI157</f>
        <v>0</v>
      </c>
      <c r="E383" s="44"/>
      <c r="F383" s="137">
        <f>'5 жастағы балалар Ш'!CI157</f>
        <v>0</v>
      </c>
      <c r="G383" s="44"/>
    </row>
    <row r="384" spans="2:7">
      <c r="B384" s="37">
        <v>29</v>
      </c>
      <c r="C384" s="43"/>
      <c r="D384" s="42"/>
      <c r="E384" s="44"/>
      <c r="F384" s="137">
        <f>'5 жастағы балалар Ш'!CJ157</f>
        <v>0</v>
      </c>
      <c r="G384" s="44"/>
    </row>
    <row r="385" spans="2:7">
      <c r="B385" s="37"/>
      <c r="C385" s="43"/>
      <c r="D385" s="44"/>
      <c r="E385" s="44"/>
      <c r="F385" s="137">
        <f>'5 жастағы балалар Ш'!CK157</f>
        <v>0</v>
      </c>
      <c r="G385" s="44"/>
    </row>
    <row r="386" spans="2:7">
      <c r="B386" s="37"/>
      <c r="C386" s="43"/>
      <c r="D386" s="44"/>
      <c r="E386" s="44"/>
      <c r="F386" s="137">
        <f>'5 жастағы балалар Ш'!CL157</f>
        <v>0</v>
      </c>
      <c r="G386" s="44"/>
    </row>
    <row r="387" spans="2:7">
      <c r="B387" s="37">
        <v>30</v>
      </c>
      <c r="C387" s="43"/>
      <c r="D387" s="44"/>
      <c r="E387" s="44"/>
      <c r="F387" s="137">
        <f>'5 жастағы балалар Ш'!CM157</f>
        <v>0</v>
      </c>
      <c r="G387" s="44"/>
    </row>
    <row r="388" spans="2:7">
      <c r="B388" s="37"/>
      <c r="C388" s="43"/>
      <c r="D388" s="44"/>
      <c r="E388" s="44"/>
      <c r="F388" s="137">
        <f>'5 жастағы балалар Ш'!CN157</f>
        <v>0</v>
      </c>
      <c r="G388" s="44"/>
    </row>
    <row r="389" spans="2:7">
      <c r="B389" s="37"/>
      <c r="C389" s="43"/>
      <c r="D389" s="44"/>
      <c r="E389" s="44"/>
      <c r="F389" s="137">
        <f>'5 жастағы балалар Ш'!CO157</f>
        <v>0</v>
      </c>
      <c r="G389" s="44"/>
    </row>
    <row r="390" spans="2:7">
      <c r="B390" s="37">
        <v>31</v>
      </c>
      <c r="C390" s="43"/>
      <c r="D390" s="44"/>
      <c r="E390" s="44"/>
      <c r="F390" s="137">
        <f>'5 жастағы балалар Ш'!CP157</f>
        <v>0</v>
      </c>
      <c r="G390" s="44"/>
    </row>
    <row r="391" spans="2:7">
      <c r="B391" s="37"/>
      <c r="C391" s="43"/>
      <c r="D391" s="44"/>
      <c r="E391" s="44"/>
      <c r="F391" s="137">
        <f>'5 жастағы балалар Ш'!CQ157</f>
        <v>0</v>
      </c>
      <c r="G391" s="44"/>
    </row>
    <row r="392" spans="2:7">
      <c r="B392" s="37"/>
      <c r="C392" s="43"/>
      <c r="D392" s="44"/>
      <c r="E392" s="44"/>
      <c r="F392" s="137">
        <f>'5 жастағы балалар Ш'!CR157</f>
        <v>0</v>
      </c>
      <c r="G392" s="44"/>
    </row>
    <row r="393" spans="2:7">
      <c r="B393" s="37">
        <v>32</v>
      </c>
      <c r="C393" s="43"/>
      <c r="D393" s="44"/>
      <c r="E393" s="44"/>
      <c r="F393" s="137">
        <f>'5 жастағы балалар Ш'!CS157</f>
        <v>0</v>
      </c>
      <c r="G393" s="44"/>
    </row>
    <row r="394" spans="2:7">
      <c r="B394" s="37"/>
      <c r="C394" s="43"/>
      <c r="D394" s="44"/>
      <c r="E394" s="44"/>
      <c r="F394" s="137">
        <f>'5 жастағы балалар Ш'!CT157</f>
        <v>0</v>
      </c>
      <c r="G394" s="44"/>
    </row>
    <row r="395" spans="2:7">
      <c r="B395" s="37"/>
      <c r="C395" s="43"/>
      <c r="D395" s="44"/>
      <c r="E395" s="44"/>
      <c r="F395" s="137">
        <f>'5 жастағы балалар Ш'!CU157</f>
        <v>0</v>
      </c>
      <c r="G395" s="44"/>
    </row>
    <row r="396" spans="2:7">
      <c r="B396" s="37">
        <v>33</v>
      </c>
      <c r="C396" s="43"/>
      <c r="D396" s="44"/>
      <c r="E396" s="44"/>
      <c r="F396" s="137">
        <f>'5 жастағы балалар Ш'!CV157</f>
        <v>0</v>
      </c>
      <c r="G396" s="44"/>
    </row>
    <row r="397" spans="2:7">
      <c r="B397" s="37"/>
      <c r="C397" s="43"/>
      <c r="D397" s="44"/>
      <c r="E397" s="44"/>
      <c r="F397" s="137">
        <f>'5 жастағы балалар Ш'!CW157</f>
        <v>0</v>
      </c>
      <c r="G397" s="44"/>
    </row>
    <row r="398" spans="2:7">
      <c r="B398" s="37"/>
      <c r="C398" s="43"/>
      <c r="D398" s="44"/>
      <c r="E398" s="44"/>
      <c r="F398" s="137">
        <f>'5 жастағы балалар Ш'!CX157</f>
        <v>0</v>
      </c>
      <c r="G398" s="44"/>
    </row>
    <row r="399" spans="2:7">
      <c r="B399" s="37">
        <v>34</v>
      </c>
      <c r="C399" s="43"/>
      <c r="D399" s="44"/>
      <c r="E399" s="44"/>
      <c r="F399" s="137">
        <f>'5 жастағы балалар Ш'!CY157</f>
        <v>0</v>
      </c>
      <c r="G399" s="44"/>
    </row>
    <row r="400" spans="2:7">
      <c r="B400" s="37"/>
      <c r="C400" s="43"/>
      <c r="D400" s="44"/>
      <c r="E400" s="44"/>
      <c r="F400" s="137">
        <f>'5 жастағы балалар Ш'!CZ157</f>
        <v>0</v>
      </c>
      <c r="G400" s="44"/>
    </row>
    <row r="401" spans="2:7">
      <c r="B401" s="37"/>
      <c r="C401" s="43"/>
      <c r="D401" s="44"/>
      <c r="E401" s="44"/>
      <c r="F401" s="137">
        <f>'5 жастағы балалар Ш'!DA157</f>
        <v>0</v>
      </c>
      <c r="G401" s="44"/>
    </row>
    <row r="402" spans="2:7">
      <c r="B402" s="37">
        <v>35</v>
      </c>
      <c r="C402" s="43"/>
      <c r="D402" s="44"/>
      <c r="E402" s="44"/>
      <c r="F402" s="137">
        <f>'5 жастағы балалар Ш'!DB157</f>
        <v>0</v>
      </c>
      <c r="G402" s="44"/>
    </row>
    <row r="403" spans="2:7">
      <c r="B403" s="37"/>
      <c r="C403" s="43"/>
      <c r="D403" s="44"/>
      <c r="E403" s="44"/>
      <c r="F403" s="137">
        <f>'5 жастағы балалар Ш'!DC157</f>
        <v>0</v>
      </c>
      <c r="G403" s="44"/>
    </row>
    <row r="404" spans="2:7">
      <c r="B404" s="37"/>
      <c r="C404" s="45"/>
      <c r="D404" s="46"/>
      <c r="E404" s="46"/>
      <c r="F404" s="137">
        <f>'5 жастағы балалар Ш'!DD157</f>
        <v>0</v>
      </c>
      <c r="G404" s="46"/>
    </row>
    <row r="405" spans="2:2">
      <c r="B405" s="47">
        <f>СВОД3!V52</f>
        <v>0</v>
      </c>
    </row>
    <row r="502" ht="15" customHeight="1"/>
    <row r="503" ht="15" customHeight="1"/>
    <row r="504" ht="15" customHeight="1"/>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row r="619" ht="15" customHeight="1"/>
  </sheetData>
  <sheetProtection password="CC4B" sheet="1" selectLockedCells="1"/>
  <mergeCells count="135">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 ref="F10:H93"/>
  </mergeCells>
  <pageMargins left="0.7" right="0.7" top="0.75" bottom="0.75" header="0.3" footer="0.3"/>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B2:BB617"/>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Ф'!C158</f>
        <v>0</v>
      </c>
      <c r="E4" s="5"/>
      <c r="F4" s="5"/>
      <c r="G4" s="1"/>
      <c r="H4" s="1"/>
    </row>
    <row r="5" ht="18" spans="2:8">
      <c r="B5" s="6" t="s">
        <v>2</v>
      </c>
      <c r="C5" s="6"/>
      <c r="D5" s="7">
        <f>'5 жастағы балалар Ф'!A158</f>
        <v>0</v>
      </c>
      <c r="E5" s="7"/>
      <c r="F5" s="7"/>
      <c r="G5" s="1"/>
      <c r="H5" s="1"/>
    </row>
    <row r="6" ht="78"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2"/>
      <c r="G10" s="13"/>
      <c r="H10" s="14"/>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5"/>
      <c r="G11" s="16"/>
      <c r="H11" s="17"/>
      <c r="I11" s="18" t="e">
        <f>IF(C303="","",VLOOKUP(C303,$S$563:$T$565,2,TRUE))</f>
        <v>#N/A</v>
      </c>
      <c r="J11" s="18" t="e">
        <f>IF(C304="","",VLOOKUP(C304,$U$563:$V$565,2,TRUE))</f>
        <v>#N/A</v>
      </c>
      <c r="K11" s="18" t="e">
        <f>IF(C305="","",VLOOKUP(C305,$W$563:$X$565,2,TRUE))</f>
        <v>#N/A</v>
      </c>
      <c r="L11" s="20"/>
    </row>
    <row r="12" ht="90" customHeight="1" spans="2:12">
      <c r="B12" s="11"/>
      <c r="C12" s="15"/>
      <c r="D12" s="16"/>
      <c r="E12" s="17"/>
      <c r="F12" s="15"/>
      <c r="G12" s="16"/>
      <c r="H12" s="17"/>
      <c r="I12" s="18" t="e">
        <f>IF(C306="","",VLOOKUP(C306,$Y$563:$Z$565,2,TRUE))</f>
        <v>#N/A</v>
      </c>
      <c r="J12" s="18" t="e">
        <f>IF(C307="","",VLOOKUP(C307,$AA$563:$AB$565,2,TRUE))</f>
        <v>#N/A</v>
      </c>
      <c r="K12" s="18" t="e">
        <f>IF(C308="","",VLOOKUP(C308,$AC$563:$AD$565,2,TRUE))</f>
        <v>#N/A</v>
      </c>
      <c r="L12" s="20"/>
    </row>
    <row r="13" ht="90" customHeight="1" spans="2:12">
      <c r="B13" s="11"/>
      <c r="C13" s="15"/>
      <c r="D13" s="16"/>
      <c r="E13" s="17"/>
      <c r="F13" s="15"/>
      <c r="G13" s="16"/>
      <c r="H13" s="17"/>
      <c r="I13" s="18" t="e">
        <f>IF(C309="","",VLOOKUP(C309,$AE$563:$AF$565,2,TRUE))</f>
        <v>#N/A</v>
      </c>
      <c r="J13" s="18" t="e">
        <f>IF(C310="","",VLOOKUP(C310,$AG$563:$AH$565,2,TRUE))</f>
        <v>#N/A</v>
      </c>
      <c r="K13" s="18" t="e">
        <f>IF(C311="","",VLOOKUP(C311,$AI$563:$AJ$565,2,TRUE))</f>
        <v>#N/A</v>
      </c>
      <c r="L13" s="20"/>
    </row>
    <row r="14" ht="90" customHeight="1" spans="2:12">
      <c r="B14" s="11"/>
      <c r="C14" s="15"/>
      <c r="D14" s="16"/>
      <c r="E14" s="17"/>
      <c r="F14" s="15"/>
      <c r="G14" s="16"/>
      <c r="H14" s="17"/>
      <c r="I14" s="18" t="e">
        <f>IF(C312="","",VLOOKUP(C312,$AK$563:$AL$565,2,TRUE))</f>
        <v>#N/A</v>
      </c>
      <c r="J14" s="18" t="e">
        <f>IF(C313="","",VLOOKUP(C313,$AM$563:$AN$565,2,TRUE))</f>
        <v>#N/A</v>
      </c>
      <c r="K14" s="18" t="e">
        <f>IF(C314="","",VLOOKUP(C314,$AO$563:$AP$565,2,TRUE))</f>
        <v>#N/A</v>
      </c>
      <c r="L14" s="20"/>
    </row>
    <row r="15" ht="90" customHeight="1" spans="2:12">
      <c r="B15" s="11"/>
      <c r="C15" s="15"/>
      <c r="D15" s="16"/>
      <c r="E15" s="17"/>
      <c r="F15" s="15"/>
      <c r="G15" s="16"/>
      <c r="H15" s="17"/>
      <c r="I15" s="18" t="e">
        <f>IF(C315="","",VLOOKUP(C315,$AQ$563:$AR$565,2,TRUE))</f>
        <v>#N/A</v>
      </c>
      <c r="J15" s="18" t="e">
        <f>IF(C316="","",VLOOKUP(C316,$AS$563:$AT$565,2,TRUE))</f>
        <v>#N/A</v>
      </c>
      <c r="K15" s="18" t="e">
        <f>IF(C317="","",VLOOKUP(C317,$AU$563:$AV$565,2,TRUE))</f>
        <v>#N/A</v>
      </c>
      <c r="L15" s="20"/>
    </row>
    <row r="16" ht="90" customHeight="1" spans="2:12">
      <c r="B16" s="11"/>
      <c r="C16" s="15"/>
      <c r="D16" s="16"/>
      <c r="E16" s="17"/>
      <c r="F16" s="15"/>
      <c r="G16" s="16"/>
      <c r="H16" s="17"/>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5"/>
      <c r="G17" s="16"/>
      <c r="H17" s="17"/>
      <c r="I17" s="18" t="e">
        <f>IF(D300="","",VLOOKUP(D300,$M$567:$N$569,2,TRUE))</f>
        <v>#N/A</v>
      </c>
      <c r="J17" s="18" t="e">
        <f>IF(D301="","",VLOOKUP(D301,$O$567:$P$569,2,TRUE))</f>
        <v>#N/A</v>
      </c>
      <c r="K17" s="18" t="e">
        <f>IF(D302="","",VLOOKUP(D302,$Q$567:$R$569,2,TRUE))</f>
        <v>#N/A</v>
      </c>
      <c r="L17" s="20"/>
    </row>
    <row r="18" ht="90" customHeight="1" spans="2:12">
      <c r="B18" s="11"/>
      <c r="C18" s="15"/>
      <c r="D18" s="16"/>
      <c r="E18" s="17"/>
      <c r="F18" s="15"/>
      <c r="G18" s="16"/>
      <c r="H18" s="17"/>
      <c r="I18" s="18" t="e">
        <f>IF(D303="","",VLOOKUP(D303,$S$567:$T$569,2,TRUE))</f>
        <v>#N/A</v>
      </c>
      <c r="J18" s="18" t="e">
        <f>IF(D304="","",VLOOKUP(D304,$U$567:$V$569,2,TRUE))</f>
        <v>#N/A</v>
      </c>
      <c r="K18" s="18" t="e">
        <f>IF(D305="","",VLOOKUP(D305,$W$567:$X$569,2,TRUE))</f>
        <v>#N/A</v>
      </c>
      <c r="L18" s="20"/>
    </row>
    <row r="19" ht="90" customHeight="1" spans="2:12">
      <c r="B19" s="11"/>
      <c r="C19" s="15"/>
      <c r="D19" s="16"/>
      <c r="E19" s="17"/>
      <c r="F19" s="15"/>
      <c r="G19" s="16"/>
      <c r="H19" s="17"/>
      <c r="I19" s="18" t="e">
        <f>IF(D306="","",VLOOKUP(D306,$Y$567:$Z$569,2,TRUE))</f>
        <v>#N/A</v>
      </c>
      <c r="J19" s="18" t="e">
        <f>IF(D307="","",VLOOKUP(D307,$AA$567:$AB$569,2,TRUE))</f>
        <v>#N/A</v>
      </c>
      <c r="K19" s="18" t="e">
        <f>IF(D308="","",VLOOKUP(D308,$AC$567:$AD$569,2,TRUE))</f>
        <v>#N/A</v>
      </c>
      <c r="L19" s="20"/>
    </row>
    <row r="20" ht="90" customHeight="1" spans="2:12">
      <c r="B20" s="11"/>
      <c r="C20" s="15"/>
      <c r="D20" s="16"/>
      <c r="E20" s="17"/>
      <c r="F20" s="15"/>
      <c r="G20" s="16"/>
      <c r="H20" s="17"/>
      <c r="I20" s="18" t="e">
        <f>IF(D309="","",VLOOKUP(D309,$AE$567:$AF$569,2,TRUE))</f>
        <v>#N/A</v>
      </c>
      <c r="J20" s="18" t="e">
        <f>IF(D310="","",VLOOKUP(D310,$AG$567:$AH$569,2,TRUE))</f>
        <v>#N/A</v>
      </c>
      <c r="K20" s="18" t="e">
        <f>IF(D311="","",VLOOKUP(D311,$AI$567:$AJ$569,2,TRUE))</f>
        <v>#N/A</v>
      </c>
      <c r="L20" s="20"/>
    </row>
    <row r="21" ht="90" customHeight="1" spans="2:12">
      <c r="B21" s="11"/>
      <c r="C21" s="15"/>
      <c r="D21" s="16"/>
      <c r="E21" s="17"/>
      <c r="F21" s="15"/>
      <c r="G21" s="16"/>
      <c r="H21" s="17"/>
      <c r="I21" s="18" t="e">
        <f>IF(D312="","",VLOOKUP(D312,$AK$567:$AL$569,2,TRUE))</f>
        <v>#N/A</v>
      </c>
      <c r="J21" s="18" t="e">
        <f>IF(D313="","",VLOOKUP(D313,$AM$567:$AN$569,2,TRUE))</f>
        <v>#N/A</v>
      </c>
      <c r="K21" s="18" t="e">
        <f>IF(D314="","",VLOOKUP(D314,$AO$567:$AP$569,2,TRUE))</f>
        <v>#N/A</v>
      </c>
      <c r="L21" s="20"/>
    </row>
    <row r="22" ht="90" customHeight="1" spans="2:12">
      <c r="B22" s="11"/>
      <c r="C22" s="15"/>
      <c r="D22" s="16"/>
      <c r="E22" s="17"/>
      <c r="F22" s="15"/>
      <c r="G22" s="16"/>
      <c r="H22" s="17"/>
      <c r="I22" s="18" t="e">
        <f>IF(D315="","",VLOOKUP(D315,$AQ$567:$AR$569,2,TRUE))</f>
        <v>#N/A</v>
      </c>
      <c r="J22" s="18" t="e">
        <f>IF(D316="","",VLOOKUP(D316,$AS$567:$AT$569,2,TRUE))</f>
        <v>#N/A</v>
      </c>
      <c r="K22" s="18" t="e">
        <f>IF(D317="","",VLOOKUP(D317,$AU$567:$AV$569,2,TRUE))</f>
        <v>#N/A</v>
      </c>
      <c r="L22" s="20"/>
    </row>
    <row r="23" ht="90" customHeight="1" spans="2:12">
      <c r="B23" s="11"/>
      <c r="C23" s="15"/>
      <c r="D23" s="16"/>
      <c r="E23" s="17"/>
      <c r="F23" s="15"/>
      <c r="G23" s="16"/>
      <c r="H23" s="17"/>
      <c r="I23" s="18" t="e">
        <f>IF(D318="","",VLOOKUP(D318,$AW$567:$AX$569,2,TRUE))</f>
        <v>#N/A</v>
      </c>
      <c r="J23" s="18" t="e">
        <f>IF(D319="","",VLOOKUP(D319,$AY$567:$AZ$569,2,TRUE))</f>
        <v>#N/A</v>
      </c>
      <c r="K23" s="18" t="e">
        <f>IF(D320="","",VLOOKUP(D320,$BA$567:$BB$569,2,TRUE))</f>
        <v>#N/A</v>
      </c>
      <c r="L23" s="20"/>
    </row>
    <row r="24" ht="90" customHeight="1" spans="2:12">
      <c r="B24" s="11"/>
      <c r="C24" s="15"/>
      <c r="D24" s="16"/>
      <c r="E24" s="17"/>
      <c r="F24" s="15"/>
      <c r="G24" s="16"/>
      <c r="H24" s="17"/>
      <c r="I24" s="18" t="e">
        <f>IF(D321="","",VLOOKUP(D321,$M$571:$N$573,2,TRUE))</f>
        <v>#N/A</v>
      </c>
      <c r="J24" s="18" t="e">
        <f>IF(D322="","",VLOOKUP(D322,$O$571:$P$573,2,TRUE))</f>
        <v>#N/A</v>
      </c>
      <c r="K24" s="18" t="e">
        <f>IF(D323="","",VLOOKUP(D323,$Q$571:$R$573,2,TRUE))</f>
        <v>#N/A</v>
      </c>
      <c r="L24" s="20"/>
    </row>
    <row r="25" ht="90" customHeight="1" spans="2:12">
      <c r="B25" s="11"/>
      <c r="C25" s="15"/>
      <c r="D25" s="16"/>
      <c r="E25" s="17"/>
      <c r="F25" s="15"/>
      <c r="G25" s="16"/>
      <c r="H25" s="17"/>
      <c r="I25" s="18" t="e">
        <f>IF(D324="","",VLOOKUP(D324,$S$571:$T$573,2,TRUE))</f>
        <v>#N/A</v>
      </c>
      <c r="J25" s="18" t="e">
        <f>IF(D325="","",VLOOKUP(D325,$U$571:$V$573,2,TRUE))</f>
        <v>#N/A</v>
      </c>
      <c r="K25" s="18" t="e">
        <f>IF(D326="","",VLOOKUP(D326,$W$571:$X$573,2,TRUE))</f>
        <v>#N/A</v>
      </c>
      <c r="L25" s="20"/>
    </row>
    <row r="26" ht="90" customHeight="1" spans="2:12">
      <c r="B26" s="11"/>
      <c r="C26" s="15"/>
      <c r="D26" s="16"/>
      <c r="E26" s="17"/>
      <c r="F26" s="15"/>
      <c r="G26" s="16"/>
      <c r="H26" s="17"/>
      <c r="I26" s="18" t="e">
        <f>IF(D327="","",VLOOKUP(D327,$Y$571:$Z$573,2,TRUE))</f>
        <v>#N/A</v>
      </c>
      <c r="J26" s="18" t="e">
        <f>IF(D328="","",VLOOKUP(D328,$AA$571:$AB$573,2,TRUE))</f>
        <v>#N/A</v>
      </c>
      <c r="K26" s="18" t="e">
        <f>IF(D329="","",VLOOKUP(D329,$AC$571:$AD$573,2,TRUE))</f>
        <v>#N/A</v>
      </c>
      <c r="L26" s="20"/>
    </row>
    <row r="27" ht="90" customHeight="1" spans="2:12">
      <c r="B27" s="11"/>
      <c r="C27" s="15"/>
      <c r="D27" s="16"/>
      <c r="E27" s="17"/>
      <c r="F27" s="15"/>
      <c r="G27" s="16"/>
      <c r="H27" s="17"/>
      <c r="I27" s="18" t="e">
        <f>IF(D330="","",VLOOKUP(D330,$AE$571:$AF$573,2,TRUE))</f>
        <v>#N/A</v>
      </c>
      <c r="J27" s="18" t="e">
        <f>IF(D331="","",VLOOKUP(D341,$AG$571:$AH$573,2,TRUE))</f>
        <v>#N/A</v>
      </c>
      <c r="K27" s="18" t="e">
        <f>IF(D332="","",VLOOKUP(D342,$AI$571:$AJ$573,2,TRUE))</f>
        <v>#N/A</v>
      </c>
      <c r="L27" s="20"/>
    </row>
    <row r="28" ht="90" customHeight="1" spans="2:12">
      <c r="B28" s="11"/>
      <c r="C28" s="15"/>
      <c r="D28" s="16"/>
      <c r="E28" s="17"/>
      <c r="F28" s="15"/>
      <c r="G28" s="16"/>
      <c r="H28" s="17"/>
      <c r="I28" s="18" t="e">
        <f>IF(D333="","",VLOOKUP(D333,$AK$571:$AL$573,2,TRUE))</f>
        <v>#N/A</v>
      </c>
      <c r="J28" s="18" t="e">
        <f>IF(D334="","",VLOOKUP(D334,$AM$571:$AN$573,2,TRUE))</f>
        <v>#N/A</v>
      </c>
      <c r="K28" s="18" t="e">
        <f>IF(D335="","",VLOOKUP(D335,$AO$571:$AP$573,2,TRUE))</f>
        <v>#N/A</v>
      </c>
      <c r="L28" s="20"/>
    </row>
    <row r="29" ht="90" customHeight="1" spans="2:12">
      <c r="B29" s="11"/>
      <c r="C29" s="15"/>
      <c r="D29" s="16"/>
      <c r="E29" s="17"/>
      <c r="F29" s="15"/>
      <c r="G29" s="16"/>
      <c r="H29" s="17"/>
      <c r="I29" s="18" t="e">
        <f>IF(D336="","",VLOOKUP(D336,$AQ$571:$AR$573,2,TRUE))</f>
        <v>#N/A</v>
      </c>
      <c r="J29" s="18" t="e">
        <f>IF(D337="","",VLOOKUP(D337,$AS$571:$AT$573,2,TRUE))</f>
        <v>#N/A</v>
      </c>
      <c r="K29" s="18" t="e">
        <f>IF(D338="","",VLOOKUP(D338,$AU$571:$AV$573,2,TRUE))</f>
        <v>#N/A</v>
      </c>
      <c r="L29" s="20"/>
    </row>
    <row r="30" ht="90" customHeight="1" spans="2:12">
      <c r="B30" s="11"/>
      <c r="C30" s="15"/>
      <c r="D30" s="16"/>
      <c r="E30" s="17"/>
      <c r="F30" s="15"/>
      <c r="G30" s="16"/>
      <c r="H30" s="17"/>
      <c r="I30" s="18" t="e">
        <f>IF(D339="","",VLOOKUP(D339,$AW$571:$AX$573,2,TRUE))</f>
        <v>#N/A</v>
      </c>
      <c r="J30" s="18" t="e">
        <f>IF(D340="","",VLOOKUP(D340,$AY$571:$AZ$573,2,TRUE))</f>
        <v>#N/A</v>
      </c>
      <c r="K30" s="18" t="e">
        <f>IF(D341="","",VLOOKUP(D341,$BA$571:$BB$573,2,TRUE))</f>
        <v>#N/A</v>
      </c>
      <c r="L30" s="20"/>
    </row>
    <row r="31" ht="90" customHeight="1" spans="2:12">
      <c r="B31" s="11"/>
      <c r="C31" s="15"/>
      <c r="D31" s="16"/>
      <c r="E31" s="17"/>
      <c r="F31" s="15"/>
      <c r="G31" s="16"/>
      <c r="H31" s="17"/>
      <c r="I31" s="18" t="e">
        <f>IF(D342="","",VLOOKUP(D342,$M$575:$N$577,2,TRUE))</f>
        <v>#N/A</v>
      </c>
      <c r="J31" s="18" t="e">
        <f>IF(D343="","",VLOOKUP(D343,$O$575:$P$577,2,TRUE))</f>
        <v>#N/A</v>
      </c>
      <c r="K31" s="18" t="e">
        <f>IF(D344="","",VLOOKUP(D344,$Q$575:$R$577,2,TRUE))</f>
        <v>#N/A</v>
      </c>
      <c r="L31" s="20"/>
    </row>
    <row r="32" ht="90" customHeight="1" spans="2:12">
      <c r="B32" s="11"/>
      <c r="C32" s="15"/>
      <c r="D32" s="16"/>
      <c r="E32" s="17"/>
      <c r="F32" s="15"/>
      <c r="G32" s="16"/>
      <c r="H32" s="17"/>
      <c r="I32" s="18" t="e">
        <f>IF(D345="","",VLOOKUP(D345,$S$575:$T$577,2,TRUE))</f>
        <v>#N/A</v>
      </c>
      <c r="J32" s="18" t="e">
        <f>IF(D346="","",VLOOKUP(D346,$U$575:$V$577,2,TRUE))</f>
        <v>#N/A</v>
      </c>
      <c r="K32" s="18" t="e">
        <f>IF(D347="","",VLOOKUP(D347,$W$575:$X$577,2,TRUE))</f>
        <v>#N/A</v>
      </c>
      <c r="L32" s="20"/>
    </row>
    <row r="33" ht="90" customHeight="1" spans="2:12">
      <c r="B33" s="11"/>
      <c r="C33" s="15"/>
      <c r="D33" s="16"/>
      <c r="E33" s="17"/>
      <c r="F33" s="15"/>
      <c r="G33" s="16"/>
      <c r="H33" s="17"/>
      <c r="I33" s="18" t="e">
        <f>IF(D348="","",VLOOKUP(D348,$Y$575:$Z$577,2,TRUE))</f>
        <v>#N/A</v>
      </c>
      <c r="J33" s="18" t="e">
        <f>IF(D349="","",VLOOKUP(D349,$AA$575:$AB$577,2,TRUE))</f>
        <v>#N/A</v>
      </c>
      <c r="K33" s="18" t="e">
        <f>IF(D350="","",VLOOKUP(D350,$AC$575:$AD$577,2,TRUE))</f>
        <v>#N/A</v>
      </c>
      <c r="L33" s="20"/>
    </row>
    <row r="34" ht="90" customHeight="1" spans="2:12">
      <c r="B34" s="11"/>
      <c r="C34" s="15"/>
      <c r="D34" s="16"/>
      <c r="E34" s="17"/>
      <c r="F34" s="15"/>
      <c r="G34" s="16"/>
      <c r="H34" s="17"/>
      <c r="I34" s="18" t="e">
        <f>IF(D351="","",VLOOKUP(D351,$AE$575:$AF$577,2,TRUE))</f>
        <v>#N/A</v>
      </c>
      <c r="J34" s="18" t="e">
        <f>IF(D352="","",VLOOKUP(D352,$AG$575:$AH$577,2,TRUE))</f>
        <v>#N/A</v>
      </c>
      <c r="K34" s="18" t="e">
        <f>IF(D353="","",VLOOKUP(D353,$AI$575:$AJ$577,2,TRUE))</f>
        <v>#N/A</v>
      </c>
      <c r="L34" s="20"/>
    </row>
    <row r="35" ht="90" customHeight="1" spans="2:12">
      <c r="B35" s="11"/>
      <c r="C35" s="15"/>
      <c r="D35" s="16"/>
      <c r="E35" s="17"/>
      <c r="F35" s="15"/>
      <c r="G35" s="16"/>
      <c r="H35" s="17"/>
      <c r="I35" s="18" t="e">
        <f>IF(D354="","",VLOOKUP(D354,$AK$575:$AL$577,2,TRUE))</f>
        <v>#N/A</v>
      </c>
      <c r="J35" s="18" t="e">
        <f>IF(D355="","",VLOOKUP(D355,$AM$575:$AN$577,2,TRUE))</f>
        <v>#N/A</v>
      </c>
      <c r="K35" s="18" t="e">
        <f>IF(D356="","",VLOOKUP(D356,$AO$575:$AP$577,2,TRUE))</f>
        <v>#N/A</v>
      </c>
      <c r="L35" s="20"/>
    </row>
    <row r="36" ht="90" customHeight="1" spans="2:12">
      <c r="B36" s="11"/>
      <c r="C36" s="15"/>
      <c r="D36" s="16"/>
      <c r="E36" s="17"/>
      <c r="F36" s="15"/>
      <c r="G36" s="16"/>
      <c r="H36" s="17"/>
      <c r="I36" s="18" t="e">
        <f>IF(D357="","",VLOOKUP(D357,$AQ$575:$AR$577,2,TRUE))</f>
        <v>#N/A</v>
      </c>
      <c r="J36" s="18" t="e">
        <f>IF(D358="","",VLOOKUP(D358,$AS$575:$AT$577,2,TRUE))</f>
        <v>#N/A</v>
      </c>
      <c r="K36" s="18" t="e">
        <f>IF(D359="","",VLOOKUP(D359,$AU$575:$AV$577,2,TRUE))</f>
        <v>#N/A</v>
      </c>
      <c r="L36" s="20"/>
    </row>
    <row r="37" ht="90" customHeight="1" spans="2:12">
      <c r="B37" s="11"/>
      <c r="C37" s="15"/>
      <c r="D37" s="16"/>
      <c r="E37" s="17"/>
      <c r="F37" s="15"/>
      <c r="G37" s="16"/>
      <c r="H37" s="17"/>
      <c r="I37" s="18" t="e">
        <f>IF(D360="","",VLOOKUP(D360,$AW$575:$AX$577,2,TRUE))</f>
        <v>#N/A</v>
      </c>
      <c r="J37" s="18" t="e">
        <f>IF(D361="","",VLOOKUP(D361,$AY$575:$AZ$577,2,TRUE))</f>
        <v>#N/A</v>
      </c>
      <c r="K37" s="18" t="e">
        <f>IF(D362="","",VLOOKUP(D362,$BA$575:$BB$577,2,TRUE))</f>
        <v>#N/A</v>
      </c>
      <c r="L37" s="20"/>
    </row>
    <row r="38" ht="90" customHeight="1" spans="2:12">
      <c r="B38" s="11"/>
      <c r="C38" s="15"/>
      <c r="D38" s="16"/>
      <c r="E38" s="17"/>
      <c r="F38" s="15"/>
      <c r="G38" s="16"/>
      <c r="H38" s="17"/>
      <c r="I38" s="18" t="e">
        <f>IF(D363="","",VLOOKUP(D363,$M$579:$N$581,2,TRUE))</f>
        <v>#N/A</v>
      </c>
      <c r="J38" s="18" t="e">
        <f>IF(D364="","",VLOOKUP(D364,$O$579:$P$581,2,TRUE))</f>
        <v>#N/A</v>
      </c>
      <c r="K38" s="18" t="e">
        <f>IF(D365="","",VLOOKUP(D365,$Q$579:$R$581,2,TRUE))</f>
        <v>#N/A</v>
      </c>
      <c r="L38" s="20"/>
    </row>
    <row r="39" ht="90" customHeight="1" spans="2:12">
      <c r="B39" s="11"/>
      <c r="C39" s="15"/>
      <c r="D39" s="16"/>
      <c r="E39" s="17"/>
      <c r="F39" s="15"/>
      <c r="G39" s="16"/>
      <c r="H39" s="17"/>
      <c r="I39" s="18" t="e">
        <f>IF(D366="","",VLOOKUP(D366,$S$579:$T$581,2,TRUE))</f>
        <v>#N/A</v>
      </c>
      <c r="J39" s="18" t="e">
        <f>IF(D367="","",VLOOKUP(D367,$U$579:$V$581,2,TRUE))</f>
        <v>#N/A</v>
      </c>
      <c r="K39" s="18" t="e">
        <f>IF(D368="","",VLOOKUP(D368,$W$579:$X$581,2,TRUE))</f>
        <v>#N/A</v>
      </c>
      <c r="L39" s="20"/>
    </row>
    <row r="40" ht="90" customHeight="1" spans="2:12">
      <c r="B40" s="11"/>
      <c r="C40" s="15"/>
      <c r="D40" s="16"/>
      <c r="E40" s="17"/>
      <c r="F40" s="15"/>
      <c r="G40" s="16"/>
      <c r="H40" s="17"/>
      <c r="I40" s="18" t="e">
        <f>IF(D369="","",VLOOKUP(D369,$Y$579:$Z$581,2,TRUE))</f>
        <v>#N/A</v>
      </c>
      <c r="J40" s="18" t="e">
        <f>IF(D370="","",VLOOKUP(D370,$AA$579:$AB$581,2,TRUE))</f>
        <v>#N/A</v>
      </c>
      <c r="K40" s="18" t="e">
        <f>IF(D371="","",VLOOKUP(D371,$AC$579:$AD$581,2,TRUE))</f>
        <v>#N/A</v>
      </c>
      <c r="L40" s="20"/>
    </row>
    <row r="41" ht="90" customHeight="1" spans="2:12">
      <c r="B41" s="11"/>
      <c r="C41" s="15"/>
      <c r="D41" s="16"/>
      <c r="E41" s="17"/>
      <c r="F41" s="15"/>
      <c r="G41" s="16"/>
      <c r="H41" s="17"/>
      <c r="I41" s="18" t="e">
        <f>IF(D372="","",VLOOKUP(D372,$AE$579:$AF$581,2,TRUE))</f>
        <v>#N/A</v>
      </c>
      <c r="J41" s="18" t="e">
        <f>IF(D373="","",VLOOKUP(D373,$AG$579:$AH$581,2,TRUE))</f>
        <v>#N/A</v>
      </c>
      <c r="K41" s="18" t="e">
        <f>IF(D374="","",VLOOKUP(D374,$AI$579:$AJ$581,2,TRUE))</f>
        <v>#N/A</v>
      </c>
      <c r="L41" s="20"/>
    </row>
    <row r="42" ht="90" customHeight="1" spans="2:12">
      <c r="B42" s="11"/>
      <c r="C42" s="15"/>
      <c r="D42" s="16"/>
      <c r="E42" s="17"/>
      <c r="F42" s="15"/>
      <c r="G42" s="16"/>
      <c r="H42" s="17"/>
      <c r="I42" s="18" t="e">
        <f>IF(D375="","",VLOOKUP(D375,$AK$579:$AL$581,2,TRUE))</f>
        <v>#N/A</v>
      </c>
      <c r="J42" s="18" t="e">
        <f>IF(D376="","",VLOOKUP(D376,$AM$579:$AN$581,2,TRUE))</f>
        <v>#N/A</v>
      </c>
      <c r="K42" s="18" t="e">
        <f>IF(D377="","",VLOOKUP(D377,$AO$579:$AP$581,2,TRUE))</f>
        <v>#N/A</v>
      </c>
      <c r="L42" s="20"/>
    </row>
    <row r="43" ht="90" customHeight="1" spans="2:12">
      <c r="B43" s="11"/>
      <c r="C43" s="15"/>
      <c r="D43" s="16"/>
      <c r="E43" s="17"/>
      <c r="F43" s="15"/>
      <c r="G43" s="16"/>
      <c r="H43" s="17"/>
      <c r="I43" s="18" t="e">
        <f>IF(D378="","",VLOOKUP(D378,$AQ$579:$AR$581,2,TRUE))</f>
        <v>#N/A</v>
      </c>
      <c r="J43" s="18" t="e">
        <f>IF(D379="","",VLOOKUP(D379,$AS$579:$AT$581,2,TRUE))</f>
        <v>#N/A</v>
      </c>
      <c r="K43" s="18" t="e">
        <f>IF(D380="","",VLOOKUP(D380,$AU$579:$AV$581,2,TRUE))</f>
        <v>#N/A</v>
      </c>
      <c r="L43" s="20"/>
    </row>
    <row r="44" ht="90" customHeight="1" spans="2:12">
      <c r="B44" s="11"/>
      <c r="C44" s="15"/>
      <c r="D44" s="16"/>
      <c r="E44" s="17"/>
      <c r="F44" s="15"/>
      <c r="G44" s="16"/>
      <c r="H44" s="17"/>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5"/>
      <c r="G45" s="16"/>
      <c r="H45" s="17"/>
      <c r="I45" s="18" t="e">
        <f>IF(E300="","",VLOOKUP(E300,$M$583:$N$585,2,TRUE))</f>
        <v>#N/A</v>
      </c>
      <c r="J45" s="18" t="e">
        <f>IF(E301="","",VLOOKUP(E301,$O$583:$P$585,2,TRUE))</f>
        <v>#N/A</v>
      </c>
      <c r="K45" s="18" t="e">
        <f>IF(E302="","",VLOOKUP(E302,$Q$583:$R$585,2,TRUE))</f>
        <v>#N/A</v>
      </c>
      <c r="L45" s="20"/>
    </row>
    <row r="46" ht="90" customHeight="1" spans="2:12">
      <c r="B46" s="11"/>
      <c r="C46" s="15"/>
      <c r="D46" s="16"/>
      <c r="E46" s="17"/>
      <c r="F46" s="15"/>
      <c r="G46" s="16"/>
      <c r="H46" s="17"/>
      <c r="I46" s="18" t="e">
        <f>IF(E303="","",VLOOKUP(E303,$S$583:$T$585,2,TRUE))</f>
        <v>#N/A</v>
      </c>
      <c r="J46" s="18" t="e">
        <f>IF(E304="","",VLOOKUP(E304,$U$583:$V$585,2,TRUE))</f>
        <v>#N/A</v>
      </c>
      <c r="K46" s="18" t="e">
        <f>IF(E305="","",VLOOKUP(E305,$W$583:$X$585,2,TRUE))</f>
        <v>#N/A</v>
      </c>
      <c r="L46" s="20"/>
    </row>
    <row r="47" ht="90" customHeight="1" spans="2:12">
      <c r="B47" s="11"/>
      <c r="C47" s="15"/>
      <c r="D47" s="16"/>
      <c r="E47" s="17"/>
      <c r="F47" s="15"/>
      <c r="G47" s="16"/>
      <c r="H47" s="17"/>
      <c r="I47" s="18" t="e">
        <f>IF(E306="","",VLOOKUP(E306,$Y$583:$Z$585,2,TRUE))</f>
        <v>#N/A</v>
      </c>
      <c r="J47" s="18" t="e">
        <f>IF(E307="","",VLOOKUP(E307,$AA$583:$AB$585,2,TRUE))</f>
        <v>#N/A</v>
      </c>
      <c r="K47" s="18" t="e">
        <f>IF(E308="","",VLOOKUP(E308,$AC$583:$AD$585,2,TRUE))</f>
        <v>#N/A</v>
      </c>
      <c r="L47" s="20"/>
    </row>
    <row r="48" ht="90" customHeight="1" spans="2:12">
      <c r="B48" s="11"/>
      <c r="C48" s="15"/>
      <c r="D48" s="16"/>
      <c r="E48" s="17"/>
      <c r="F48" s="15"/>
      <c r="G48" s="16"/>
      <c r="H48" s="17"/>
      <c r="I48" s="18" t="e">
        <f>IF(E309="","",VLOOKUP(E309,$AE$583:$AF$585,2,TRUE))</f>
        <v>#N/A</v>
      </c>
      <c r="J48" s="18" t="e">
        <f>IF(E310="","",VLOOKUP(E310,$AG$583:$AH$585,2,TRUE))</f>
        <v>#N/A</v>
      </c>
      <c r="K48" s="18" t="e">
        <f>IF(E311="","",VLOOKUP(E311,$AI$583:$AJ$585,2,TRUE))</f>
        <v>#N/A</v>
      </c>
      <c r="L48" s="20"/>
    </row>
    <row r="49" ht="90" customHeight="1" spans="2:12">
      <c r="B49" s="11"/>
      <c r="C49" s="15"/>
      <c r="D49" s="16"/>
      <c r="E49" s="17"/>
      <c r="F49" s="15"/>
      <c r="G49" s="16"/>
      <c r="H49" s="17"/>
      <c r="I49" s="18" t="e">
        <f>IF(E312="","",VLOOKUP(E312,$AK$583:$AL$585,2,TRUE))</f>
        <v>#N/A</v>
      </c>
      <c r="J49" s="18" t="e">
        <f>IF(E313="","",VLOOKUP(E313,$AM$583:$AN$585,2,TRUE))</f>
        <v>#N/A</v>
      </c>
      <c r="K49" s="18" t="e">
        <f>IF(E314="","",VLOOKUP(E314,$AO$583:$AP$585,2,TRUE))</f>
        <v>#N/A</v>
      </c>
      <c r="L49" s="20"/>
    </row>
    <row r="50" ht="90" customHeight="1" spans="2:12">
      <c r="B50" s="11"/>
      <c r="C50" s="15"/>
      <c r="D50" s="16"/>
      <c r="E50" s="17"/>
      <c r="F50" s="15"/>
      <c r="G50" s="16"/>
      <c r="H50" s="17"/>
      <c r="I50" s="18" t="e">
        <f>IF(E315="","",VLOOKUP(E315,$AQ$583:$AR$585,2,TRUE))</f>
        <v>#N/A</v>
      </c>
      <c r="J50" s="18" t="e">
        <f>IF(E316="","",VLOOKUP(E316,$AS$583:$AT$585,2,TRUE))</f>
        <v>#N/A</v>
      </c>
      <c r="K50" s="18" t="e">
        <f>IF(E317="","",VLOOKUP(E317,$AU$583:$AV$585,2,TRUE))</f>
        <v>#N/A</v>
      </c>
      <c r="L50" s="20"/>
    </row>
    <row r="51" ht="90" customHeight="1" spans="2:12">
      <c r="B51" s="11"/>
      <c r="C51" s="15"/>
      <c r="D51" s="16"/>
      <c r="E51" s="17"/>
      <c r="F51" s="15"/>
      <c r="G51" s="16"/>
      <c r="H51" s="17"/>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15"/>
      <c r="G52" s="16"/>
      <c r="H52" s="17"/>
      <c r="I52" s="21" t="e">
        <f>IF(F300="","",VLOOKUP(F300,$M$587:$N$589,2,TRUE))</f>
        <v>#N/A</v>
      </c>
      <c r="J52" s="18" t="e">
        <f>IF(F301="","",VLOOKUP(F301,$O$587:$P$589,2,TRUE))</f>
        <v>#N/A</v>
      </c>
      <c r="K52" s="18" t="e">
        <f>IF(F302="","",VLOOKUP(F302,$Q$587:$R$589,2,TRUE))</f>
        <v>#N/A</v>
      </c>
      <c r="L52" s="20"/>
    </row>
    <row r="53" ht="90" customHeight="1" spans="2:12">
      <c r="B53" s="11"/>
      <c r="C53" s="15"/>
      <c r="D53" s="16"/>
      <c r="E53" s="17"/>
      <c r="F53" s="15"/>
      <c r="G53" s="16"/>
      <c r="H53" s="17"/>
      <c r="I53" s="18" t="e">
        <f>IF(F303="","",VLOOKUP(F303,$S$587:$T$589,2,TRUE))</f>
        <v>#N/A</v>
      </c>
      <c r="J53" s="18" t="e">
        <f>IF(F304="","",VLOOKUP(F304,$U$587:$V$589,2,TRUE))</f>
        <v>#N/A</v>
      </c>
      <c r="K53" s="18" t="e">
        <f>IF(F305="","",VLOOKUP(F305,$W$587:$X$589,2,TRUE))</f>
        <v>#N/A</v>
      </c>
      <c r="L53" s="20"/>
    </row>
    <row r="54" ht="90" customHeight="1" spans="2:12">
      <c r="B54" s="11"/>
      <c r="C54" s="15"/>
      <c r="D54" s="16"/>
      <c r="E54" s="17"/>
      <c r="F54" s="15"/>
      <c r="G54" s="16"/>
      <c r="H54" s="17"/>
      <c r="I54" s="18" t="e">
        <f>IF(F306="","",VLOOKUP(F306,$Y$587:$Z$589,2,TRUE))</f>
        <v>#N/A</v>
      </c>
      <c r="J54" s="18" t="e">
        <f>IF(F307="","",VLOOKUP(F307,$AA$587:$AB$589,2,TRUE))</f>
        <v>#N/A</v>
      </c>
      <c r="K54" s="18" t="e">
        <f>IF(F308="","",VLOOKUP(F308,$AC$587:$AD$589,2,TRUE))</f>
        <v>#N/A</v>
      </c>
      <c r="L54" s="20"/>
    </row>
    <row r="55" ht="90" customHeight="1" spans="2:12">
      <c r="B55" s="11"/>
      <c r="C55" s="15"/>
      <c r="D55" s="16"/>
      <c r="E55" s="17"/>
      <c r="F55" s="15"/>
      <c r="G55" s="16"/>
      <c r="H55" s="17"/>
      <c r="I55" s="18" t="e">
        <f>IF(F309="","",VLOOKUP(F309,$AE$587:$AF$589,2,TRUE))</f>
        <v>#N/A</v>
      </c>
      <c r="J55" s="18" t="e">
        <f>IF(F310="","",VLOOKUP(F310,$AG$587:$AH$589,2,TRUE))</f>
        <v>#N/A</v>
      </c>
      <c r="K55" s="18" t="e">
        <f>IF(F311="","",VLOOKUP(F311,$AI$587:$AJ$589,2,TRUE))</f>
        <v>#N/A</v>
      </c>
      <c r="L55" s="20"/>
    </row>
    <row r="56" ht="90" customHeight="1" spans="2:12">
      <c r="B56" s="11"/>
      <c r="C56" s="15"/>
      <c r="D56" s="16"/>
      <c r="E56" s="17"/>
      <c r="F56" s="15"/>
      <c r="G56" s="16"/>
      <c r="H56" s="17"/>
      <c r="I56" s="18" t="e">
        <f>IF(F312="","",VLOOKUP(F312,$AK$587:$AL$589,2,TRUE))</f>
        <v>#N/A</v>
      </c>
      <c r="J56" s="18" t="e">
        <f>IF(F313="","",VLOOKUP(F313,$AM$587:$AN$589,2,TRUE))</f>
        <v>#N/A</v>
      </c>
      <c r="K56" s="18" t="e">
        <f>IF(F314="","",VLOOKUP(F314,$AO$587:$AP$589,2,TRUE))</f>
        <v>#N/A</v>
      </c>
      <c r="L56" s="20"/>
    </row>
    <row r="57" ht="90" customHeight="1" spans="2:12">
      <c r="B57" s="11"/>
      <c r="C57" s="15"/>
      <c r="D57" s="16"/>
      <c r="E57" s="17"/>
      <c r="F57" s="15"/>
      <c r="G57" s="16"/>
      <c r="H57" s="17"/>
      <c r="I57" s="21" t="e">
        <f>IF(F315="","",VLOOKUP(F315,$AQ$587:$AR$589,2,TRUE))</f>
        <v>#N/A</v>
      </c>
      <c r="J57" s="18" t="e">
        <f>IF(F316="","",VLOOKUP(F316,$AS$587:$AT$589,2,TRUE))</f>
        <v>#N/A</v>
      </c>
      <c r="K57" s="18" t="e">
        <f>IF(F317="","",VLOOKUP(F317,$AU$587:$AV$589,2,TRUE))</f>
        <v>#N/A</v>
      </c>
      <c r="L57" s="20"/>
    </row>
    <row r="58" ht="90" customHeight="1" spans="2:12">
      <c r="B58" s="11"/>
      <c r="C58" s="15"/>
      <c r="D58" s="16"/>
      <c r="E58" s="17"/>
      <c r="F58" s="15"/>
      <c r="G58" s="16"/>
      <c r="H58" s="17"/>
      <c r="I58" s="18" t="e">
        <f>IF(F318="","",VLOOKUP(F318,$AW$587:$AX$589,2,TRUE))</f>
        <v>#N/A</v>
      </c>
      <c r="J58" s="18" t="e">
        <f>IF(F319="","",VLOOKUP(F319,$AY$587:$AZ$589,2,TRUE))</f>
        <v>#N/A</v>
      </c>
      <c r="K58" s="18" t="e">
        <f>IF(F320="","",VLOOKUP(F320,$BA$587:$BB$589,2,TRUE))</f>
        <v>#N/A</v>
      </c>
      <c r="L58" s="20"/>
    </row>
    <row r="59" ht="90" customHeight="1" spans="2:12">
      <c r="B59" s="11"/>
      <c r="C59" s="15"/>
      <c r="D59" s="16"/>
      <c r="E59" s="17"/>
      <c r="F59" s="15"/>
      <c r="G59" s="16"/>
      <c r="H59" s="17"/>
      <c r="I59" s="21" t="e">
        <f>IF(F321="","",VLOOKUP(F321,$M$591:$N$593,2,TRUE))</f>
        <v>#N/A</v>
      </c>
      <c r="J59" s="18" t="e">
        <f>IF(F322="","",VLOOKUP(F322,$O$591:$P$593,2,TRUE))</f>
        <v>#N/A</v>
      </c>
      <c r="K59" s="18" t="e">
        <f>IF(F323="","",VLOOKUP(F323,$Q$591:$R$593,2,TRUE))</f>
        <v>#N/A</v>
      </c>
      <c r="L59" s="20"/>
    </row>
    <row r="60" ht="90" customHeight="1" spans="2:12">
      <c r="B60" s="11"/>
      <c r="C60" s="15"/>
      <c r="D60" s="16"/>
      <c r="E60" s="17"/>
      <c r="F60" s="15"/>
      <c r="G60" s="16"/>
      <c r="H60" s="17"/>
      <c r="I60" s="18" t="e">
        <f>IF(F324="","",VLOOKUP(F324,$S$591:$T$593,2,TRUE))</f>
        <v>#N/A</v>
      </c>
      <c r="J60" s="18" t="e">
        <f>IF(F325="","",VLOOKUP(F325,$U$591:$V$593,2,TRUE))</f>
        <v>#N/A</v>
      </c>
      <c r="K60" s="18" t="e">
        <f>IF(F326="","",VLOOKUP(F326,$W$591:$X$593,2,TRUE))</f>
        <v>#N/A</v>
      </c>
      <c r="L60" s="20"/>
    </row>
    <row r="61" ht="90" customHeight="1" spans="2:12">
      <c r="B61" s="11"/>
      <c r="C61" s="15"/>
      <c r="D61" s="16"/>
      <c r="E61" s="17"/>
      <c r="F61" s="15"/>
      <c r="G61" s="16"/>
      <c r="H61" s="17"/>
      <c r="I61" s="18" t="e">
        <f>IF(F327="","",VLOOKUP(F327,$Y$591:$Z$593,2,TRUE))</f>
        <v>#N/A</v>
      </c>
      <c r="J61" s="18" t="e">
        <f>IF(F328="","",VLOOKUP(F328,$AA$591:$AB$593,2,TRUE))</f>
        <v>#N/A</v>
      </c>
      <c r="K61" s="18" t="e">
        <f>IF(F329="","",VLOOKUP(F329,$AC$591:$AD$593,2,TRUE))</f>
        <v>#N/A</v>
      </c>
      <c r="L61" s="20"/>
    </row>
    <row r="62" ht="90" customHeight="1" spans="2:12">
      <c r="B62" s="11"/>
      <c r="C62" s="15"/>
      <c r="D62" s="16"/>
      <c r="E62" s="17"/>
      <c r="F62" s="15"/>
      <c r="G62" s="16"/>
      <c r="H62" s="17"/>
      <c r="I62" s="18" t="e">
        <f>IF(F330="","",VLOOKUP(F330,$AE$591:$AF$593,2,TRUE))</f>
        <v>#N/A</v>
      </c>
      <c r="J62" s="18" t="e">
        <f>IF(F331="","",VLOOKUP(F331,$AG$591:$AH$593,2,TRUE))</f>
        <v>#N/A</v>
      </c>
      <c r="K62" s="18" t="e">
        <f>IF(F332="","",VLOOKUP(F332,$AI$591:$AJ$593,2,TRUE))</f>
        <v>#N/A</v>
      </c>
      <c r="L62" s="20"/>
    </row>
    <row r="63" ht="90" customHeight="1" spans="2:12">
      <c r="B63" s="11"/>
      <c r="C63" s="15"/>
      <c r="D63" s="16"/>
      <c r="E63" s="17"/>
      <c r="F63" s="15"/>
      <c r="G63" s="16"/>
      <c r="H63" s="17"/>
      <c r="I63" s="18" t="e">
        <f>IF(F333="","",VLOOKUP(F333,$AK$591:$AL$593,2,TRUE))</f>
        <v>#N/A</v>
      </c>
      <c r="J63" s="18" t="e">
        <f>IF(F334="","",VLOOKUP(F334,$AM$591:$AN$593,2,TRUE))</f>
        <v>#N/A</v>
      </c>
      <c r="K63" s="18" t="e">
        <f>IF(F335="","",VLOOKUP(F335,$AO$591:$AP$593,2,TRUE))</f>
        <v>#N/A</v>
      </c>
      <c r="L63" s="20"/>
    </row>
    <row r="64" ht="90" customHeight="1" spans="2:12">
      <c r="B64" s="11"/>
      <c r="C64" s="15"/>
      <c r="D64" s="16"/>
      <c r="E64" s="17"/>
      <c r="F64" s="15"/>
      <c r="G64" s="16"/>
      <c r="H64" s="17"/>
      <c r="I64" s="21" t="e">
        <f>IF(F336="","",VLOOKUP(F336,$AQ$591:$AR$593,2,TRUE))</f>
        <v>#N/A</v>
      </c>
      <c r="J64" s="18" t="e">
        <f>IF(F337="","",VLOOKUP(F337,$AS$591:$AT$593,2,TRUE))</f>
        <v>#N/A</v>
      </c>
      <c r="K64" s="18" t="e">
        <f>IF(F338="","",VLOOKUP(F338,$AU$591:$AV$593,2,TRUE))</f>
        <v>#N/A</v>
      </c>
      <c r="L64" s="20"/>
    </row>
    <row r="65" ht="90" customHeight="1" spans="2:12">
      <c r="B65" s="11"/>
      <c r="C65" s="15"/>
      <c r="D65" s="16"/>
      <c r="E65" s="17"/>
      <c r="F65" s="15"/>
      <c r="G65" s="16"/>
      <c r="H65" s="17"/>
      <c r="I65" s="18" t="e">
        <f>IF(F339="","",VLOOKUP(F339,$AW$591:$AX$593,2,TRUE))</f>
        <v>#N/A</v>
      </c>
      <c r="J65" s="18" t="e">
        <f>IF(F340="","",VLOOKUP(F340,$AY$591:$AZ$593,2,TRUE))</f>
        <v>#N/A</v>
      </c>
      <c r="K65" s="18" t="e">
        <f>IF(F341="","",VLOOKUP(F341,$BA$591:$BB$593,2,TRUE))</f>
        <v>#N/A</v>
      </c>
      <c r="L65" s="20"/>
    </row>
    <row r="66" ht="90" customHeight="1" spans="2:12">
      <c r="B66" s="11"/>
      <c r="C66" s="15"/>
      <c r="D66" s="16"/>
      <c r="E66" s="17"/>
      <c r="F66" s="15"/>
      <c r="G66" s="16"/>
      <c r="H66" s="17"/>
      <c r="I66" s="21" t="e">
        <f>IF(F342="","",VLOOKUP(F342,$M$595:$N$597,2,TRUE))</f>
        <v>#N/A</v>
      </c>
      <c r="J66" s="18" t="e">
        <f>IF(F343="","",VLOOKUP(F343,$O$595:$P$597,2,TRUE))</f>
        <v>#N/A</v>
      </c>
      <c r="K66" s="18" t="e">
        <f>IF(F344="","",VLOOKUP(F344,$Q$595:$R$597,2,TRUE))</f>
        <v>#N/A</v>
      </c>
      <c r="L66" s="20"/>
    </row>
    <row r="67" ht="90" customHeight="1" spans="2:12">
      <c r="B67" s="11"/>
      <c r="C67" s="15"/>
      <c r="D67" s="16"/>
      <c r="E67" s="17"/>
      <c r="F67" s="15"/>
      <c r="G67" s="16"/>
      <c r="H67" s="17"/>
      <c r="I67" s="18" t="e">
        <f>IF(F345="","",VLOOKUP(F345,$S$595:$T$597,2,TRUE))</f>
        <v>#N/A</v>
      </c>
      <c r="J67" s="18" t="e">
        <f>IF(F346="","",VLOOKUP(F346,$U$595:$V$597,2,TRUE))</f>
        <v>#N/A</v>
      </c>
      <c r="K67" s="18" t="e">
        <f>IF(F347="","",VLOOKUP(F347,$W$595:$X$597,2,TRUE))</f>
        <v>#N/A</v>
      </c>
      <c r="L67" s="20"/>
    </row>
    <row r="68" ht="90" customHeight="1" spans="2:12">
      <c r="B68" s="11"/>
      <c r="C68" s="15"/>
      <c r="D68" s="16"/>
      <c r="E68" s="17"/>
      <c r="F68" s="15"/>
      <c r="G68" s="16"/>
      <c r="H68" s="17"/>
      <c r="I68" s="18" t="e">
        <f>IF(F348="","",VLOOKUP(F348,$Y$595:$Z$597,2,TRUE))</f>
        <v>#N/A</v>
      </c>
      <c r="J68" s="18" t="e">
        <f>IF(F349="","",VLOOKUP(F349,$AA$595:$AB$597,2,TRUE))</f>
        <v>#N/A</v>
      </c>
      <c r="K68" s="18" t="e">
        <f>IF(F350="","",VLOOKUP(F350,$AC$595:$AD$597,2,TRUE))</f>
        <v>#N/A</v>
      </c>
      <c r="L68" s="20"/>
    </row>
    <row r="69" ht="90" customHeight="1" spans="2:12">
      <c r="B69" s="11"/>
      <c r="C69" s="15"/>
      <c r="D69" s="16"/>
      <c r="E69" s="17"/>
      <c r="F69" s="15"/>
      <c r="G69" s="16"/>
      <c r="H69" s="17"/>
      <c r="I69" s="18" t="e">
        <f>IF(F351="","",VLOOKUP(F351,$AE$595:$AF$597,2,TRUE))</f>
        <v>#N/A</v>
      </c>
      <c r="J69" s="18" t="e">
        <f>IF(F352="","",VLOOKUP(F352,$AG$595:$AH$597,2,TRUE))</f>
        <v>#N/A</v>
      </c>
      <c r="K69" s="18" t="e">
        <f>IF(F353="","",VLOOKUP(F353,$AI$595:$AJ$597,2,TRUE))</f>
        <v>#N/A</v>
      </c>
      <c r="L69" s="20"/>
    </row>
    <row r="70" ht="90" customHeight="1" spans="2:12">
      <c r="B70" s="11"/>
      <c r="C70" s="15"/>
      <c r="D70" s="16"/>
      <c r="E70" s="17"/>
      <c r="F70" s="15"/>
      <c r="G70" s="16"/>
      <c r="H70" s="17"/>
      <c r="I70" s="18" t="e">
        <f>IF(F354="","",VLOOKUP(F354,$AK$595:$AL$597,2,TRUE))</f>
        <v>#N/A</v>
      </c>
      <c r="J70" s="18" t="e">
        <f>IF(F355="","",VLOOKUP(F355,$AM$595:$AN$597,2,TRUE))</f>
        <v>#N/A</v>
      </c>
      <c r="K70" s="18" t="e">
        <f>IF(F356="","",VLOOKUP(F356,$AO$595:$AP$597,2,TRUE))</f>
        <v>#N/A</v>
      </c>
      <c r="L70" s="20"/>
    </row>
    <row r="71" ht="90" customHeight="1" spans="2:12">
      <c r="B71" s="11"/>
      <c r="C71" s="15"/>
      <c r="D71" s="16"/>
      <c r="E71" s="17"/>
      <c r="F71" s="15"/>
      <c r="G71" s="16"/>
      <c r="H71" s="17"/>
      <c r="I71" s="21" t="e">
        <f>IF(F357="","",VLOOKUP(F357,$AQ$595:$AR$597,2,TRUE))</f>
        <v>#N/A</v>
      </c>
      <c r="J71" s="18" t="e">
        <f>IF(F358="","",VLOOKUP(F358,$AS$595:$AT$597,2,TRUE))</f>
        <v>#N/A</v>
      </c>
      <c r="K71" s="18" t="e">
        <f>IF(F359="","",VLOOKUP(F359,$AU$595:$AV$597,2,TRUE))</f>
        <v>#N/A</v>
      </c>
      <c r="L71" s="20"/>
    </row>
    <row r="72" ht="90" customHeight="1" spans="2:12">
      <c r="B72" s="11"/>
      <c r="C72" s="15"/>
      <c r="D72" s="16"/>
      <c r="E72" s="17"/>
      <c r="F72" s="15"/>
      <c r="G72" s="16"/>
      <c r="H72" s="17"/>
      <c r="I72" s="18" t="e">
        <f>IF(F360="","",VLOOKUP(F360,$AW$595:$AX$597,2,TRUE))</f>
        <v>#N/A</v>
      </c>
      <c r="J72" s="18" t="e">
        <f>IF(F361="","",VLOOKUP(F361,$AY$595:$AZ$597,2,TRUE))</f>
        <v>#N/A</v>
      </c>
      <c r="K72" s="18" t="e">
        <f>IF(F362="","",VLOOKUP(F362,$BA$595:$BB$597,2,TRUE))</f>
        <v>#N/A</v>
      </c>
      <c r="L72" s="20"/>
    </row>
    <row r="73" ht="90" customHeight="1" spans="2:12">
      <c r="B73" s="11"/>
      <c r="C73" s="15"/>
      <c r="D73" s="16"/>
      <c r="E73" s="17"/>
      <c r="F73" s="15"/>
      <c r="G73" s="16"/>
      <c r="H73" s="17"/>
      <c r="I73" s="21" t="e">
        <f>IF(F363="","",VLOOKUP(F363,$M$599:$N$601,2,TRUE))</f>
        <v>#N/A</v>
      </c>
      <c r="J73" s="18" t="e">
        <f>IF(F364="","",VLOOKUP(F364,$O$599:$P$601,2,TRUE))</f>
        <v>#N/A</v>
      </c>
      <c r="K73" s="18" t="e">
        <f>IF(F365="","",VLOOKUP(F365,$Q$599:$R$601,2,TRUE))</f>
        <v>#N/A</v>
      </c>
      <c r="L73" s="20"/>
    </row>
    <row r="74" ht="90" customHeight="1" spans="2:12">
      <c r="B74" s="11"/>
      <c r="C74" s="15"/>
      <c r="D74" s="16"/>
      <c r="E74" s="17"/>
      <c r="F74" s="15"/>
      <c r="G74" s="16"/>
      <c r="H74" s="17"/>
      <c r="I74" s="18" t="e">
        <f>IF(F366="","",VLOOKUP(F366,$S$599:$T$601,2,TRUE))</f>
        <v>#N/A</v>
      </c>
      <c r="J74" s="18" t="e">
        <f>IF(F367="","",VLOOKUP(F367,$U$599:$V$601,2,TRUE))</f>
        <v>#N/A</v>
      </c>
      <c r="K74" s="18" t="e">
        <f>IF(F368="","",VLOOKUP(F368,$W$599:$X$601,2,TRUE))</f>
        <v>#N/A</v>
      </c>
      <c r="L74" s="20"/>
    </row>
    <row r="75" ht="90" customHeight="1" spans="2:12">
      <c r="B75" s="11"/>
      <c r="C75" s="15"/>
      <c r="D75" s="16"/>
      <c r="E75" s="17"/>
      <c r="F75" s="15"/>
      <c r="G75" s="16"/>
      <c r="H75" s="17"/>
      <c r="I75" s="18" t="e">
        <f>IF(F369="","",VLOOKUP(F369,$Y$599:$Z$601,2,TRUE))</f>
        <v>#N/A</v>
      </c>
      <c r="J75" s="18" t="e">
        <f>IF(F370="","",VLOOKUP(F370,$AA$599:$AB$601,2,TRUE))</f>
        <v>#N/A</v>
      </c>
      <c r="K75" s="18" t="e">
        <f>IF(F371="","",VLOOKUP(F371,$AC$599:$AD$601,2,TRUE))</f>
        <v>#N/A</v>
      </c>
      <c r="L75" s="20"/>
    </row>
    <row r="76" ht="90" customHeight="1" spans="2:12">
      <c r="B76" s="11"/>
      <c r="C76" s="15"/>
      <c r="D76" s="16"/>
      <c r="E76" s="17"/>
      <c r="F76" s="15"/>
      <c r="G76" s="16"/>
      <c r="H76" s="17"/>
      <c r="I76" s="18" t="e">
        <f>IF(F372="","",VLOOKUP(F372,$AE$599:$AF$601,2,TRUE))</f>
        <v>#N/A</v>
      </c>
      <c r="J76" s="18" t="e">
        <f>IF(F373="","",VLOOKUP(F373,$AG$599:$AH$601,2,TRUE))</f>
        <v>#N/A</v>
      </c>
      <c r="K76" s="18" t="e">
        <f>IF(F374="","",VLOOKUP(F374,$AI$599:$AJ$601,2,TRUE))</f>
        <v>#N/A</v>
      </c>
      <c r="L76" s="20"/>
    </row>
    <row r="77" ht="90" customHeight="1" spans="2:12">
      <c r="B77" s="11"/>
      <c r="C77" s="15"/>
      <c r="D77" s="16"/>
      <c r="E77" s="17"/>
      <c r="F77" s="15"/>
      <c r="G77" s="16"/>
      <c r="H77" s="17"/>
      <c r="I77" s="18" t="e">
        <f>IF(F375="","",VLOOKUP(F375,$AK$599:$AL$601,2,TRUE))</f>
        <v>#N/A</v>
      </c>
      <c r="J77" s="18" t="e">
        <f>IF(F376="","",VLOOKUP(F376,$AM$599:$AN$601,2,TRUE))</f>
        <v>#N/A</v>
      </c>
      <c r="K77" s="18" t="e">
        <f>IF(F377="","",VLOOKUP(F377,$AO$599:$AP$601,2,TRUE))</f>
        <v>#N/A</v>
      </c>
      <c r="L77" s="20"/>
    </row>
    <row r="78" ht="90" customHeight="1" spans="2:12">
      <c r="B78" s="11"/>
      <c r="C78" s="15"/>
      <c r="D78" s="16"/>
      <c r="E78" s="17"/>
      <c r="F78" s="15"/>
      <c r="G78" s="16"/>
      <c r="H78" s="17"/>
      <c r="I78" s="21" t="e">
        <f>IF(F378="","",VLOOKUP(F378,$AQ$599:$AR$601,2,TRUE))</f>
        <v>#N/A</v>
      </c>
      <c r="J78" s="18" t="e">
        <f>IF(F379="","",VLOOKUP(F379,$AS$599:$AT$601,2,TRUE))</f>
        <v>#N/A</v>
      </c>
      <c r="K78" s="18" t="e">
        <f>IF(F380="","",VLOOKUP(F380,$AU$599:$AV$601,2,TRUE))</f>
        <v>#N/A</v>
      </c>
      <c r="L78" s="20"/>
    </row>
    <row r="79" ht="90" customHeight="1" spans="2:12">
      <c r="B79" s="11"/>
      <c r="C79" s="15"/>
      <c r="D79" s="16"/>
      <c r="E79" s="17"/>
      <c r="F79" s="15"/>
      <c r="G79" s="16"/>
      <c r="H79" s="17"/>
      <c r="I79" s="18" t="e">
        <f>IF(F381="","",VLOOKUP(F381,$AW$599:$AX$601,2,TRUE))</f>
        <v>#N/A</v>
      </c>
      <c r="J79" s="18" t="e">
        <f>IF(F382="","",VLOOKUP(F382,$AY$599:$AZ$601,2,TRUE))</f>
        <v>#N/A</v>
      </c>
      <c r="K79" s="18" t="e">
        <f>IF(F383="","",VLOOKUP(F383,$BA$599:$BB$601,2,TRUE))</f>
        <v>#N/A</v>
      </c>
      <c r="L79" s="20"/>
    </row>
    <row r="80" ht="90" customHeight="1" spans="2:12">
      <c r="B80" s="11"/>
      <c r="C80" s="15"/>
      <c r="D80" s="16"/>
      <c r="E80" s="17"/>
      <c r="F80" s="15"/>
      <c r="G80" s="16"/>
      <c r="H80" s="17"/>
      <c r="I80" s="21" t="e">
        <f>IF(F384="","",VLOOKUP(F384,$M$603:$N$605,2,TRUE))</f>
        <v>#N/A</v>
      </c>
      <c r="J80" s="18" t="e">
        <f>IF(F385="","",VLOOKUP(F385,$O$603:$P$605,2,TRUE))</f>
        <v>#N/A</v>
      </c>
      <c r="K80" s="18" t="e">
        <f>IF(F386="","",VLOOKUP(F386,$Q$603:$R$605,2,TRUE))</f>
        <v>#N/A</v>
      </c>
      <c r="L80" s="20"/>
    </row>
    <row r="81" ht="90" customHeight="1" spans="2:12">
      <c r="B81" s="11"/>
      <c r="C81" s="15"/>
      <c r="D81" s="16"/>
      <c r="E81" s="17"/>
      <c r="F81" s="15"/>
      <c r="G81" s="16"/>
      <c r="H81" s="17"/>
      <c r="I81" s="18" t="e">
        <f>IF(F387="","",VLOOKUP(F387,$S$603:$T$605,2,TRUE))</f>
        <v>#N/A</v>
      </c>
      <c r="J81" s="18" t="e">
        <f>IF(F388="","",VLOOKUP(F388,$U$603:$V$605,2,TRUE))</f>
        <v>#N/A</v>
      </c>
      <c r="K81" s="18" t="e">
        <f>IF(F389="","",VLOOKUP(F389,$W$603:$X$605,2,TRUE))</f>
        <v>#N/A</v>
      </c>
      <c r="L81" s="20"/>
    </row>
    <row r="82" ht="90" customHeight="1" spans="2:12">
      <c r="B82" s="11"/>
      <c r="C82" s="15"/>
      <c r="D82" s="16"/>
      <c r="E82" s="17"/>
      <c r="F82" s="15"/>
      <c r="G82" s="16"/>
      <c r="H82" s="17"/>
      <c r="I82" s="18" t="e">
        <f>IF(F390="","",VLOOKUP(F390,$Y$603:$Z$605,2,TRUE))</f>
        <v>#N/A</v>
      </c>
      <c r="J82" s="18" t="e">
        <f>IF(F391="","",VLOOKUP(F391,$AA$603:$AB$605,2,TRUE))</f>
        <v>#N/A</v>
      </c>
      <c r="K82" s="18" t="e">
        <f>IF(F392="","",VLOOKUP(F392,$AC$603:$AD$605,2,TRUE))</f>
        <v>#N/A</v>
      </c>
      <c r="L82" s="20"/>
    </row>
    <row r="83" ht="90" customHeight="1" spans="2:12">
      <c r="B83" s="11"/>
      <c r="C83" s="15"/>
      <c r="D83" s="16"/>
      <c r="E83" s="17"/>
      <c r="F83" s="15"/>
      <c r="G83" s="16"/>
      <c r="H83" s="17"/>
      <c r="I83" s="18" t="e">
        <f>IF(F393="","",VLOOKUP(F393,$AE$603:$AF$605,2,TRUE))</f>
        <v>#N/A</v>
      </c>
      <c r="J83" s="18" t="e">
        <f>IF(F394="","",VLOOKUP(F394,$AG$603:$AH$605,2,TRUE))</f>
        <v>#N/A</v>
      </c>
      <c r="K83" s="18" t="e">
        <f>IF(F395="","",VLOOKUP(F395,$AI$603:$AJ$605,2,TRUE))</f>
        <v>#N/A</v>
      </c>
      <c r="L83" s="20"/>
    </row>
    <row r="84" ht="90" customHeight="1" spans="2:12">
      <c r="B84" s="11"/>
      <c r="C84" s="15"/>
      <c r="D84" s="16"/>
      <c r="E84" s="17"/>
      <c r="F84" s="15"/>
      <c r="G84" s="16"/>
      <c r="H84" s="17"/>
      <c r="I84" s="18" t="e">
        <f>IF(F396="","",VLOOKUP(F396,$AK$603:$AL$605,2,TRUE))</f>
        <v>#N/A</v>
      </c>
      <c r="J84" s="18" t="e">
        <f>IF(F397="","",VLOOKUP(F397,$AM$603:$AN$605,2,TRUE))</f>
        <v>#N/A</v>
      </c>
      <c r="K84" s="18" t="e">
        <f>IF(F398="","",VLOOKUP(F398,$AO$603:$AP$605,2,TRUE))</f>
        <v>#N/A</v>
      </c>
      <c r="L84" s="20"/>
    </row>
    <row r="85" ht="90" customHeight="1" spans="2:12">
      <c r="B85" s="11"/>
      <c r="C85" s="15"/>
      <c r="D85" s="16"/>
      <c r="E85" s="17"/>
      <c r="F85" s="15"/>
      <c r="G85" s="16"/>
      <c r="H85" s="17"/>
      <c r="I85" s="21" t="e">
        <f>IF(F399="","",VLOOKUP(F399,$AQ$603:$AR$605,2,TRUE))</f>
        <v>#N/A</v>
      </c>
      <c r="J85" s="18" t="e">
        <f>IF(F400="","",VLOOKUP(F400,$AS$603:$AT$605,2,TRUE))</f>
        <v>#N/A</v>
      </c>
      <c r="K85" s="18" t="e">
        <f>IF(F401="","",VLOOKUP(F401,$AU$603:$AV$605,2,TRUE))</f>
        <v>#N/A</v>
      </c>
      <c r="L85" s="20"/>
    </row>
    <row r="86" ht="90" customHeight="1" spans="2:12">
      <c r="B86" s="11"/>
      <c r="C86" s="15"/>
      <c r="D86" s="16"/>
      <c r="E86" s="17"/>
      <c r="F86" s="15"/>
      <c r="G86" s="16"/>
      <c r="H86" s="17"/>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5"/>
      <c r="G87" s="16"/>
      <c r="H87" s="17"/>
      <c r="I87" s="18" t="e">
        <f>IF(G300="","",VLOOKUP(G300,$M$607:$N$609,2,TRUE))</f>
        <v>#N/A</v>
      </c>
      <c r="J87" s="18" t="e">
        <f>IF(G301="","",VLOOKUP(G301,$O$607:$P$609,2,TRUE))</f>
        <v>#N/A</v>
      </c>
      <c r="K87" s="18" t="e">
        <f>IF(G302="","",VLOOKUP(G302,$Q$607:$R$609,2,TRUE))</f>
        <v>#N/A</v>
      </c>
      <c r="L87" s="20"/>
    </row>
    <row r="88" ht="90" customHeight="1" spans="2:12">
      <c r="B88" s="11"/>
      <c r="C88" s="15"/>
      <c r="D88" s="16"/>
      <c r="E88" s="17"/>
      <c r="F88" s="15"/>
      <c r="G88" s="16"/>
      <c r="H88" s="17"/>
      <c r="I88" s="18" t="e">
        <f>IF(G303="","",VLOOKUP(G303,$S$607:$T$609,2,TRUE))</f>
        <v>#N/A</v>
      </c>
      <c r="J88" s="18" t="e">
        <f>IF(G304="","",VLOOKUP(G304,$U$607:$V$609,2,TRUE))</f>
        <v>#N/A</v>
      </c>
      <c r="K88" s="18" t="e">
        <f>IF(G305="","",VLOOKUP(G305,$W$607:$X$609,2,TRUE))</f>
        <v>#N/A</v>
      </c>
      <c r="L88" s="20"/>
    </row>
    <row r="89" ht="90" customHeight="1" spans="2:12">
      <c r="B89" s="11"/>
      <c r="C89" s="15"/>
      <c r="D89" s="16"/>
      <c r="E89" s="17"/>
      <c r="F89" s="15"/>
      <c r="G89" s="16"/>
      <c r="H89" s="17"/>
      <c r="I89" s="18" t="e">
        <f>IF(G306="","",VLOOKUP(G306,$Y$607:$Z$609,2,TRUE))</f>
        <v>#N/A</v>
      </c>
      <c r="J89" s="18" t="e">
        <f>IF(G307="","",VLOOKUP(G307,$AA$607:$AB$609,2,TRUE))</f>
        <v>#N/A</v>
      </c>
      <c r="K89" s="18" t="e">
        <f>IF(G308="","",VLOOKUP(G308,$AC$607:$AD$609,2,TRUE))</f>
        <v>#N/A</v>
      </c>
      <c r="L89" s="20"/>
    </row>
    <row r="90" ht="90" customHeight="1" spans="2:12">
      <c r="B90" s="11"/>
      <c r="C90" s="15"/>
      <c r="D90" s="16"/>
      <c r="E90" s="17"/>
      <c r="F90" s="15"/>
      <c r="G90" s="16"/>
      <c r="H90" s="17"/>
      <c r="I90" s="18" t="e">
        <f>IF(G309="","",VLOOKUP(G309,$AE$607:$AF$609,2,TRUE))</f>
        <v>#N/A</v>
      </c>
      <c r="J90" s="18" t="e">
        <f>IF(G310="","",VLOOKUP(G310,$AG$607:$AH$609,2,TRUE))</f>
        <v>#N/A</v>
      </c>
      <c r="K90" s="18" t="e">
        <f>IF(G311="","",VLOOKUP(G311,$AI$607:$AJ$609,2,TRUE))</f>
        <v>#N/A</v>
      </c>
      <c r="L90" s="20"/>
    </row>
    <row r="91" ht="90" customHeight="1" spans="2:12">
      <c r="B91" s="11"/>
      <c r="C91" s="15"/>
      <c r="D91" s="16"/>
      <c r="E91" s="17"/>
      <c r="F91" s="15"/>
      <c r="G91" s="16"/>
      <c r="H91" s="17"/>
      <c r="I91" s="18" t="e">
        <f>IF(G312="","",VLOOKUP(G312,$AK$607:$AL$609,2,TRUE))</f>
        <v>#N/A</v>
      </c>
      <c r="J91" s="18" t="e">
        <f>IF(G313="","",VLOOKUP(G313,$AM$607:$AN$609,2,TRUE))</f>
        <v>#N/A</v>
      </c>
      <c r="K91" s="18" t="e">
        <f>IF(G314="","",VLOOKUP(G314,$AO$607:$AP$609,2,TRUE))</f>
        <v>#N/A</v>
      </c>
      <c r="L91" s="20"/>
    </row>
    <row r="92" ht="90" customHeight="1" spans="2:12">
      <c r="B92" s="11"/>
      <c r="C92" s="15"/>
      <c r="D92" s="16"/>
      <c r="E92" s="17"/>
      <c r="F92" s="15"/>
      <c r="G92" s="16"/>
      <c r="H92" s="17"/>
      <c r="I92" s="18" t="e">
        <f>IF(G315="","",VLOOKUP(G315,$AQ$607:$AR$609,2,TRUE))</f>
        <v>#N/A</v>
      </c>
      <c r="J92" s="18" t="e">
        <f>IF(G316="","",VLOOKUP(G316,$AS$607:$AT$609,2,TRUE))</f>
        <v>#N/A</v>
      </c>
      <c r="K92" s="18" t="e">
        <f>IF(G317="","",VLOOKUP(G317,$AU$607:$AV$609,2,TRUE))</f>
        <v>#N/A</v>
      </c>
      <c r="L92" s="20"/>
    </row>
    <row r="93" ht="90" customHeight="1" spans="2:12">
      <c r="B93" s="11"/>
      <c r="C93" s="22"/>
      <c r="D93" s="23"/>
      <c r="E93" s="24"/>
      <c r="F93" s="22"/>
      <c r="G93" s="23"/>
      <c r="H93" s="24"/>
      <c r="I93" s="18" t="e">
        <f>IF(G318="","",VLOOKUP(G318,$AW$607:$AX$609,2,TRUE))</f>
        <v>#N/A</v>
      </c>
      <c r="J93" s="18" t="e">
        <f>IF(G319="","",VLOOKUP(G319,$AY$607:$AZ$609,2,TRUE))</f>
        <v>#N/A</v>
      </c>
      <c r="K93" s="18" t="e">
        <f>IF(G320="","",VLOOKUP(G320,$BA$607:$BB$609,2,TRUE))</f>
        <v>#N/A</v>
      </c>
      <c r="L93" s="20"/>
    </row>
    <row r="96" ht="15.6" spans="2:7">
      <c r="B96" s="25" t="s">
        <v>838</v>
      </c>
      <c r="C96" s="26"/>
      <c r="D96" s="26"/>
      <c r="E96" s="26"/>
      <c r="F96" s="26"/>
      <c r="G96" s="27"/>
    </row>
    <row r="97" ht="27.6" spans="2:7">
      <c r="B97" s="28"/>
      <c r="C97" s="29" t="s">
        <v>5</v>
      </c>
      <c r="D97" s="29" t="s">
        <v>112</v>
      </c>
      <c r="E97" s="29" t="s">
        <v>338</v>
      </c>
      <c r="F97" s="29" t="s">
        <v>405</v>
      </c>
      <c r="G97" s="30" t="s">
        <v>726</v>
      </c>
    </row>
    <row r="98" spans="2:7">
      <c r="B98" s="31">
        <v>1</v>
      </c>
      <c r="C98" s="32"/>
      <c r="D98" s="32"/>
      <c r="E98" s="32"/>
      <c r="F98" s="32"/>
      <c r="G98" s="32"/>
    </row>
    <row r="99" spans="2:7">
      <c r="B99" s="33"/>
      <c r="C99" s="32"/>
      <c r="D99" s="32"/>
      <c r="E99" s="32"/>
      <c r="F99" s="32"/>
      <c r="G99" s="32"/>
    </row>
    <row r="100" spans="2:7">
      <c r="B100" s="34"/>
      <c r="C100" s="32"/>
      <c r="D100" s="32"/>
      <c r="E100" s="32"/>
      <c r="F100" s="32"/>
      <c r="G100" s="32"/>
    </row>
    <row r="101" spans="2:7">
      <c r="B101" s="31">
        <v>2</v>
      </c>
      <c r="C101" s="32"/>
      <c r="D101" s="32"/>
      <c r="E101" s="32"/>
      <c r="F101" s="32"/>
      <c r="G101" s="32"/>
    </row>
    <row r="102" spans="2:7">
      <c r="B102" s="33"/>
      <c r="C102" s="32"/>
      <c r="D102" s="32"/>
      <c r="E102" s="32"/>
      <c r="F102" s="32"/>
      <c r="G102" s="32"/>
    </row>
    <row r="103" spans="2:7">
      <c r="B103" s="34"/>
      <c r="C103" s="32"/>
      <c r="D103" s="32"/>
      <c r="E103" s="32"/>
      <c r="F103" s="32"/>
      <c r="G103" s="32"/>
    </row>
    <row r="104" spans="2:7">
      <c r="B104" s="31">
        <v>3</v>
      </c>
      <c r="C104" s="32"/>
      <c r="D104" s="32"/>
      <c r="E104" s="32"/>
      <c r="F104" s="32"/>
      <c r="G104" s="32"/>
    </row>
    <row r="105" spans="2:7">
      <c r="B105" s="33"/>
      <c r="C105" s="32"/>
      <c r="D105" s="32"/>
      <c r="E105" s="32"/>
      <c r="F105" s="32"/>
      <c r="G105" s="32"/>
    </row>
    <row r="106" spans="2:7">
      <c r="B106" s="34"/>
      <c r="C106" s="32"/>
      <c r="D106" s="32"/>
      <c r="E106" s="32"/>
      <c r="F106" s="32"/>
      <c r="G106" s="32"/>
    </row>
    <row r="107" spans="2:7">
      <c r="B107" s="31">
        <v>4</v>
      </c>
      <c r="C107" s="32"/>
      <c r="D107" s="32"/>
      <c r="E107" s="32"/>
      <c r="F107" s="32"/>
      <c r="G107" s="32"/>
    </row>
    <row r="108" spans="2:7">
      <c r="B108" s="33"/>
      <c r="C108" s="32"/>
      <c r="D108" s="32"/>
      <c r="E108" s="32"/>
      <c r="F108" s="32"/>
      <c r="G108" s="32"/>
    </row>
    <row r="109" spans="2:7">
      <c r="B109" s="34"/>
      <c r="C109" s="32"/>
      <c r="D109" s="32"/>
      <c r="E109" s="32"/>
      <c r="F109" s="32"/>
      <c r="G109" s="32"/>
    </row>
    <row r="110" spans="2:7">
      <c r="B110" s="31">
        <v>5</v>
      </c>
      <c r="C110" s="32"/>
      <c r="D110" s="32"/>
      <c r="E110" s="32"/>
      <c r="F110" s="32"/>
      <c r="G110" s="32"/>
    </row>
    <row r="111" spans="2:7">
      <c r="B111" s="33"/>
      <c r="C111" s="32"/>
      <c r="D111" s="32"/>
      <c r="E111" s="32"/>
      <c r="F111" s="32"/>
      <c r="G111" s="32"/>
    </row>
    <row r="112" spans="2:7">
      <c r="B112" s="34"/>
      <c r="C112" s="32"/>
      <c r="D112" s="32"/>
      <c r="E112" s="32"/>
      <c r="F112" s="32"/>
      <c r="G112" s="32"/>
    </row>
    <row r="113" spans="2:7">
      <c r="B113" s="31">
        <v>6</v>
      </c>
      <c r="C113" s="32"/>
      <c r="D113" s="32"/>
      <c r="E113" s="32"/>
      <c r="F113" s="32"/>
      <c r="G113" s="32"/>
    </row>
    <row r="114" spans="2:7">
      <c r="B114" s="33"/>
      <c r="C114" s="32"/>
      <c r="D114" s="32"/>
      <c r="E114" s="32"/>
      <c r="F114" s="32"/>
      <c r="G114" s="32"/>
    </row>
    <row r="115" spans="2:7">
      <c r="B115" s="34"/>
      <c r="C115" s="32"/>
      <c r="D115" s="32"/>
      <c r="E115" s="32"/>
      <c r="F115" s="32"/>
      <c r="G115" s="32"/>
    </row>
    <row r="116" spans="2:7">
      <c r="B116" s="31">
        <v>7</v>
      </c>
      <c r="C116" s="35"/>
      <c r="D116" s="32"/>
      <c r="E116" s="35"/>
      <c r="F116" s="32"/>
      <c r="G116" s="35"/>
    </row>
    <row r="117" spans="2:7">
      <c r="B117" s="33"/>
      <c r="C117" s="36"/>
      <c r="D117" s="32"/>
      <c r="E117" s="36"/>
      <c r="F117" s="32"/>
      <c r="G117" s="36"/>
    </row>
    <row r="118" spans="2:7">
      <c r="B118" s="34"/>
      <c r="C118" s="36"/>
      <c r="D118" s="32"/>
      <c r="E118" s="36"/>
      <c r="F118" s="32"/>
      <c r="G118" s="36"/>
    </row>
    <row r="119" spans="2:7">
      <c r="B119" s="31">
        <v>8</v>
      </c>
      <c r="C119" s="36"/>
      <c r="D119" s="32"/>
      <c r="E119" s="36"/>
      <c r="F119" s="32"/>
      <c r="G119" s="36"/>
    </row>
    <row r="120" spans="2:7">
      <c r="B120" s="33"/>
      <c r="C120" s="36"/>
      <c r="D120" s="32"/>
      <c r="E120" s="36"/>
      <c r="F120" s="32"/>
      <c r="G120" s="36"/>
    </row>
    <row r="121" spans="2:7">
      <c r="B121" s="34"/>
      <c r="C121" s="36"/>
      <c r="D121" s="32"/>
      <c r="E121" s="36"/>
      <c r="F121" s="32"/>
      <c r="G121" s="36"/>
    </row>
    <row r="122" spans="2:7">
      <c r="B122" s="31">
        <v>9</v>
      </c>
      <c r="C122" s="36"/>
      <c r="D122" s="32"/>
      <c r="E122" s="36"/>
      <c r="F122" s="32"/>
      <c r="G122" s="36"/>
    </row>
    <row r="123" spans="2:7">
      <c r="B123" s="33"/>
      <c r="C123" s="36"/>
      <c r="D123" s="32"/>
      <c r="E123" s="36"/>
      <c r="F123" s="32"/>
      <c r="G123" s="36"/>
    </row>
    <row r="124" spans="2:7">
      <c r="B124" s="34"/>
      <c r="C124" s="36"/>
      <c r="D124" s="32"/>
      <c r="E124" s="36"/>
      <c r="F124" s="32"/>
      <c r="G124" s="36"/>
    </row>
    <row r="125" spans="2:7">
      <c r="B125" s="37">
        <v>10</v>
      </c>
      <c r="C125" s="36"/>
      <c r="D125" s="32"/>
      <c r="E125" s="36"/>
      <c r="F125" s="32"/>
      <c r="G125" s="36"/>
    </row>
    <row r="126" spans="2:7">
      <c r="B126" s="37"/>
      <c r="C126" s="36"/>
      <c r="D126" s="32"/>
      <c r="E126" s="36"/>
      <c r="F126" s="32"/>
      <c r="G126" s="36"/>
    </row>
    <row r="127" spans="2:7">
      <c r="B127" s="37"/>
      <c r="C127" s="36"/>
      <c r="D127" s="32"/>
      <c r="E127" s="36"/>
      <c r="F127" s="32"/>
      <c r="G127" s="36"/>
    </row>
    <row r="128" spans="2:7">
      <c r="B128" s="37">
        <v>11</v>
      </c>
      <c r="C128" s="36"/>
      <c r="D128" s="32"/>
      <c r="E128" s="36"/>
      <c r="F128" s="32"/>
      <c r="G128" s="36"/>
    </row>
    <row r="129"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ht="15" customHeight="1"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39"/>
      <c r="D191" s="40"/>
      <c r="E191" s="40"/>
      <c r="F191" s="40"/>
      <c r="G191" s="40"/>
    </row>
    <row r="192" spans="2:7">
      <c r="B192" s="33"/>
      <c r="C192" s="39"/>
      <c r="D192" s="40"/>
      <c r="E192" s="40"/>
      <c r="F192" s="40"/>
      <c r="G192" s="40"/>
    </row>
    <row r="193" spans="2:7">
      <c r="B193" s="34"/>
      <c r="C193" s="39"/>
      <c r="D193" s="40"/>
      <c r="E193" s="40"/>
      <c r="F193" s="40"/>
      <c r="G193" s="40"/>
    </row>
    <row r="194" spans="2:7">
      <c r="B194" s="31">
        <v>2</v>
      </c>
      <c r="C194" s="39"/>
      <c r="D194" s="40"/>
      <c r="E194" s="40"/>
      <c r="F194" s="40"/>
      <c r="G194" s="40"/>
    </row>
    <row r="195" spans="2:7">
      <c r="B195" s="33"/>
      <c r="C195" s="39"/>
      <c r="D195" s="40"/>
      <c r="E195" s="40"/>
      <c r="F195" s="40"/>
      <c r="G195" s="40"/>
    </row>
    <row r="196" spans="2:7">
      <c r="B196" s="34"/>
      <c r="C196" s="39"/>
      <c r="D196" s="40"/>
      <c r="E196" s="40"/>
      <c r="F196" s="40"/>
      <c r="G196" s="40"/>
    </row>
    <row r="197" spans="2:7">
      <c r="B197" s="31">
        <v>3</v>
      </c>
      <c r="C197" s="39"/>
      <c r="D197" s="40"/>
      <c r="E197" s="40"/>
      <c r="F197" s="40"/>
      <c r="G197" s="40"/>
    </row>
    <row r="198" spans="2:7">
      <c r="B198" s="33"/>
      <c r="C198" s="39"/>
      <c r="D198" s="40"/>
      <c r="E198" s="40"/>
      <c r="F198" s="40"/>
      <c r="G198" s="40"/>
    </row>
    <row r="199" spans="2:7">
      <c r="B199" s="34"/>
      <c r="C199" s="39"/>
      <c r="D199" s="40"/>
      <c r="E199" s="40"/>
      <c r="F199" s="40"/>
      <c r="G199" s="40"/>
    </row>
    <row r="200" spans="2:7">
      <c r="B200" s="31">
        <v>4</v>
      </c>
      <c r="C200" s="39"/>
      <c r="D200" s="40"/>
      <c r="E200" s="40"/>
      <c r="F200" s="40"/>
      <c r="G200" s="40"/>
    </row>
    <row r="201" spans="2:7">
      <c r="B201" s="33"/>
      <c r="C201" s="39"/>
      <c r="D201" s="40"/>
      <c r="E201" s="40"/>
      <c r="F201" s="40"/>
      <c r="G201" s="40"/>
    </row>
    <row r="202" spans="2:7">
      <c r="B202" s="34"/>
      <c r="C202" s="39"/>
      <c r="D202" s="40"/>
      <c r="E202" s="40"/>
      <c r="F202" s="40"/>
      <c r="G202" s="40"/>
    </row>
    <row r="203" spans="2:7">
      <c r="B203" s="31">
        <v>5</v>
      </c>
      <c r="C203" s="39"/>
      <c r="D203" s="40"/>
      <c r="E203" s="40"/>
      <c r="F203" s="40"/>
      <c r="G203" s="40"/>
    </row>
    <row r="204" spans="2:7">
      <c r="B204" s="33"/>
      <c r="C204" s="39"/>
      <c r="D204" s="40"/>
      <c r="E204" s="40"/>
      <c r="F204" s="40"/>
      <c r="G204" s="40"/>
    </row>
    <row r="205" spans="2:7">
      <c r="B205" s="34"/>
      <c r="C205" s="39"/>
      <c r="D205" s="40"/>
      <c r="E205" s="40"/>
      <c r="F205" s="40"/>
      <c r="G205" s="40"/>
    </row>
    <row r="206" spans="2:7">
      <c r="B206" s="31">
        <v>6</v>
      </c>
      <c r="C206" s="39"/>
      <c r="D206" s="40"/>
      <c r="E206" s="40"/>
      <c r="F206" s="40"/>
      <c r="G206" s="40"/>
    </row>
    <row r="207" spans="2:7">
      <c r="B207" s="33"/>
      <c r="C207" s="39"/>
      <c r="D207" s="40"/>
      <c r="E207" s="40"/>
      <c r="F207" s="40"/>
      <c r="G207" s="40"/>
    </row>
    <row r="208" spans="2:7">
      <c r="B208" s="34"/>
      <c r="C208" s="39"/>
      <c r="D208" s="40"/>
      <c r="E208" s="40"/>
      <c r="F208" s="40"/>
      <c r="G208" s="40"/>
    </row>
    <row r="209" spans="2:7">
      <c r="B209" s="31">
        <v>7</v>
      </c>
      <c r="C209" s="39"/>
      <c r="D209" s="40"/>
      <c r="E209" s="40"/>
      <c r="F209" s="40"/>
      <c r="G209" s="40"/>
    </row>
    <row r="210" spans="2:7">
      <c r="B210" s="33"/>
      <c r="C210" s="39"/>
      <c r="D210" s="40"/>
      <c r="E210" s="40"/>
      <c r="F210" s="40"/>
      <c r="G210" s="40"/>
    </row>
    <row r="211" ht="15" customHeight="1" spans="2:7">
      <c r="B211" s="34"/>
      <c r="C211" s="39"/>
      <c r="D211" s="40"/>
      <c r="E211" s="40"/>
      <c r="F211" s="40"/>
      <c r="G211" s="40"/>
    </row>
    <row r="212" spans="2:7">
      <c r="B212" s="31">
        <v>8</v>
      </c>
      <c r="C212" s="41"/>
      <c r="D212" s="40"/>
      <c r="E212" s="42"/>
      <c r="F212" s="40"/>
      <c r="G212" s="42"/>
    </row>
    <row r="213" spans="2:7">
      <c r="B213" s="33"/>
      <c r="C213" s="43"/>
      <c r="D213" s="40"/>
      <c r="E213" s="44"/>
      <c r="F213" s="40"/>
      <c r="G213" s="44"/>
    </row>
    <row r="214" spans="2:7">
      <c r="B214" s="34"/>
      <c r="C214" s="43"/>
      <c r="D214" s="40"/>
      <c r="E214" s="44"/>
      <c r="F214" s="40"/>
      <c r="G214" s="44"/>
    </row>
    <row r="215" spans="2:7">
      <c r="B215" s="31">
        <v>9</v>
      </c>
      <c r="C215" s="43"/>
      <c r="D215" s="40"/>
      <c r="E215" s="44"/>
      <c r="F215" s="40"/>
      <c r="G215" s="44"/>
    </row>
    <row r="216" spans="2:7">
      <c r="B216" s="33"/>
      <c r="C216" s="43"/>
      <c r="D216" s="40"/>
      <c r="E216" s="44"/>
      <c r="F216" s="40"/>
      <c r="G216" s="44"/>
    </row>
    <row r="217" spans="2:7">
      <c r="B217" s="34"/>
      <c r="C217" s="43"/>
      <c r="D217" s="40"/>
      <c r="E217" s="44"/>
      <c r="F217" s="40"/>
      <c r="G217" s="44"/>
    </row>
    <row r="218" spans="2:7">
      <c r="B218" s="37">
        <v>10</v>
      </c>
      <c r="C218" s="43"/>
      <c r="D218" s="40"/>
      <c r="E218" s="44"/>
      <c r="F218" s="40"/>
      <c r="G218" s="44"/>
    </row>
    <row r="219" spans="2:7">
      <c r="B219" s="37"/>
      <c r="C219" s="43"/>
      <c r="D219" s="40"/>
      <c r="E219" s="44"/>
      <c r="F219" s="40"/>
      <c r="G219" s="44"/>
    </row>
    <row r="220" spans="2:7">
      <c r="B220" s="37"/>
      <c r="C220" s="43"/>
      <c r="D220" s="40"/>
      <c r="E220" s="44"/>
      <c r="F220" s="40"/>
      <c r="G220" s="44"/>
    </row>
    <row r="221" spans="2:7">
      <c r="B221" s="37">
        <v>11</v>
      </c>
      <c r="C221" s="43"/>
      <c r="D221" s="40"/>
      <c r="E221" s="44"/>
      <c r="F221" s="40"/>
      <c r="G221" s="44"/>
    </row>
    <row r="222" spans="2:7">
      <c r="B222" s="37"/>
      <c r="C222" s="43"/>
      <c r="D222" s="40"/>
      <c r="E222" s="44"/>
      <c r="F222" s="40"/>
      <c r="G222" s="44"/>
    </row>
    <row r="223" spans="2:7">
      <c r="B223" s="37"/>
      <c r="C223" s="43"/>
      <c r="D223" s="40"/>
      <c r="E223" s="44"/>
      <c r="F223" s="40"/>
      <c r="G223" s="44"/>
    </row>
    <row r="224" spans="2:7">
      <c r="B224" s="37">
        <v>12</v>
      </c>
      <c r="C224" s="43"/>
      <c r="D224" s="40"/>
      <c r="E224" s="44"/>
      <c r="F224" s="40"/>
      <c r="G224" s="44"/>
    </row>
    <row r="225" spans="2:7">
      <c r="B225" s="37"/>
      <c r="C225" s="43"/>
      <c r="D225" s="40"/>
      <c r="E225" s="44"/>
      <c r="F225" s="40"/>
      <c r="G225" s="44"/>
    </row>
    <row r="226" spans="2:7">
      <c r="B226" s="37"/>
      <c r="C226" s="43"/>
      <c r="D226" s="40"/>
      <c r="E226" s="44"/>
      <c r="F226" s="40"/>
      <c r="G226" s="44"/>
    </row>
    <row r="227" spans="2:7">
      <c r="B227" s="37">
        <v>13</v>
      </c>
      <c r="C227" s="43"/>
      <c r="D227" s="40"/>
      <c r="E227" s="44"/>
      <c r="F227" s="40"/>
      <c r="G227" s="44"/>
    </row>
    <row r="228" spans="2:7">
      <c r="B228" s="37"/>
      <c r="C228" s="43"/>
      <c r="D228" s="40"/>
      <c r="E228" s="44"/>
      <c r="F228" s="40"/>
      <c r="G228" s="44"/>
    </row>
    <row r="229" spans="2:7">
      <c r="B229" s="37"/>
      <c r="C229" s="43"/>
      <c r="D229" s="40"/>
      <c r="E229" s="44"/>
      <c r="F229" s="40"/>
      <c r="G229" s="44"/>
    </row>
    <row r="230" spans="2:7">
      <c r="B230" s="37">
        <v>14</v>
      </c>
      <c r="C230" s="43"/>
      <c r="D230" s="40"/>
      <c r="E230" s="44"/>
      <c r="F230" s="40"/>
      <c r="G230" s="44"/>
    </row>
    <row r="231" spans="2:7">
      <c r="B231" s="37"/>
      <c r="C231" s="43"/>
      <c r="D231" s="40"/>
      <c r="E231" s="44"/>
      <c r="F231" s="40"/>
      <c r="G231" s="44"/>
    </row>
    <row r="232" spans="2:7">
      <c r="B232" s="37"/>
      <c r="C232" s="43"/>
      <c r="D232" s="40"/>
      <c r="E232" s="44"/>
      <c r="F232" s="40"/>
      <c r="G232" s="44"/>
    </row>
    <row r="233" spans="2:7">
      <c r="B233" s="37">
        <v>15</v>
      </c>
      <c r="C233" s="43"/>
      <c r="D233" s="40"/>
      <c r="E233" s="44"/>
      <c r="F233" s="40"/>
      <c r="G233" s="44"/>
    </row>
    <row r="234" spans="2:7">
      <c r="B234" s="37"/>
      <c r="C234" s="43"/>
      <c r="D234" s="40"/>
      <c r="E234" s="44"/>
      <c r="F234" s="40"/>
      <c r="G234" s="44"/>
    </row>
    <row r="235" spans="2:7">
      <c r="B235" s="37"/>
      <c r="C235" s="43"/>
      <c r="D235" s="40"/>
      <c r="E235" s="44"/>
      <c r="F235" s="40"/>
      <c r="G235" s="44"/>
    </row>
    <row r="236" spans="2:7">
      <c r="B236" s="31">
        <v>16</v>
      </c>
      <c r="C236" s="43"/>
      <c r="D236" s="40"/>
      <c r="E236" s="44"/>
      <c r="F236" s="40"/>
      <c r="G236" s="44"/>
    </row>
    <row r="237" spans="2:7">
      <c r="B237" s="33"/>
      <c r="C237" s="43"/>
      <c r="D237" s="40"/>
      <c r="E237" s="44"/>
      <c r="F237" s="40"/>
      <c r="G237" s="44"/>
    </row>
    <row r="238" spans="2:7">
      <c r="B238" s="34"/>
      <c r="C238" s="43"/>
      <c r="D238" s="40"/>
      <c r="E238" s="44"/>
      <c r="F238" s="40"/>
      <c r="G238" s="44"/>
    </row>
    <row r="239" spans="2:7">
      <c r="B239" s="31">
        <v>17</v>
      </c>
      <c r="C239" s="43"/>
      <c r="D239" s="40"/>
      <c r="E239" s="44"/>
      <c r="F239" s="40"/>
      <c r="G239" s="44"/>
    </row>
    <row r="240" spans="2:7">
      <c r="B240" s="33"/>
      <c r="C240" s="43"/>
      <c r="D240" s="40"/>
      <c r="E240" s="44"/>
      <c r="F240" s="40"/>
      <c r="G240" s="44"/>
    </row>
    <row r="241" spans="2:7">
      <c r="B241" s="34"/>
      <c r="C241" s="43"/>
      <c r="D241" s="40"/>
      <c r="E241" s="44"/>
      <c r="F241" s="40"/>
      <c r="G241" s="44"/>
    </row>
    <row r="242" spans="2:7">
      <c r="B242" s="31">
        <v>18</v>
      </c>
      <c r="C242" s="43"/>
      <c r="D242" s="40"/>
      <c r="E242" s="44"/>
      <c r="F242" s="40"/>
      <c r="G242" s="44"/>
    </row>
    <row r="243" spans="2:7">
      <c r="B243" s="33"/>
      <c r="C243" s="43"/>
      <c r="D243" s="40"/>
      <c r="E243" s="44"/>
      <c r="F243" s="40"/>
      <c r="G243" s="44"/>
    </row>
    <row r="244" spans="2:7">
      <c r="B244" s="34"/>
      <c r="C244" s="43"/>
      <c r="D244" s="40"/>
      <c r="E244" s="44"/>
      <c r="F244" s="40"/>
      <c r="G244" s="44"/>
    </row>
    <row r="245" spans="2:7">
      <c r="B245" s="31">
        <v>19</v>
      </c>
      <c r="C245" s="43"/>
      <c r="D245" s="40"/>
      <c r="E245" s="44"/>
      <c r="F245" s="40"/>
      <c r="G245" s="44"/>
    </row>
    <row r="246" spans="2:7">
      <c r="B246" s="33"/>
      <c r="C246" s="43"/>
      <c r="D246" s="40"/>
      <c r="E246" s="44"/>
      <c r="F246" s="40"/>
      <c r="G246" s="44"/>
    </row>
    <row r="247" spans="2:7">
      <c r="B247" s="34"/>
      <c r="C247" s="43"/>
      <c r="D247" s="40"/>
      <c r="E247" s="44"/>
      <c r="F247" s="40"/>
      <c r="G247" s="44"/>
    </row>
    <row r="248" spans="2:7">
      <c r="B248" s="31">
        <v>20</v>
      </c>
      <c r="C248" s="43"/>
      <c r="D248" s="40"/>
      <c r="E248" s="44"/>
      <c r="F248" s="40"/>
      <c r="G248" s="44"/>
    </row>
    <row r="249" spans="2:7">
      <c r="B249" s="33"/>
      <c r="C249" s="43"/>
      <c r="D249" s="40"/>
      <c r="E249" s="44"/>
      <c r="F249" s="40"/>
      <c r="G249" s="44"/>
    </row>
    <row r="250" spans="2:7">
      <c r="B250" s="34"/>
      <c r="C250" s="43"/>
      <c r="D250" s="40"/>
      <c r="E250" s="44"/>
      <c r="F250" s="40"/>
      <c r="G250" s="44"/>
    </row>
    <row r="251" spans="2:7">
      <c r="B251" s="31">
        <v>21</v>
      </c>
      <c r="C251" s="43"/>
      <c r="D251" s="40"/>
      <c r="E251" s="44"/>
      <c r="F251" s="40"/>
      <c r="G251" s="44"/>
    </row>
    <row r="252" spans="2:7">
      <c r="B252" s="33"/>
      <c r="C252" s="43"/>
      <c r="D252" s="40"/>
      <c r="E252" s="44"/>
      <c r="F252" s="40"/>
      <c r="G252" s="44"/>
    </row>
    <row r="253" spans="2:7">
      <c r="B253" s="34"/>
      <c r="C253" s="43"/>
      <c r="D253" s="40"/>
      <c r="E253" s="44"/>
      <c r="F253" s="40"/>
      <c r="G253" s="44"/>
    </row>
    <row r="254" spans="2:7">
      <c r="B254" s="31">
        <v>22</v>
      </c>
      <c r="C254" s="43"/>
      <c r="D254" s="40"/>
      <c r="E254" s="44"/>
      <c r="F254" s="40"/>
      <c r="G254" s="44"/>
    </row>
    <row r="255" spans="2:7">
      <c r="B255" s="33"/>
      <c r="C255" s="43"/>
      <c r="D255" s="40"/>
      <c r="E255" s="44"/>
      <c r="F255" s="40"/>
      <c r="G255" s="44"/>
    </row>
    <row r="256" spans="2:7">
      <c r="B256" s="34"/>
      <c r="C256" s="43"/>
      <c r="D256" s="40"/>
      <c r="E256" s="44"/>
      <c r="F256" s="40"/>
      <c r="G256" s="44"/>
    </row>
    <row r="257" spans="2:7">
      <c r="B257" s="31">
        <v>23</v>
      </c>
      <c r="C257" s="43"/>
      <c r="D257" s="40"/>
      <c r="E257" s="44"/>
      <c r="F257" s="40"/>
      <c r="G257" s="44"/>
    </row>
    <row r="258" spans="2:7">
      <c r="B258" s="33"/>
      <c r="C258" s="43"/>
      <c r="D258" s="40"/>
      <c r="E258" s="44"/>
      <c r="F258" s="40"/>
      <c r="G258" s="44"/>
    </row>
    <row r="259" spans="2:7">
      <c r="B259" s="34"/>
      <c r="C259" s="43"/>
      <c r="D259" s="40"/>
      <c r="E259" s="44"/>
      <c r="F259" s="40"/>
      <c r="G259" s="44"/>
    </row>
    <row r="260" spans="2:7">
      <c r="B260" s="31">
        <v>24</v>
      </c>
      <c r="C260" s="43"/>
      <c r="D260" s="40"/>
      <c r="E260" s="44"/>
      <c r="F260" s="40"/>
      <c r="G260" s="44"/>
    </row>
    <row r="261" spans="2:7">
      <c r="B261" s="33"/>
      <c r="C261" s="43"/>
      <c r="D261" s="40"/>
      <c r="E261" s="44"/>
      <c r="F261" s="40"/>
      <c r="G261" s="44"/>
    </row>
    <row r="262" spans="2:7">
      <c r="B262" s="34"/>
      <c r="C262" s="43"/>
      <c r="D262" s="40"/>
      <c r="E262" s="44"/>
      <c r="F262" s="40"/>
      <c r="G262" s="44"/>
    </row>
    <row r="263" spans="2:7">
      <c r="B263" s="31">
        <v>25</v>
      </c>
      <c r="C263" s="43"/>
      <c r="D263" s="40"/>
      <c r="E263" s="44"/>
      <c r="F263" s="40"/>
      <c r="G263" s="44"/>
    </row>
    <row r="264" spans="2:7">
      <c r="B264" s="33"/>
      <c r="C264" s="43"/>
      <c r="D264" s="40"/>
      <c r="E264" s="44"/>
      <c r="F264" s="40"/>
      <c r="G264" s="44"/>
    </row>
    <row r="265" spans="2:7">
      <c r="B265" s="34"/>
      <c r="C265" s="43"/>
      <c r="D265" s="40"/>
      <c r="E265" s="44"/>
      <c r="F265" s="40"/>
      <c r="G265" s="44"/>
    </row>
    <row r="266" spans="2:7">
      <c r="B266" s="37">
        <v>26</v>
      </c>
      <c r="C266" s="43"/>
      <c r="D266" s="40"/>
      <c r="E266" s="44"/>
      <c r="F266" s="40"/>
      <c r="G266" s="44"/>
    </row>
    <row r="267" spans="2:7">
      <c r="B267" s="37"/>
      <c r="C267" s="43"/>
      <c r="D267" s="40"/>
      <c r="E267" s="44"/>
      <c r="F267" s="40"/>
      <c r="G267" s="44"/>
    </row>
    <row r="268" spans="2:7">
      <c r="B268" s="37"/>
      <c r="C268" s="43"/>
      <c r="D268" s="40"/>
      <c r="E268" s="44"/>
      <c r="F268" s="40"/>
      <c r="G268" s="44"/>
    </row>
    <row r="269" spans="2:7">
      <c r="B269" s="37">
        <v>27</v>
      </c>
      <c r="C269" s="43"/>
      <c r="D269" s="40"/>
      <c r="E269" s="44"/>
      <c r="F269" s="40"/>
      <c r="G269" s="44"/>
    </row>
    <row r="270" spans="2:7">
      <c r="B270" s="37"/>
      <c r="C270" s="43"/>
      <c r="D270" s="40"/>
      <c r="E270" s="44"/>
      <c r="F270" s="40"/>
      <c r="G270" s="44"/>
    </row>
    <row r="271" spans="2:7">
      <c r="B271" s="37"/>
      <c r="C271" s="43"/>
      <c r="D271" s="40"/>
      <c r="E271" s="44"/>
      <c r="F271" s="40"/>
      <c r="G271" s="44"/>
    </row>
    <row r="272" spans="2:7">
      <c r="B272" s="37">
        <v>28</v>
      </c>
      <c r="C272" s="43"/>
      <c r="D272" s="40"/>
      <c r="E272" s="44"/>
      <c r="F272" s="40"/>
      <c r="G272" s="44"/>
    </row>
    <row r="273" spans="2:7">
      <c r="B273" s="37"/>
      <c r="C273" s="43"/>
      <c r="D273" s="40"/>
      <c r="E273" s="44"/>
      <c r="F273" s="40"/>
      <c r="G273" s="44"/>
    </row>
    <row r="274" spans="2:7">
      <c r="B274" s="37"/>
      <c r="C274" s="43"/>
      <c r="D274" s="40"/>
      <c r="E274" s="44"/>
      <c r="F274" s="40"/>
      <c r="G274" s="44"/>
    </row>
    <row r="275" spans="2:7">
      <c r="B275" s="37">
        <v>29</v>
      </c>
      <c r="C275" s="43"/>
      <c r="D275" s="42"/>
      <c r="E275" s="44"/>
      <c r="F275" s="40"/>
      <c r="G275" s="44"/>
    </row>
    <row r="276" spans="2:7">
      <c r="B276" s="37"/>
      <c r="C276" s="43"/>
      <c r="D276" s="44"/>
      <c r="E276" s="44"/>
      <c r="F276" s="40"/>
      <c r="G276" s="44"/>
    </row>
    <row r="277" spans="2:7">
      <c r="B277" s="37"/>
      <c r="C277" s="43"/>
      <c r="D277" s="44"/>
      <c r="E277" s="44"/>
      <c r="F277" s="40"/>
      <c r="G277" s="44"/>
    </row>
    <row r="278" spans="2:7">
      <c r="B278" s="37">
        <v>30</v>
      </c>
      <c r="C278" s="43"/>
      <c r="D278" s="44"/>
      <c r="E278" s="44"/>
      <c r="F278" s="40"/>
      <c r="G278" s="44"/>
    </row>
    <row r="279" spans="2:7">
      <c r="B279" s="37"/>
      <c r="C279" s="43"/>
      <c r="D279" s="44"/>
      <c r="E279" s="44"/>
      <c r="F279" s="40"/>
      <c r="G279" s="44"/>
    </row>
    <row r="280" spans="2:7">
      <c r="B280" s="37"/>
      <c r="C280" s="43"/>
      <c r="D280" s="44"/>
      <c r="E280" s="44"/>
      <c r="F280" s="40"/>
      <c r="G280" s="44"/>
    </row>
    <row r="281" spans="2:7">
      <c r="B281" s="37">
        <v>31</v>
      </c>
      <c r="C281" s="43"/>
      <c r="D281" s="44"/>
      <c r="E281" s="44"/>
      <c r="F281" s="40"/>
      <c r="G281" s="44"/>
    </row>
    <row r="282" spans="2:7">
      <c r="B282" s="37"/>
      <c r="C282" s="43"/>
      <c r="D282" s="44"/>
      <c r="E282" s="44"/>
      <c r="F282" s="40"/>
      <c r="G282" s="44"/>
    </row>
    <row r="283" spans="2:7">
      <c r="B283" s="37"/>
      <c r="C283" s="43"/>
      <c r="D283" s="44"/>
      <c r="E283" s="44"/>
      <c r="F283" s="40"/>
      <c r="G283" s="44"/>
    </row>
    <row r="284" spans="2:7">
      <c r="B284" s="37">
        <v>32</v>
      </c>
      <c r="C284" s="43"/>
      <c r="D284" s="44"/>
      <c r="E284" s="44"/>
      <c r="F284" s="40"/>
      <c r="G284" s="44"/>
    </row>
    <row r="285" spans="2:7">
      <c r="B285" s="37"/>
      <c r="C285" s="43"/>
      <c r="D285" s="44"/>
      <c r="E285" s="44"/>
      <c r="F285" s="40"/>
      <c r="G285" s="44"/>
    </row>
    <row r="286" spans="2:7">
      <c r="B286" s="37"/>
      <c r="C286" s="43"/>
      <c r="D286" s="44"/>
      <c r="E286" s="44"/>
      <c r="F286" s="40"/>
      <c r="G286" s="44"/>
    </row>
    <row r="287" spans="2:7">
      <c r="B287" s="37">
        <v>33</v>
      </c>
      <c r="C287" s="43"/>
      <c r="D287" s="44"/>
      <c r="E287" s="44"/>
      <c r="F287" s="40"/>
      <c r="G287" s="44"/>
    </row>
    <row r="288" spans="2:7">
      <c r="B288" s="37"/>
      <c r="C288" s="43"/>
      <c r="D288" s="44"/>
      <c r="E288" s="44"/>
      <c r="F288" s="40"/>
      <c r="G288" s="44"/>
    </row>
    <row r="289" spans="2:7">
      <c r="B289" s="37"/>
      <c r="C289" s="43"/>
      <c r="D289" s="44"/>
      <c r="E289" s="44"/>
      <c r="F289" s="40"/>
      <c r="G289" s="44"/>
    </row>
    <row r="290" spans="2:7">
      <c r="B290" s="37">
        <v>34</v>
      </c>
      <c r="C290" s="43"/>
      <c r="D290" s="44"/>
      <c r="E290" s="44"/>
      <c r="F290" s="40"/>
      <c r="G290" s="44"/>
    </row>
    <row r="291" spans="2:7">
      <c r="B291" s="37"/>
      <c r="C291" s="43"/>
      <c r="D291" s="44"/>
      <c r="E291" s="44"/>
      <c r="F291" s="40"/>
      <c r="G291" s="44"/>
    </row>
    <row r="292" spans="2:7">
      <c r="B292" s="37"/>
      <c r="C292" s="43"/>
      <c r="D292" s="44"/>
      <c r="E292" s="44"/>
      <c r="F292" s="40"/>
      <c r="G292" s="44"/>
    </row>
    <row r="293" spans="2:7">
      <c r="B293" s="37">
        <v>35</v>
      </c>
      <c r="C293" s="43"/>
      <c r="D293" s="44"/>
      <c r="E293" s="44"/>
      <c r="F293" s="40"/>
      <c r="G293" s="44"/>
    </row>
    <row r="294" spans="2:7">
      <c r="B294" s="37"/>
      <c r="C294" s="43"/>
      <c r="D294" s="44"/>
      <c r="E294" s="44"/>
      <c r="F294" s="40"/>
      <c r="G294" s="44"/>
    </row>
    <row r="295" spans="2:7">
      <c r="B295" s="37"/>
      <c r="C295" s="45"/>
      <c r="D295" s="46"/>
      <c r="E295" s="46"/>
      <c r="F295" s="40"/>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Ф'!D158</f>
        <v>0</v>
      </c>
      <c r="D300" s="137">
        <f>'5 жастағы балалар К'!D158</f>
        <v>0</v>
      </c>
      <c r="E300" s="137">
        <f>'5 жастағы балалар Т'!D158</f>
        <v>0</v>
      </c>
      <c r="F300" s="137">
        <f>'5 жастағы балалар Ш'!D158</f>
        <v>0</v>
      </c>
      <c r="G300" s="137">
        <f>'5 жастағы балалар Ә'!D158</f>
        <v>0</v>
      </c>
    </row>
    <row r="301" spans="2:7">
      <c r="B301" s="33"/>
      <c r="C301" s="137">
        <f>'5 жастағы балалар Ф'!E158</f>
        <v>0</v>
      </c>
      <c r="D301" s="137">
        <f>'5 жастағы балалар К'!E158</f>
        <v>0</v>
      </c>
      <c r="E301" s="137">
        <f>'5 жастағы балалар Т'!E158</f>
        <v>0</v>
      </c>
      <c r="F301" s="137">
        <f>'5 жастағы балалар Ш'!E158</f>
        <v>0</v>
      </c>
      <c r="G301" s="137">
        <f>'5 жастағы балалар Ә'!E158</f>
        <v>0</v>
      </c>
    </row>
    <row r="302" spans="2:7">
      <c r="B302" s="34"/>
      <c r="C302" s="137">
        <f>'5 жастағы балалар Ф'!F158</f>
        <v>0</v>
      </c>
      <c r="D302" s="137">
        <f>'5 жастағы балалар К'!F158</f>
        <v>0</v>
      </c>
      <c r="E302" s="137">
        <f>'5 жастағы балалар Т'!F158</f>
        <v>0</v>
      </c>
      <c r="F302" s="137">
        <f>'5 жастағы балалар Ш'!F158</f>
        <v>0</v>
      </c>
      <c r="G302" s="137">
        <f>'5 жастағы балалар Ә'!F158</f>
        <v>0</v>
      </c>
    </row>
    <row r="303" spans="2:7">
      <c r="B303" s="31">
        <v>2</v>
      </c>
      <c r="C303" s="137">
        <f>'5 жастағы балалар Ф'!G158</f>
        <v>0</v>
      </c>
      <c r="D303" s="137">
        <f>'5 жастағы балалар К'!G158</f>
        <v>0</v>
      </c>
      <c r="E303" s="137">
        <f>'5 жастағы балалар Т'!G158</f>
        <v>0</v>
      </c>
      <c r="F303" s="137">
        <f>'5 жастағы балалар Ш'!G158</f>
        <v>0</v>
      </c>
      <c r="G303" s="137">
        <f>'5 жастағы балалар Ә'!G158</f>
        <v>0</v>
      </c>
    </row>
    <row r="304" spans="2:7">
      <c r="B304" s="33"/>
      <c r="C304" s="137">
        <f>'5 жастағы балалар Ф'!H158</f>
        <v>0</v>
      </c>
      <c r="D304" s="137">
        <f>'5 жастағы балалар К'!H158</f>
        <v>0</v>
      </c>
      <c r="E304" s="137">
        <f>'5 жастағы балалар Т'!H158</f>
        <v>0</v>
      </c>
      <c r="F304" s="137">
        <f>'5 жастағы балалар Ш'!H158</f>
        <v>0</v>
      </c>
      <c r="G304" s="137">
        <f>'5 жастағы балалар Ә'!H158</f>
        <v>0</v>
      </c>
    </row>
    <row r="305" spans="2:7">
      <c r="B305" s="34"/>
      <c r="C305" s="137">
        <f>'5 жастағы балалар Ф'!I158</f>
        <v>0</v>
      </c>
      <c r="D305" s="137">
        <f>'5 жастағы балалар К'!I158</f>
        <v>0</v>
      </c>
      <c r="E305" s="137">
        <f>'5 жастағы балалар Т'!I158</f>
        <v>0</v>
      </c>
      <c r="F305" s="137">
        <f>'5 жастағы балалар Ш'!I158</f>
        <v>0</v>
      </c>
      <c r="G305" s="137">
        <f>'5 жастағы балалар Ә'!I158</f>
        <v>0</v>
      </c>
    </row>
    <row r="306" spans="2:7">
      <c r="B306" s="31">
        <v>3</v>
      </c>
      <c r="C306" s="137">
        <f>'5 жастағы балалар Ф'!J158</f>
        <v>0</v>
      </c>
      <c r="D306" s="137">
        <f>'5 жастағы балалар К'!J158</f>
        <v>0</v>
      </c>
      <c r="E306" s="137">
        <f>'5 жастағы балалар Т'!J158</f>
        <v>0</v>
      </c>
      <c r="F306" s="137">
        <f>'5 жастағы балалар Ш'!J158</f>
        <v>0</v>
      </c>
      <c r="G306" s="137">
        <f>'5 жастағы балалар Ә'!J158</f>
        <v>0</v>
      </c>
    </row>
    <row r="307" spans="2:7">
      <c r="B307" s="33"/>
      <c r="C307" s="137">
        <f>'5 жастағы балалар Ф'!K158</f>
        <v>0</v>
      </c>
      <c r="D307" s="137">
        <f>'5 жастағы балалар К'!K158</f>
        <v>0</v>
      </c>
      <c r="E307" s="137">
        <f>'5 жастағы балалар Т'!K158</f>
        <v>0</v>
      </c>
      <c r="F307" s="137">
        <f>'5 жастағы балалар Ш'!K158</f>
        <v>0</v>
      </c>
      <c r="G307" s="137">
        <f>'5 жастағы балалар Ә'!K158</f>
        <v>0</v>
      </c>
    </row>
    <row r="308" spans="2:7">
      <c r="B308" s="34"/>
      <c r="C308" s="137">
        <f>'5 жастағы балалар Ф'!L158</f>
        <v>0</v>
      </c>
      <c r="D308" s="137">
        <f>'5 жастағы балалар К'!L158</f>
        <v>0</v>
      </c>
      <c r="E308" s="137">
        <f>'5 жастағы балалар Т'!L158</f>
        <v>0</v>
      </c>
      <c r="F308" s="137">
        <f>'5 жастағы балалар Ш'!L158</f>
        <v>0</v>
      </c>
      <c r="G308" s="137">
        <f>'5 жастағы балалар Ә'!L158</f>
        <v>0</v>
      </c>
    </row>
    <row r="309" spans="2:7">
      <c r="B309" s="31">
        <v>4</v>
      </c>
      <c r="C309" s="137">
        <f>'5 жастағы балалар Ф'!M158</f>
        <v>0</v>
      </c>
      <c r="D309" s="137">
        <f>'5 жастағы балалар К'!M158</f>
        <v>0</v>
      </c>
      <c r="E309" s="137">
        <f>'5 жастағы балалар Т'!M158</f>
        <v>0</v>
      </c>
      <c r="F309" s="137">
        <f>'5 жастағы балалар Ш'!M158</f>
        <v>0</v>
      </c>
      <c r="G309" s="137">
        <f>'5 жастағы балалар Ә'!M158</f>
        <v>0</v>
      </c>
    </row>
    <row r="310" spans="2:7">
      <c r="B310" s="33"/>
      <c r="C310" s="137">
        <f>'5 жастағы балалар Ф'!N158</f>
        <v>0</v>
      </c>
      <c r="D310" s="137">
        <f>'5 жастағы балалар К'!N158</f>
        <v>0</v>
      </c>
      <c r="E310" s="137">
        <f>'5 жастағы балалар Т'!N158</f>
        <v>0</v>
      </c>
      <c r="F310" s="137">
        <f>'5 жастағы балалар Ш'!N158</f>
        <v>0</v>
      </c>
      <c r="G310" s="137">
        <f>'5 жастағы балалар Ә'!N158</f>
        <v>0</v>
      </c>
    </row>
    <row r="311" spans="2:7">
      <c r="B311" s="34"/>
      <c r="C311" s="137">
        <f>'5 жастағы балалар Ф'!O158</f>
        <v>0</v>
      </c>
      <c r="D311" s="137">
        <f>'5 жастағы балалар К'!O158</f>
        <v>0</v>
      </c>
      <c r="E311" s="137">
        <f>'5 жастағы балалар Т'!O158</f>
        <v>0</v>
      </c>
      <c r="F311" s="137">
        <f>'5 жастағы балалар Ш'!O158</f>
        <v>0</v>
      </c>
      <c r="G311" s="137">
        <f>'5 жастағы балалар Ә'!O158</f>
        <v>0</v>
      </c>
    </row>
    <row r="312" spans="2:7">
      <c r="B312" s="31">
        <v>5</v>
      </c>
      <c r="C312" s="137">
        <f>'5 жастағы балалар Ф'!P158</f>
        <v>0</v>
      </c>
      <c r="D312" s="137">
        <f>'5 жастағы балалар К'!P158</f>
        <v>0</v>
      </c>
      <c r="E312" s="137">
        <f>'5 жастағы балалар Т'!P158</f>
        <v>0</v>
      </c>
      <c r="F312" s="137">
        <f>'5 жастағы балалар Ш'!P158</f>
        <v>0</v>
      </c>
      <c r="G312" s="137">
        <f>'5 жастағы балалар Ә'!P158</f>
        <v>0</v>
      </c>
    </row>
    <row r="313" spans="2:7">
      <c r="B313" s="33"/>
      <c r="C313" s="137">
        <f>'5 жастағы балалар Ф'!Q158</f>
        <v>0</v>
      </c>
      <c r="D313" s="137">
        <f>'5 жастағы балалар К'!Q158</f>
        <v>0</v>
      </c>
      <c r="E313" s="137">
        <f>'5 жастағы балалар Т'!Q158</f>
        <v>0</v>
      </c>
      <c r="F313" s="137">
        <f>'5 жастағы балалар Ш'!Q158</f>
        <v>0</v>
      </c>
      <c r="G313" s="137">
        <f>'5 жастағы балалар Ә'!Q158</f>
        <v>0</v>
      </c>
    </row>
    <row r="314" spans="2:7">
      <c r="B314" s="34"/>
      <c r="C314" s="137">
        <f>'5 жастағы балалар Ф'!R158</f>
        <v>0</v>
      </c>
      <c r="D314" s="137">
        <f>'5 жастағы балалар К'!R158</f>
        <v>0</v>
      </c>
      <c r="E314" s="137">
        <f>'5 жастағы балалар Т'!R158</f>
        <v>0</v>
      </c>
      <c r="F314" s="137">
        <f>'5 жастағы балалар Ш'!R158</f>
        <v>0</v>
      </c>
      <c r="G314" s="137">
        <f>'5 жастағы балалар Ә'!R158</f>
        <v>0</v>
      </c>
    </row>
    <row r="315" spans="2:7">
      <c r="B315" s="31">
        <v>6</v>
      </c>
      <c r="C315" s="137">
        <f>'5 жастағы балалар Ф'!S158</f>
        <v>0</v>
      </c>
      <c r="D315" s="137">
        <f>'5 жастағы балалар К'!S158</f>
        <v>0</v>
      </c>
      <c r="E315" s="137">
        <f>'5 жастағы балалар Т'!S158</f>
        <v>0</v>
      </c>
      <c r="F315" s="137">
        <f>'5 жастағы балалар Ш'!S158</f>
        <v>0</v>
      </c>
      <c r="G315" s="137">
        <f>'5 жастағы балалар Ә'!S158</f>
        <v>0</v>
      </c>
    </row>
    <row r="316" spans="2:7">
      <c r="B316" s="33"/>
      <c r="C316" s="137">
        <f>'5 жастағы балалар Ф'!T158</f>
        <v>0</v>
      </c>
      <c r="D316" s="137">
        <f>'5 жастағы балалар К'!T158</f>
        <v>0</v>
      </c>
      <c r="E316" s="137">
        <f>'5 жастағы балалар Т'!T158</f>
        <v>0</v>
      </c>
      <c r="F316" s="137">
        <f>'5 жастағы балалар Ш'!T158</f>
        <v>0</v>
      </c>
      <c r="G316" s="137">
        <f>'5 жастағы балалар Ә'!T158</f>
        <v>0</v>
      </c>
    </row>
    <row r="317" spans="2:7">
      <c r="B317" s="34"/>
      <c r="C317" s="137">
        <f>'5 жастағы балалар Ф'!U158</f>
        <v>0</v>
      </c>
      <c r="D317" s="137">
        <f>'5 жастағы балалар К'!U158</f>
        <v>0</v>
      </c>
      <c r="E317" s="137">
        <f>'5 жастағы балалар Т'!U158</f>
        <v>0</v>
      </c>
      <c r="F317" s="137">
        <f>'5 жастағы балалар Ш'!U158</f>
        <v>0</v>
      </c>
      <c r="G317" s="137">
        <f>'5 жастағы балалар Ә'!U158</f>
        <v>0</v>
      </c>
    </row>
    <row r="318" spans="2:7">
      <c r="B318" s="31">
        <v>7</v>
      </c>
      <c r="C318" s="137">
        <f>'5 жастағы балалар Ф'!V158</f>
        <v>0</v>
      </c>
      <c r="D318" s="137">
        <f>'5 жастағы балалар К'!V158</f>
        <v>0</v>
      </c>
      <c r="E318" s="137">
        <f>'5 жастағы балалар Т'!V158</f>
        <v>0</v>
      </c>
      <c r="F318" s="137">
        <f>'5 жастағы балалар Ш'!V158</f>
        <v>0</v>
      </c>
      <c r="G318" s="137">
        <f>'5 жастағы балалар Ә'!V158</f>
        <v>0</v>
      </c>
    </row>
    <row r="319" spans="2:7">
      <c r="B319" s="33"/>
      <c r="C319" s="137">
        <f>'5 жастағы балалар Ф'!W158</f>
        <v>0</v>
      </c>
      <c r="D319" s="137">
        <f>'5 жастағы балалар Ш'!W158</f>
        <v>0</v>
      </c>
      <c r="E319" s="137">
        <f>'5 жастағы балалар Т'!W158</f>
        <v>0</v>
      </c>
      <c r="F319" s="137">
        <f>'5 жастағы балалар Ш'!W158</f>
        <v>0</v>
      </c>
      <c r="G319" s="137">
        <f>'5 жастағы балалар Ә'!W158</f>
        <v>0</v>
      </c>
    </row>
    <row r="320" spans="2:7">
      <c r="B320" s="34"/>
      <c r="C320" s="137">
        <f>'5 жастағы балалар Ф'!X158</f>
        <v>0</v>
      </c>
      <c r="D320" s="137">
        <f>'5 жастағы балалар К'!X158</f>
        <v>0</v>
      </c>
      <c r="E320" s="137">
        <f>'5 жастағы балалар Т'!X158</f>
        <v>0</v>
      </c>
      <c r="F320" s="137">
        <f>'5 жастағы балалар Ш'!X158</f>
        <v>0</v>
      </c>
      <c r="G320" s="137">
        <f>'5 жастағы балалар Ә'!X158</f>
        <v>0</v>
      </c>
    </row>
    <row r="321" spans="2:7">
      <c r="B321" s="31">
        <v>8</v>
      </c>
      <c r="C321" s="41"/>
      <c r="D321" s="137">
        <f>'5 жастағы балалар К'!Y158</f>
        <v>0</v>
      </c>
      <c r="E321" s="42"/>
      <c r="F321" s="137">
        <f>'5 жастағы балалар Ш'!Y158</f>
        <v>0</v>
      </c>
      <c r="G321" s="42"/>
    </row>
    <row r="322" spans="2:7">
      <c r="B322" s="33"/>
      <c r="C322" s="43"/>
      <c r="D322" s="137">
        <f>'5 жастағы балалар К'!Z158</f>
        <v>0</v>
      </c>
      <c r="E322" s="44"/>
      <c r="F322" s="137">
        <f>'5 жастағы балалар Ш'!Z158</f>
        <v>0</v>
      </c>
      <c r="G322" s="44"/>
    </row>
    <row r="323" spans="2:7">
      <c r="B323" s="34"/>
      <c r="C323" s="43"/>
      <c r="D323" s="137">
        <f>'5 жастағы балалар К'!AA158</f>
        <v>0</v>
      </c>
      <c r="E323" s="44"/>
      <c r="F323" s="137">
        <f>'5 жастағы балалар Ш'!AA158</f>
        <v>0</v>
      </c>
      <c r="G323" s="44"/>
    </row>
    <row r="324" spans="2:7">
      <c r="B324" s="31">
        <v>9</v>
      </c>
      <c r="C324" s="43"/>
      <c r="D324" s="137">
        <f>'5 жастағы балалар К'!AB158</f>
        <v>0</v>
      </c>
      <c r="E324" s="44"/>
      <c r="F324" s="137">
        <f>'5 жастағы балалар Ш'!AB158</f>
        <v>0</v>
      </c>
      <c r="G324" s="44"/>
    </row>
    <row r="325" spans="2:7">
      <c r="B325" s="33"/>
      <c r="C325" s="43"/>
      <c r="D325" s="137">
        <f>'5 жастағы балалар К'!AC158</f>
        <v>0</v>
      </c>
      <c r="E325" s="44"/>
      <c r="F325" s="137">
        <f>'5 жастағы балалар Ш'!AC158</f>
        <v>0</v>
      </c>
      <c r="G325" s="44"/>
    </row>
    <row r="326" spans="2:7">
      <c r="B326" s="34"/>
      <c r="C326" s="43"/>
      <c r="D326" s="137">
        <f>'5 жастағы балалар К'!AD158</f>
        <v>0</v>
      </c>
      <c r="E326" s="44"/>
      <c r="F326" s="137">
        <f>'5 жастағы балалар Ш'!AD158</f>
        <v>0</v>
      </c>
      <c r="G326" s="44"/>
    </row>
    <row r="327" spans="2:7">
      <c r="B327" s="37">
        <v>10</v>
      </c>
      <c r="C327" s="43"/>
      <c r="D327" s="137">
        <f>'5 жастағы балалар К'!AE158</f>
        <v>0</v>
      </c>
      <c r="E327" s="44"/>
      <c r="F327" s="137">
        <f>'5 жастағы балалар Ш'!AE158</f>
        <v>0</v>
      </c>
      <c r="G327" s="44"/>
    </row>
    <row r="328" spans="2:7">
      <c r="B328" s="37"/>
      <c r="C328" s="43"/>
      <c r="D328" s="137">
        <f>'5 жастағы балалар К'!AF158</f>
        <v>0</v>
      </c>
      <c r="E328" s="44"/>
      <c r="F328" s="137">
        <f>'5 жастағы балалар Ш'!AF158</f>
        <v>0</v>
      </c>
      <c r="G328" s="44"/>
    </row>
    <row r="329" spans="2:7">
      <c r="B329" s="37"/>
      <c r="C329" s="43"/>
      <c r="D329" s="137">
        <f>'5 жастағы балалар К'!AG158</f>
        <v>0</v>
      </c>
      <c r="E329" s="44"/>
      <c r="F329" s="137">
        <f>'5 жастағы балалар Ш'!AG158</f>
        <v>0</v>
      </c>
      <c r="G329" s="44"/>
    </row>
    <row r="330" spans="2:7">
      <c r="B330" s="37">
        <v>11</v>
      </c>
      <c r="C330" s="43"/>
      <c r="D330" s="137">
        <f>'5 жастағы балалар К'!AH158</f>
        <v>0</v>
      </c>
      <c r="E330" s="44"/>
      <c r="F330" s="137">
        <f>'5 жастағы балалар Ш'!AH158</f>
        <v>0</v>
      </c>
      <c r="G330" s="44"/>
    </row>
    <row r="331" spans="2:7">
      <c r="B331" s="37"/>
      <c r="C331" s="43"/>
      <c r="D331" s="137">
        <f>'5 жастағы балалар К'!AI158</f>
        <v>0</v>
      </c>
      <c r="E331" s="44"/>
      <c r="F331" s="137">
        <f>'5 жастағы балалар Ш'!AI158</f>
        <v>0</v>
      </c>
      <c r="G331" s="44"/>
    </row>
    <row r="332" spans="2:7">
      <c r="B332" s="37"/>
      <c r="C332" s="43"/>
      <c r="D332" s="137">
        <f>'5 жастағы балалар К'!AJ158</f>
        <v>0</v>
      </c>
      <c r="E332" s="44"/>
      <c r="F332" s="137">
        <f>'5 жастағы балалар Ш'!AJ158</f>
        <v>0</v>
      </c>
      <c r="G332" s="44"/>
    </row>
    <row r="333" spans="2:7">
      <c r="B333" s="37">
        <v>12</v>
      </c>
      <c r="C333" s="43"/>
      <c r="D333" s="137">
        <f>'5 жастағы балалар К'!AK158</f>
        <v>0</v>
      </c>
      <c r="E333" s="44"/>
      <c r="F333" s="137">
        <f>'5 жастағы балалар Ш'!AK158</f>
        <v>0</v>
      </c>
      <c r="G333" s="44"/>
    </row>
    <row r="334" spans="2:7">
      <c r="B334" s="37"/>
      <c r="C334" s="43"/>
      <c r="D334" s="137">
        <f>'5 жастағы балалар К'!AL158</f>
        <v>0</v>
      </c>
      <c r="E334" s="44"/>
      <c r="F334" s="137">
        <f>'5 жастағы балалар Ш'!AL158</f>
        <v>0</v>
      </c>
      <c r="G334" s="44"/>
    </row>
    <row r="335" spans="2:7">
      <c r="B335" s="37"/>
      <c r="C335" s="43"/>
      <c r="D335" s="137">
        <f>'5 жастағы балалар К'!AM158</f>
        <v>0</v>
      </c>
      <c r="E335" s="44"/>
      <c r="F335" s="137">
        <f>'5 жастағы балалар Ш'!AM158</f>
        <v>0</v>
      </c>
      <c r="G335" s="44"/>
    </row>
    <row r="336" spans="2:7">
      <c r="B336" s="37">
        <v>13</v>
      </c>
      <c r="C336" s="43"/>
      <c r="D336" s="137">
        <f>'5 жастағы балалар К'!AN158</f>
        <v>0</v>
      </c>
      <c r="E336" s="44"/>
      <c r="F336" s="137">
        <f>'5 жастағы балалар Ш'!AN158</f>
        <v>0</v>
      </c>
      <c r="G336" s="44"/>
    </row>
    <row r="337" spans="2:7">
      <c r="B337" s="37"/>
      <c r="C337" s="43"/>
      <c r="D337" s="137">
        <f>'5 жастағы балалар К'!AO158</f>
        <v>0</v>
      </c>
      <c r="E337" s="44"/>
      <c r="F337" s="137">
        <f>'5 жастағы балалар Ш'!AO158</f>
        <v>0</v>
      </c>
      <c r="G337" s="44"/>
    </row>
    <row r="338" spans="2:7">
      <c r="B338" s="37"/>
      <c r="C338" s="43"/>
      <c r="D338" s="137">
        <f>'5 жастағы балалар К'!AP158</f>
        <v>0</v>
      </c>
      <c r="E338" s="44"/>
      <c r="F338" s="137">
        <f>'5 жастағы балалар Ш'!AP158</f>
        <v>0</v>
      </c>
      <c r="G338" s="44"/>
    </row>
    <row r="339" spans="2:7">
      <c r="B339" s="37">
        <v>14</v>
      </c>
      <c r="C339" s="43"/>
      <c r="D339" s="137">
        <f>'5 жастағы балалар К'!AQ158</f>
        <v>0</v>
      </c>
      <c r="E339" s="44"/>
      <c r="F339" s="137">
        <f>'5 жастағы балалар Ш'!AQ158</f>
        <v>0</v>
      </c>
      <c r="G339" s="44"/>
    </row>
    <row r="340" spans="2:7">
      <c r="B340" s="37"/>
      <c r="C340" s="43"/>
      <c r="D340" s="137">
        <f>'5 жастағы балалар К'!AR158</f>
        <v>0</v>
      </c>
      <c r="E340" s="44"/>
      <c r="F340" s="137">
        <f>'5 жастағы балалар Ш'!AR158</f>
        <v>0</v>
      </c>
      <c r="G340" s="44"/>
    </row>
    <row r="341" spans="2:7">
      <c r="B341" s="37"/>
      <c r="C341" s="43"/>
      <c r="D341" s="137">
        <f>'5 жастағы балалар К'!AS158</f>
        <v>0</v>
      </c>
      <c r="E341" s="44"/>
      <c r="F341" s="137">
        <f>'5 жастағы балалар Ш'!AS158</f>
        <v>0</v>
      </c>
      <c r="G341" s="44"/>
    </row>
    <row r="342" spans="2:7">
      <c r="B342" s="37">
        <v>15</v>
      </c>
      <c r="C342" s="43"/>
      <c r="D342" s="137">
        <f>'5 жастағы балалар К'!AT158</f>
        <v>0</v>
      </c>
      <c r="E342" s="44"/>
      <c r="F342" s="137">
        <f>'5 жастағы балалар Ш'!AT158</f>
        <v>0</v>
      </c>
      <c r="G342" s="44"/>
    </row>
    <row r="343" spans="2:7">
      <c r="B343" s="37"/>
      <c r="C343" s="43"/>
      <c r="D343" s="137">
        <f>'5 жастағы балалар К'!AU158</f>
        <v>0</v>
      </c>
      <c r="E343" s="44"/>
      <c r="F343" s="137">
        <f>'5 жастағы балалар Ш'!AU158</f>
        <v>0</v>
      </c>
      <c r="G343" s="44"/>
    </row>
    <row r="344" spans="2:7">
      <c r="B344" s="37"/>
      <c r="C344" s="43"/>
      <c r="D344" s="137">
        <f>'5 жастағы балалар К'!AV158</f>
        <v>0</v>
      </c>
      <c r="E344" s="44"/>
      <c r="F344" s="137">
        <f>'5 жастағы балалар Ш'!AV158</f>
        <v>0</v>
      </c>
      <c r="G344" s="44"/>
    </row>
    <row r="345" spans="2:7">
      <c r="B345" s="31">
        <v>16</v>
      </c>
      <c r="C345" s="43"/>
      <c r="D345" s="137">
        <f>'5 жастағы балалар К'!AW158</f>
        <v>0</v>
      </c>
      <c r="E345" s="44"/>
      <c r="F345" s="137">
        <f>'5 жастағы балалар Ш'!AW158</f>
        <v>0</v>
      </c>
      <c r="G345" s="44"/>
    </row>
    <row r="346" spans="2:7">
      <c r="B346" s="33"/>
      <c r="C346" s="43"/>
      <c r="D346" s="137">
        <f>'5 жастағы балалар К'!AX158</f>
        <v>0</v>
      </c>
      <c r="E346" s="44"/>
      <c r="F346" s="137">
        <f>'5 жастағы балалар Ш'!AX158</f>
        <v>0</v>
      </c>
      <c r="G346" s="44"/>
    </row>
    <row r="347" spans="2:7">
      <c r="B347" s="34"/>
      <c r="C347" s="43"/>
      <c r="D347" s="137">
        <f>'5 жастағы балалар К'!AY158</f>
        <v>0</v>
      </c>
      <c r="E347" s="44"/>
      <c r="F347" s="137">
        <f>'5 жастағы балалар Ш'!AY158</f>
        <v>0</v>
      </c>
      <c r="G347" s="44"/>
    </row>
    <row r="348" spans="2:7">
      <c r="B348" s="31">
        <v>17</v>
      </c>
      <c r="C348" s="43"/>
      <c r="D348" s="137">
        <f>'5 жастағы балалар К'!AZ158</f>
        <v>0</v>
      </c>
      <c r="E348" s="44"/>
      <c r="F348" s="137">
        <f>'5 жастағы балалар Ш'!AZ158</f>
        <v>0</v>
      </c>
      <c r="G348" s="44"/>
    </row>
    <row r="349" spans="2:7">
      <c r="B349" s="33"/>
      <c r="C349" s="43"/>
      <c r="D349" s="137">
        <f>'5 жастағы балалар К'!BA158</f>
        <v>0</v>
      </c>
      <c r="E349" s="44"/>
      <c r="F349" s="137">
        <f>'5 жастағы балалар Ш'!BA158</f>
        <v>0</v>
      </c>
      <c r="G349" s="44"/>
    </row>
    <row r="350" spans="2:7">
      <c r="B350" s="34"/>
      <c r="C350" s="43"/>
      <c r="D350" s="137">
        <f>'5 жастағы балалар К'!BB158</f>
        <v>0</v>
      </c>
      <c r="E350" s="44"/>
      <c r="F350" s="137">
        <f>'5 жастағы балалар Ш'!BB158</f>
        <v>0</v>
      </c>
      <c r="G350" s="44"/>
    </row>
    <row r="351" spans="2:7">
      <c r="B351" s="31">
        <v>18</v>
      </c>
      <c r="C351" s="43"/>
      <c r="D351" s="137">
        <f>'5 жастағы балалар К'!BC158</f>
        <v>0</v>
      </c>
      <c r="E351" s="44"/>
      <c r="F351" s="137">
        <f>'5 жастағы балалар Ш'!BC158</f>
        <v>0</v>
      </c>
      <c r="G351" s="44"/>
    </row>
    <row r="352" spans="2:7">
      <c r="B352" s="33"/>
      <c r="C352" s="43"/>
      <c r="D352" s="137">
        <f>'5 жастағы балалар К'!BD158</f>
        <v>0</v>
      </c>
      <c r="E352" s="44"/>
      <c r="F352" s="137">
        <f>'5 жастағы балалар Ш'!BD158</f>
        <v>0</v>
      </c>
      <c r="G352" s="44"/>
    </row>
    <row r="353" spans="2:7">
      <c r="B353" s="34"/>
      <c r="C353" s="43"/>
      <c r="D353" s="137">
        <f>'5 жастағы балалар К'!BE158</f>
        <v>0</v>
      </c>
      <c r="E353" s="44"/>
      <c r="F353" s="137">
        <f>'5 жастағы балалар Ш'!BE158</f>
        <v>0</v>
      </c>
      <c r="G353" s="44"/>
    </row>
    <row r="354" spans="2:7">
      <c r="B354" s="31">
        <v>19</v>
      </c>
      <c r="C354" s="43"/>
      <c r="D354" s="137">
        <f>'5 жастағы балалар К'!BF158</f>
        <v>0</v>
      </c>
      <c r="E354" s="44"/>
      <c r="F354" s="137">
        <f>'5 жастағы балалар Ш'!BF158</f>
        <v>0</v>
      </c>
      <c r="G354" s="44"/>
    </row>
    <row r="355" spans="2:7">
      <c r="B355" s="33"/>
      <c r="C355" s="43"/>
      <c r="D355" s="137">
        <f>'5 жастағы балалар К'!BG158</f>
        <v>0</v>
      </c>
      <c r="E355" s="44"/>
      <c r="F355" s="137">
        <f>'5 жастағы балалар Ш'!BG158</f>
        <v>0</v>
      </c>
      <c r="G355" s="44"/>
    </row>
    <row r="356" spans="2:7">
      <c r="B356" s="34"/>
      <c r="C356" s="43"/>
      <c r="D356" s="137">
        <f>'5 жастағы балалар К'!BH158</f>
        <v>0</v>
      </c>
      <c r="E356" s="44"/>
      <c r="F356" s="137">
        <f>'5 жастағы балалар Ш'!BH158</f>
        <v>0</v>
      </c>
      <c r="G356" s="44"/>
    </row>
    <row r="357" spans="2:7">
      <c r="B357" s="31">
        <v>20</v>
      </c>
      <c r="C357" s="43"/>
      <c r="D357" s="137">
        <f>'5 жастағы балалар К'!BI158</f>
        <v>0</v>
      </c>
      <c r="E357" s="44"/>
      <c r="F357" s="137">
        <f>'5 жастағы балалар Ш'!BI158</f>
        <v>0</v>
      </c>
      <c r="G357" s="44"/>
    </row>
    <row r="358" spans="2:7">
      <c r="B358" s="33"/>
      <c r="C358" s="43"/>
      <c r="D358" s="137">
        <f>'5 жастағы балалар К'!BJ158</f>
        <v>0</v>
      </c>
      <c r="E358" s="44"/>
      <c r="F358" s="137">
        <f>'5 жастағы балалар Ш'!BJ158</f>
        <v>0</v>
      </c>
      <c r="G358" s="44"/>
    </row>
    <row r="359" spans="2:7">
      <c r="B359" s="34"/>
      <c r="C359" s="43"/>
      <c r="D359" s="137">
        <f>'5 жастағы балалар К'!BK158</f>
        <v>0</v>
      </c>
      <c r="E359" s="44"/>
      <c r="F359" s="137">
        <f>'5 жастағы балалар Ш'!BK158</f>
        <v>0</v>
      </c>
      <c r="G359" s="44"/>
    </row>
    <row r="360" spans="2:7">
      <c r="B360" s="31">
        <v>21</v>
      </c>
      <c r="C360" s="43"/>
      <c r="D360" s="137">
        <f>'5 жастағы балалар К'!BL158</f>
        <v>0</v>
      </c>
      <c r="E360" s="44"/>
      <c r="F360" s="137">
        <f>'5 жастағы балалар Ш'!BL158</f>
        <v>0</v>
      </c>
      <c r="G360" s="44"/>
    </row>
    <row r="361" spans="2:7">
      <c r="B361" s="33"/>
      <c r="C361" s="43"/>
      <c r="D361" s="137">
        <f>'5 жастағы балалар К'!BM158</f>
        <v>0</v>
      </c>
      <c r="E361" s="44"/>
      <c r="F361" s="137">
        <f>'5 жастағы балалар Ш'!BM158</f>
        <v>0</v>
      </c>
      <c r="G361" s="44"/>
    </row>
    <row r="362" spans="2:7">
      <c r="B362" s="34"/>
      <c r="C362" s="43"/>
      <c r="D362" s="137">
        <f>'5 жастағы балалар К'!BN158</f>
        <v>0</v>
      </c>
      <c r="E362" s="44"/>
      <c r="F362" s="137">
        <f>'5 жастағы балалар Ш'!BN158</f>
        <v>0</v>
      </c>
      <c r="G362" s="44"/>
    </row>
    <row r="363" spans="2:7">
      <c r="B363" s="31">
        <v>22</v>
      </c>
      <c r="C363" s="43"/>
      <c r="D363" s="137">
        <f>'5 жастағы балалар К'!BO158</f>
        <v>0</v>
      </c>
      <c r="E363" s="44"/>
      <c r="F363" s="137">
        <f>'5 жастағы балалар Ш'!BO158</f>
        <v>0</v>
      </c>
      <c r="G363" s="44"/>
    </row>
    <row r="364" spans="2:7">
      <c r="B364" s="33"/>
      <c r="C364" s="43"/>
      <c r="D364" s="137">
        <f>'5 жастағы балалар К'!BP158</f>
        <v>0</v>
      </c>
      <c r="E364" s="44"/>
      <c r="F364" s="137">
        <f>'5 жастағы балалар Ш'!BP158</f>
        <v>0</v>
      </c>
      <c r="G364" s="44"/>
    </row>
    <row r="365" spans="2:7">
      <c r="B365" s="34"/>
      <c r="C365" s="43"/>
      <c r="D365" s="137">
        <f>'5 жастағы балалар К'!BQ158</f>
        <v>0</v>
      </c>
      <c r="E365" s="44"/>
      <c r="F365" s="137">
        <f>'5 жастағы балалар Ш'!BQ158</f>
        <v>0</v>
      </c>
      <c r="G365" s="44"/>
    </row>
    <row r="366" spans="2:7">
      <c r="B366" s="31">
        <v>23</v>
      </c>
      <c r="C366" s="43"/>
      <c r="D366" s="137">
        <f>'5 жастағы балалар К'!BR158</f>
        <v>0</v>
      </c>
      <c r="E366" s="44"/>
      <c r="F366" s="137">
        <f>'5 жастағы балалар Ш'!BR158</f>
        <v>0</v>
      </c>
      <c r="G366" s="44"/>
    </row>
    <row r="367" spans="2:7">
      <c r="B367" s="33"/>
      <c r="C367" s="43"/>
      <c r="D367" s="137">
        <f>'5 жастағы балалар К'!BS158</f>
        <v>0</v>
      </c>
      <c r="E367" s="44"/>
      <c r="F367" s="137">
        <f>'5 жастағы балалар Ш'!BS158</f>
        <v>0</v>
      </c>
      <c r="G367" s="44"/>
    </row>
    <row r="368" spans="2:7">
      <c r="B368" s="34"/>
      <c r="C368" s="43"/>
      <c r="D368" s="137">
        <f>'5 жастағы балалар К'!BT158</f>
        <v>0</v>
      </c>
      <c r="E368" s="44"/>
      <c r="F368" s="137">
        <f>'5 жастағы балалар Ш'!BT158</f>
        <v>0</v>
      </c>
      <c r="G368" s="44"/>
    </row>
    <row r="369" spans="2:7">
      <c r="B369" s="31">
        <v>24</v>
      </c>
      <c r="C369" s="43"/>
      <c r="D369" s="137">
        <f>'5 жастағы балалар К'!BU158</f>
        <v>0</v>
      </c>
      <c r="E369" s="44"/>
      <c r="F369" s="137">
        <f>'5 жастағы балалар Ш'!BU158</f>
        <v>0</v>
      </c>
      <c r="G369" s="44"/>
    </row>
    <row r="370" spans="2:7">
      <c r="B370" s="33"/>
      <c r="C370" s="43"/>
      <c r="D370" s="137">
        <f>'5 жастағы балалар К'!BV158</f>
        <v>0</v>
      </c>
      <c r="E370" s="44"/>
      <c r="F370" s="137">
        <f>'5 жастағы балалар Ш'!BV158</f>
        <v>0</v>
      </c>
      <c r="G370" s="44"/>
    </row>
    <row r="371" spans="2:7">
      <c r="B371" s="34"/>
      <c r="C371" s="43"/>
      <c r="D371" s="137">
        <f>'5 жастағы балалар К'!BW158</f>
        <v>0</v>
      </c>
      <c r="E371" s="44"/>
      <c r="F371" s="137">
        <f>'5 жастағы балалар Ш'!BW158</f>
        <v>0</v>
      </c>
      <c r="G371" s="44"/>
    </row>
    <row r="372" spans="2:7">
      <c r="B372" s="31">
        <v>25</v>
      </c>
      <c r="C372" s="43"/>
      <c r="D372" s="137">
        <f>'5 жастағы балалар К'!BX158</f>
        <v>0</v>
      </c>
      <c r="E372" s="44"/>
      <c r="F372" s="137">
        <f>'5 жастағы балалар Ш'!BX158</f>
        <v>0</v>
      </c>
      <c r="G372" s="44"/>
    </row>
    <row r="373" spans="2:7">
      <c r="B373" s="33"/>
      <c r="C373" s="43"/>
      <c r="D373" s="137">
        <f>'5 жастағы балалар К'!BY158</f>
        <v>0</v>
      </c>
      <c r="E373" s="44"/>
      <c r="F373" s="137">
        <f>'5 жастағы балалар Ш'!BY158</f>
        <v>0</v>
      </c>
      <c r="G373" s="44"/>
    </row>
    <row r="374" spans="2:7">
      <c r="B374" s="34"/>
      <c r="C374" s="43"/>
      <c r="D374" s="137">
        <f>'5 жастағы балалар К'!BZ158</f>
        <v>0</v>
      </c>
      <c r="E374" s="44"/>
      <c r="F374" s="137">
        <f>'5 жастағы балалар Ш'!BZ158</f>
        <v>0</v>
      </c>
      <c r="G374" s="44"/>
    </row>
    <row r="375" spans="2:7">
      <c r="B375" s="37">
        <v>26</v>
      </c>
      <c r="C375" s="43"/>
      <c r="D375" s="137">
        <f>'5 жастағы балалар К'!CA158</f>
        <v>0</v>
      </c>
      <c r="E375" s="44"/>
      <c r="F375" s="137">
        <f>'5 жастағы балалар Ш'!CA158</f>
        <v>0</v>
      </c>
      <c r="G375" s="44"/>
    </row>
    <row r="376" spans="2:7">
      <c r="B376" s="37"/>
      <c r="C376" s="43"/>
      <c r="D376" s="137">
        <f>'5 жастағы балалар К'!CB158</f>
        <v>0</v>
      </c>
      <c r="E376" s="44"/>
      <c r="F376" s="137">
        <f>'5 жастағы балалар Ш'!CB158</f>
        <v>0</v>
      </c>
      <c r="G376" s="44"/>
    </row>
    <row r="377" spans="2:7">
      <c r="B377" s="37"/>
      <c r="C377" s="43"/>
      <c r="D377" s="137">
        <f>'5 жастағы балалар К'!CC158</f>
        <v>0</v>
      </c>
      <c r="E377" s="44"/>
      <c r="F377" s="137">
        <f>'5 жастағы балалар Ш'!CC158</f>
        <v>0</v>
      </c>
      <c r="G377" s="44"/>
    </row>
    <row r="378" spans="2:7">
      <c r="B378" s="37">
        <v>27</v>
      </c>
      <c r="C378" s="43"/>
      <c r="D378" s="137">
        <f>'5 жастағы балалар К'!CD158</f>
        <v>0</v>
      </c>
      <c r="E378" s="44"/>
      <c r="F378" s="137">
        <f>'5 жастағы балалар Ш'!CD158</f>
        <v>0</v>
      </c>
      <c r="G378" s="44"/>
    </row>
    <row r="379" spans="2:7">
      <c r="B379" s="37"/>
      <c r="C379" s="43"/>
      <c r="D379" s="137">
        <f>'5 жастағы балалар К'!CE158</f>
        <v>0</v>
      </c>
      <c r="E379" s="44"/>
      <c r="F379" s="137">
        <f>'5 жастағы балалар Ш'!CE158</f>
        <v>0</v>
      </c>
      <c r="G379" s="44"/>
    </row>
    <row r="380" spans="2:7">
      <c r="B380" s="37"/>
      <c r="C380" s="43"/>
      <c r="D380" s="137">
        <f>'5 жастағы балалар К'!CF158</f>
        <v>0</v>
      </c>
      <c r="E380" s="44"/>
      <c r="F380" s="137">
        <f>'5 жастағы балалар Ш'!CF158</f>
        <v>0</v>
      </c>
      <c r="G380" s="44"/>
    </row>
    <row r="381" spans="2:7">
      <c r="B381" s="37">
        <v>28</v>
      </c>
      <c r="C381" s="43"/>
      <c r="D381" s="137">
        <f>'5 жастағы балалар К'!CG158</f>
        <v>0</v>
      </c>
      <c r="E381" s="44"/>
      <c r="F381" s="137">
        <f>'5 жастағы балалар Ш'!CG158</f>
        <v>0</v>
      </c>
      <c r="G381" s="44"/>
    </row>
    <row r="382" spans="2:7">
      <c r="B382" s="37"/>
      <c r="C382" s="43"/>
      <c r="D382" s="137">
        <f>'5 жастағы балалар К'!CH158</f>
        <v>0</v>
      </c>
      <c r="E382" s="44"/>
      <c r="F382" s="137">
        <f>'5 жастағы балалар Ш'!CH158</f>
        <v>0</v>
      </c>
      <c r="G382" s="44"/>
    </row>
    <row r="383" spans="2:7">
      <c r="B383" s="37"/>
      <c r="C383" s="43"/>
      <c r="D383" s="137">
        <f>'5 жастағы балалар К'!CI158</f>
        <v>0</v>
      </c>
      <c r="E383" s="44"/>
      <c r="F383" s="137">
        <f>'5 жастағы балалар Ш'!CI158</f>
        <v>0</v>
      </c>
      <c r="G383" s="44"/>
    </row>
    <row r="384" spans="2:7">
      <c r="B384" s="37">
        <v>29</v>
      </c>
      <c r="C384" s="43"/>
      <c r="D384" s="42"/>
      <c r="E384" s="44"/>
      <c r="F384" s="137">
        <f>'5 жастағы балалар Ш'!CJ158</f>
        <v>0</v>
      </c>
      <c r="G384" s="44"/>
    </row>
    <row r="385" spans="2:7">
      <c r="B385" s="37"/>
      <c r="C385" s="43"/>
      <c r="D385" s="44"/>
      <c r="E385" s="44"/>
      <c r="F385" s="137">
        <f>'5 жастағы балалар Ш'!CK158</f>
        <v>0</v>
      </c>
      <c r="G385" s="44"/>
    </row>
    <row r="386" spans="2:7">
      <c r="B386" s="37"/>
      <c r="C386" s="43"/>
      <c r="D386" s="44"/>
      <c r="E386" s="44"/>
      <c r="F386" s="137">
        <f>'5 жастағы балалар Ш'!CL158</f>
        <v>0</v>
      </c>
      <c r="G386" s="44"/>
    </row>
    <row r="387" spans="2:7">
      <c r="B387" s="37">
        <v>30</v>
      </c>
      <c r="C387" s="43"/>
      <c r="D387" s="44"/>
      <c r="E387" s="44"/>
      <c r="F387" s="137">
        <f>'5 жастағы балалар Ш'!CM158</f>
        <v>0</v>
      </c>
      <c r="G387" s="44"/>
    </row>
    <row r="388" spans="2:7">
      <c r="B388" s="37"/>
      <c r="C388" s="43"/>
      <c r="D388" s="44"/>
      <c r="E388" s="44"/>
      <c r="F388" s="137">
        <f>'5 жастағы балалар Ш'!CN158</f>
        <v>0</v>
      </c>
      <c r="G388" s="44"/>
    </row>
    <row r="389" spans="2:7">
      <c r="B389" s="37"/>
      <c r="C389" s="43"/>
      <c r="D389" s="44"/>
      <c r="E389" s="44"/>
      <c r="F389" s="137">
        <f>'5 жастағы балалар Ш'!CO158</f>
        <v>0</v>
      </c>
      <c r="G389" s="44"/>
    </row>
    <row r="390" spans="2:7">
      <c r="B390" s="37">
        <v>31</v>
      </c>
      <c r="C390" s="43"/>
      <c r="D390" s="44"/>
      <c r="E390" s="44"/>
      <c r="F390" s="137">
        <f>'5 жастағы балалар Ш'!CP158</f>
        <v>0</v>
      </c>
      <c r="G390" s="44"/>
    </row>
    <row r="391" spans="2:7">
      <c r="B391" s="37"/>
      <c r="C391" s="43"/>
      <c r="D391" s="44"/>
      <c r="E391" s="44"/>
      <c r="F391" s="137">
        <f>'5 жастағы балалар Ш'!CQ158</f>
        <v>0</v>
      </c>
      <c r="G391" s="44"/>
    </row>
    <row r="392" spans="2:7">
      <c r="B392" s="37"/>
      <c r="C392" s="43"/>
      <c r="D392" s="44"/>
      <c r="E392" s="44"/>
      <c r="F392" s="137">
        <f>'5 жастағы балалар Ш'!CR158</f>
        <v>0</v>
      </c>
      <c r="G392" s="44"/>
    </row>
    <row r="393" spans="2:7">
      <c r="B393" s="37">
        <v>32</v>
      </c>
      <c r="C393" s="43"/>
      <c r="D393" s="44"/>
      <c r="E393" s="44"/>
      <c r="F393" s="137">
        <f>'5 жастағы балалар Ш'!CS158</f>
        <v>0</v>
      </c>
      <c r="G393" s="44"/>
    </row>
    <row r="394" spans="2:7">
      <c r="B394" s="37"/>
      <c r="C394" s="43"/>
      <c r="D394" s="44"/>
      <c r="E394" s="44"/>
      <c r="F394" s="137">
        <f>'5 жастағы балалар Ш'!CT158</f>
        <v>0</v>
      </c>
      <c r="G394" s="44"/>
    </row>
    <row r="395" spans="2:7">
      <c r="B395" s="37"/>
      <c r="C395" s="43"/>
      <c r="D395" s="44"/>
      <c r="E395" s="44"/>
      <c r="F395" s="137">
        <f>'5 жастағы балалар Ш'!CU158</f>
        <v>0</v>
      </c>
      <c r="G395" s="44"/>
    </row>
    <row r="396" spans="2:7">
      <c r="B396" s="37">
        <v>33</v>
      </c>
      <c r="C396" s="43"/>
      <c r="D396" s="44"/>
      <c r="E396" s="44"/>
      <c r="F396" s="137">
        <f>'5 жастағы балалар Ш'!CV158</f>
        <v>0</v>
      </c>
      <c r="G396" s="44"/>
    </row>
    <row r="397" spans="2:7">
      <c r="B397" s="37"/>
      <c r="C397" s="43"/>
      <c r="D397" s="44"/>
      <c r="E397" s="44"/>
      <c r="F397" s="137">
        <f>'5 жастағы балалар Ш'!CW158</f>
        <v>0</v>
      </c>
      <c r="G397" s="44"/>
    </row>
    <row r="398" spans="2:7">
      <c r="B398" s="37"/>
      <c r="C398" s="43"/>
      <c r="D398" s="44"/>
      <c r="E398" s="44"/>
      <c r="F398" s="137">
        <f>'5 жастағы балалар Ш'!CX158</f>
        <v>0</v>
      </c>
      <c r="G398" s="44"/>
    </row>
    <row r="399" spans="2:7">
      <c r="B399" s="37">
        <v>34</v>
      </c>
      <c r="C399" s="43"/>
      <c r="D399" s="44"/>
      <c r="E399" s="44"/>
      <c r="F399" s="137">
        <f>'5 жастағы балалар Ш'!CY158</f>
        <v>0</v>
      </c>
      <c r="G399" s="44"/>
    </row>
    <row r="400" spans="2:7">
      <c r="B400" s="37"/>
      <c r="C400" s="43"/>
      <c r="D400" s="44"/>
      <c r="E400" s="44"/>
      <c r="F400" s="137">
        <f>'5 жастағы балалар Ш'!CZ158</f>
        <v>0</v>
      </c>
      <c r="G400" s="44"/>
    </row>
    <row r="401" spans="2:7">
      <c r="B401" s="37"/>
      <c r="C401" s="43"/>
      <c r="D401" s="44"/>
      <c r="E401" s="44"/>
      <c r="F401" s="137">
        <f>'5 жастағы балалар Ш'!DA158</f>
        <v>0</v>
      </c>
      <c r="G401" s="44"/>
    </row>
    <row r="402" spans="2:7">
      <c r="B402" s="37">
        <v>35</v>
      </c>
      <c r="C402" s="43"/>
      <c r="D402" s="44"/>
      <c r="E402" s="44"/>
      <c r="F402" s="137">
        <f>'5 жастағы балалар Ш'!DB158</f>
        <v>0</v>
      </c>
      <c r="G402" s="44"/>
    </row>
    <row r="403" spans="2:7">
      <c r="B403" s="37"/>
      <c r="C403" s="43"/>
      <c r="D403" s="44"/>
      <c r="E403" s="44"/>
      <c r="F403" s="137">
        <f>'5 жастағы балалар Ш'!DC158</f>
        <v>0</v>
      </c>
      <c r="G403" s="44"/>
    </row>
    <row r="404" spans="2:7">
      <c r="B404" s="37"/>
      <c r="C404" s="45"/>
      <c r="D404" s="46"/>
      <c r="E404" s="46"/>
      <c r="F404" s="137">
        <f>'5 жастағы балалар Ш'!DD158</f>
        <v>0</v>
      </c>
      <c r="G404" s="46"/>
    </row>
    <row r="405" spans="2:2">
      <c r="B405" s="47">
        <f>СВОД3!V53</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sheetData>
  <sheetProtection password="CC4B" sheet="1" selectLockedCells="1"/>
  <mergeCells count="135">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 ref="F10:H93"/>
  </mergeCells>
  <pageMargins left="0.7" right="0.7" top="0.75" bottom="0.75" header="0.3" footer="0.3"/>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B2:BB616"/>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2" ht="18" spans="2:8">
      <c r="B2" s="1"/>
      <c r="C2" s="2"/>
      <c r="D2" s="2" t="str">
        <f>'1'!D2</f>
        <v>2023- 2024 оқу жылында бала дамуының жеке картасы</v>
      </c>
      <c r="E2" s="2"/>
      <c r="F2" s="2"/>
      <c r="G2" s="1"/>
      <c r="H2" s="1"/>
    </row>
    <row r="3" ht="18" spans="2:8">
      <c r="B3" s="1"/>
      <c r="C3" s="1"/>
      <c r="D3" s="1"/>
      <c r="E3" s="1"/>
      <c r="F3" s="1"/>
      <c r="G3" s="1"/>
      <c r="H3" s="1"/>
    </row>
    <row r="4" ht="42.75" customHeight="1" spans="2:8">
      <c r="B4" s="3" t="s">
        <v>827</v>
      </c>
      <c r="C4" s="3"/>
      <c r="D4" s="4">
        <f>'5 жастағы балалар Ф'!C159</f>
        <v>0</v>
      </c>
      <c r="E4" s="5"/>
      <c r="F4" s="5"/>
      <c r="G4" s="1"/>
      <c r="H4" s="1"/>
    </row>
    <row r="5" ht="18" spans="2:8">
      <c r="B5" s="6" t="s">
        <v>2</v>
      </c>
      <c r="C5" s="6"/>
      <c r="D5" s="7">
        <f>'5 жастағы балалар Ф'!A159</f>
        <v>0</v>
      </c>
      <c r="E5" s="7"/>
      <c r="F5" s="7"/>
      <c r="G5" s="1"/>
      <c r="H5" s="1"/>
    </row>
    <row r="6" ht="82.5" customHeight="1" spans="2:8">
      <c r="B6" s="8" t="s">
        <v>828</v>
      </c>
      <c r="C6" s="8"/>
      <c r="D6" s="4" t="str">
        <f>'1'!D6</f>
        <v>"С.Сейфуллин атындағы ЖББМ" Мектепалды сыныбы" </v>
      </c>
      <c r="E6" s="1"/>
      <c r="F6" s="9" t="str">
        <f>'1'!F6</f>
        <v>Қарағанды облысы</v>
      </c>
      <c r="G6" s="1"/>
      <c r="H6" s="4"/>
    </row>
    <row r="7" ht="18" spans="2:8">
      <c r="B7" s="6" t="s">
        <v>831</v>
      </c>
      <c r="C7" s="6"/>
      <c r="D7" s="4" t="s">
        <v>1275</v>
      </c>
      <c r="E7" s="1"/>
      <c r="F7" s="1"/>
      <c r="G7" s="1"/>
      <c r="H7" s="1"/>
    </row>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2"/>
      <c r="G10" s="13"/>
      <c r="H10" s="14"/>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5"/>
      <c r="G11" s="16"/>
      <c r="H11" s="17"/>
      <c r="I11" s="18" t="e">
        <f>IF(C303="","",VLOOKUP(C303,$S$563:$T$565,2,TRUE))</f>
        <v>#N/A</v>
      </c>
      <c r="J11" s="18" t="e">
        <f>IF(C304="","",VLOOKUP(C304,$U$563:$V$565,2,TRUE))</f>
        <v>#N/A</v>
      </c>
      <c r="K11" s="18" t="e">
        <f>IF(C305="","",VLOOKUP(C305,$W$563:$X$565,2,TRUE))</f>
        <v>#N/A</v>
      </c>
      <c r="L11" s="20"/>
    </row>
    <row r="12" ht="90" customHeight="1" spans="2:12">
      <c r="B12" s="11"/>
      <c r="C12" s="15"/>
      <c r="D12" s="16"/>
      <c r="E12" s="17"/>
      <c r="F12" s="15"/>
      <c r="G12" s="16"/>
      <c r="H12" s="17"/>
      <c r="I12" s="18" t="e">
        <f>IF(C306="","",VLOOKUP(C306,$Y$563:$Z$565,2,TRUE))</f>
        <v>#N/A</v>
      </c>
      <c r="J12" s="18" t="e">
        <f>IF(C307="","",VLOOKUP(C307,$AA$563:$AB$565,2,TRUE))</f>
        <v>#N/A</v>
      </c>
      <c r="K12" s="18" t="e">
        <f>IF(C308="","",VLOOKUP(C308,$AC$563:$AD$565,2,TRUE))</f>
        <v>#N/A</v>
      </c>
      <c r="L12" s="20"/>
    </row>
    <row r="13" ht="90" customHeight="1" spans="2:12">
      <c r="B13" s="11"/>
      <c r="C13" s="15"/>
      <c r="D13" s="16"/>
      <c r="E13" s="17"/>
      <c r="F13" s="15"/>
      <c r="G13" s="16"/>
      <c r="H13" s="17"/>
      <c r="I13" s="18" t="e">
        <f>IF(C309="","",VLOOKUP(C309,$AE$563:$AF$565,2,TRUE))</f>
        <v>#N/A</v>
      </c>
      <c r="J13" s="18" t="e">
        <f>IF(C310="","",VLOOKUP(C310,$AG$563:$AH$565,2,TRUE))</f>
        <v>#N/A</v>
      </c>
      <c r="K13" s="18" t="e">
        <f>IF(C311="","",VLOOKUP(C311,$AI$563:$AJ$565,2,TRUE))</f>
        <v>#N/A</v>
      </c>
      <c r="L13" s="20"/>
    </row>
    <row r="14" ht="90" customHeight="1" spans="2:12">
      <c r="B14" s="11"/>
      <c r="C14" s="15"/>
      <c r="D14" s="16"/>
      <c r="E14" s="17"/>
      <c r="F14" s="15"/>
      <c r="G14" s="16"/>
      <c r="H14" s="17"/>
      <c r="I14" s="18" t="e">
        <f>IF(C312="","",VLOOKUP(C312,$AK$563:$AL$565,2,TRUE))</f>
        <v>#N/A</v>
      </c>
      <c r="J14" s="18" t="e">
        <f>IF(C313="","",VLOOKUP(C313,$AM$563:$AN$565,2,TRUE))</f>
        <v>#N/A</v>
      </c>
      <c r="K14" s="18" t="e">
        <f>IF(C314="","",VLOOKUP(C314,$AO$563:$AP$565,2,TRUE))</f>
        <v>#N/A</v>
      </c>
      <c r="L14" s="20"/>
    </row>
    <row r="15" ht="90" customHeight="1" spans="2:12">
      <c r="B15" s="11"/>
      <c r="C15" s="15"/>
      <c r="D15" s="16"/>
      <c r="E15" s="17"/>
      <c r="F15" s="15"/>
      <c r="G15" s="16"/>
      <c r="H15" s="17"/>
      <c r="I15" s="18" t="e">
        <f>IF(C315="","",VLOOKUP(C315,$AQ$563:$AR$565,2,TRUE))</f>
        <v>#N/A</v>
      </c>
      <c r="J15" s="18" t="e">
        <f>IF(C316="","",VLOOKUP(C316,$AS$563:$AT$565,2,TRUE))</f>
        <v>#N/A</v>
      </c>
      <c r="K15" s="18" t="e">
        <f>IF(C317="","",VLOOKUP(C317,$AU$563:$AV$565,2,TRUE))</f>
        <v>#N/A</v>
      </c>
      <c r="L15" s="20"/>
    </row>
    <row r="16" ht="90" customHeight="1" spans="2:12">
      <c r="B16" s="11"/>
      <c r="C16" s="15"/>
      <c r="D16" s="16"/>
      <c r="E16" s="17"/>
      <c r="F16" s="15"/>
      <c r="G16" s="16"/>
      <c r="H16" s="17"/>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5"/>
      <c r="G17" s="16"/>
      <c r="H17" s="17"/>
      <c r="I17" s="18" t="e">
        <f>IF(D300="","",VLOOKUP(D300,$M$567:$N$569,2,TRUE))</f>
        <v>#N/A</v>
      </c>
      <c r="J17" s="18" t="e">
        <f>IF(D301="","",VLOOKUP(D301,$O$567:$P$569,2,TRUE))</f>
        <v>#N/A</v>
      </c>
      <c r="K17" s="18" t="e">
        <f>IF(D302="","",VLOOKUP(D302,$Q$567:$R$569,2,TRUE))</f>
        <v>#N/A</v>
      </c>
      <c r="L17" s="20"/>
    </row>
    <row r="18" ht="90" customHeight="1" spans="2:12">
      <c r="B18" s="11"/>
      <c r="C18" s="15"/>
      <c r="D18" s="16"/>
      <c r="E18" s="17"/>
      <c r="F18" s="15"/>
      <c r="G18" s="16"/>
      <c r="H18" s="17"/>
      <c r="I18" s="18" t="e">
        <f>IF(D303="","",VLOOKUP(D303,$S$567:$T$569,2,TRUE))</f>
        <v>#N/A</v>
      </c>
      <c r="J18" s="18" t="e">
        <f>IF(D304="","",VLOOKUP(D304,$U$567:$V$569,2,TRUE))</f>
        <v>#N/A</v>
      </c>
      <c r="K18" s="18" t="e">
        <f>IF(D305="","",VLOOKUP(D305,$W$567:$X$569,2,TRUE))</f>
        <v>#N/A</v>
      </c>
      <c r="L18" s="20"/>
    </row>
    <row r="19" ht="90" customHeight="1" spans="2:12">
      <c r="B19" s="11"/>
      <c r="C19" s="15"/>
      <c r="D19" s="16"/>
      <c r="E19" s="17"/>
      <c r="F19" s="15"/>
      <c r="G19" s="16"/>
      <c r="H19" s="17"/>
      <c r="I19" s="18" t="e">
        <f>IF(D306="","",VLOOKUP(D306,$Y$567:$Z$569,2,TRUE))</f>
        <v>#N/A</v>
      </c>
      <c r="J19" s="18" t="e">
        <f>IF(D307="","",VLOOKUP(D307,$AA$567:$AB$569,2,TRUE))</f>
        <v>#N/A</v>
      </c>
      <c r="K19" s="18" t="e">
        <f>IF(D308="","",VLOOKUP(D308,$AC$567:$AD$569,2,TRUE))</f>
        <v>#N/A</v>
      </c>
      <c r="L19" s="20"/>
    </row>
    <row r="20" ht="90" customHeight="1" spans="2:12">
      <c r="B20" s="11"/>
      <c r="C20" s="15"/>
      <c r="D20" s="16"/>
      <c r="E20" s="17"/>
      <c r="F20" s="15"/>
      <c r="G20" s="16"/>
      <c r="H20" s="17"/>
      <c r="I20" s="18" t="e">
        <f>IF(D309="","",VLOOKUP(D309,$AE$567:$AF$569,2,TRUE))</f>
        <v>#N/A</v>
      </c>
      <c r="J20" s="18" t="e">
        <f>IF(D310="","",VLOOKUP(D310,$AG$567:$AH$569,2,TRUE))</f>
        <v>#N/A</v>
      </c>
      <c r="K20" s="18" t="e">
        <f>IF(D311="","",VLOOKUP(D311,$AI$567:$AJ$569,2,TRUE))</f>
        <v>#N/A</v>
      </c>
      <c r="L20" s="20"/>
    </row>
    <row r="21" ht="90" customHeight="1" spans="2:12">
      <c r="B21" s="11"/>
      <c r="C21" s="15"/>
      <c r="D21" s="16"/>
      <c r="E21" s="17"/>
      <c r="F21" s="15"/>
      <c r="G21" s="16"/>
      <c r="H21" s="17"/>
      <c r="I21" s="18" t="e">
        <f>IF(D312="","",VLOOKUP(D312,$AK$567:$AL$569,2,TRUE))</f>
        <v>#N/A</v>
      </c>
      <c r="J21" s="18" t="e">
        <f>IF(D313="","",VLOOKUP(D313,$AM$567:$AN$569,2,TRUE))</f>
        <v>#N/A</v>
      </c>
      <c r="K21" s="18" t="e">
        <f>IF(D314="","",VLOOKUP(D314,$AO$567:$AP$569,2,TRUE))</f>
        <v>#N/A</v>
      </c>
      <c r="L21" s="20"/>
    </row>
    <row r="22" ht="90" customHeight="1" spans="2:12">
      <c r="B22" s="11"/>
      <c r="C22" s="15"/>
      <c r="D22" s="16"/>
      <c r="E22" s="17"/>
      <c r="F22" s="15"/>
      <c r="G22" s="16"/>
      <c r="H22" s="17"/>
      <c r="I22" s="18" t="e">
        <f>IF(D315="","",VLOOKUP(D315,$AQ$567:$AR$569,2,TRUE))</f>
        <v>#N/A</v>
      </c>
      <c r="J22" s="18" t="e">
        <f>IF(D316="","",VLOOKUP(D316,$AS$567:$AT$569,2,TRUE))</f>
        <v>#N/A</v>
      </c>
      <c r="K22" s="18" t="e">
        <f>IF(D317="","",VLOOKUP(D317,$AU$567:$AV$569,2,TRUE))</f>
        <v>#N/A</v>
      </c>
      <c r="L22" s="20"/>
    </row>
    <row r="23" ht="90" customHeight="1" spans="2:12">
      <c r="B23" s="11"/>
      <c r="C23" s="15"/>
      <c r="D23" s="16"/>
      <c r="E23" s="17"/>
      <c r="F23" s="15"/>
      <c r="G23" s="16"/>
      <c r="H23" s="17"/>
      <c r="I23" s="18" t="e">
        <f>IF(D318="","",VLOOKUP(D318,$AW$567:$AX$569,2,TRUE))</f>
        <v>#N/A</v>
      </c>
      <c r="J23" s="18" t="e">
        <f>IF(D319="","",VLOOKUP(D319,$AY$567:$AZ$569,2,TRUE))</f>
        <v>#N/A</v>
      </c>
      <c r="K23" s="18" t="e">
        <f>IF(D320="","",VLOOKUP(D320,$BA$567:$BB$569,2,TRUE))</f>
        <v>#N/A</v>
      </c>
      <c r="L23" s="20"/>
    </row>
    <row r="24" ht="90" customHeight="1" spans="2:12">
      <c r="B24" s="11"/>
      <c r="C24" s="15"/>
      <c r="D24" s="16"/>
      <c r="E24" s="17"/>
      <c r="F24" s="15"/>
      <c r="G24" s="16"/>
      <c r="H24" s="17"/>
      <c r="I24" s="18" t="e">
        <f>IF(D321="","",VLOOKUP(D321,$M$571:$N$573,2,TRUE))</f>
        <v>#N/A</v>
      </c>
      <c r="J24" s="18" t="e">
        <f>IF(D322="","",VLOOKUP(D322,$O$571:$P$573,2,TRUE))</f>
        <v>#N/A</v>
      </c>
      <c r="K24" s="18" t="e">
        <f>IF(D323="","",VLOOKUP(D323,$Q$571:$R$573,2,TRUE))</f>
        <v>#N/A</v>
      </c>
      <c r="L24" s="20"/>
    </row>
    <row r="25" ht="90" customHeight="1" spans="2:12">
      <c r="B25" s="11"/>
      <c r="C25" s="15"/>
      <c r="D25" s="16"/>
      <c r="E25" s="17"/>
      <c r="F25" s="15"/>
      <c r="G25" s="16"/>
      <c r="H25" s="17"/>
      <c r="I25" s="18" t="e">
        <f>IF(D324="","",VLOOKUP(D324,$S$571:$T$573,2,TRUE))</f>
        <v>#N/A</v>
      </c>
      <c r="J25" s="18" t="e">
        <f>IF(D325="","",VLOOKUP(D325,$U$571:$V$573,2,TRUE))</f>
        <v>#N/A</v>
      </c>
      <c r="K25" s="18" t="e">
        <f>IF(D326="","",VLOOKUP(D326,$W$571:$X$573,2,TRUE))</f>
        <v>#N/A</v>
      </c>
      <c r="L25" s="20"/>
    </row>
    <row r="26" ht="90" customHeight="1" spans="2:12">
      <c r="B26" s="11"/>
      <c r="C26" s="15"/>
      <c r="D26" s="16"/>
      <c r="E26" s="17"/>
      <c r="F26" s="15"/>
      <c r="G26" s="16"/>
      <c r="H26" s="17"/>
      <c r="I26" s="18" t="e">
        <f>IF(D327="","",VLOOKUP(D327,$Y$571:$Z$573,2,TRUE))</f>
        <v>#N/A</v>
      </c>
      <c r="J26" s="18" t="e">
        <f>IF(D328="","",VLOOKUP(D328,$AA$571:$AB$573,2,TRUE))</f>
        <v>#N/A</v>
      </c>
      <c r="K26" s="18" t="e">
        <f>IF(D329="","",VLOOKUP(D329,$AC$571:$AD$573,2,TRUE))</f>
        <v>#N/A</v>
      </c>
      <c r="L26" s="20"/>
    </row>
    <row r="27" ht="90" customHeight="1" spans="2:12">
      <c r="B27" s="11"/>
      <c r="C27" s="15"/>
      <c r="D27" s="16"/>
      <c r="E27" s="17"/>
      <c r="F27" s="15"/>
      <c r="G27" s="16"/>
      <c r="H27" s="17"/>
      <c r="I27" s="18" t="e">
        <f>IF(D330="","",VLOOKUP(D330,$AE$571:$AF$573,2,TRUE))</f>
        <v>#N/A</v>
      </c>
      <c r="J27" s="18" t="e">
        <f>IF(D331="","",VLOOKUP(D341,$AG$571:$AH$573,2,TRUE))</f>
        <v>#N/A</v>
      </c>
      <c r="K27" s="18" t="e">
        <f>IF(D332="","",VLOOKUP(D342,$AI$571:$AJ$573,2,TRUE))</f>
        <v>#N/A</v>
      </c>
      <c r="L27" s="20"/>
    </row>
    <row r="28" ht="90" customHeight="1" spans="2:12">
      <c r="B28" s="11"/>
      <c r="C28" s="15"/>
      <c r="D28" s="16"/>
      <c r="E28" s="17"/>
      <c r="F28" s="15"/>
      <c r="G28" s="16"/>
      <c r="H28" s="17"/>
      <c r="I28" s="18" t="e">
        <f>IF(D333="","",VLOOKUP(D333,$AK$571:$AL$573,2,TRUE))</f>
        <v>#N/A</v>
      </c>
      <c r="J28" s="18" t="e">
        <f>IF(D334="","",VLOOKUP(D334,$AM$571:$AN$573,2,TRUE))</f>
        <v>#N/A</v>
      </c>
      <c r="K28" s="18" t="e">
        <f>IF(D335="","",VLOOKUP(D335,$AO$571:$AP$573,2,TRUE))</f>
        <v>#N/A</v>
      </c>
      <c r="L28" s="20"/>
    </row>
    <row r="29" ht="90" customHeight="1" spans="2:12">
      <c r="B29" s="11"/>
      <c r="C29" s="15"/>
      <c r="D29" s="16"/>
      <c r="E29" s="17"/>
      <c r="F29" s="15"/>
      <c r="G29" s="16"/>
      <c r="H29" s="17"/>
      <c r="I29" s="18" t="e">
        <f>IF(D336="","",VLOOKUP(D336,$AQ$571:$AR$573,2,TRUE))</f>
        <v>#N/A</v>
      </c>
      <c r="J29" s="18" t="e">
        <f>IF(D337="","",VLOOKUP(D337,$AS$571:$AT$573,2,TRUE))</f>
        <v>#N/A</v>
      </c>
      <c r="K29" s="18" t="e">
        <f>IF(D338="","",VLOOKUP(D338,$AU$571:$AV$573,2,TRUE))</f>
        <v>#N/A</v>
      </c>
      <c r="L29" s="20"/>
    </row>
    <row r="30" ht="90" customHeight="1" spans="2:12">
      <c r="B30" s="11"/>
      <c r="C30" s="15"/>
      <c r="D30" s="16"/>
      <c r="E30" s="17"/>
      <c r="F30" s="15"/>
      <c r="G30" s="16"/>
      <c r="H30" s="17"/>
      <c r="I30" s="18" t="e">
        <f>IF(D339="","",VLOOKUP(D339,$AW$571:$AX$573,2,TRUE))</f>
        <v>#N/A</v>
      </c>
      <c r="J30" s="18" t="e">
        <f>IF(D340="","",VLOOKUP(D340,$AY$571:$AZ$573,2,TRUE))</f>
        <v>#N/A</v>
      </c>
      <c r="K30" s="18" t="e">
        <f>IF(D341="","",VLOOKUP(D341,$BA$571:$BB$573,2,TRUE))</f>
        <v>#N/A</v>
      </c>
      <c r="L30" s="20"/>
    </row>
    <row r="31" ht="90" customHeight="1" spans="2:12">
      <c r="B31" s="11"/>
      <c r="C31" s="15"/>
      <c r="D31" s="16"/>
      <c r="E31" s="17"/>
      <c r="F31" s="15"/>
      <c r="G31" s="16"/>
      <c r="H31" s="17"/>
      <c r="I31" s="18" t="e">
        <f>IF(D342="","",VLOOKUP(D342,$M$575:$N$577,2,TRUE))</f>
        <v>#N/A</v>
      </c>
      <c r="J31" s="18" t="e">
        <f>IF(D343="","",VLOOKUP(D343,$O$575:$P$577,2,TRUE))</f>
        <v>#N/A</v>
      </c>
      <c r="K31" s="18" t="e">
        <f>IF(D344="","",VLOOKUP(D344,$Q$575:$R$577,2,TRUE))</f>
        <v>#N/A</v>
      </c>
      <c r="L31" s="20"/>
    </row>
    <row r="32" ht="90" customHeight="1" spans="2:12">
      <c r="B32" s="11"/>
      <c r="C32" s="15"/>
      <c r="D32" s="16"/>
      <c r="E32" s="17"/>
      <c r="F32" s="15"/>
      <c r="G32" s="16"/>
      <c r="H32" s="17"/>
      <c r="I32" s="18" t="e">
        <f>IF(D345="","",VLOOKUP(D345,$S$575:$T$577,2,TRUE))</f>
        <v>#N/A</v>
      </c>
      <c r="J32" s="18" t="e">
        <f>IF(D346="","",VLOOKUP(D346,$U$575:$V$577,2,TRUE))</f>
        <v>#N/A</v>
      </c>
      <c r="K32" s="18" t="e">
        <f>IF(D347="","",VLOOKUP(D347,$W$575:$X$577,2,TRUE))</f>
        <v>#N/A</v>
      </c>
      <c r="L32" s="20"/>
    </row>
    <row r="33" ht="90" customHeight="1" spans="2:12">
      <c r="B33" s="11"/>
      <c r="C33" s="15"/>
      <c r="D33" s="16"/>
      <c r="E33" s="17"/>
      <c r="F33" s="15"/>
      <c r="G33" s="16"/>
      <c r="H33" s="17"/>
      <c r="I33" s="18" t="e">
        <f>IF(D348="","",VLOOKUP(D348,$Y$575:$Z$577,2,TRUE))</f>
        <v>#N/A</v>
      </c>
      <c r="J33" s="18" t="e">
        <f>IF(D349="","",VLOOKUP(D349,$AA$575:$AB$577,2,TRUE))</f>
        <v>#N/A</v>
      </c>
      <c r="K33" s="18" t="e">
        <f>IF(D350="","",VLOOKUP(D350,$AC$575:$AD$577,2,TRUE))</f>
        <v>#N/A</v>
      </c>
      <c r="L33" s="20"/>
    </row>
    <row r="34" ht="90" customHeight="1" spans="2:12">
      <c r="B34" s="11"/>
      <c r="C34" s="15"/>
      <c r="D34" s="16"/>
      <c r="E34" s="17"/>
      <c r="F34" s="15"/>
      <c r="G34" s="16"/>
      <c r="H34" s="17"/>
      <c r="I34" s="18" t="e">
        <f>IF(D351="","",VLOOKUP(D351,$AE$575:$AF$577,2,TRUE))</f>
        <v>#N/A</v>
      </c>
      <c r="J34" s="18" t="e">
        <f>IF(D352="","",VLOOKUP(D352,$AG$575:$AH$577,2,TRUE))</f>
        <v>#N/A</v>
      </c>
      <c r="K34" s="18" t="e">
        <f>IF(D353="","",VLOOKUP(D353,$AI$575:$AJ$577,2,TRUE))</f>
        <v>#N/A</v>
      </c>
      <c r="L34" s="20"/>
    </row>
    <row r="35" ht="90" customHeight="1" spans="2:12">
      <c r="B35" s="11"/>
      <c r="C35" s="15"/>
      <c r="D35" s="16"/>
      <c r="E35" s="17"/>
      <c r="F35" s="15"/>
      <c r="G35" s="16"/>
      <c r="H35" s="17"/>
      <c r="I35" s="18" t="e">
        <f>IF(D354="","",VLOOKUP(D354,$AK$575:$AL$577,2,TRUE))</f>
        <v>#N/A</v>
      </c>
      <c r="J35" s="18" t="e">
        <f>IF(D355="","",VLOOKUP(D355,$AM$575:$AN$577,2,TRUE))</f>
        <v>#N/A</v>
      </c>
      <c r="K35" s="18" t="e">
        <f>IF(D356="","",VLOOKUP(D356,$AO$575:$AP$577,2,TRUE))</f>
        <v>#N/A</v>
      </c>
      <c r="L35" s="20"/>
    </row>
    <row r="36" ht="90" customHeight="1" spans="2:12">
      <c r="B36" s="11"/>
      <c r="C36" s="15"/>
      <c r="D36" s="16"/>
      <c r="E36" s="17"/>
      <c r="F36" s="15"/>
      <c r="G36" s="16"/>
      <c r="H36" s="17"/>
      <c r="I36" s="18" t="e">
        <f>IF(D357="","",VLOOKUP(D357,$AQ$575:$AR$577,2,TRUE))</f>
        <v>#N/A</v>
      </c>
      <c r="J36" s="18" t="e">
        <f>IF(D358="","",VLOOKUP(D358,$AS$575:$AT$577,2,TRUE))</f>
        <v>#N/A</v>
      </c>
      <c r="K36" s="18" t="e">
        <f>IF(D359="","",VLOOKUP(D359,$AU$575:$AV$577,2,TRUE))</f>
        <v>#N/A</v>
      </c>
      <c r="L36" s="20"/>
    </row>
    <row r="37" ht="90" customHeight="1" spans="2:12">
      <c r="B37" s="11"/>
      <c r="C37" s="15"/>
      <c r="D37" s="16"/>
      <c r="E37" s="17"/>
      <c r="F37" s="15"/>
      <c r="G37" s="16"/>
      <c r="H37" s="17"/>
      <c r="I37" s="18" t="e">
        <f>IF(D360="","",VLOOKUP(D360,$AW$575:$AX$577,2,TRUE))</f>
        <v>#N/A</v>
      </c>
      <c r="J37" s="18" t="e">
        <f>IF(D361="","",VLOOKUP(D361,$AY$575:$AZ$577,2,TRUE))</f>
        <v>#N/A</v>
      </c>
      <c r="K37" s="18" t="e">
        <f>IF(D362="","",VLOOKUP(D362,$BA$575:$BB$577,2,TRUE))</f>
        <v>#N/A</v>
      </c>
      <c r="L37" s="20"/>
    </row>
    <row r="38" ht="90" customHeight="1" spans="2:12">
      <c r="B38" s="11"/>
      <c r="C38" s="15"/>
      <c r="D38" s="16"/>
      <c r="E38" s="17"/>
      <c r="F38" s="15"/>
      <c r="G38" s="16"/>
      <c r="H38" s="17"/>
      <c r="I38" s="18" t="e">
        <f>IF(D363="","",VLOOKUP(D363,$M$579:$N$581,2,TRUE))</f>
        <v>#N/A</v>
      </c>
      <c r="J38" s="18" t="e">
        <f>IF(D364="","",VLOOKUP(D364,$O$579:$P$581,2,TRUE))</f>
        <v>#N/A</v>
      </c>
      <c r="K38" s="18" t="e">
        <f>IF(D365="","",VLOOKUP(D365,$Q$579:$R$581,2,TRUE))</f>
        <v>#N/A</v>
      </c>
      <c r="L38" s="20"/>
    </row>
    <row r="39" ht="90" customHeight="1" spans="2:12">
      <c r="B39" s="11"/>
      <c r="C39" s="15"/>
      <c r="D39" s="16"/>
      <c r="E39" s="17"/>
      <c r="F39" s="15"/>
      <c r="G39" s="16"/>
      <c r="H39" s="17"/>
      <c r="I39" s="18" t="e">
        <f>IF(D366="","",VLOOKUP(D366,$S$579:$T$581,2,TRUE))</f>
        <v>#N/A</v>
      </c>
      <c r="J39" s="18" t="e">
        <f>IF(D367="","",VLOOKUP(D367,$U$579:$V$581,2,TRUE))</f>
        <v>#N/A</v>
      </c>
      <c r="K39" s="18" t="e">
        <f>IF(D368="","",VLOOKUP(D368,$W$579:$X$581,2,TRUE))</f>
        <v>#N/A</v>
      </c>
      <c r="L39" s="20"/>
    </row>
    <row r="40" ht="90" customHeight="1" spans="2:12">
      <c r="B40" s="11"/>
      <c r="C40" s="15"/>
      <c r="D40" s="16"/>
      <c r="E40" s="17"/>
      <c r="F40" s="15"/>
      <c r="G40" s="16"/>
      <c r="H40" s="17"/>
      <c r="I40" s="18" t="e">
        <f>IF(D369="","",VLOOKUP(D369,$Y$579:$Z$581,2,TRUE))</f>
        <v>#N/A</v>
      </c>
      <c r="J40" s="18" t="e">
        <f>IF(D370="","",VLOOKUP(D370,$AA$579:$AB$581,2,TRUE))</f>
        <v>#N/A</v>
      </c>
      <c r="K40" s="18" t="e">
        <f>IF(D371="","",VLOOKUP(D371,$AC$579:$AD$581,2,TRUE))</f>
        <v>#N/A</v>
      </c>
      <c r="L40" s="20"/>
    </row>
    <row r="41" ht="90" customHeight="1" spans="2:12">
      <c r="B41" s="11"/>
      <c r="C41" s="15"/>
      <c r="D41" s="16"/>
      <c r="E41" s="17"/>
      <c r="F41" s="15"/>
      <c r="G41" s="16"/>
      <c r="H41" s="17"/>
      <c r="I41" s="18" t="e">
        <f>IF(D372="","",VLOOKUP(D372,$AE$579:$AF$581,2,TRUE))</f>
        <v>#N/A</v>
      </c>
      <c r="J41" s="18" t="e">
        <f>IF(D373="","",VLOOKUP(D373,$AG$579:$AH$581,2,TRUE))</f>
        <v>#N/A</v>
      </c>
      <c r="K41" s="18" t="e">
        <f>IF(D374="","",VLOOKUP(D374,$AI$579:$AJ$581,2,TRUE))</f>
        <v>#N/A</v>
      </c>
      <c r="L41" s="20"/>
    </row>
    <row r="42" ht="90" customHeight="1" spans="2:12">
      <c r="B42" s="11"/>
      <c r="C42" s="15"/>
      <c r="D42" s="16"/>
      <c r="E42" s="17"/>
      <c r="F42" s="15"/>
      <c r="G42" s="16"/>
      <c r="H42" s="17"/>
      <c r="I42" s="18" t="e">
        <f>IF(D375="","",VLOOKUP(D375,$AK$579:$AL$581,2,TRUE))</f>
        <v>#N/A</v>
      </c>
      <c r="J42" s="18" t="e">
        <f>IF(D376="","",VLOOKUP(D376,$AM$579:$AN$581,2,TRUE))</f>
        <v>#N/A</v>
      </c>
      <c r="K42" s="18" t="e">
        <f>IF(D377="","",VLOOKUP(D377,$AO$579:$AP$581,2,TRUE))</f>
        <v>#N/A</v>
      </c>
      <c r="L42" s="20"/>
    </row>
    <row r="43" ht="90" customHeight="1" spans="2:12">
      <c r="B43" s="11"/>
      <c r="C43" s="15"/>
      <c r="D43" s="16"/>
      <c r="E43" s="17"/>
      <c r="F43" s="15"/>
      <c r="G43" s="16"/>
      <c r="H43" s="17"/>
      <c r="I43" s="18" t="e">
        <f>IF(D378="","",VLOOKUP(D378,$AQ$579:$AR$581,2,TRUE))</f>
        <v>#N/A</v>
      </c>
      <c r="J43" s="18" t="e">
        <f>IF(D379="","",VLOOKUP(D379,$AS$579:$AT$581,2,TRUE))</f>
        <v>#N/A</v>
      </c>
      <c r="K43" s="18" t="e">
        <f>IF(D380="","",VLOOKUP(D380,$AU$579:$AV$581,2,TRUE))</f>
        <v>#N/A</v>
      </c>
      <c r="L43" s="20"/>
    </row>
    <row r="44" ht="90" customHeight="1" spans="2:12">
      <c r="B44" s="11"/>
      <c r="C44" s="15"/>
      <c r="D44" s="16"/>
      <c r="E44" s="17"/>
      <c r="F44" s="15"/>
      <c r="G44" s="16"/>
      <c r="H44" s="17"/>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5"/>
      <c r="G45" s="16"/>
      <c r="H45" s="17"/>
      <c r="I45" s="18" t="e">
        <f>IF(E300="","",VLOOKUP(E300,$M$583:$N$585,2,TRUE))</f>
        <v>#N/A</v>
      </c>
      <c r="J45" s="18" t="e">
        <f>IF(E301="","",VLOOKUP(E301,$O$583:$P$585,2,TRUE))</f>
        <v>#N/A</v>
      </c>
      <c r="K45" s="18" t="e">
        <f>IF(E302="","",VLOOKUP(E302,$Q$583:$R$585,2,TRUE))</f>
        <v>#N/A</v>
      </c>
      <c r="L45" s="20"/>
    </row>
    <row r="46" ht="90" customHeight="1" spans="2:12">
      <c r="B46" s="11"/>
      <c r="C46" s="15"/>
      <c r="D46" s="16"/>
      <c r="E46" s="17"/>
      <c r="F46" s="15"/>
      <c r="G46" s="16"/>
      <c r="H46" s="17"/>
      <c r="I46" s="18" t="e">
        <f>IF(E303="","",VLOOKUP(E303,$S$583:$T$585,2,TRUE))</f>
        <v>#N/A</v>
      </c>
      <c r="J46" s="18" t="e">
        <f>IF(E304="","",VLOOKUP(E304,$U$583:$V$585,2,TRUE))</f>
        <v>#N/A</v>
      </c>
      <c r="K46" s="18" t="e">
        <f>IF(E305="","",VLOOKUP(E305,$W$583:$X$585,2,TRUE))</f>
        <v>#N/A</v>
      </c>
      <c r="L46" s="20"/>
    </row>
    <row r="47" ht="90" customHeight="1" spans="2:12">
      <c r="B47" s="11"/>
      <c r="C47" s="15"/>
      <c r="D47" s="16"/>
      <c r="E47" s="17"/>
      <c r="F47" s="15"/>
      <c r="G47" s="16"/>
      <c r="H47" s="17"/>
      <c r="I47" s="18" t="e">
        <f>IF(E306="","",VLOOKUP(E306,$Y$583:$Z$585,2,TRUE))</f>
        <v>#N/A</v>
      </c>
      <c r="J47" s="18" t="e">
        <f>IF(E307="","",VLOOKUP(E307,$AA$583:$AB$585,2,TRUE))</f>
        <v>#N/A</v>
      </c>
      <c r="K47" s="18" t="e">
        <f>IF(E308="","",VLOOKUP(E308,$AC$583:$AD$585,2,TRUE))</f>
        <v>#N/A</v>
      </c>
      <c r="L47" s="20"/>
    </row>
    <row r="48" ht="90" customHeight="1" spans="2:12">
      <c r="B48" s="11"/>
      <c r="C48" s="15"/>
      <c r="D48" s="16"/>
      <c r="E48" s="17"/>
      <c r="F48" s="15"/>
      <c r="G48" s="16"/>
      <c r="H48" s="17"/>
      <c r="I48" s="18" t="e">
        <f>IF(E309="","",VLOOKUP(E309,$AE$583:$AF$585,2,TRUE))</f>
        <v>#N/A</v>
      </c>
      <c r="J48" s="18" t="e">
        <f>IF(E310="","",VLOOKUP(E310,$AG$583:$AH$585,2,TRUE))</f>
        <v>#N/A</v>
      </c>
      <c r="K48" s="18" t="e">
        <f>IF(E311="","",VLOOKUP(E311,$AI$583:$AJ$585,2,TRUE))</f>
        <v>#N/A</v>
      </c>
      <c r="L48" s="20"/>
    </row>
    <row r="49" ht="90" customHeight="1" spans="2:12">
      <c r="B49" s="11"/>
      <c r="C49" s="15"/>
      <c r="D49" s="16"/>
      <c r="E49" s="17"/>
      <c r="F49" s="15"/>
      <c r="G49" s="16"/>
      <c r="H49" s="17"/>
      <c r="I49" s="18" t="e">
        <f>IF(E312="","",VLOOKUP(E312,$AK$583:$AL$585,2,TRUE))</f>
        <v>#N/A</v>
      </c>
      <c r="J49" s="18" t="e">
        <f>IF(E313="","",VLOOKUP(E313,$AM$583:$AN$585,2,TRUE))</f>
        <v>#N/A</v>
      </c>
      <c r="K49" s="18" t="e">
        <f>IF(E314="","",VLOOKUP(E314,$AO$583:$AP$585,2,TRUE))</f>
        <v>#N/A</v>
      </c>
      <c r="L49" s="20"/>
    </row>
    <row r="50" ht="90" customHeight="1" spans="2:12">
      <c r="B50" s="11"/>
      <c r="C50" s="15"/>
      <c r="D50" s="16"/>
      <c r="E50" s="17"/>
      <c r="F50" s="15"/>
      <c r="G50" s="16"/>
      <c r="H50" s="17"/>
      <c r="I50" s="18" t="e">
        <f>IF(E315="","",VLOOKUP(E315,$AQ$583:$AR$585,2,TRUE))</f>
        <v>#N/A</v>
      </c>
      <c r="J50" s="18" t="e">
        <f>IF(E316="","",VLOOKUP(E316,$AS$583:$AT$585,2,TRUE))</f>
        <v>#N/A</v>
      </c>
      <c r="K50" s="18" t="e">
        <f>IF(E317="","",VLOOKUP(E317,$AU$583:$AV$585,2,TRUE))</f>
        <v>#N/A</v>
      </c>
      <c r="L50" s="20"/>
    </row>
    <row r="51" ht="90" customHeight="1" spans="2:12">
      <c r="B51" s="11"/>
      <c r="C51" s="15"/>
      <c r="D51" s="16"/>
      <c r="E51" s="17"/>
      <c r="F51" s="15"/>
      <c r="G51" s="16"/>
      <c r="H51" s="17"/>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15"/>
      <c r="G52" s="16"/>
      <c r="H52" s="17"/>
      <c r="I52" s="21" t="e">
        <f>IF(F300="","",VLOOKUP(F300,$M$587:$N$589,2,TRUE))</f>
        <v>#N/A</v>
      </c>
      <c r="J52" s="18" t="e">
        <f>IF(F301="","",VLOOKUP(F301,$O$587:$P$589,2,TRUE))</f>
        <v>#N/A</v>
      </c>
      <c r="K52" s="18" t="e">
        <f>IF(F302="","",VLOOKUP(F302,$Q$587:$R$589,2,TRUE))</f>
        <v>#N/A</v>
      </c>
      <c r="L52" s="20"/>
    </row>
    <row r="53" ht="90" customHeight="1" spans="2:12">
      <c r="B53" s="11"/>
      <c r="C53" s="15"/>
      <c r="D53" s="16"/>
      <c r="E53" s="17"/>
      <c r="F53" s="15"/>
      <c r="G53" s="16"/>
      <c r="H53" s="17"/>
      <c r="I53" s="18" t="e">
        <f>IF(F303="","",VLOOKUP(F303,$S$587:$T$589,2,TRUE))</f>
        <v>#N/A</v>
      </c>
      <c r="J53" s="18" t="e">
        <f>IF(F304="","",VLOOKUP(F304,$U$587:$V$589,2,TRUE))</f>
        <v>#N/A</v>
      </c>
      <c r="K53" s="18" t="e">
        <f>IF(F305="","",VLOOKUP(F305,$W$587:$X$589,2,TRUE))</f>
        <v>#N/A</v>
      </c>
      <c r="L53" s="20"/>
    </row>
    <row r="54" ht="90" customHeight="1" spans="2:12">
      <c r="B54" s="11"/>
      <c r="C54" s="15"/>
      <c r="D54" s="16"/>
      <c r="E54" s="17"/>
      <c r="F54" s="15"/>
      <c r="G54" s="16"/>
      <c r="H54" s="17"/>
      <c r="I54" s="18" t="e">
        <f>IF(F306="","",VLOOKUP(F306,$Y$587:$Z$589,2,TRUE))</f>
        <v>#N/A</v>
      </c>
      <c r="J54" s="18" t="e">
        <f>IF(F307="","",VLOOKUP(F307,$AA$587:$AB$589,2,TRUE))</f>
        <v>#N/A</v>
      </c>
      <c r="K54" s="18" t="e">
        <f>IF(F308="","",VLOOKUP(F308,$AC$587:$AD$589,2,TRUE))</f>
        <v>#N/A</v>
      </c>
      <c r="L54" s="20"/>
    </row>
    <row r="55" ht="90" customHeight="1" spans="2:12">
      <c r="B55" s="11"/>
      <c r="C55" s="15"/>
      <c r="D55" s="16"/>
      <c r="E55" s="17"/>
      <c r="F55" s="15"/>
      <c r="G55" s="16"/>
      <c r="H55" s="17"/>
      <c r="I55" s="18" t="e">
        <f>IF(F309="","",VLOOKUP(F309,$AE$587:$AF$589,2,TRUE))</f>
        <v>#N/A</v>
      </c>
      <c r="J55" s="18" t="e">
        <f>IF(F310="","",VLOOKUP(F310,$AG$587:$AH$589,2,TRUE))</f>
        <v>#N/A</v>
      </c>
      <c r="K55" s="18" t="e">
        <f>IF(F311="","",VLOOKUP(F311,$AI$587:$AJ$589,2,TRUE))</f>
        <v>#N/A</v>
      </c>
      <c r="L55" s="20"/>
    </row>
    <row r="56" ht="90" customHeight="1" spans="2:12">
      <c r="B56" s="11"/>
      <c r="C56" s="15"/>
      <c r="D56" s="16"/>
      <c r="E56" s="17"/>
      <c r="F56" s="15"/>
      <c r="G56" s="16"/>
      <c r="H56" s="17"/>
      <c r="I56" s="18" t="e">
        <f>IF(F312="","",VLOOKUP(F312,$AK$587:$AL$589,2,TRUE))</f>
        <v>#N/A</v>
      </c>
      <c r="J56" s="18" t="e">
        <f>IF(F313="","",VLOOKUP(F313,$AM$587:$AN$589,2,TRUE))</f>
        <v>#N/A</v>
      </c>
      <c r="K56" s="18" t="e">
        <f>IF(F314="","",VLOOKUP(F314,$AO$587:$AP$589,2,TRUE))</f>
        <v>#N/A</v>
      </c>
      <c r="L56" s="20"/>
    </row>
    <row r="57" ht="90" customHeight="1" spans="2:12">
      <c r="B57" s="11"/>
      <c r="C57" s="15"/>
      <c r="D57" s="16"/>
      <c r="E57" s="17"/>
      <c r="F57" s="15"/>
      <c r="G57" s="16"/>
      <c r="H57" s="17"/>
      <c r="I57" s="21" t="e">
        <f>IF(F315="","",VLOOKUP(F315,$AQ$587:$AR$589,2,TRUE))</f>
        <v>#N/A</v>
      </c>
      <c r="J57" s="18" t="e">
        <f>IF(F316="","",VLOOKUP(F316,$AS$587:$AT$589,2,TRUE))</f>
        <v>#N/A</v>
      </c>
      <c r="K57" s="18" t="e">
        <f>IF(F317="","",VLOOKUP(F317,$AU$587:$AV$589,2,TRUE))</f>
        <v>#N/A</v>
      </c>
      <c r="L57" s="20"/>
    </row>
    <row r="58" ht="90" customHeight="1" spans="2:12">
      <c r="B58" s="11"/>
      <c r="C58" s="15"/>
      <c r="D58" s="16"/>
      <c r="E58" s="17"/>
      <c r="F58" s="15"/>
      <c r="G58" s="16"/>
      <c r="H58" s="17"/>
      <c r="I58" s="18" t="e">
        <f>IF(F318="","",VLOOKUP(F318,$AW$587:$AX$589,2,TRUE))</f>
        <v>#N/A</v>
      </c>
      <c r="J58" s="18" t="e">
        <f>IF(F319="","",VLOOKUP(F319,$AY$587:$AZ$589,2,TRUE))</f>
        <v>#N/A</v>
      </c>
      <c r="K58" s="18" t="e">
        <f>IF(F320="","",VLOOKUP(F320,$BA$587:$BB$589,2,TRUE))</f>
        <v>#N/A</v>
      </c>
      <c r="L58" s="20"/>
    </row>
    <row r="59" ht="90" customHeight="1" spans="2:12">
      <c r="B59" s="11"/>
      <c r="C59" s="15"/>
      <c r="D59" s="16"/>
      <c r="E59" s="17"/>
      <c r="F59" s="15"/>
      <c r="G59" s="16"/>
      <c r="H59" s="17"/>
      <c r="I59" s="21" t="e">
        <f>IF(F321="","",VLOOKUP(F321,$M$591:$N$593,2,TRUE))</f>
        <v>#N/A</v>
      </c>
      <c r="J59" s="18" t="e">
        <f>IF(F322="","",VLOOKUP(F322,$O$591:$P$593,2,TRUE))</f>
        <v>#N/A</v>
      </c>
      <c r="K59" s="18" t="e">
        <f>IF(F323="","",VLOOKUP(F323,$Q$591:$R$593,2,TRUE))</f>
        <v>#N/A</v>
      </c>
      <c r="L59" s="20"/>
    </row>
    <row r="60" ht="90" customHeight="1" spans="2:12">
      <c r="B60" s="11"/>
      <c r="C60" s="15"/>
      <c r="D60" s="16"/>
      <c r="E60" s="17"/>
      <c r="F60" s="15"/>
      <c r="G60" s="16"/>
      <c r="H60" s="17"/>
      <c r="I60" s="18" t="e">
        <f>IF(F324="","",VLOOKUP(F324,$S$591:$T$593,2,TRUE))</f>
        <v>#N/A</v>
      </c>
      <c r="J60" s="18" t="e">
        <f>IF(F325="","",VLOOKUP(F325,$U$591:$V$593,2,TRUE))</f>
        <v>#N/A</v>
      </c>
      <c r="K60" s="18" t="e">
        <f>IF(F326="","",VLOOKUP(F326,$W$591:$X$593,2,TRUE))</f>
        <v>#N/A</v>
      </c>
      <c r="L60" s="20"/>
    </row>
    <row r="61" ht="90" customHeight="1" spans="2:12">
      <c r="B61" s="11"/>
      <c r="C61" s="15"/>
      <c r="D61" s="16"/>
      <c r="E61" s="17"/>
      <c r="F61" s="15"/>
      <c r="G61" s="16"/>
      <c r="H61" s="17"/>
      <c r="I61" s="18" t="e">
        <f>IF(F327="","",VLOOKUP(F327,$Y$591:$Z$593,2,TRUE))</f>
        <v>#N/A</v>
      </c>
      <c r="J61" s="18" t="e">
        <f>IF(F328="","",VLOOKUP(F328,$AA$591:$AB$593,2,TRUE))</f>
        <v>#N/A</v>
      </c>
      <c r="K61" s="18" t="e">
        <f>IF(F329="","",VLOOKUP(F329,$AC$591:$AD$593,2,TRUE))</f>
        <v>#N/A</v>
      </c>
      <c r="L61" s="20"/>
    </row>
    <row r="62" ht="90" customHeight="1" spans="2:12">
      <c r="B62" s="11"/>
      <c r="C62" s="15"/>
      <c r="D62" s="16"/>
      <c r="E62" s="17"/>
      <c r="F62" s="15"/>
      <c r="G62" s="16"/>
      <c r="H62" s="17"/>
      <c r="I62" s="18" t="e">
        <f>IF(F330="","",VLOOKUP(F330,$AE$591:$AF$593,2,TRUE))</f>
        <v>#N/A</v>
      </c>
      <c r="J62" s="18" t="e">
        <f>IF(F331="","",VLOOKUP(F331,$AG$591:$AH$593,2,TRUE))</f>
        <v>#N/A</v>
      </c>
      <c r="K62" s="18" t="e">
        <f>IF(F332="","",VLOOKUP(F332,$AI$591:$AJ$593,2,TRUE))</f>
        <v>#N/A</v>
      </c>
      <c r="L62" s="20"/>
    </row>
    <row r="63" ht="90" customHeight="1" spans="2:12">
      <c r="B63" s="11"/>
      <c r="C63" s="15"/>
      <c r="D63" s="16"/>
      <c r="E63" s="17"/>
      <c r="F63" s="15"/>
      <c r="G63" s="16"/>
      <c r="H63" s="17"/>
      <c r="I63" s="18" t="e">
        <f>IF(F333="","",VLOOKUP(F333,$AK$591:$AL$593,2,TRUE))</f>
        <v>#N/A</v>
      </c>
      <c r="J63" s="18" t="e">
        <f>IF(F334="","",VLOOKUP(F334,$AM$591:$AN$593,2,TRUE))</f>
        <v>#N/A</v>
      </c>
      <c r="K63" s="18" t="e">
        <f>IF(F335="","",VLOOKUP(F335,$AO$591:$AP$593,2,TRUE))</f>
        <v>#N/A</v>
      </c>
      <c r="L63" s="20"/>
    </row>
    <row r="64" ht="90" customHeight="1" spans="2:12">
      <c r="B64" s="11"/>
      <c r="C64" s="15"/>
      <c r="D64" s="16"/>
      <c r="E64" s="17"/>
      <c r="F64" s="15"/>
      <c r="G64" s="16"/>
      <c r="H64" s="17"/>
      <c r="I64" s="21" t="e">
        <f>IF(F336="","",VLOOKUP(F336,$AQ$591:$AR$593,2,TRUE))</f>
        <v>#N/A</v>
      </c>
      <c r="J64" s="18" t="e">
        <f>IF(F337="","",VLOOKUP(F337,$AS$591:$AT$593,2,TRUE))</f>
        <v>#N/A</v>
      </c>
      <c r="K64" s="18" t="e">
        <f>IF(F338="","",VLOOKUP(F338,$AU$591:$AV$593,2,TRUE))</f>
        <v>#N/A</v>
      </c>
      <c r="L64" s="20"/>
    </row>
    <row r="65" ht="90" customHeight="1" spans="2:12">
      <c r="B65" s="11"/>
      <c r="C65" s="15"/>
      <c r="D65" s="16"/>
      <c r="E65" s="17"/>
      <c r="F65" s="15"/>
      <c r="G65" s="16"/>
      <c r="H65" s="17"/>
      <c r="I65" s="18" t="e">
        <f>IF(F339="","",VLOOKUP(F339,$AW$591:$AX$593,2,TRUE))</f>
        <v>#N/A</v>
      </c>
      <c r="J65" s="18" t="e">
        <f>IF(F340="","",VLOOKUP(F340,$AY$591:$AZ$593,2,TRUE))</f>
        <v>#N/A</v>
      </c>
      <c r="K65" s="18" t="e">
        <f>IF(F341="","",VLOOKUP(F341,$BA$591:$BB$593,2,TRUE))</f>
        <v>#N/A</v>
      </c>
      <c r="L65" s="20"/>
    </row>
    <row r="66" ht="90" customHeight="1" spans="2:12">
      <c r="B66" s="11"/>
      <c r="C66" s="15"/>
      <c r="D66" s="16"/>
      <c r="E66" s="17"/>
      <c r="F66" s="15"/>
      <c r="G66" s="16"/>
      <c r="H66" s="17"/>
      <c r="I66" s="21" t="e">
        <f>IF(F342="","",VLOOKUP(F342,$M$595:$N$597,2,TRUE))</f>
        <v>#N/A</v>
      </c>
      <c r="J66" s="18" t="e">
        <f>IF(F343="","",VLOOKUP(F343,$O$595:$P$597,2,TRUE))</f>
        <v>#N/A</v>
      </c>
      <c r="K66" s="18" t="e">
        <f>IF(F344="","",VLOOKUP(F344,$Q$595:$R$597,2,TRUE))</f>
        <v>#N/A</v>
      </c>
      <c r="L66" s="20"/>
    </row>
    <row r="67" ht="90" customHeight="1" spans="2:12">
      <c r="B67" s="11"/>
      <c r="C67" s="15"/>
      <c r="D67" s="16"/>
      <c r="E67" s="17"/>
      <c r="F67" s="15"/>
      <c r="G67" s="16"/>
      <c r="H67" s="17"/>
      <c r="I67" s="18" t="e">
        <f>IF(F345="","",VLOOKUP(F345,$S$595:$T$597,2,TRUE))</f>
        <v>#N/A</v>
      </c>
      <c r="J67" s="18" t="e">
        <f>IF(F346="","",VLOOKUP(F346,$U$595:$V$597,2,TRUE))</f>
        <v>#N/A</v>
      </c>
      <c r="K67" s="18" t="e">
        <f>IF(F347="","",VLOOKUP(F347,$W$595:$X$597,2,TRUE))</f>
        <v>#N/A</v>
      </c>
      <c r="L67" s="20"/>
    </row>
    <row r="68" ht="90" customHeight="1" spans="2:12">
      <c r="B68" s="11"/>
      <c r="C68" s="15"/>
      <c r="D68" s="16"/>
      <c r="E68" s="17"/>
      <c r="F68" s="15"/>
      <c r="G68" s="16"/>
      <c r="H68" s="17"/>
      <c r="I68" s="18" t="e">
        <f>IF(F348="","",VLOOKUP(F348,$Y$595:$Z$597,2,TRUE))</f>
        <v>#N/A</v>
      </c>
      <c r="J68" s="18" t="e">
        <f>IF(F349="","",VLOOKUP(F349,$AA$595:$AB$597,2,TRUE))</f>
        <v>#N/A</v>
      </c>
      <c r="K68" s="18" t="e">
        <f>IF(F350="","",VLOOKUP(F350,$AC$595:$AD$597,2,TRUE))</f>
        <v>#N/A</v>
      </c>
      <c r="L68" s="20"/>
    </row>
    <row r="69" ht="90" customHeight="1" spans="2:12">
      <c r="B69" s="11"/>
      <c r="C69" s="15"/>
      <c r="D69" s="16"/>
      <c r="E69" s="17"/>
      <c r="F69" s="15"/>
      <c r="G69" s="16"/>
      <c r="H69" s="17"/>
      <c r="I69" s="18" t="e">
        <f>IF(F351="","",VLOOKUP(F351,$AE$595:$AF$597,2,TRUE))</f>
        <v>#N/A</v>
      </c>
      <c r="J69" s="18" t="e">
        <f>IF(F352="","",VLOOKUP(F352,$AG$595:$AH$597,2,TRUE))</f>
        <v>#N/A</v>
      </c>
      <c r="K69" s="18" t="e">
        <f>IF(F353="","",VLOOKUP(F353,$AI$595:$AJ$597,2,TRUE))</f>
        <v>#N/A</v>
      </c>
      <c r="L69" s="20"/>
    </row>
    <row r="70" ht="90" customHeight="1" spans="2:12">
      <c r="B70" s="11"/>
      <c r="C70" s="15"/>
      <c r="D70" s="16"/>
      <c r="E70" s="17"/>
      <c r="F70" s="15"/>
      <c r="G70" s="16"/>
      <c r="H70" s="17"/>
      <c r="I70" s="18" t="e">
        <f>IF(F354="","",VLOOKUP(F354,$AK$595:$AL$597,2,TRUE))</f>
        <v>#N/A</v>
      </c>
      <c r="J70" s="18" t="e">
        <f>IF(F355="","",VLOOKUP(F355,$AM$595:$AN$597,2,TRUE))</f>
        <v>#N/A</v>
      </c>
      <c r="K70" s="18" t="e">
        <f>IF(F356="","",VLOOKUP(F356,$AO$595:$AP$597,2,TRUE))</f>
        <v>#N/A</v>
      </c>
      <c r="L70" s="20"/>
    </row>
    <row r="71" ht="90" customHeight="1" spans="2:12">
      <c r="B71" s="11"/>
      <c r="C71" s="15"/>
      <c r="D71" s="16"/>
      <c r="E71" s="17"/>
      <c r="F71" s="15"/>
      <c r="G71" s="16"/>
      <c r="H71" s="17"/>
      <c r="I71" s="21" t="e">
        <f>IF(F357="","",VLOOKUP(F357,$AQ$595:$AR$597,2,TRUE))</f>
        <v>#N/A</v>
      </c>
      <c r="J71" s="18" t="e">
        <f>IF(F358="","",VLOOKUP(F358,$AS$595:$AT$597,2,TRUE))</f>
        <v>#N/A</v>
      </c>
      <c r="K71" s="18" t="e">
        <f>IF(F359="","",VLOOKUP(F359,$AU$595:$AV$597,2,TRUE))</f>
        <v>#N/A</v>
      </c>
      <c r="L71" s="20"/>
    </row>
    <row r="72" ht="90" customHeight="1" spans="2:12">
      <c r="B72" s="11"/>
      <c r="C72" s="15"/>
      <c r="D72" s="16"/>
      <c r="E72" s="17"/>
      <c r="F72" s="15"/>
      <c r="G72" s="16"/>
      <c r="H72" s="17"/>
      <c r="I72" s="18" t="e">
        <f>IF(F360="","",VLOOKUP(F360,$AW$595:$AX$597,2,TRUE))</f>
        <v>#N/A</v>
      </c>
      <c r="J72" s="18" t="e">
        <f>IF(F361="","",VLOOKUP(F361,$AY$595:$AZ$597,2,TRUE))</f>
        <v>#N/A</v>
      </c>
      <c r="K72" s="18" t="e">
        <f>IF(F362="","",VLOOKUP(F362,$BA$595:$BB$597,2,TRUE))</f>
        <v>#N/A</v>
      </c>
      <c r="L72" s="20"/>
    </row>
    <row r="73" ht="90" customHeight="1" spans="2:12">
      <c r="B73" s="11"/>
      <c r="C73" s="15"/>
      <c r="D73" s="16"/>
      <c r="E73" s="17"/>
      <c r="F73" s="15"/>
      <c r="G73" s="16"/>
      <c r="H73" s="17"/>
      <c r="I73" s="21" t="e">
        <f>IF(F363="","",VLOOKUP(F363,$M$599:$N$601,2,TRUE))</f>
        <v>#N/A</v>
      </c>
      <c r="J73" s="18" t="e">
        <f>IF(F364="","",VLOOKUP(F364,$O$599:$P$601,2,TRUE))</f>
        <v>#N/A</v>
      </c>
      <c r="K73" s="18" t="e">
        <f>IF(F365="","",VLOOKUP(F365,$Q$599:$R$601,2,TRUE))</f>
        <v>#N/A</v>
      </c>
      <c r="L73" s="20"/>
    </row>
    <row r="74" ht="90" customHeight="1" spans="2:12">
      <c r="B74" s="11"/>
      <c r="C74" s="15"/>
      <c r="D74" s="16"/>
      <c r="E74" s="17"/>
      <c r="F74" s="15"/>
      <c r="G74" s="16"/>
      <c r="H74" s="17"/>
      <c r="I74" s="18" t="e">
        <f>IF(F366="","",VLOOKUP(F366,$S$599:$T$601,2,TRUE))</f>
        <v>#N/A</v>
      </c>
      <c r="J74" s="18" t="e">
        <f>IF(F367="","",VLOOKUP(F367,$U$599:$V$601,2,TRUE))</f>
        <v>#N/A</v>
      </c>
      <c r="K74" s="18" t="e">
        <f>IF(F368="","",VLOOKUP(F368,$W$599:$X$601,2,TRUE))</f>
        <v>#N/A</v>
      </c>
      <c r="L74" s="20"/>
    </row>
    <row r="75" ht="90" customHeight="1" spans="2:12">
      <c r="B75" s="11"/>
      <c r="C75" s="15"/>
      <c r="D75" s="16"/>
      <c r="E75" s="17"/>
      <c r="F75" s="15"/>
      <c r="G75" s="16"/>
      <c r="H75" s="17"/>
      <c r="I75" s="18" t="e">
        <f>IF(F369="","",VLOOKUP(F369,$Y$599:$Z$601,2,TRUE))</f>
        <v>#N/A</v>
      </c>
      <c r="J75" s="18" t="e">
        <f>IF(F370="","",VLOOKUP(F370,$AA$599:$AB$601,2,TRUE))</f>
        <v>#N/A</v>
      </c>
      <c r="K75" s="18" t="e">
        <f>IF(F371="","",VLOOKUP(F371,$AC$599:$AD$601,2,TRUE))</f>
        <v>#N/A</v>
      </c>
      <c r="L75" s="20"/>
    </row>
    <row r="76" ht="90" customHeight="1" spans="2:12">
      <c r="B76" s="11"/>
      <c r="C76" s="15"/>
      <c r="D76" s="16"/>
      <c r="E76" s="17"/>
      <c r="F76" s="15"/>
      <c r="G76" s="16"/>
      <c r="H76" s="17"/>
      <c r="I76" s="18" t="e">
        <f>IF(F372="","",VLOOKUP(F372,$AE$599:$AF$601,2,TRUE))</f>
        <v>#N/A</v>
      </c>
      <c r="J76" s="18" t="e">
        <f>IF(F373="","",VLOOKUP(F373,$AG$599:$AH$601,2,TRUE))</f>
        <v>#N/A</v>
      </c>
      <c r="K76" s="18" t="e">
        <f>IF(F374="","",VLOOKUP(F374,$AI$599:$AJ$601,2,TRUE))</f>
        <v>#N/A</v>
      </c>
      <c r="L76" s="20"/>
    </row>
    <row r="77" ht="90" customHeight="1" spans="2:12">
      <c r="B77" s="11"/>
      <c r="C77" s="15"/>
      <c r="D77" s="16"/>
      <c r="E77" s="17"/>
      <c r="F77" s="15"/>
      <c r="G77" s="16"/>
      <c r="H77" s="17"/>
      <c r="I77" s="18" t="e">
        <f>IF(F375="","",VLOOKUP(F375,$AK$599:$AL$601,2,TRUE))</f>
        <v>#N/A</v>
      </c>
      <c r="J77" s="18" t="e">
        <f>IF(F376="","",VLOOKUP(F376,$AM$599:$AN$601,2,TRUE))</f>
        <v>#N/A</v>
      </c>
      <c r="K77" s="18" t="e">
        <f>IF(F377="","",VLOOKUP(F377,$AO$599:$AP$601,2,TRUE))</f>
        <v>#N/A</v>
      </c>
      <c r="L77" s="20"/>
    </row>
    <row r="78" ht="90" customHeight="1" spans="2:12">
      <c r="B78" s="11"/>
      <c r="C78" s="15"/>
      <c r="D78" s="16"/>
      <c r="E78" s="17"/>
      <c r="F78" s="15"/>
      <c r="G78" s="16"/>
      <c r="H78" s="17"/>
      <c r="I78" s="21" t="e">
        <f>IF(F378="","",VLOOKUP(F378,$AQ$599:$AR$601,2,TRUE))</f>
        <v>#N/A</v>
      </c>
      <c r="J78" s="18" t="e">
        <f>IF(F379="","",VLOOKUP(F379,$AS$599:$AT$601,2,TRUE))</f>
        <v>#N/A</v>
      </c>
      <c r="K78" s="18" t="e">
        <f>IF(F380="","",VLOOKUP(F380,$AU$599:$AV$601,2,TRUE))</f>
        <v>#N/A</v>
      </c>
      <c r="L78" s="20"/>
    </row>
    <row r="79" ht="90" customHeight="1" spans="2:12">
      <c r="B79" s="11"/>
      <c r="C79" s="15"/>
      <c r="D79" s="16"/>
      <c r="E79" s="17"/>
      <c r="F79" s="15"/>
      <c r="G79" s="16"/>
      <c r="H79" s="17"/>
      <c r="I79" s="18" t="e">
        <f>IF(F381="","",VLOOKUP(F381,$AW$599:$AX$601,2,TRUE))</f>
        <v>#N/A</v>
      </c>
      <c r="J79" s="18" t="e">
        <f>IF(F382="","",VLOOKUP(F382,$AY$599:$AZ$601,2,TRUE))</f>
        <v>#N/A</v>
      </c>
      <c r="K79" s="18" t="e">
        <f>IF(F383="","",VLOOKUP(F383,$BA$599:$BB$601,2,TRUE))</f>
        <v>#N/A</v>
      </c>
      <c r="L79" s="20"/>
    </row>
    <row r="80" ht="90" customHeight="1" spans="2:12">
      <c r="B80" s="11"/>
      <c r="C80" s="15"/>
      <c r="D80" s="16"/>
      <c r="E80" s="17"/>
      <c r="F80" s="15"/>
      <c r="G80" s="16"/>
      <c r="H80" s="17"/>
      <c r="I80" s="21" t="e">
        <f>IF(F384="","",VLOOKUP(F384,$M$603:$N$605,2,TRUE))</f>
        <v>#N/A</v>
      </c>
      <c r="J80" s="18" t="e">
        <f>IF(F385="","",VLOOKUP(F385,$O$603:$P$605,2,TRUE))</f>
        <v>#N/A</v>
      </c>
      <c r="K80" s="18" t="e">
        <f>IF(F386="","",VLOOKUP(F386,$Q$603:$R$605,2,TRUE))</f>
        <v>#N/A</v>
      </c>
      <c r="L80" s="20"/>
    </row>
    <row r="81" ht="90" customHeight="1" spans="2:12">
      <c r="B81" s="11"/>
      <c r="C81" s="15"/>
      <c r="D81" s="16"/>
      <c r="E81" s="17"/>
      <c r="F81" s="15"/>
      <c r="G81" s="16"/>
      <c r="H81" s="17"/>
      <c r="I81" s="18" t="e">
        <f>IF(F387="","",VLOOKUP(F387,$S$603:$T$605,2,TRUE))</f>
        <v>#N/A</v>
      </c>
      <c r="J81" s="18" t="e">
        <f>IF(F388="","",VLOOKUP(F388,$U$603:$V$605,2,TRUE))</f>
        <v>#N/A</v>
      </c>
      <c r="K81" s="18" t="e">
        <f>IF(F389="","",VLOOKUP(F389,$W$603:$X$605,2,TRUE))</f>
        <v>#N/A</v>
      </c>
      <c r="L81" s="20"/>
    </row>
    <row r="82" ht="90" customHeight="1" spans="2:12">
      <c r="B82" s="11"/>
      <c r="C82" s="15"/>
      <c r="D82" s="16"/>
      <c r="E82" s="17"/>
      <c r="F82" s="15"/>
      <c r="G82" s="16"/>
      <c r="H82" s="17"/>
      <c r="I82" s="18" t="e">
        <f>IF(F390="","",VLOOKUP(F390,$Y$603:$Z$605,2,TRUE))</f>
        <v>#N/A</v>
      </c>
      <c r="J82" s="18" t="e">
        <f>IF(F391="","",VLOOKUP(F391,$AA$603:$AB$605,2,TRUE))</f>
        <v>#N/A</v>
      </c>
      <c r="K82" s="18" t="e">
        <f>IF(F392="","",VLOOKUP(F392,$AC$603:$AD$605,2,TRUE))</f>
        <v>#N/A</v>
      </c>
      <c r="L82" s="20"/>
    </row>
    <row r="83" ht="90" customHeight="1" spans="2:12">
      <c r="B83" s="11"/>
      <c r="C83" s="15"/>
      <c r="D83" s="16"/>
      <c r="E83" s="17"/>
      <c r="F83" s="15"/>
      <c r="G83" s="16"/>
      <c r="H83" s="17"/>
      <c r="I83" s="18" t="e">
        <f>IF(F393="","",VLOOKUP(F393,$AE$603:$AF$605,2,TRUE))</f>
        <v>#N/A</v>
      </c>
      <c r="J83" s="18" t="e">
        <f>IF(F394="","",VLOOKUP(F394,$AG$603:$AH$605,2,TRUE))</f>
        <v>#N/A</v>
      </c>
      <c r="K83" s="18" t="e">
        <f>IF(F395="","",VLOOKUP(F395,$AI$603:$AJ$605,2,TRUE))</f>
        <v>#N/A</v>
      </c>
      <c r="L83" s="20"/>
    </row>
    <row r="84" ht="90" customHeight="1" spans="2:12">
      <c r="B84" s="11"/>
      <c r="C84" s="15"/>
      <c r="D84" s="16"/>
      <c r="E84" s="17"/>
      <c r="F84" s="15"/>
      <c r="G84" s="16"/>
      <c r="H84" s="17"/>
      <c r="I84" s="18" t="e">
        <f>IF(F396="","",VLOOKUP(F396,$AK$603:$AL$605,2,TRUE))</f>
        <v>#N/A</v>
      </c>
      <c r="J84" s="18" t="e">
        <f>IF(F397="","",VLOOKUP(F397,$AM$603:$AN$605,2,TRUE))</f>
        <v>#N/A</v>
      </c>
      <c r="K84" s="18" t="e">
        <f>IF(F398="","",VLOOKUP(F398,$AO$603:$AP$605,2,TRUE))</f>
        <v>#N/A</v>
      </c>
      <c r="L84" s="20"/>
    </row>
    <row r="85" ht="90" customHeight="1" spans="2:12">
      <c r="B85" s="11"/>
      <c r="C85" s="15"/>
      <c r="D85" s="16"/>
      <c r="E85" s="17"/>
      <c r="F85" s="15"/>
      <c r="G85" s="16"/>
      <c r="H85" s="17"/>
      <c r="I85" s="21" t="e">
        <f>IF(F399="","",VLOOKUP(F399,$AQ$603:$AR$605,2,TRUE))</f>
        <v>#N/A</v>
      </c>
      <c r="J85" s="18" t="e">
        <f>IF(F400="","",VLOOKUP(F400,$AS$603:$AT$605,2,TRUE))</f>
        <v>#N/A</v>
      </c>
      <c r="K85" s="18" t="e">
        <f>IF(F401="","",VLOOKUP(F401,$AU$603:$AV$605,2,TRUE))</f>
        <v>#N/A</v>
      </c>
      <c r="L85" s="20"/>
    </row>
    <row r="86" ht="90" customHeight="1" spans="2:12">
      <c r="B86" s="11"/>
      <c r="C86" s="15"/>
      <c r="D86" s="16"/>
      <c r="E86" s="17"/>
      <c r="F86" s="15"/>
      <c r="G86" s="16"/>
      <c r="H86" s="17"/>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5"/>
      <c r="G87" s="16"/>
      <c r="H87" s="17"/>
      <c r="I87" s="18" t="e">
        <f>IF(G300="","",VLOOKUP(G300,$M$607:$N$609,2,TRUE))</f>
        <v>#N/A</v>
      </c>
      <c r="J87" s="18" t="e">
        <f>IF(G301="","",VLOOKUP(G301,$O$607:$P$609,2,TRUE))</f>
        <v>#N/A</v>
      </c>
      <c r="K87" s="18" t="e">
        <f>IF(G302="","",VLOOKUP(G302,$Q$607:$R$609,2,TRUE))</f>
        <v>#N/A</v>
      </c>
      <c r="L87" s="20"/>
    </row>
    <row r="88" ht="90" customHeight="1" spans="2:12">
      <c r="B88" s="11"/>
      <c r="C88" s="15"/>
      <c r="D88" s="16"/>
      <c r="E88" s="17"/>
      <c r="F88" s="15"/>
      <c r="G88" s="16"/>
      <c r="H88" s="17"/>
      <c r="I88" s="18" t="e">
        <f>IF(G303="","",VLOOKUP(G303,$S$607:$T$609,2,TRUE))</f>
        <v>#N/A</v>
      </c>
      <c r="J88" s="18" t="e">
        <f>IF(G304="","",VLOOKUP(G304,$U$607:$V$609,2,TRUE))</f>
        <v>#N/A</v>
      </c>
      <c r="K88" s="18" t="e">
        <f>IF(G305="","",VLOOKUP(G305,$W$607:$X$609,2,TRUE))</f>
        <v>#N/A</v>
      </c>
      <c r="L88" s="20"/>
    </row>
    <row r="89" ht="90" customHeight="1" spans="2:12">
      <c r="B89" s="11"/>
      <c r="C89" s="15"/>
      <c r="D89" s="16"/>
      <c r="E89" s="17"/>
      <c r="F89" s="15"/>
      <c r="G89" s="16"/>
      <c r="H89" s="17"/>
      <c r="I89" s="18" t="e">
        <f>IF(G306="","",VLOOKUP(G306,$Y$607:$Z$609,2,TRUE))</f>
        <v>#N/A</v>
      </c>
      <c r="J89" s="18" t="e">
        <f>IF(G307="","",VLOOKUP(G307,$AA$607:$AB$609,2,TRUE))</f>
        <v>#N/A</v>
      </c>
      <c r="K89" s="18" t="e">
        <f>IF(G308="","",VLOOKUP(G308,$AC$607:$AD$609,2,TRUE))</f>
        <v>#N/A</v>
      </c>
      <c r="L89" s="20"/>
    </row>
    <row r="90" ht="90" customHeight="1" spans="2:12">
      <c r="B90" s="11"/>
      <c r="C90" s="15"/>
      <c r="D90" s="16"/>
      <c r="E90" s="17"/>
      <c r="F90" s="15"/>
      <c r="G90" s="16"/>
      <c r="H90" s="17"/>
      <c r="I90" s="18" t="e">
        <f>IF(G309="","",VLOOKUP(G309,$AE$607:$AF$609,2,TRUE))</f>
        <v>#N/A</v>
      </c>
      <c r="J90" s="18" t="e">
        <f>IF(G310="","",VLOOKUP(G310,$AG$607:$AH$609,2,TRUE))</f>
        <v>#N/A</v>
      </c>
      <c r="K90" s="18" t="e">
        <f>IF(G311="","",VLOOKUP(G311,$AI$607:$AJ$609,2,TRUE))</f>
        <v>#N/A</v>
      </c>
      <c r="L90" s="20"/>
    </row>
    <row r="91" ht="90" customHeight="1" spans="2:12">
      <c r="B91" s="11"/>
      <c r="C91" s="15"/>
      <c r="D91" s="16"/>
      <c r="E91" s="17"/>
      <c r="F91" s="15"/>
      <c r="G91" s="16"/>
      <c r="H91" s="17"/>
      <c r="I91" s="18" t="e">
        <f>IF(G312="","",VLOOKUP(G312,$AK$607:$AL$609,2,TRUE))</f>
        <v>#N/A</v>
      </c>
      <c r="J91" s="18" t="e">
        <f>IF(G313="","",VLOOKUP(G313,$AM$607:$AN$609,2,TRUE))</f>
        <v>#N/A</v>
      </c>
      <c r="K91" s="18" t="e">
        <f>IF(G314="","",VLOOKUP(G314,$AO$607:$AP$609,2,TRUE))</f>
        <v>#N/A</v>
      </c>
      <c r="L91" s="20"/>
    </row>
    <row r="92" ht="90" customHeight="1" spans="2:12">
      <c r="B92" s="11"/>
      <c r="C92" s="15"/>
      <c r="D92" s="16"/>
      <c r="E92" s="17"/>
      <c r="F92" s="15"/>
      <c r="G92" s="16"/>
      <c r="H92" s="17"/>
      <c r="I92" s="18" t="e">
        <f>IF(G315="","",VLOOKUP(G315,$AQ$607:$AR$609,2,TRUE))</f>
        <v>#N/A</v>
      </c>
      <c r="J92" s="18" t="e">
        <f>IF(G316="","",VLOOKUP(G316,$AS$607:$AT$609,2,TRUE))</f>
        <v>#N/A</v>
      </c>
      <c r="K92" s="18" t="e">
        <f>IF(G317="","",VLOOKUP(G317,$AU$607:$AV$609,2,TRUE))</f>
        <v>#N/A</v>
      </c>
      <c r="L92" s="20"/>
    </row>
    <row r="93" ht="90" customHeight="1" spans="2:12">
      <c r="B93" s="11"/>
      <c r="C93" s="22"/>
      <c r="D93" s="23"/>
      <c r="E93" s="24"/>
      <c r="F93" s="22"/>
      <c r="G93" s="23"/>
      <c r="H93" s="24"/>
      <c r="I93" s="18" t="e">
        <f>IF(G318="","",VLOOKUP(G318,$AW$607:$AX$609,2,TRUE))</f>
        <v>#N/A</v>
      </c>
      <c r="J93" s="18" t="e">
        <f>IF(G319="","",VLOOKUP(G319,$AY$607:$AZ$609,2,TRUE))</f>
        <v>#N/A</v>
      </c>
      <c r="K93" s="18" t="e">
        <f>IF(G320="","",VLOOKUP(G320,$BA$607:$BB$609,2,TRUE))</f>
        <v>#N/A</v>
      </c>
      <c r="L93" s="20"/>
    </row>
    <row r="96" ht="15.6" spans="2:7">
      <c r="B96" s="25" t="s">
        <v>838</v>
      </c>
      <c r="C96" s="26"/>
      <c r="D96" s="26"/>
      <c r="E96" s="26"/>
      <c r="F96" s="26"/>
      <c r="G96" s="27"/>
    </row>
    <row r="97" ht="27.6" spans="2:7">
      <c r="B97" s="28"/>
      <c r="C97" s="29" t="s">
        <v>5</v>
      </c>
      <c r="D97" s="29" t="s">
        <v>112</v>
      </c>
      <c r="E97" s="29" t="s">
        <v>338</v>
      </c>
      <c r="F97" s="29" t="s">
        <v>405</v>
      </c>
      <c r="G97" s="30" t="s">
        <v>726</v>
      </c>
    </row>
    <row r="98" spans="2:7">
      <c r="B98" s="31">
        <v>1</v>
      </c>
      <c r="C98" s="32"/>
      <c r="D98" s="32"/>
      <c r="E98" s="32"/>
      <c r="F98" s="32"/>
      <c r="G98" s="32"/>
    </row>
    <row r="99" spans="2:7">
      <c r="B99" s="33"/>
      <c r="C99" s="32"/>
      <c r="D99" s="32"/>
      <c r="E99" s="32"/>
      <c r="F99" s="32"/>
      <c r="G99" s="32"/>
    </row>
    <row r="100" spans="2:7">
      <c r="B100" s="34"/>
      <c r="C100" s="32"/>
      <c r="D100" s="32"/>
      <c r="E100" s="32"/>
      <c r="F100" s="32"/>
      <c r="G100" s="32"/>
    </row>
    <row r="101" spans="2:7">
      <c r="B101" s="31">
        <v>2</v>
      </c>
      <c r="C101" s="32"/>
      <c r="D101" s="32"/>
      <c r="E101" s="32"/>
      <c r="F101" s="32"/>
      <c r="G101" s="32"/>
    </row>
    <row r="102" spans="2:7">
      <c r="B102" s="33"/>
      <c r="C102" s="32"/>
      <c r="D102" s="32"/>
      <c r="E102" s="32"/>
      <c r="F102" s="32"/>
      <c r="G102" s="32"/>
    </row>
    <row r="103" spans="2:7">
      <c r="B103" s="34"/>
      <c r="C103" s="32"/>
      <c r="D103" s="32"/>
      <c r="E103" s="32"/>
      <c r="F103" s="32"/>
      <c r="G103" s="32"/>
    </row>
    <row r="104" spans="2:7">
      <c r="B104" s="31">
        <v>3</v>
      </c>
      <c r="C104" s="32"/>
      <c r="D104" s="32"/>
      <c r="E104" s="32"/>
      <c r="F104" s="32"/>
      <c r="G104" s="32"/>
    </row>
    <row r="105" spans="2:7">
      <c r="B105" s="33"/>
      <c r="C105" s="32"/>
      <c r="D105" s="32"/>
      <c r="E105" s="32"/>
      <c r="F105" s="32"/>
      <c r="G105" s="32"/>
    </row>
    <row r="106" spans="2:7">
      <c r="B106" s="34"/>
      <c r="C106" s="32"/>
      <c r="D106" s="32"/>
      <c r="E106" s="32"/>
      <c r="F106" s="32"/>
      <c r="G106" s="32"/>
    </row>
    <row r="107" spans="2:7">
      <c r="B107" s="31">
        <v>4</v>
      </c>
      <c r="C107" s="32"/>
      <c r="D107" s="32"/>
      <c r="E107" s="32"/>
      <c r="F107" s="32"/>
      <c r="G107" s="32"/>
    </row>
    <row r="108" spans="2:7">
      <c r="B108" s="33"/>
      <c r="C108" s="32"/>
      <c r="D108" s="32"/>
      <c r="E108" s="32"/>
      <c r="F108" s="32"/>
      <c r="G108" s="32"/>
    </row>
    <row r="109" spans="2:7">
      <c r="B109" s="34"/>
      <c r="C109" s="32"/>
      <c r="D109" s="32"/>
      <c r="E109" s="32"/>
      <c r="F109" s="32"/>
      <c r="G109" s="32"/>
    </row>
    <row r="110" spans="2:7">
      <c r="B110" s="31">
        <v>5</v>
      </c>
      <c r="C110" s="32"/>
      <c r="D110" s="32"/>
      <c r="E110" s="32"/>
      <c r="F110" s="32"/>
      <c r="G110" s="32"/>
    </row>
    <row r="111" spans="2:7">
      <c r="B111" s="33"/>
      <c r="C111" s="32"/>
      <c r="D111" s="32"/>
      <c r="E111" s="32"/>
      <c r="F111" s="32"/>
      <c r="G111" s="32"/>
    </row>
    <row r="112" spans="2:7">
      <c r="B112" s="34"/>
      <c r="C112" s="32"/>
      <c r="D112" s="32"/>
      <c r="E112" s="32"/>
      <c r="F112" s="32"/>
      <c r="G112" s="32"/>
    </row>
    <row r="113" spans="2:7">
      <c r="B113" s="31">
        <v>6</v>
      </c>
      <c r="C113" s="32"/>
      <c r="D113" s="32"/>
      <c r="E113" s="32"/>
      <c r="F113" s="32"/>
      <c r="G113" s="32"/>
    </row>
    <row r="114" spans="2:7">
      <c r="B114" s="33"/>
      <c r="C114" s="32"/>
      <c r="D114" s="32"/>
      <c r="E114" s="32"/>
      <c r="F114" s="32"/>
      <c r="G114" s="32"/>
    </row>
    <row r="115" spans="2:7">
      <c r="B115" s="34"/>
      <c r="C115" s="32"/>
      <c r="D115" s="32"/>
      <c r="E115" s="32"/>
      <c r="F115" s="32"/>
      <c r="G115" s="32"/>
    </row>
    <row r="116" spans="2:7">
      <c r="B116" s="31">
        <v>7</v>
      </c>
      <c r="C116" s="35"/>
      <c r="D116" s="32"/>
      <c r="E116" s="35"/>
      <c r="F116" s="32"/>
      <c r="G116" s="35"/>
    </row>
    <row r="117" spans="2:7">
      <c r="B117" s="33"/>
      <c r="C117" s="36"/>
      <c r="D117" s="32"/>
      <c r="E117" s="36"/>
      <c r="F117" s="32"/>
      <c r="G117" s="36"/>
    </row>
    <row r="118" spans="2:7">
      <c r="B118" s="34"/>
      <c r="C118" s="36"/>
      <c r="D118" s="32"/>
      <c r="E118" s="36"/>
      <c r="F118" s="32"/>
      <c r="G118" s="36"/>
    </row>
    <row r="119" spans="2:7">
      <c r="B119" s="31">
        <v>8</v>
      </c>
      <c r="C119" s="36"/>
      <c r="D119" s="32"/>
      <c r="E119" s="36"/>
      <c r="F119" s="32"/>
      <c r="G119" s="36"/>
    </row>
    <row r="120" spans="2:7">
      <c r="B120" s="33"/>
      <c r="C120" s="36"/>
      <c r="D120" s="32"/>
      <c r="E120" s="36"/>
      <c r="F120" s="32"/>
      <c r="G120" s="36"/>
    </row>
    <row r="121" spans="2:7">
      <c r="B121" s="34"/>
      <c r="C121" s="36"/>
      <c r="D121" s="32"/>
      <c r="E121" s="36"/>
      <c r="F121" s="32"/>
      <c r="G121" s="36"/>
    </row>
    <row r="122" spans="2:7">
      <c r="B122" s="31">
        <v>9</v>
      </c>
      <c r="C122" s="36"/>
      <c r="D122" s="32"/>
      <c r="E122" s="36"/>
      <c r="F122" s="32"/>
      <c r="G122" s="36"/>
    </row>
    <row r="123" spans="2:7">
      <c r="B123" s="33"/>
      <c r="C123" s="36"/>
      <c r="D123" s="32"/>
      <c r="E123" s="36"/>
      <c r="F123" s="32"/>
      <c r="G123" s="36"/>
    </row>
    <row r="124" spans="2:7">
      <c r="B124" s="34"/>
      <c r="C124" s="36"/>
      <c r="D124" s="32"/>
      <c r="E124" s="36"/>
      <c r="F124" s="32"/>
      <c r="G124" s="36"/>
    </row>
    <row r="125" spans="2:7">
      <c r="B125" s="37">
        <v>10</v>
      </c>
      <c r="C125" s="36"/>
      <c r="D125" s="32"/>
      <c r="E125" s="36"/>
      <c r="F125" s="32"/>
      <c r="G125" s="36"/>
    </row>
    <row r="126" spans="2:7">
      <c r="B126" s="37"/>
      <c r="C126" s="36"/>
      <c r="D126" s="32"/>
      <c r="E126" s="36"/>
      <c r="F126" s="32"/>
      <c r="G126" s="36"/>
    </row>
    <row r="127" spans="2:7">
      <c r="B127" s="37"/>
      <c r="C127" s="36"/>
      <c r="D127" s="32"/>
      <c r="E127" s="36"/>
      <c r="F127" s="32"/>
      <c r="G127" s="36"/>
    </row>
    <row r="128" spans="2:7">
      <c r="B128" s="37">
        <v>11</v>
      </c>
      <c r="C128" s="36"/>
      <c r="D128" s="32"/>
      <c r="E128" s="36"/>
      <c r="F128" s="32"/>
      <c r="G128" s="36"/>
    </row>
    <row r="129" spans="2:7">
      <c r="B129" s="37"/>
      <c r="C129" s="36"/>
      <c r="D129" s="32"/>
      <c r="E129" s="36"/>
      <c r="F129" s="32"/>
      <c r="G129" s="36"/>
    </row>
    <row r="130" spans="2:7">
      <c r="B130" s="37"/>
      <c r="C130" s="36"/>
      <c r="D130" s="32"/>
      <c r="E130" s="36"/>
      <c r="F130" s="32"/>
      <c r="G130" s="36"/>
    </row>
    <row r="131" spans="2:7">
      <c r="B131" s="37">
        <v>12</v>
      </c>
      <c r="C131" s="36"/>
      <c r="D131" s="32"/>
      <c r="E131" s="36"/>
      <c r="F131" s="32"/>
      <c r="G131" s="36"/>
    </row>
    <row r="132" ht="15" customHeight="1" spans="2:7">
      <c r="B132" s="37"/>
      <c r="C132" s="36"/>
      <c r="D132" s="32"/>
      <c r="E132" s="36"/>
      <c r="F132" s="32"/>
      <c r="G132" s="36"/>
    </row>
    <row r="133" spans="2:7">
      <c r="B133" s="37"/>
      <c r="C133" s="36"/>
      <c r="D133" s="32"/>
      <c r="E133" s="36"/>
      <c r="F133" s="32"/>
      <c r="G133" s="36"/>
    </row>
    <row r="134" spans="2:7">
      <c r="B134" s="37">
        <v>13</v>
      </c>
      <c r="C134" s="36"/>
      <c r="D134" s="32"/>
      <c r="E134" s="36"/>
      <c r="F134" s="32"/>
      <c r="G134" s="36"/>
    </row>
    <row r="135" spans="2:7">
      <c r="B135" s="37"/>
      <c r="C135" s="36"/>
      <c r="D135" s="32"/>
      <c r="E135" s="36"/>
      <c r="F135" s="32"/>
      <c r="G135" s="36"/>
    </row>
    <row r="136" spans="2:7">
      <c r="B136" s="37"/>
      <c r="C136" s="36"/>
      <c r="D136" s="32"/>
      <c r="E136" s="36"/>
      <c r="F136" s="32"/>
      <c r="G136" s="36"/>
    </row>
    <row r="137" spans="2:7">
      <c r="B137" s="37">
        <v>14</v>
      </c>
      <c r="C137" s="36"/>
      <c r="D137" s="32"/>
      <c r="E137" s="36"/>
      <c r="F137" s="32"/>
      <c r="G137" s="36"/>
    </row>
    <row r="138" spans="2:7">
      <c r="B138" s="37"/>
      <c r="C138" s="36"/>
      <c r="D138" s="32"/>
      <c r="E138" s="36"/>
      <c r="F138" s="32"/>
      <c r="G138" s="36"/>
    </row>
    <row r="139" spans="2:7">
      <c r="B139" s="37"/>
      <c r="C139" s="36"/>
      <c r="D139" s="32"/>
      <c r="E139" s="36"/>
      <c r="F139" s="32"/>
      <c r="G139" s="36"/>
    </row>
    <row r="140" spans="2:7">
      <c r="B140" s="37">
        <v>15</v>
      </c>
      <c r="C140" s="36"/>
      <c r="D140" s="32"/>
      <c r="E140" s="36"/>
      <c r="F140" s="32"/>
      <c r="G140" s="36"/>
    </row>
    <row r="141" spans="2:7">
      <c r="B141" s="37"/>
      <c r="C141" s="36"/>
      <c r="D141" s="32"/>
      <c r="E141" s="36"/>
      <c r="F141" s="32"/>
      <c r="G141" s="36"/>
    </row>
    <row r="142" spans="2:7">
      <c r="B142" s="37"/>
      <c r="C142" s="36"/>
      <c r="D142" s="32"/>
      <c r="E142" s="36"/>
      <c r="F142" s="32"/>
      <c r="G142" s="36"/>
    </row>
    <row r="143" spans="2:7">
      <c r="B143" s="37">
        <v>16</v>
      </c>
      <c r="C143" s="36"/>
      <c r="D143" s="32"/>
      <c r="E143" s="36"/>
      <c r="F143" s="32"/>
      <c r="G143" s="36"/>
    </row>
    <row r="144" spans="2:7">
      <c r="B144" s="37"/>
      <c r="C144" s="36"/>
      <c r="D144" s="32"/>
      <c r="E144" s="36"/>
      <c r="F144" s="32"/>
      <c r="G144" s="36"/>
    </row>
    <row r="145" spans="2:7">
      <c r="B145" s="37"/>
      <c r="C145" s="36"/>
      <c r="D145" s="32"/>
      <c r="E145" s="36"/>
      <c r="F145" s="32"/>
      <c r="G145" s="36"/>
    </row>
    <row r="146" spans="2:7">
      <c r="B146" s="37">
        <v>17</v>
      </c>
      <c r="C146" s="36"/>
      <c r="D146" s="32"/>
      <c r="E146" s="36"/>
      <c r="F146" s="32"/>
      <c r="G146" s="36"/>
    </row>
    <row r="147" spans="2:7">
      <c r="B147" s="37"/>
      <c r="C147" s="36"/>
      <c r="D147" s="32"/>
      <c r="E147" s="36"/>
      <c r="F147" s="32"/>
      <c r="G147" s="36"/>
    </row>
    <row r="148" spans="2:7">
      <c r="B148" s="37"/>
      <c r="C148" s="36"/>
      <c r="D148" s="32"/>
      <c r="E148" s="36"/>
      <c r="F148" s="32"/>
      <c r="G148" s="36"/>
    </row>
    <row r="149" spans="2:7">
      <c r="B149" s="37">
        <v>18</v>
      </c>
      <c r="C149" s="36"/>
      <c r="D149" s="32"/>
      <c r="E149" s="36"/>
      <c r="F149" s="32"/>
      <c r="G149" s="36"/>
    </row>
    <row r="150" spans="2:7">
      <c r="B150" s="37"/>
      <c r="C150" s="36"/>
      <c r="D150" s="32"/>
      <c r="E150" s="36"/>
      <c r="F150" s="32"/>
      <c r="G150" s="36"/>
    </row>
    <row r="151" spans="2:7">
      <c r="B151" s="37"/>
      <c r="C151" s="36"/>
      <c r="D151" s="32"/>
      <c r="E151" s="36"/>
      <c r="F151" s="32"/>
      <c r="G151" s="36"/>
    </row>
    <row r="152" spans="2:7">
      <c r="B152" s="37">
        <v>19</v>
      </c>
      <c r="C152" s="36"/>
      <c r="D152" s="35"/>
      <c r="E152" s="36"/>
      <c r="F152" s="32"/>
      <c r="G152" s="36"/>
    </row>
    <row r="153" spans="2:7">
      <c r="B153" s="37"/>
      <c r="C153" s="36"/>
      <c r="D153" s="36"/>
      <c r="E153" s="36"/>
      <c r="F153" s="32"/>
      <c r="G153" s="36"/>
    </row>
    <row r="154" spans="2:7">
      <c r="B154" s="37"/>
      <c r="C154" s="36"/>
      <c r="D154" s="36"/>
      <c r="E154" s="36"/>
      <c r="F154" s="32"/>
      <c r="G154" s="36"/>
    </row>
    <row r="155" spans="2:7">
      <c r="B155" s="37">
        <v>20</v>
      </c>
      <c r="C155" s="36"/>
      <c r="D155" s="36"/>
      <c r="E155" s="36"/>
      <c r="F155" s="32"/>
      <c r="G155" s="36"/>
    </row>
    <row r="156" spans="2:7">
      <c r="B156" s="37"/>
      <c r="C156" s="36"/>
      <c r="D156" s="36"/>
      <c r="E156" s="36"/>
      <c r="F156" s="32"/>
      <c r="G156" s="36"/>
    </row>
    <row r="157" spans="2:7">
      <c r="B157" s="37"/>
      <c r="C157" s="36"/>
      <c r="D157" s="36"/>
      <c r="E157" s="36"/>
      <c r="F157" s="32"/>
      <c r="G157" s="36"/>
    </row>
    <row r="158" spans="2:7">
      <c r="B158" s="31">
        <v>21</v>
      </c>
      <c r="C158" s="36"/>
      <c r="D158" s="36"/>
      <c r="E158" s="36"/>
      <c r="F158" s="32"/>
      <c r="G158" s="36"/>
    </row>
    <row r="159" spans="2:7">
      <c r="B159" s="33"/>
      <c r="C159" s="36"/>
      <c r="D159" s="36"/>
      <c r="E159" s="36"/>
      <c r="F159" s="32"/>
      <c r="G159" s="36"/>
    </row>
    <row r="160" spans="2:7">
      <c r="B160" s="34"/>
      <c r="C160" s="36"/>
      <c r="D160" s="36"/>
      <c r="E160" s="36"/>
      <c r="F160" s="32"/>
      <c r="G160" s="36"/>
    </row>
    <row r="161" spans="2:7">
      <c r="B161" s="31">
        <v>22</v>
      </c>
      <c r="C161" s="36"/>
      <c r="D161" s="36"/>
      <c r="E161" s="36"/>
      <c r="F161" s="32"/>
      <c r="G161" s="36"/>
    </row>
    <row r="162" spans="2:7">
      <c r="B162" s="33"/>
      <c r="C162" s="36"/>
      <c r="D162" s="36"/>
      <c r="E162" s="36"/>
      <c r="F162" s="32"/>
      <c r="G162" s="36"/>
    </row>
    <row r="163" spans="2:7">
      <c r="B163" s="34"/>
      <c r="C163" s="36"/>
      <c r="D163" s="36"/>
      <c r="E163" s="36"/>
      <c r="F163" s="32"/>
      <c r="G163" s="36"/>
    </row>
    <row r="164" spans="2:7">
      <c r="B164" s="31">
        <v>23</v>
      </c>
      <c r="C164" s="36"/>
      <c r="D164" s="36"/>
      <c r="E164" s="36"/>
      <c r="F164" s="32"/>
      <c r="G164" s="36"/>
    </row>
    <row r="165" spans="2:7">
      <c r="B165" s="33"/>
      <c r="C165" s="36"/>
      <c r="D165" s="36"/>
      <c r="E165" s="36"/>
      <c r="F165" s="32"/>
      <c r="G165" s="36"/>
    </row>
    <row r="166" spans="2:7">
      <c r="B166" s="34"/>
      <c r="C166" s="36"/>
      <c r="D166" s="36"/>
      <c r="E166" s="36"/>
      <c r="F166" s="32"/>
      <c r="G166" s="36"/>
    </row>
    <row r="167" spans="2:7">
      <c r="B167" s="31">
        <v>24</v>
      </c>
      <c r="C167" s="36"/>
      <c r="D167" s="36"/>
      <c r="E167" s="36"/>
      <c r="F167" s="32"/>
      <c r="G167" s="36"/>
    </row>
    <row r="168" spans="2:7">
      <c r="B168" s="33"/>
      <c r="C168" s="36"/>
      <c r="D168" s="36"/>
      <c r="E168" s="36"/>
      <c r="F168" s="32"/>
      <c r="G168" s="36"/>
    </row>
    <row r="169" spans="2:7">
      <c r="B169" s="34"/>
      <c r="C169" s="36"/>
      <c r="D169" s="36"/>
      <c r="E169" s="36"/>
      <c r="F169" s="32"/>
      <c r="G169" s="36"/>
    </row>
    <row r="170" spans="2:7">
      <c r="B170" s="31">
        <v>25</v>
      </c>
      <c r="C170" s="36"/>
      <c r="D170" s="36"/>
      <c r="E170" s="36"/>
      <c r="F170" s="32"/>
      <c r="G170" s="36"/>
    </row>
    <row r="171" spans="2:7">
      <c r="B171" s="33"/>
      <c r="C171" s="36"/>
      <c r="D171" s="36"/>
      <c r="E171" s="36"/>
      <c r="F171" s="32"/>
      <c r="G171" s="36"/>
    </row>
    <row r="172" spans="2:7">
      <c r="B172" s="34"/>
      <c r="C172" s="36"/>
      <c r="D172" s="36"/>
      <c r="E172" s="36"/>
      <c r="F172" s="32"/>
      <c r="G172" s="36"/>
    </row>
    <row r="173" spans="2:7">
      <c r="B173" s="31">
        <v>26</v>
      </c>
      <c r="C173" s="36"/>
      <c r="D173" s="36"/>
      <c r="E173" s="36"/>
      <c r="F173" s="32"/>
      <c r="G173" s="36"/>
    </row>
    <row r="174" spans="2:7">
      <c r="B174" s="33"/>
      <c r="C174" s="36"/>
      <c r="D174" s="36"/>
      <c r="E174" s="36"/>
      <c r="F174" s="32"/>
      <c r="G174" s="36"/>
    </row>
    <row r="175" spans="2:7">
      <c r="B175" s="34"/>
      <c r="C175" s="36"/>
      <c r="D175" s="36"/>
      <c r="E175" s="36"/>
      <c r="F175" s="32"/>
      <c r="G175" s="36"/>
    </row>
    <row r="176" spans="2:7">
      <c r="B176" s="31">
        <v>27</v>
      </c>
      <c r="C176" s="36"/>
      <c r="D176" s="36"/>
      <c r="E176" s="36"/>
      <c r="F176" s="32"/>
      <c r="G176" s="36"/>
    </row>
    <row r="177" spans="2:7">
      <c r="B177" s="33"/>
      <c r="C177" s="36"/>
      <c r="D177" s="36"/>
      <c r="E177" s="36"/>
      <c r="F177" s="32"/>
      <c r="G177" s="36"/>
    </row>
    <row r="178" spans="2:7">
      <c r="B178" s="34"/>
      <c r="C178" s="36"/>
      <c r="D178" s="36"/>
      <c r="E178" s="36"/>
      <c r="F178" s="32"/>
      <c r="G178" s="36"/>
    </row>
    <row r="179" spans="2:7">
      <c r="B179" s="31">
        <v>28</v>
      </c>
      <c r="C179" s="36"/>
      <c r="D179" s="36"/>
      <c r="E179" s="36"/>
      <c r="F179" s="32"/>
      <c r="G179" s="36"/>
    </row>
    <row r="180" spans="2:7">
      <c r="B180" s="33"/>
      <c r="C180" s="36"/>
      <c r="D180" s="36"/>
      <c r="E180" s="36"/>
      <c r="F180" s="32"/>
      <c r="G180" s="36"/>
    </row>
    <row r="181" spans="2:7">
      <c r="B181" s="34"/>
      <c r="C181" s="36"/>
      <c r="D181" s="36"/>
      <c r="E181" s="36"/>
      <c r="F181" s="32"/>
      <c r="G181" s="36"/>
    </row>
    <row r="182" spans="2:7">
      <c r="B182" s="31">
        <v>29</v>
      </c>
      <c r="C182" s="36"/>
      <c r="D182" s="36"/>
      <c r="E182" s="36"/>
      <c r="F182" s="32"/>
      <c r="G182" s="36"/>
    </row>
    <row r="183" spans="2:7">
      <c r="B183" s="33"/>
      <c r="C183" s="36"/>
      <c r="D183" s="36"/>
      <c r="E183" s="36"/>
      <c r="F183" s="32"/>
      <c r="G183" s="36"/>
    </row>
    <row r="184" spans="2:7">
      <c r="B184" s="34"/>
      <c r="C184" s="36"/>
      <c r="D184" s="36"/>
      <c r="E184" s="36"/>
      <c r="F184" s="32"/>
      <c r="G184" s="36"/>
    </row>
    <row r="185" spans="2:7">
      <c r="B185" s="31">
        <v>30</v>
      </c>
      <c r="C185" s="36"/>
      <c r="D185" s="36"/>
      <c r="E185" s="36"/>
      <c r="F185" s="32"/>
      <c r="G185" s="36"/>
    </row>
    <row r="186" spans="2:7">
      <c r="B186" s="33"/>
      <c r="C186" s="36"/>
      <c r="D186" s="36"/>
      <c r="E186" s="36"/>
      <c r="F186" s="32"/>
      <c r="G186" s="36"/>
    </row>
    <row r="187" spans="2:7">
      <c r="B187" s="34"/>
      <c r="C187" s="38"/>
      <c r="D187" s="38"/>
      <c r="E187" s="38"/>
      <c r="F187" s="32"/>
      <c r="G187" s="38"/>
    </row>
    <row r="189" ht="15.6" spans="2:7">
      <c r="B189" s="25" t="s">
        <v>839</v>
      </c>
      <c r="C189" s="26"/>
      <c r="D189" s="26"/>
      <c r="E189" s="26"/>
      <c r="F189" s="26"/>
      <c r="G189" s="27"/>
    </row>
    <row r="190" ht="27.6" spans="2:7">
      <c r="B190" s="28"/>
      <c r="C190" s="29" t="s">
        <v>5</v>
      </c>
      <c r="D190" s="29" t="s">
        <v>112</v>
      </c>
      <c r="E190" s="29" t="s">
        <v>338</v>
      </c>
      <c r="F190" s="29" t="s">
        <v>405</v>
      </c>
      <c r="G190" s="30" t="s">
        <v>726</v>
      </c>
    </row>
    <row r="191" spans="2:7">
      <c r="B191" s="31">
        <v>1</v>
      </c>
      <c r="C191" s="39"/>
      <c r="D191" s="40"/>
      <c r="E191" s="40"/>
      <c r="F191" s="40"/>
      <c r="G191" s="40"/>
    </row>
    <row r="192" spans="2:7">
      <c r="B192" s="33"/>
      <c r="C192" s="39"/>
      <c r="D192" s="40"/>
      <c r="E192" s="40"/>
      <c r="F192" s="40"/>
      <c r="G192" s="40"/>
    </row>
    <row r="193" spans="2:7">
      <c r="B193" s="34"/>
      <c r="C193" s="39"/>
      <c r="D193" s="40"/>
      <c r="E193" s="40"/>
      <c r="F193" s="40"/>
      <c r="G193" s="40"/>
    </row>
    <row r="194" spans="2:7">
      <c r="B194" s="31">
        <v>2</v>
      </c>
      <c r="C194" s="39"/>
      <c r="D194" s="40"/>
      <c r="E194" s="40"/>
      <c r="F194" s="40"/>
      <c r="G194" s="40"/>
    </row>
    <row r="195" spans="2:7">
      <c r="B195" s="33"/>
      <c r="C195" s="39"/>
      <c r="D195" s="40"/>
      <c r="E195" s="40"/>
      <c r="F195" s="40"/>
      <c r="G195" s="40"/>
    </row>
    <row r="196" spans="2:7">
      <c r="B196" s="34"/>
      <c r="C196" s="39"/>
      <c r="D196" s="40"/>
      <c r="E196" s="40"/>
      <c r="F196" s="40"/>
      <c r="G196" s="40"/>
    </row>
    <row r="197" spans="2:7">
      <c r="B197" s="31">
        <v>3</v>
      </c>
      <c r="C197" s="39"/>
      <c r="D197" s="40"/>
      <c r="E197" s="40"/>
      <c r="F197" s="40"/>
      <c r="G197" s="40"/>
    </row>
    <row r="198" spans="2:7">
      <c r="B198" s="33"/>
      <c r="C198" s="39"/>
      <c r="D198" s="40"/>
      <c r="E198" s="40"/>
      <c r="F198" s="40"/>
      <c r="G198" s="40"/>
    </row>
    <row r="199" spans="2:7">
      <c r="B199" s="34"/>
      <c r="C199" s="39"/>
      <c r="D199" s="40"/>
      <c r="E199" s="40"/>
      <c r="F199" s="40"/>
      <c r="G199" s="40"/>
    </row>
    <row r="200" spans="2:7">
      <c r="B200" s="31">
        <v>4</v>
      </c>
      <c r="C200" s="39"/>
      <c r="D200" s="40"/>
      <c r="E200" s="40"/>
      <c r="F200" s="40"/>
      <c r="G200" s="40"/>
    </row>
    <row r="201" spans="2:7">
      <c r="B201" s="33"/>
      <c r="C201" s="39"/>
      <c r="D201" s="40"/>
      <c r="E201" s="40"/>
      <c r="F201" s="40"/>
      <c r="G201" s="40"/>
    </row>
    <row r="202" spans="2:7">
      <c r="B202" s="34"/>
      <c r="C202" s="39"/>
      <c r="D202" s="40"/>
      <c r="E202" s="40"/>
      <c r="F202" s="40"/>
      <c r="G202" s="40"/>
    </row>
    <row r="203" spans="2:7">
      <c r="B203" s="31">
        <v>5</v>
      </c>
      <c r="C203" s="39"/>
      <c r="D203" s="40"/>
      <c r="E203" s="40"/>
      <c r="F203" s="40"/>
      <c r="G203" s="40"/>
    </row>
    <row r="204" spans="2:7">
      <c r="B204" s="33"/>
      <c r="C204" s="39"/>
      <c r="D204" s="40"/>
      <c r="E204" s="40"/>
      <c r="F204" s="40"/>
      <c r="G204" s="40"/>
    </row>
    <row r="205" spans="2:7">
      <c r="B205" s="34"/>
      <c r="C205" s="39"/>
      <c r="D205" s="40"/>
      <c r="E205" s="40"/>
      <c r="F205" s="40"/>
      <c r="G205" s="40"/>
    </row>
    <row r="206" spans="2:7">
      <c r="B206" s="31">
        <v>6</v>
      </c>
      <c r="C206" s="39"/>
      <c r="D206" s="40"/>
      <c r="E206" s="40"/>
      <c r="F206" s="40"/>
      <c r="G206" s="40"/>
    </row>
    <row r="207" spans="2:7">
      <c r="B207" s="33"/>
      <c r="C207" s="39"/>
      <c r="D207" s="40"/>
      <c r="E207" s="40"/>
      <c r="F207" s="40"/>
      <c r="G207" s="40"/>
    </row>
    <row r="208" spans="2:7">
      <c r="B208" s="34"/>
      <c r="C208" s="39"/>
      <c r="D208" s="40"/>
      <c r="E208" s="40"/>
      <c r="F208" s="40"/>
      <c r="G208" s="40"/>
    </row>
    <row r="209" spans="2:7">
      <c r="B209" s="31">
        <v>7</v>
      </c>
      <c r="C209" s="39"/>
      <c r="D209" s="40"/>
      <c r="E209" s="40"/>
      <c r="F209" s="40"/>
      <c r="G209" s="40"/>
    </row>
    <row r="210" spans="2:7">
      <c r="B210" s="33"/>
      <c r="C210" s="39"/>
      <c r="D210" s="40"/>
      <c r="E210" s="40"/>
      <c r="F210" s="40"/>
      <c r="G210" s="40"/>
    </row>
    <row r="211" ht="15" customHeight="1" spans="2:7">
      <c r="B211" s="34"/>
      <c r="C211" s="39"/>
      <c r="D211" s="40"/>
      <c r="E211" s="40"/>
      <c r="F211" s="40"/>
      <c r="G211" s="40"/>
    </row>
    <row r="212" spans="2:7">
      <c r="B212" s="31">
        <v>8</v>
      </c>
      <c r="C212" s="41"/>
      <c r="D212" s="40"/>
      <c r="E212" s="42"/>
      <c r="F212" s="40"/>
      <c r="G212" s="42"/>
    </row>
    <row r="213" spans="2:7">
      <c r="B213" s="33"/>
      <c r="C213" s="43"/>
      <c r="D213" s="40"/>
      <c r="E213" s="44"/>
      <c r="F213" s="40"/>
      <c r="G213" s="44"/>
    </row>
    <row r="214" spans="2:7">
      <c r="B214" s="34"/>
      <c r="C214" s="43"/>
      <c r="D214" s="40"/>
      <c r="E214" s="44"/>
      <c r="F214" s="40"/>
      <c r="G214" s="44"/>
    </row>
    <row r="215" spans="2:7">
      <c r="B215" s="31">
        <v>9</v>
      </c>
      <c r="C215" s="43"/>
      <c r="D215" s="40"/>
      <c r="E215" s="44"/>
      <c r="F215" s="40"/>
      <c r="G215" s="44"/>
    </row>
    <row r="216" spans="2:7">
      <c r="B216" s="33"/>
      <c r="C216" s="43"/>
      <c r="D216" s="40"/>
      <c r="E216" s="44"/>
      <c r="F216" s="40"/>
      <c r="G216" s="44"/>
    </row>
    <row r="217" spans="2:7">
      <c r="B217" s="34"/>
      <c r="C217" s="43"/>
      <c r="D217" s="40"/>
      <c r="E217" s="44"/>
      <c r="F217" s="40"/>
      <c r="G217" s="44"/>
    </row>
    <row r="218" spans="2:7">
      <c r="B218" s="37">
        <v>10</v>
      </c>
      <c r="C218" s="43"/>
      <c r="D218" s="40"/>
      <c r="E218" s="44"/>
      <c r="F218" s="40"/>
      <c r="G218" s="44"/>
    </row>
    <row r="219" spans="2:7">
      <c r="B219" s="37"/>
      <c r="C219" s="43"/>
      <c r="D219" s="40"/>
      <c r="E219" s="44"/>
      <c r="F219" s="40"/>
      <c r="G219" s="44"/>
    </row>
    <row r="220" spans="2:7">
      <c r="B220" s="37"/>
      <c r="C220" s="43"/>
      <c r="D220" s="40"/>
      <c r="E220" s="44"/>
      <c r="F220" s="40"/>
      <c r="G220" s="44"/>
    </row>
    <row r="221" spans="2:7">
      <c r="B221" s="37">
        <v>11</v>
      </c>
      <c r="C221" s="43"/>
      <c r="D221" s="40"/>
      <c r="E221" s="44"/>
      <c r="F221" s="40"/>
      <c r="G221" s="44"/>
    </row>
    <row r="222" spans="2:7">
      <c r="B222" s="37"/>
      <c r="C222" s="43"/>
      <c r="D222" s="40"/>
      <c r="E222" s="44"/>
      <c r="F222" s="40"/>
      <c r="G222" s="44"/>
    </row>
    <row r="223" spans="2:7">
      <c r="B223" s="37"/>
      <c r="C223" s="43"/>
      <c r="D223" s="40"/>
      <c r="E223" s="44"/>
      <c r="F223" s="40"/>
      <c r="G223" s="44"/>
    </row>
    <row r="224" spans="2:7">
      <c r="B224" s="37">
        <v>12</v>
      </c>
      <c r="C224" s="43"/>
      <c r="D224" s="40"/>
      <c r="E224" s="44"/>
      <c r="F224" s="40"/>
      <c r="G224" s="44"/>
    </row>
    <row r="225" spans="2:7">
      <c r="B225" s="37"/>
      <c r="C225" s="43"/>
      <c r="D225" s="40"/>
      <c r="E225" s="44"/>
      <c r="F225" s="40"/>
      <c r="G225" s="44"/>
    </row>
    <row r="226" spans="2:7">
      <c r="B226" s="37"/>
      <c r="C226" s="43"/>
      <c r="D226" s="40"/>
      <c r="E226" s="44"/>
      <c r="F226" s="40"/>
      <c r="G226" s="44"/>
    </row>
    <row r="227" spans="2:7">
      <c r="B227" s="37">
        <v>13</v>
      </c>
      <c r="C227" s="43"/>
      <c r="D227" s="40"/>
      <c r="E227" s="44"/>
      <c r="F227" s="40"/>
      <c r="G227" s="44"/>
    </row>
    <row r="228" spans="2:7">
      <c r="B228" s="37"/>
      <c r="C228" s="43"/>
      <c r="D228" s="40"/>
      <c r="E228" s="44"/>
      <c r="F228" s="40"/>
      <c r="G228" s="44"/>
    </row>
    <row r="229" spans="2:7">
      <c r="B229" s="37"/>
      <c r="C229" s="43"/>
      <c r="D229" s="40"/>
      <c r="E229" s="44"/>
      <c r="F229" s="40"/>
      <c r="G229" s="44"/>
    </row>
    <row r="230" spans="2:7">
      <c r="B230" s="37">
        <v>14</v>
      </c>
      <c r="C230" s="43"/>
      <c r="D230" s="40"/>
      <c r="E230" s="44"/>
      <c r="F230" s="40"/>
      <c r="G230" s="44"/>
    </row>
    <row r="231" spans="2:7">
      <c r="B231" s="37"/>
      <c r="C231" s="43"/>
      <c r="D231" s="40"/>
      <c r="E231" s="44"/>
      <c r="F231" s="40"/>
      <c r="G231" s="44"/>
    </row>
    <row r="232" spans="2:7">
      <c r="B232" s="37"/>
      <c r="C232" s="43"/>
      <c r="D232" s="40"/>
      <c r="E232" s="44"/>
      <c r="F232" s="40"/>
      <c r="G232" s="44"/>
    </row>
    <row r="233" spans="2:7">
      <c r="B233" s="37">
        <v>15</v>
      </c>
      <c r="C233" s="43"/>
      <c r="D233" s="40"/>
      <c r="E233" s="44"/>
      <c r="F233" s="40"/>
      <c r="G233" s="44"/>
    </row>
    <row r="234" spans="2:7">
      <c r="B234" s="37"/>
      <c r="C234" s="43"/>
      <c r="D234" s="40"/>
      <c r="E234" s="44"/>
      <c r="F234" s="40"/>
      <c r="G234" s="44"/>
    </row>
    <row r="235" spans="2:7">
      <c r="B235" s="37"/>
      <c r="C235" s="43"/>
      <c r="D235" s="40"/>
      <c r="E235" s="44"/>
      <c r="F235" s="40"/>
      <c r="G235" s="44"/>
    </row>
    <row r="236" spans="2:7">
      <c r="B236" s="31">
        <v>16</v>
      </c>
      <c r="C236" s="43"/>
      <c r="D236" s="40"/>
      <c r="E236" s="44"/>
      <c r="F236" s="40"/>
      <c r="G236" s="44"/>
    </row>
    <row r="237" spans="2:7">
      <c r="B237" s="33"/>
      <c r="C237" s="43"/>
      <c r="D237" s="40"/>
      <c r="E237" s="44"/>
      <c r="F237" s="40"/>
      <c r="G237" s="44"/>
    </row>
    <row r="238" spans="2:7">
      <c r="B238" s="34"/>
      <c r="C238" s="43"/>
      <c r="D238" s="40"/>
      <c r="E238" s="44"/>
      <c r="F238" s="40"/>
      <c r="G238" s="44"/>
    </row>
    <row r="239" spans="2:7">
      <c r="B239" s="31">
        <v>17</v>
      </c>
      <c r="C239" s="43"/>
      <c r="D239" s="40"/>
      <c r="E239" s="44"/>
      <c r="F239" s="40"/>
      <c r="G239" s="44"/>
    </row>
    <row r="240" spans="2:7">
      <c r="B240" s="33"/>
      <c r="C240" s="43"/>
      <c r="D240" s="40"/>
      <c r="E240" s="44"/>
      <c r="F240" s="40"/>
      <c r="G240" s="44"/>
    </row>
    <row r="241" spans="2:7">
      <c r="B241" s="34"/>
      <c r="C241" s="43"/>
      <c r="D241" s="40"/>
      <c r="E241" s="44"/>
      <c r="F241" s="40"/>
      <c r="G241" s="44"/>
    </row>
    <row r="242" spans="2:7">
      <c r="B242" s="31">
        <v>18</v>
      </c>
      <c r="C242" s="43"/>
      <c r="D242" s="40"/>
      <c r="E242" s="44"/>
      <c r="F242" s="40"/>
      <c r="G242" s="44"/>
    </row>
    <row r="243" spans="2:7">
      <c r="B243" s="33"/>
      <c r="C243" s="43"/>
      <c r="D243" s="40"/>
      <c r="E243" s="44"/>
      <c r="F243" s="40"/>
      <c r="G243" s="44"/>
    </row>
    <row r="244" spans="2:7">
      <c r="B244" s="34"/>
      <c r="C244" s="43"/>
      <c r="D244" s="40"/>
      <c r="E244" s="44"/>
      <c r="F244" s="40"/>
      <c r="G244" s="44"/>
    </row>
    <row r="245" spans="2:7">
      <c r="B245" s="31">
        <v>19</v>
      </c>
      <c r="C245" s="43"/>
      <c r="D245" s="40"/>
      <c r="E245" s="44"/>
      <c r="F245" s="40"/>
      <c r="G245" s="44"/>
    </row>
    <row r="246" spans="2:7">
      <c r="B246" s="33"/>
      <c r="C246" s="43"/>
      <c r="D246" s="40"/>
      <c r="E246" s="44"/>
      <c r="F246" s="40"/>
      <c r="G246" s="44"/>
    </row>
    <row r="247" spans="2:7">
      <c r="B247" s="34"/>
      <c r="C247" s="43"/>
      <c r="D247" s="40"/>
      <c r="E247" s="44"/>
      <c r="F247" s="40"/>
      <c r="G247" s="44"/>
    </row>
    <row r="248" spans="2:7">
      <c r="B248" s="31">
        <v>20</v>
      </c>
      <c r="C248" s="43"/>
      <c r="D248" s="40"/>
      <c r="E248" s="44"/>
      <c r="F248" s="40"/>
      <c r="G248" s="44"/>
    </row>
    <row r="249" spans="2:7">
      <c r="B249" s="33"/>
      <c r="C249" s="43"/>
      <c r="D249" s="40"/>
      <c r="E249" s="44"/>
      <c r="F249" s="40"/>
      <c r="G249" s="44"/>
    </row>
    <row r="250" spans="2:7">
      <c r="B250" s="34"/>
      <c r="C250" s="43"/>
      <c r="D250" s="40"/>
      <c r="E250" s="44"/>
      <c r="F250" s="40"/>
      <c r="G250" s="44"/>
    </row>
    <row r="251" spans="2:7">
      <c r="B251" s="31">
        <v>21</v>
      </c>
      <c r="C251" s="43"/>
      <c r="D251" s="40"/>
      <c r="E251" s="44"/>
      <c r="F251" s="40"/>
      <c r="G251" s="44"/>
    </row>
    <row r="252" spans="2:7">
      <c r="B252" s="33"/>
      <c r="C252" s="43"/>
      <c r="D252" s="40"/>
      <c r="E252" s="44"/>
      <c r="F252" s="40"/>
      <c r="G252" s="44"/>
    </row>
    <row r="253" spans="2:7">
      <c r="B253" s="34"/>
      <c r="C253" s="43"/>
      <c r="D253" s="40"/>
      <c r="E253" s="44"/>
      <c r="F253" s="40"/>
      <c r="G253" s="44"/>
    </row>
    <row r="254" spans="2:7">
      <c r="B254" s="31">
        <v>22</v>
      </c>
      <c r="C254" s="43"/>
      <c r="D254" s="40"/>
      <c r="E254" s="44"/>
      <c r="F254" s="40"/>
      <c r="G254" s="44"/>
    </row>
    <row r="255" spans="2:7">
      <c r="B255" s="33"/>
      <c r="C255" s="43"/>
      <c r="D255" s="40"/>
      <c r="E255" s="44"/>
      <c r="F255" s="40"/>
      <c r="G255" s="44"/>
    </row>
    <row r="256" spans="2:7">
      <c r="B256" s="34"/>
      <c r="C256" s="43"/>
      <c r="D256" s="40"/>
      <c r="E256" s="44"/>
      <c r="F256" s="40"/>
      <c r="G256" s="44"/>
    </row>
    <row r="257" spans="2:7">
      <c r="B257" s="31">
        <v>23</v>
      </c>
      <c r="C257" s="43"/>
      <c r="D257" s="40"/>
      <c r="E257" s="44"/>
      <c r="F257" s="40"/>
      <c r="G257" s="44"/>
    </row>
    <row r="258" spans="2:7">
      <c r="B258" s="33"/>
      <c r="C258" s="43"/>
      <c r="D258" s="40"/>
      <c r="E258" s="44"/>
      <c r="F258" s="40"/>
      <c r="G258" s="44"/>
    </row>
    <row r="259" spans="2:7">
      <c r="B259" s="34"/>
      <c r="C259" s="43"/>
      <c r="D259" s="40"/>
      <c r="E259" s="44"/>
      <c r="F259" s="40"/>
      <c r="G259" s="44"/>
    </row>
    <row r="260" spans="2:7">
      <c r="B260" s="31">
        <v>24</v>
      </c>
      <c r="C260" s="43"/>
      <c r="D260" s="40"/>
      <c r="E260" s="44"/>
      <c r="F260" s="40"/>
      <c r="G260" s="44"/>
    </row>
    <row r="261" spans="2:7">
      <c r="B261" s="33"/>
      <c r="C261" s="43"/>
      <c r="D261" s="40"/>
      <c r="E261" s="44"/>
      <c r="F261" s="40"/>
      <c r="G261" s="44"/>
    </row>
    <row r="262" spans="2:7">
      <c r="B262" s="34"/>
      <c r="C262" s="43"/>
      <c r="D262" s="40"/>
      <c r="E262" s="44"/>
      <c r="F262" s="40"/>
      <c r="G262" s="44"/>
    </row>
    <row r="263" spans="2:7">
      <c r="B263" s="31">
        <v>25</v>
      </c>
      <c r="C263" s="43"/>
      <c r="D263" s="40"/>
      <c r="E263" s="44"/>
      <c r="F263" s="40"/>
      <c r="G263" s="44"/>
    </row>
    <row r="264" spans="2:7">
      <c r="B264" s="33"/>
      <c r="C264" s="43"/>
      <c r="D264" s="40"/>
      <c r="E264" s="44"/>
      <c r="F264" s="40"/>
      <c r="G264" s="44"/>
    </row>
    <row r="265" spans="2:7">
      <c r="B265" s="34"/>
      <c r="C265" s="43"/>
      <c r="D265" s="40"/>
      <c r="E265" s="44"/>
      <c r="F265" s="40"/>
      <c r="G265" s="44"/>
    </row>
    <row r="266" spans="2:7">
      <c r="B266" s="37">
        <v>26</v>
      </c>
      <c r="C266" s="43"/>
      <c r="D266" s="40"/>
      <c r="E266" s="44"/>
      <c r="F266" s="40"/>
      <c r="G266" s="44"/>
    </row>
    <row r="267" spans="2:7">
      <c r="B267" s="37"/>
      <c r="C267" s="43"/>
      <c r="D267" s="40"/>
      <c r="E267" s="44"/>
      <c r="F267" s="40"/>
      <c r="G267" s="44"/>
    </row>
    <row r="268" spans="2:7">
      <c r="B268" s="37"/>
      <c r="C268" s="43"/>
      <c r="D268" s="40"/>
      <c r="E268" s="44"/>
      <c r="F268" s="40"/>
      <c r="G268" s="44"/>
    </row>
    <row r="269" spans="2:7">
      <c r="B269" s="37">
        <v>27</v>
      </c>
      <c r="C269" s="43"/>
      <c r="D269" s="40"/>
      <c r="E269" s="44"/>
      <c r="F269" s="40"/>
      <c r="G269" s="44"/>
    </row>
    <row r="270" spans="2:7">
      <c r="B270" s="37"/>
      <c r="C270" s="43"/>
      <c r="D270" s="40"/>
      <c r="E270" s="44"/>
      <c r="F270" s="40"/>
      <c r="G270" s="44"/>
    </row>
    <row r="271" spans="2:7">
      <c r="B271" s="37"/>
      <c r="C271" s="43"/>
      <c r="D271" s="40"/>
      <c r="E271" s="44"/>
      <c r="F271" s="40"/>
      <c r="G271" s="44"/>
    </row>
    <row r="272" spans="2:7">
      <c r="B272" s="37">
        <v>28</v>
      </c>
      <c r="C272" s="43"/>
      <c r="D272" s="40"/>
      <c r="E272" s="44"/>
      <c r="F272" s="40"/>
      <c r="G272" s="44"/>
    </row>
    <row r="273" spans="2:7">
      <c r="B273" s="37"/>
      <c r="C273" s="43"/>
      <c r="D273" s="40"/>
      <c r="E273" s="44"/>
      <c r="F273" s="40"/>
      <c r="G273" s="44"/>
    </row>
    <row r="274" spans="2:7">
      <c r="B274" s="37"/>
      <c r="C274" s="43"/>
      <c r="D274" s="40"/>
      <c r="E274" s="44"/>
      <c r="F274" s="40"/>
      <c r="G274" s="44"/>
    </row>
    <row r="275" spans="2:7">
      <c r="B275" s="37">
        <v>29</v>
      </c>
      <c r="C275" s="43"/>
      <c r="D275" s="42"/>
      <c r="E275" s="44"/>
      <c r="F275" s="40"/>
      <c r="G275" s="44"/>
    </row>
    <row r="276" spans="2:7">
      <c r="B276" s="37"/>
      <c r="C276" s="43"/>
      <c r="D276" s="44"/>
      <c r="E276" s="44"/>
      <c r="F276" s="40"/>
      <c r="G276" s="44"/>
    </row>
    <row r="277" spans="2:7">
      <c r="B277" s="37"/>
      <c r="C277" s="43"/>
      <c r="D277" s="44"/>
      <c r="E277" s="44"/>
      <c r="F277" s="40"/>
      <c r="G277" s="44"/>
    </row>
    <row r="278" spans="2:7">
      <c r="B278" s="37">
        <v>30</v>
      </c>
      <c r="C278" s="43"/>
      <c r="D278" s="44"/>
      <c r="E278" s="44"/>
      <c r="F278" s="40"/>
      <c r="G278" s="44"/>
    </row>
    <row r="279" spans="2:7">
      <c r="B279" s="37"/>
      <c r="C279" s="43"/>
      <c r="D279" s="44"/>
      <c r="E279" s="44"/>
      <c r="F279" s="40"/>
      <c r="G279" s="44"/>
    </row>
    <row r="280" spans="2:7">
      <c r="B280" s="37"/>
      <c r="C280" s="43"/>
      <c r="D280" s="44"/>
      <c r="E280" s="44"/>
      <c r="F280" s="40"/>
      <c r="G280" s="44"/>
    </row>
    <row r="281" spans="2:7">
      <c r="B281" s="37">
        <v>31</v>
      </c>
      <c r="C281" s="43"/>
      <c r="D281" s="44"/>
      <c r="E281" s="44"/>
      <c r="F281" s="40"/>
      <c r="G281" s="44"/>
    </row>
    <row r="282" spans="2:7">
      <c r="B282" s="37"/>
      <c r="C282" s="43"/>
      <c r="D282" s="44"/>
      <c r="E282" s="44"/>
      <c r="F282" s="40"/>
      <c r="G282" s="44"/>
    </row>
    <row r="283" spans="2:7">
      <c r="B283" s="37"/>
      <c r="C283" s="43"/>
      <c r="D283" s="44"/>
      <c r="E283" s="44"/>
      <c r="F283" s="40"/>
      <c r="G283" s="44"/>
    </row>
    <row r="284" spans="2:7">
      <c r="B284" s="37">
        <v>32</v>
      </c>
      <c r="C284" s="43"/>
      <c r="D284" s="44"/>
      <c r="E284" s="44"/>
      <c r="F284" s="40"/>
      <c r="G284" s="44"/>
    </row>
    <row r="285" spans="2:7">
      <c r="B285" s="37"/>
      <c r="C285" s="43"/>
      <c r="D285" s="44"/>
      <c r="E285" s="44"/>
      <c r="F285" s="40"/>
      <c r="G285" s="44"/>
    </row>
    <row r="286" spans="2:7">
      <c r="B286" s="37"/>
      <c r="C286" s="43"/>
      <c r="D286" s="44"/>
      <c r="E286" s="44"/>
      <c r="F286" s="40"/>
      <c r="G286" s="44"/>
    </row>
    <row r="287" spans="2:7">
      <c r="B287" s="37">
        <v>33</v>
      </c>
      <c r="C287" s="43"/>
      <c r="D287" s="44"/>
      <c r="E287" s="44"/>
      <c r="F287" s="40"/>
      <c r="G287" s="44"/>
    </row>
    <row r="288" spans="2:7">
      <c r="B288" s="37"/>
      <c r="C288" s="43"/>
      <c r="D288" s="44"/>
      <c r="E288" s="44"/>
      <c r="F288" s="40"/>
      <c r="G288" s="44"/>
    </row>
    <row r="289" spans="2:7">
      <c r="B289" s="37"/>
      <c r="C289" s="43"/>
      <c r="D289" s="44"/>
      <c r="E289" s="44"/>
      <c r="F289" s="40"/>
      <c r="G289" s="44"/>
    </row>
    <row r="290" spans="2:7">
      <c r="B290" s="37">
        <v>34</v>
      </c>
      <c r="C290" s="43"/>
      <c r="D290" s="44"/>
      <c r="E290" s="44"/>
      <c r="F290" s="40"/>
      <c r="G290" s="44"/>
    </row>
    <row r="291" spans="2:7">
      <c r="B291" s="37"/>
      <c r="C291" s="43"/>
      <c r="D291" s="44"/>
      <c r="E291" s="44"/>
      <c r="F291" s="40"/>
      <c r="G291" s="44"/>
    </row>
    <row r="292" spans="2:7">
      <c r="B292" s="37"/>
      <c r="C292" s="43"/>
      <c r="D292" s="44"/>
      <c r="E292" s="44"/>
      <c r="F292" s="40"/>
      <c r="G292" s="44"/>
    </row>
    <row r="293" spans="2:7">
      <c r="B293" s="37">
        <v>35</v>
      </c>
      <c r="C293" s="43"/>
      <c r="D293" s="44"/>
      <c r="E293" s="44"/>
      <c r="F293" s="40"/>
      <c r="G293" s="44"/>
    </row>
    <row r="294" spans="2:7">
      <c r="B294" s="37"/>
      <c r="C294" s="43"/>
      <c r="D294" s="44"/>
      <c r="E294" s="44"/>
      <c r="F294" s="40"/>
      <c r="G294" s="44"/>
    </row>
    <row r="295" spans="2:7">
      <c r="B295" s="37"/>
      <c r="C295" s="45"/>
      <c r="D295" s="46"/>
      <c r="E295" s="46"/>
      <c r="F295" s="40"/>
      <c r="G295" s="46"/>
    </row>
    <row r="298" ht="15.6" spans="2:7">
      <c r="B298" s="25" t="s">
        <v>840</v>
      </c>
      <c r="C298" s="26"/>
      <c r="D298" s="26"/>
      <c r="E298" s="26"/>
      <c r="F298" s="26"/>
      <c r="G298" s="27"/>
    </row>
    <row r="299" ht="27.6" spans="2:7">
      <c r="B299" s="28"/>
      <c r="C299" s="29" t="s">
        <v>5</v>
      </c>
      <c r="D299" s="29" t="s">
        <v>112</v>
      </c>
      <c r="E299" s="29" t="s">
        <v>338</v>
      </c>
      <c r="F299" s="29" t="s">
        <v>405</v>
      </c>
      <c r="G299" s="30" t="s">
        <v>726</v>
      </c>
    </row>
    <row r="300" spans="2:7">
      <c r="B300" s="31">
        <v>1</v>
      </c>
      <c r="C300" s="137">
        <f>'5 жастағы балалар Ф'!D159</f>
        <v>0</v>
      </c>
      <c r="D300" s="137">
        <f>'5 жастағы балалар К'!D159</f>
        <v>0</v>
      </c>
      <c r="E300" s="137">
        <f>'5 жастағы балалар Т'!D159</f>
        <v>0</v>
      </c>
      <c r="F300" s="137">
        <f>'5 жастағы балалар Ш'!D159</f>
        <v>0</v>
      </c>
      <c r="G300" s="137">
        <f>'5 жастағы балалар Ә'!D159</f>
        <v>0</v>
      </c>
    </row>
    <row r="301" spans="2:7">
      <c r="B301" s="33"/>
      <c r="C301" s="137">
        <f>'5 жастағы балалар Ф'!E159</f>
        <v>0</v>
      </c>
      <c r="D301" s="137">
        <f>'5 жастағы балалар К'!E159</f>
        <v>0</v>
      </c>
      <c r="E301" s="137">
        <f>'5 жастағы балалар Т'!E159</f>
        <v>0</v>
      </c>
      <c r="F301" s="137">
        <f>'5 жастағы балалар Ш'!E159</f>
        <v>0</v>
      </c>
      <c r="G301" s="137">
        <f>'5 жастағы балалар Ә'!E159</f>
        <v>0</v>
      </c>
    </row>
    <row r="302" spans="2:7">
      <c r="B302" s="34"/>
      <c r="C302" s="137">
        <f>'5 жастағы балалар Ф'!F159</f>
        <v>0</v>
      </c>
      <c r="D302" s="137">
        <f>'5 жастағы балалар К'!F159</f>
        <v>0</v>
      </c>
      <c r="E302" s="137">
        <f>'5 жастағы балалар Т'!F159</f>
        <v>0</v>
      </c>
      <c r="F302" s="137">
        <f>'5 жастағы балалар Ш'!F159</f>
        <v>0</v>
      </c>
      <c r="G302" s="137">
        <f>'5 жастағы балалар Ә'!F159</f>
        <v>0</v>
      </c>
    </row>
    <row r="303" spans="2:7">
      <c r="B303" s="31">
        <v>2</v>
      </c>
      <c r="C303" s="137">
        <f>'5 жастағы балалар Ф'!G159</f>
        <v>0</v>
      </c>
      <c r="D303" s="137">
        <f>'5 жастағы балалар К'!G159</f>
        <v>0</v>
      </c>
      <c r="E303" s="137">
        <f>'5 жастағы балалар Т'!G159</f>
        <v>0</v>
      </c>
      <c r="F303" s="137">
        <f>'5 жастағы балалар Ш'!G159</f>
        <v>0</v>
      </c>
      <c r="G303" s="137">
        <f>'5 жастағы балалар Ә'!G159</f>
        <v>0</v>
      </c>
    </row>
    <row r="304" spans="2:7">
      <c r="B304" s="33"/>
      <c r="C304" s="137">
        <f>'5 жастағы балалар Ф'!H159</f>
        <v>0</v>
      </c>
      <c r="D304" s="137">
        <f>'5 жастағы балалар К'!H159</f>
        <v>0</v>
      </c>
      <c r="E304" s="137">
        <f>'5 жастағы балалар Т'!H159</f>
        <v>0</v>
      </c>
      <c r="F304" s="137">
        <f>'5 жастағы балалар Ш'!H159</f>
        <v>0</v>
      </c>
      <c r="G304" s="137">
        <f>'5 жастағы балалар Ә'!H159</f>
        <v>0</v>
      </c>
    </row>
    <row r="305" spans="2:7">
      <c r="B305" s="34"/>
      <c r="C305" s="137">
        <f>'5 жастағы балалар Ф'!I159</f>
        <v>0</v>
      </c>
      <c r="D305" s="137">
        <f>'5 жастағы балалар К'!I159</f>
        <v>0</v>
      </c>
      <c r="E305" s="137">
        <f>'5 жастағы балалар Т'!I159</f>
        <v>0</v>
      </c>
      <c r="F305" s="137">
        <f>'5 жастағы балалар Ш'!I159</f>
        <v>0</v>
      </c>
      <c r="G305" s="137">
        <f>'5 жастағы балалар Ә'!I159</f>
        <v>0</v>
      </c>
    </row>
    <row r="306" spans="2:7">
      <c r="B306" s="31">
        <v>3</v>
      </c>
      <c r="C306" s="137">
        <f>'5 жастағы балалар Ф'!J159</f>
        <v>0</v>
      </c>
      <c r="D306" s="137">
        <f>'5 жастағы балалар К'!J159</f>
        <v>0</v>
      </c>
      <c r="E306" s="137">
        <f>'5 жастағы балалар Т'!J159</f>
        <v>0</v>
      </c>
      <c r="F306" s="137">
        <f>'5 жастағы балалар Ш'!J159</f>
        <v>0</v>
      </c>
      <c r="G306" s="137">
        <f>'5 жастағы балалар Ә'!J159</f>
        <v>0</v>
      </c>
    </row>
    <row r="307" spans="2:7">
      <c r="B307" s="33"/>
      <c r="C307" s="137">
        <f>'5 жастағы балалар Ф'!K159</f>
        <v>0</v>
      </c>
      <c r="D307" s="137">
        <f>'5 жастағы балалар К'!K159</f>
        <v>0</v>
      </c>
      <c r="E307" s="137">
        <f>'5 жастағы балалар Т'!K159</f>
        <v>0</v>
      </c>
      <c r="F307" s="137">
        <f>'5 жастағы балалар Ш'!K159</f>
        <v>0</v>
      </c>
      <c r="G307" s="137">
        <f>'5 жастағы балалар Ә'!K159</f>
        <v>0</v>
      </c>
    </row>
    <row r="308" spans="2:7">
      <c r="B308" s="34"/>
      <c r="C308" s="137">
        <f>'5 жастағы балалар Ф'!L159</f>
        <v>0</v>
      </c>
      <c r="D308" s="137">
        <f>'5 жастағы балалар К'!L159</f>
        <v>0</v>
      </c>
      <c r="E308" s="137">
        <f>'5 жастағы балалар Т'!L159</f>
        <v>0</v>
      </c>
      <c r="F308" s="137">
        <f>'5 жастағы балалар Ш'!L159</f>
        <v>0</v>
      </c>
      <c r="G308" s="137">
        <f>'5 жастағы балалар Ә'!L159</f>
        <v>0</v>
      </c>
    </row>
    <row r="309" spans="2:7">
      <c r="B309" s="31">
        <v>4</v>
      </c>
      <c r="C309" s="137">
        <f>'5 жастағы балалар Ф'!M159</f>
        <v>0</v>
      </c>
      <c r="D309" s="137">
        <f>'5 жастағы балалар К'!M159</f>
        <v>0</v>
      </c>
      <c r="E309" s="137">
        <f>'5 жастағы балалар Т'!M159</f>
        <v>0</v>
      </c>
      <c r="F309" s="137">
        <f>'5 жастағы балалар Ш'!M159</f>
        <v>0</v>
      </c>
      <c r="G309" s="137">
        <f>'5 жастағы балалар Ә'!M159</f>
        <v>0</v>
      </c>
    </row>
    <row r="310" spans="2:7">
      <c r="B310" s="33"/>
      <c r="C310" s="137">
        <f>'5 жастағы балалар Ф'!N159</f>
        <v>0</v>
      </c>
      <c r="D310" s="137">
        <f>'5 жастағы балалар К'!N159</f>
        <v>0</v>
      </c>
      <c r="E310" s="137">
        <f>'5 жастағы балалар Т'!N159</f>
        <v>0</v>
      </c>
      <c r="F310" s="137">
        <f>'5 жастағы балалар Ш'!N159</f>
        <v>0</v>
      </c>
      <c r="G310" s="137">
        <f>'5 жастағы балалар Ә'!N159</f>
        <v>0</v>
      </c>
    </row>
    <row r="311" spans="2:7">
      <c r="B311" s="34"/>
      <c r="C311" s="137">
        <f>'5 жастағы балалар Ф'!O159</f>
        <v>0</v>
      </c>
      <c r="D311" s="137">
        <f>'5 жастағы балалар К'!O159</f>
        <v>0</v>
      </c>
      <c r="E311" s="137">
        <f>'5 жастағы балалар Т'!O159</f>
        <v>0</v>
      </c>
      <c r="F311" s="137">
        <f>'5 жастағы балалар Ш'!O159</f>
        <v>0</v>
      </c>
      <c r="G311" s="137">
        <f>'5 жастағы балалар Ә'!O159</f>
        <v>0</v>
      </c>
    </row>
    <row r="312" spans="2:7">
      <c r="B312" s="31">
        <v>5</v>
      </c>
      <c r="C312" s="137">
        <f>'5 жастағы балалар Ф'!P159</f>
        <v>0</v>
      </c>
      <c r="D312" s="137">
        <f>'5 жастағы балалар К'!P159</f>
        <v>0</v>
      </c>
      <c r="E312" s="137">
        <f>'5 жастағы балалар Т'!P159</f>
        <v>0</v>
      </c>
      <c r="F312" s="137">
        <f>'5 жастағы балалар Ш'!P159</f>
        <v>0</v>
      </c>
      <c r="G312" s="137">
        <f>'5 жастағы балалар Ә'!P159</f>
        <v>0</v>
      </c>
    </row>
    <row r="313" spans="2:7">
      <c r="B313" s="33"/>
      <c r="C313" s="137">
        <f>'5 жастағы балалар Ф'!Q159</f>
        <v>0</v>
      </c>
      <c r="D313" s="137">
        <f>'5 жастағы балалар К'!Q159</f>
        <v>0</v>
      </c>
      <c r="E313" s="137">
        <f>'5 жастағы балалар Т'!Q159</f>
        <v>0</v>
      </c>
      <c r="F313" s="137">
        <f>'5 жастағы балалар Ш'!Q159</f>
        <v>0</v>
      </c>
      <c r="G313" s="137">
        <f>'5 жастағы балалар Ә'!Q159</f>
        <v>0</v>
      </c>
    </row>
    <row r="314" spans="2:7">
      <c r="B314" s="34"/>
      <c r="C314" s="137">
        <f>'5 жастағы балалар Ф'!R159</f>
        <v>0</v>
      </c>
      <c r="D314" s="137">
        <f>'5 жастағы балалар К'!R159</f>
        <v>0</v>
      </c>
      <c r="E314" s="137">
        <f>'5 жастағы балалар Т'!R159</f>
        <v>0</v>
      </c>
      <c r="F314" s="137">
        <f>'5 жастағы балалар Ш'!R159</f>
        <v>0</v>
      </c>
      <c r="G314" s="137">
        <f>'5 жастағы балалар Ә'!R159</f>
        <v>0</v>
      </c>
    </row>
    <row r="315" spans="2:7">
      <c r="B315" s="31">
        <v>6</v>
      </c>
      <c r="C315" s="137">
        <f>'5 жастағы балалар Ф'!S159</f>
        <v>0</v>
      </c>
      <c r="D315" s="137">
        <f>'5 жастағы балалар К'!S159</f>
        <v>0</v>
      </c>
      <c r="E315" s="137">
        <f>'5 жастағы балалар Т'!S159</f>
        <v>0</v>
      </c>
      <c r="F315" s="137">
        <f>'5 жастағы балалар Ш'!S159</f>
        <v>0</v>
      </c>
      <c r="G315" s="137">
        <f>'5 жастағы балалар Ә'!S159</f>
        <v>0</v>
      </c>
    </row>
    <row r="316" spans="2:7">
      <c r="B316" s="33"/>
      <c r="C316" s="137">
        <f>'5 жастағы балалар Ф'!T159</f>
        <v>0</v>
      </c>
      <c r="D316" s="137">
        <f>'5 жастағы балалар К'!T159</f>
        <v>0</v>
      </c>
      <c r="E316" s="137">
        <f>'5 жастағы балалар Т'!T159</f>
        <v>0</v>
      </c>
      <c r="F316" s="137">
        <f>'5 жастағы балалар Ш'!T159</f>
        <v>0</v>
      </c>
      <c r="G316" s="137">
        <f>'5 жастағы балалар Ә'!T159</f>
        <v>0</v>
      </c>
    </row>
    <row r="317" spans="2:7">
      <c r="B317" s="34"/>
      <c r="C317" s="137">
        <f>'5 жастағы балалар Ф'!U159</f>
        <v>0</v>
      </c>
      <c r="D317" s="137">
        <f>'5 жастағы балалар К'!U159</f>
        <v>0</v>
      </c>
      <c r="E317" s="137">
        <f>'5 жастағы балалар Т'!U159</f>
        <v>0</v>
      </c>
      <c r="F317" s="137">
        <f>'5 жастағы балалар Ш'!U159</f>
        <v>0</v>
      </c>
      <c r="G317" s="137">
        <f>'5 жастағы балалар Ә'!U159</f>
        <v>0</v>
      </c>
    </row>
    <row r="318" spans="2:7">
      <c r="B318" s="31">
        <v>7</v>
      </c>
      <c r="C318" s="137">
        <f>'5 жастағы балалар Ф'!V159</f>
        <v>0</v>
      </c>
      <c r="D318" s="137">
        <f>'5 жастағы балалар К'!V159</f>
        <v>0</v>
      </c>
      <c r="E318" s="137">
        <f>'5 жастағы балалар Т'!V159</f>
        <v>0</v>
      </c>
      <c r="F318" s="137">
        <f>'5 жастағы балалар Ш'!V159</f>
        <v>0</v>
      </c>
      <c r="G318" s="137">
        <f>'5 жастағы балалар Ә'!V159</f>
        <v>0</v>
      </c>
    </row>
    <row r="319" spans="2:7">
      <c r="B319" s="33"/>
      <c r="C319" s="137">
        <f>'5 жастағы балалар Ф'!W159</f>
        <v>0</v>
      </c>
      <c r="D319" s="137">
        <f>'5 жастағы балалар Ш'!W159</f>
        <v>0</v>
      </c>
      <c r="E319" s="137">
        <f>'5 жастағы балалар Т'!W159</f>
        <v>0</v>
      </c>
      <c r="F319" s="137">
        <f>'5 жастағы балалар Ш'!W159</f>
        <v>0</v>
      </c>
      <c r="G319" s="137">
        <f>'5 жастағы балалар Ә'!W159</f>
        <v>0</v>
      </c>
    </row>
    <row r="320" spans="2:7">
      <c r="B320" s="34"/>
      <c r="C320" s="137">
        <f>'5 жастағы балалар Ф'!X159</f>
        <v>0</v>
      </c>
      <c r="D320" s="137">
        <f>'5 жастағы балалар К'!X159</f>
        <v>0</v>
      </c>
      <c r="E320" s="137">
        <f>'5 жастағы балалар Т'!X159</f>
        <v>0</v>
      </c>
      <c r="F320" s="137">
        <f>'5 жастағы балалар Ш'!X159</f>
        <v>0</v>
      </c>
      <c r="G320" s="137">
        <f>'5 жастағы балалар Ә'!X159</f>
        <v>0</v>
      </c>
    </row>
    <row r="321" spans="2:7">
      <c r="B321" s="31">
        <v>8</v>
      </c>
      <c r="C321" s="41"/>
      <c r="D321" s="137">
        <f>'5 жастағы балалар К'!Y159</f>
        <v>0</v>
      </c>
      <c r="E321" s="42"/>
      <c r="F321" s="137">
        <f>'5 жастағы балалар Ш'!Y159</f>
        <v>0</v>
      </c>
      <c r="G321" s="42"/>
    </row>
    <row r="322" spans="2:7">
      <c r="B322" s="33"/>
      <c r="C322" s="43"/>
      <c r="D322" s="137">
        <f>'5 жастағы балалар К'!Z159</f>
        <v>0</v>
      </c>
      <c r="E322" s="44"/>
      <c r="F322" s="137">
        <f>'5 жастағы балалар Ш'!Z159</f>
        <v>0</v>
      </c>
      <c r="G322" s="44"/>
    </row>
    <row r="323" spans="2:7">
      <c r="B323" s="34"/>
      <c r="C323" s="43"/>
      <c r="D323" s="137">
        <f>'5 жастағы балалар К'!AA159</f>
        <v>0</v>
      </c>
      <c r="E323" s="44"/>
      <c r="F323" s="137">
        <f>'5 жастағы балалар Ш'!AA159</f>
        <v>0</v>
      </c>
      <c r="G323" s="44"/>
    </row>
    <row r="324" spans="2:7">
      <c r="B324" s="31">
        <v>9</v>
      </c>
      <c r="C324" s="43"/>
      <c r="D324" s="137">
        <f>'5 жастағы балалар К'!AB159</f>
        <v>0</v>
      </c>
      <c r="E324" s="44"/>
      <c r="F324" s="137">
        <f>'5 жастағы балалар Ш'!AB159</f>
        <v>0</v>
      </c>
      <c r="G324" s="44"/>
    </row>
    <row r="325" spans="2:7">
      <c r="B325" s="33"/>
      <c r="C325" s="43"/>
      <c r="D325" s="137">
        <f>'5 жастағы балалар К'!AC159</f>
        <v>0</v>
      </c>
      <c r="E325" s="44"/>
      <c r="F325" s="137">
        <f>'5 жастағы балалар Ш'!AC159</f>
        <v>0</v>
      </c>
      <c r="G325" s="44"/>
    </row>
    <row r="326" spans="2:7">
      <c r="B326" s="34"/>
      <c r="C326" s="43"/>
      <c r="D326" s="137">
        <f>'5 жастағы балалар К'!AD159</f>
        <v>0</v>
      </c>
      <c r="E326" s="44"/>
      <c r="F326" s="137">
        <f>'5 жастағы балалар Ш'!AD159</f>
        <v>0</v>
      </c>
      <c r="G326" s="44"/>
    </row>
    <row r="327" spans="2:7">
      <c r="B327" s="37">
        <v>10</v>
      </c>
      <c r="C327" s="43"/>
      <c r="D327" s="137">
        <f>'5 жастағы балалар К'!AE159</f>
        <v>0</v>
      </c>
      <c r="E327" s="44"/>
      <c r="F327" s="137">
        <f>'5 жастағы балалар Ш'!AE159</f>
        <v>0</v>
      </c>
      <c r="G327" s="44"/>
    </row>
    <row r="328" spans="2:7">
      <c r="B328" s="37"/>
      <c r="C328" s="43"/>
      <c r="D328" s="137">
        <f>'5 жастағы балалар К'!AF159</f>
        <v>0</v>
      </c>
      <c r="E328" s="44"/>
      <c r="F328" s="137">
        <f>'5 жастағы балалар Ш'!AF159</f>
        <v>0</v>
      </c>
      <c r="G328" s="44"/>
    </row>
    <row r="329" spans="2:7">
      <c r="B329" s="37"/>
      <c r="C329" s="43"/>
      <c r="D329" s="137">
        <f>'5 жастағы балалар К'!AG159</f>
        <v>0</v>
      </c>
      <c r="E329" s="44"/>
      <c r="F329" s="137">
        <f>'5 жастағы балалар Ш'!AG159</f>
        <v>0</v>
      </c>
      <c r="G329" s="44"/>
    </row>
    <row r="330" spans="2:7">
      <c r="B330" s="37">
        <v>11</v>
      </c>
      <c r="C330" s="43"/>
      <c r="D330" s="137">
        <f>'5 жастағы балалар К'!AH159</f>
        <v>0</v>
      </c>
      <c r="E330" s="44"/>
      <c r="F330" s="137">
        <f>'5 жастағы балалар Ш'!AH159</f>
        <v>0</v>
      </c>
      <c r="G330" s="44"/>
    </row>
    <row r="331" spans="2:7">
      <c r="B331" s="37"/>
      <c r="C331" s="43"/>
      <c r="D331" s="137">
        <f>'5 жастағы балалар К'!AI159</f>
        <v>0</v>
      </c>
      <c r="E331" s="44"/>
      <c r="F331" s="137">
        <f>'5 жастағы балалар Ш'!AI159</f>
        <v>0</v>
      </c>
      <c r="G331" s="44"/>
    </row>
    <row r="332" spans="2:7">
      <c r="B332" s="37"/>
      <c r="C332" s="43"/>
      <c r="D332" s="137">
        <f>'5 жастағы балалар К'!AJ159</f>
        <v>0</v>
      </c>
      <c r="E332" s="44"/>
      <c r="F332" s="137">
        <f>'5 жастағы балалар Ш'!AJ159</f>
        <v>0</v>
      </c>
      <c r="G332" s="44"/>
    </row>
    <row r="333" spans="2:7">
      <c r="B333" s="37">
        <v>12</v>
      </c>
      <c r="C333" s="43"/>
      <c r="D333" s="137">
        <f>'5 жастағы балалар К'!AK159</f>
        <v>0</v>
      </c>
      <c r="E333" s="44"/>
      <c r="F333" s="137">
        <f>'5 жастағы балалар Ш'!AK159</f>
        <v>0</v>
      </c>
      <c r="G333" s="44"/>
    </row>
    <row r="334" spans="2:7">
      <c r="B334" s="37"/>
      <c r="C334" s="43"/>
      <c r="D334" s="137">
        <f>'5 жастағы балалар К'!AL159</f>
        <v>0</v>
      </c>
      <c r="E334" s="44"/>
      <c r="F334" s="137">
        <f>'5 жастағы балалар Ш'!AL159</f>
        <v>0</v>
      </c>
      <c r="G334" s="44"/>
    </row>
    <row r="335" spans="2:7">
      <c r="B335" s="37"/>
      <c r="C335" s="43"/>
      <c r="D335" s="137">
        <f>'5 жастағы балалар К'!AM159</f>
        <v>0</v>
      </c>
      <c r="E335" s="44"/>
      <c r="F335" s="137">
        <f>'5 жастағы балалар Ш'!AM159</f>
        <v>0</v>
      </c>
      <c r="G335" s="44"/>
    </row>
    <row r="336" spans="2:7">
      <c r="B336" s="37">
        <v>13</v>
      </c>
      <c r="C336" s="43"/>
      <c r="D336" s="137">
        <f>'5 жастағы балалар К'!AN159</f>
        <v>0</v>
      </c>
      <c r="E336" s="44"/>
      <c r="F336" s="137">
        <f>'5 жастағы балалар Ш'!AN159</f>
        <v>0</v>
      </c>
      <c r="G336" s="44"/>
    </row>
    <row r="337" spans="2:7">
      <c r="B337" s="37"/>
      <c r="C337" s="43"/>
      <c r="D337" s="137">
        <f>'5 жастағы балалар К'!AO159</f>
        <v>0</v>
      </c>
      <c r="E337" s="44"/>
      <c r="F337" s="137">
        <f>'5 жастағы балалар Ш'!AO159</f>
        <v>0</v>
      </c>
      <c r="G337" s="44"/>
    </row>
    <row r="338" spans="2:7">
      <c r="B338" s="37"/>
      <c r="C338" s="43"/>
      <c r="D338" s="137">
        <f>'5 жастағы балалар К'!AP159</f>
        <v>0</v>
      </c>
      <c r="E338" s="44"/>
      <c r="F338" s="137">
        <f>'5 жастағы балалар Ш'!AP159</f>
        <v>0</v>
      </c>
      <c r="G338" s="44"/>
    </row>
    <row r="339" spans="2:7">
      <c r="B339" s="37">
        <v>14</v>
      </c>
      <c r="C339" s="43"/>
      <c r="D339" s="137">
        <f>'5 жастағы балалар К'!AQ159</f>
        <v>0</v>
      </c>
      <c r="E339" s="44"/>
      <c r="F339" s="137">
        <f>'5 жастағы балалар Ш'!AQ159</f>
        <v>0</v>
      </c>
      <c r="G339" s="44"/>
    </row>
    <row r="340" spans="2:7">
      <c r="B340" s="37"/>
      <c r="C340" s="43"/>
      <c r="D340" s="137">
        <f>'5 жастағы балалар К'!AR159</f>
        <v>0</v>
      </c>
      <c r="E340" s="44"/>
      <c r="F340" s="137">
        <f>'5 жастағы балалар Ш'!AR159</f>
        <v>0</v>
      </c>
      <c r="G340" s="44"/>
    </row>
    <row r="341" spans="2:7">
      <c r="B341" s="37"/>
      <c r="C341" s="43"/>
      <c r="D341" s="137">
        <f>'5 жастағы балалар К'!AS159</f>
        <v>0</v>
      </c>
      <c r="E341" s="44"/>
      <c r="F341" s="137">
        <f>'5 жастағы балалар Ш'!AS159</f>
        <v>0</v>
      </c>
      <c r="G341" s="44"/>
    </row>
    <row r="342" spans="2:7">
      <c r="B342" s="37">
        <v>15</v>
      </c>
      <c r="C342" s="43"/>
      <c r="D342" s="137">
        <f>'5 жастағы балалар К'!AT159</f>
        <v>0</v>
      </c>
      <c r="E342" s="44"/>
      <c r="F342" s="137">
        <f>'5 жастағы балалар Ш'!AT159</f>
        <v>0</v>
      </c>
      <c r="G342" s="44"/>
    </row>
    <row r="343" spans="2:7">
      <c r="B343" s="37"/>
      <c r="C343" s="43"/>
      <c r="D343" s="137">
        <f>'5 жастағы балалар К'!AU159</f>
        <v>0</v>
      </c>
      <c r="E343" s="44"/>
      <c r="F343" s="137">
        <f>'5 жастағы балалар Ш'!AU159</f>
        <v>0</v>
      </c>
      <c r="G343" s="44"/>
    </row>
    <row r="344" spans="2:7">
      <c r="B344" s="37"/>
      <c r="C344" s="43"/>
      <c r="D344" s="137">
        <f>'5 жастағы балалар К'!AV159</f>
        <v>0</v>
      </c>
      <c r="E344" s="44"/>
      <c r="F344" s="137">
        <f>'5 жастағы балалар Ш'!AV159</f>
        <v>0</v>
      </c>
      <c r="G344" s="44"/>
    </row>
    <row r="345" spans="2:7">
      <c r="B345" s="31">
        <v>16</v>
      </c>
      <c r="C345" s="43"/>
      <c r="D345" s="137">
        <f>'5 жастағы балалар К'!AW159</f>
        <v>0</v>
      </c>
      <c r="E345" s="44"/>
      <c r="F345" s="137">
        <f>'5 жастағы балалар Ш'!AW159</f>
        <v>0</v>
      </c>
      <c r="G345" s="44"/>
    </row>
    <row r="346" spans="2:7">
      <c r="B346" s="33"/>
      <c r="C346" s="43"/>
      <c r="D346" s="137">
        <f>'5 жастағы балалар К'!AX159</f>
        <v>0</v>
      </c>
      <c r="E346" s="44"/>
      <c r="F346" s="137">
        <f>'5 жастағы балалар Ш'!AX159</f>
        <v>0</v>
      </c>
      <c r="G346" s="44"/>
    </row>
    <row r="347" spans="2:7">
      <c r="B347" s="34"/>
      <c r="C347" s="43"/>
      <c r="D347" s="137">
        <f>'5 жастағы балалар К'!AY159</f>
        <v>0</v>
      </c>
      <c r="E347" s="44"/>
      <c r="F347" s="137">
        <f>'5 жастағы балалар Ш'!AY159</f>
        <v>0</v>
      </c>
      <c r="G347" s="44"/>
    </row>
    <row r="348" spans="2:7">
      <c r="B348" s="31">
        <v>17</v>
      </c>
      <c r="C348" s="43"/>
      <c r="D348" s="137">
        <f>'5 жастағы балалар К'!AZ159</f>
        <v>0</v>
      </c>
      <c r="E348" s="44"/>
      <c r="F348" s="137">
        <f>'5 жастағы балалар Ш'!AZ159</f>
        <v>0</v>
      </c>
      <c r="G348" s="44"/>
    </row>
    <row r="349" spans="2:7">
      <c r="B349" s="33"/>
      <c r="C349" s="43"/>
      <c r="D349" s="137">
        <f>'5 жастағы балалар К'!BA159</f>
        <v>0</v>
      </c>
      <c r="E349" s="44"/>
      <c r="F349" s="137">
        <f>'5 жастағы балалар Ш'!BA159</f>
        <v>0</v>
      </c>
      <c r="G349" s="44"/>
    </row>
    <row r="350" spans="2:7">
      <c r="B350" s="34"/>
      <c r="C350" s="43"/>
      <c r="D350" s="137">
        <f>'5 жастағы балалар К'!BB159</f>
        <v>0</v>
      </c>
      <c r="E350" s="44"/>
      <c r="F350" s="137">
        <f>'5 жастағы балалар Ш'!BB159</f>
        <v>0</v>
      </c>
      <c r="G350" s="44"/>
    </row>
    <row r="351" spans="2:7">
      <c r="B351" s="31">
        <v>18</v>
      </c>
      <c r="C351" s="43"/>
      <c r="D351" s="137">
        <f>'5 жастағы балалар К'!BC159</f>
        <v>0</v>
      </c>
      <c r="E351" s="44"/>
      <c r="F351" s="137">
        <f>'5 жастағы балалар Ш'!BC159</f>
        <v>0</v>
      </c>
      <c r="G351" s="44"/>
    </row>
    <row r="352" spans="2:7">
      <c r="B352" s="33"/>
      <c r="C352" s="43"/>
      <c r="D352" s="137">
        <f>'5 жастағы балалар К'!BD159</f>
        <v>0</v>
      </c>
      <c r="E352" s="44"/>
      <c r="F352" s="137">
        <f>'5 жастағы балалар Ш'!BD159</f>
        <v>0</v>
      </c>
      <c r="G352" s="44"/>
    </row>
    <row r="353" spans="2:7">
      <c r="B353" s="34"/>
      <c r="C353" s="43"/>
      <c r="D353" s="137">
        <f>'5 жастағы балалар К'!BE159</f>
        <v>0</v>
      </c>
      <c r="E353" s="44"/>
      <c r="F353" s="137">
        <f>'5 жастағы балалар Ш'!BE159</f>
        <v>0</v>
      </c>
      <c r="G353" s="44"/>
    </row>
    <row r="354" spans="2:7">
      <c r="B354" s="31">
        <v>19</v>
      </c>
      <c r="C354" s="43"/>
      <c r="D354" s="137">
        <f>'5 жастағы балалар К'!BF159</f>
        <v>0</v>
      </c>
      <c r="E354" s="44"/>
      <c r="F354" s="137">
        <f>'5 жастағы балалар Ш'!BF159</f>
        <v>0</v>
      </c>
      <c r="G354" s="44"/>
    </row>
    <row r="355" spans="2:7">
      <c r="B355" s="33"/>
      <c r="C355" s="43"/>
      <c r="D355" s="137">
        <f>'5 жастағы балалар К'!BG159</f>
        <v>0</v>
      </c>
      <c r="E355" s="44"/>
      <c r="F355" s="137">
        <f>'5 жастағы балалар Ш'!BG159</f>
        <v>0</v>
      </c>
      <c r="G355" s="44"/>
    </row>
    <row r="356" spans="2:7">
      <c r="B356" s="34"/>
      <c r="C356" s="43"/>
      <c r="D356" s="137">
        <f>'5 жастағы балалар К'!BH159</f>
        <v>0</v>
      </c>
      <c r="E356" s="44"/>
      <c r="F356" s="137">
        <f>'5 жастағы балалар Ш'!BH159</f>
        <v>0</v>
      </c>
      <c r="G356" s="44"/>
    </row>
    <row r="357" spans="2:7">
      <c r="B357" s="31">
        <v>20</v>
      </c>
      <c r="C357" s="43"/>
      <c r="D357" s="137">
        <f>'5 жастағы балалар К'!BI159</f>
        <v>0</v>
      </c>
      <c r="E357" s="44"/>
      <c r="F357" s="137">
        <f>'5 жастағы балалар Ш'!BI159</f>
        <v>0</v>
      </c>
      <c r="G357" s="44"/>
    </row>
    <row r="358" spans="2:7">
      <c r="B358" s="33"/>
      <c r="C358" s="43"/>
      <c r="D358" s="137">
        <f>'5 жастағы балалар К'!BJ159</f>
        <v>0</v>
      </c>
      <c r="E358" s="44"/>
      <c r="F358" s="137">
        <f>'5 жастағы балалар Ш'!BJ159</f>
        <v>0</v>
      </c>
      <c r="G358" s="44"/>
    </row>
    <row r="359" spans="2:7">
      <c r="B359" s="34"/>
      <c r="C359" s="43"/>
      <c r="D359" s="137">
        <f>'5 жастағы балалар К'!BK159</f>
        <v>0</v>
      </c>
      <c r="E359" s="44"/>
      <c r="F359" s="137">
        <f>'5 жастағы балалар Ш'!BK159</f>
        <v>0</v>
      </c>
      <c r="G359" s="44"/>
    </row>
    <row r="360" spans="2:7">
      <c r="B360" s="31">
        <v>21</v>
      </c>
      <c r="C360" s="43"/>
      <c r="D360" s="137">
        <f>'5 жастағы балалар К'!BL159</f>
        <v>0</v>
      </c>
      <c r="E360" s="44"/>
      <c r="F360" s="137">
        <f>'5 жастағы балалар Ш'!BL159</f>
        <v>0</v>
      </c>
      <c r="G360" s="44"/>
    </row>
    <row r="361" spans="2:7">
      <c r="B361" s="33"/>
      <c r="C361" s="43"/>
      <c r="D361" s="137">
        <f>'5 жастағы балалар К'!BM159</f>
        <v>0</v>
      </c>
      <c r="E361" s="44"/>
      <c r="F361" s="137">
        <f>'5 жастағы балалар Ш'!BM159</f>
        <v>0</v>
      </c>
      <c r="G361" s="44"/>
    </row>
    <row r="362" spans="2:7">
      <c r="B362" s="34"/>
      <c r="C362" s="43"/>
      <c r="D362" s="137">
        <f>'5 жастағы балалар К'!BN159</f>
        <v>0</v>
      </c>
      <c r="E362" s="44"/>
      <c r="F362" s="137">
        <f>'5 жастағы балалар Ш'!BN159</f>
        <v>0</v>
      </c>
      <c r="G362" s="44"/>
    </row>
    <row r="363" spans="2:7">
      <c r="B363" s="31">
        <v>22</v>
      </c>
      <c r="C363" s="43"/>
      <c r="D363" s="137">
        <f>'5 жастағы балалар К'!BO159</f>
        <v>0</v>
      </c>
      <c r="E363" s="44"/>
      <c r="F363" s="137">
        <f>'5 жастағы балалар Ш'!BO159</f>
        <v>0</v>
      </c>
      <c r="G363" s="44"/>
    </row>
    <row r="364" spans="2:7">
      <c r="B364" s="33"/>
      <c r="C364" s="43"/>
      <c r="D364" s="137">
        <f>'5 жастағы балалар К'!BP159</f>
        <v>0</v>
      </c>
      <c r="E364" s="44"/>
      <c r="F364" s="137">
        <f>'5 жастағы балалар Ш'!BP159</f>
        <v>0</v>
      </c>
      <c r="G364" s="44"/>
    </row>
    <row r="365" spans="2:7">
      <c r="B365" s="34"/>
      <c r="C365" s="43"/>
      <c r="D365" s="137">
        <f>'5 жастағы балалар К'!BQ159</f>
        <v>0</v>
      </c>
      <c r="E365" s="44"/>
      <c r="F365" s="137">
        <f>'5 жастағы балалар Ш'!BQ159</f>
        <v>0</v>
      </c>
      <c r="G365" s="44"/>
    </row>
    <row r="366" spans="2:7">
      <c r="B366" s="31">
        <v>23</v>
      </c>
      <c r="C366" s="43"/>
      <c r="D366" s="137">
        <f>'5 жастағы балалар К'!BR159</f>
        <v>0</v>
      </c>
      <c r="E366" s="44"/>
      <c r="F366" s="137">
        <f>'5 жастағы балалар Ш'!BR159</f>
        <v>0</v>
      </c>
      <c r="G366" s="44"/>
    </row>
    <row r="367" spans="2:7">
      <c r="B367" s="33"/>
      <c r="C367" s="43"/>
      <c r="D367" s="137">
        <f>'5 жастағы балалар К'!BS159</f>
        <v>0</v>
      </c>
      <c r="E367" s="44"/>
      <c r="F367" s="137">
        <f>'5 жастағы балалар Ш'!BS159</f>
        <v>0</v>
      </c>
      <c r="G367" s="44"/>
    </row>
    <row r="368" spans="2:7">
      <c r="B368" s="34"/>
      <c r="C368" s="43"/>
      <c r="D368" s="137">
        <f>'5 жастағы балалар К'!BT159</f>
        <v>0</v>
      </c>
      <c r="E368" s="44"/>
      <c r="F368" s="137">
        <f>'5 жастағы балалар Ш'!BT159</f>
        <v>0</v>
      </c>
      <c r="G368" s="44"/>
    </row>
    <row r="369" spans="2:7">
      <c r="B369" s="31">
        <v>24</v>
      </c>
      <c r="C369" s="43"/>
      <c r="D369" s="137">
        <f>'5 жастағы балалар К'!BU159</f>
        <v>0</v>
      </c>
      <c r="E369" s="44"/>
      <c r="F369" s="137">
        <f>'5 жастағы балалар Ш'!BU159</f>
        <v>0</v>
      </c>
      <c r="G369" s="44"/>
    </row>
    <row r="370" spans="2:7">
      <c r="B370" s="33"/>
      <c r="C370" s="43"/>
      <c r="D370" s="137">
        <f>'5 жастағы балалар К'!BV159</f>
        <v>0</v>
      </c>
      <c r="E370" s="44"/>
      <c r="F370" s="137">
        <f>'5 жастағы балалар Ш'!BV159</f>
        <v>0</v>
      </c>
      <c r="G370" s="44"/>
    </row>
    <row r="371" spans="2:7">
      <c r="B371" s="34"/>
      <c r="C371" s="43"/>
      <c r="D371" s="137">
        <f>'5 жастағы балалар К'!BW159</f>
        <v>0</v>
      </c>
      <c r="E371" s="44"/>
      <c r="F371" s="137">
        <f>'5 жастағы балалар Ш'!BW159</f>
        <v>0</v>
      </c>
      <c r="G371" s="44"/>
    </row>
    <row r="372" spans="2:7">
      <c r="B372" s="31">
        <v>25</v>
      </c>
      <c r="C372" s="43"/>
      <c r="D372" s="137">
        <f>'5 жастағы балалар К'!BX159</f>
        <v>0</v>
      </c>
      <c r="E372" s="44"/>
      <c r="F372" s="137">
        <f>'5 жастағы балалар Ш'!BX159</f>
        <v>0</v>
      </c>
      <c r="G372" s="44"/>
    </row>
    <row r="373" spans="2:7">
      <c r="B373" s="33"/>
      <c r="C373" s="43"/>
      <c r="D373" s="137">
        <f>'5 жастағы балалар К'!BY159</f>
        <v>0</v>
      </c>
      <c r="E373" s="44"/>
      <c r="F373" s="137">
        <f>'5 жастағы балалар Ш'!BY159</f>
        <v>0</v>
      </c>
      <c r="G373" s="44"/>
    </row>
    <row r="374" spans="2:7">
      <c r="B374" s="34"/>
      <c r="C374" s="43"/>
      <c r="D374" s="137">
        <f>'5 жастағы балалар К'!BZ159</f>
        <v>0</v>
      </c>
      <c r="E374" s="44"/>
      <c r="F374" s="137">
        <f>'5 жастағы балалар Ш'!BZ159</f>
        <v>0</v>
      </c>
      <c r="G374" s="44"/>
    </row>
    <row r="375" spans="2:7">
      <c r="B375" s="37">
        <v>26</v>
      </c>
      <c r="C375" s="43"/>
      <c r="D375" s="137">
        <f>'5 жастағы балалар К'!CA159</f>
        <v>0</v>
      </c>
      <c r="E375" s="44"/>
      <c r="F375" s="137">
        <f>'5 жастағы балалар Ш'!CA159</f>
        <v>0</v>
      </c>
      <c r="G375" s="44"/>
    </row>
    <row r="376" spans="2:7">
      <c r="B376" s="37"/>
      <c r="C376" s="43"/>
      <c r="D376" s="137">
        <f>'5 жастағы балалар К'!CB159</f>
        <v>0</v>
      </c>
      <c r="E376" s="44"/>
      <c r="F376" s="137">
        <f>'5 жастағы балалар Ш'!CB159</f>
        <v>0</v>
      </c>
      <c r="G376" s="44"/>
    </row>
    <row r="377" spans="2:7">
      <c r="B377" s="37"/>
      <c r="C377" s="43"/>
      <c r="D377" s="137">
        <f>'5 жастағы балалар К'!CC159</f>
        <v>0</v>
      </c>
      <c r="E377" s="44"/>
      <c r="F377" s="137">
        <f>'5 жастағы балалар Ш'!CC159</f>
        <v>0</v>
      </c>
      <c r="G377" s="44"/>
    </row>
    <row r="378" spans="2:7">
      <c r="B378" s="37">
        <v>27</v>
      </c>
      <c r="C378" s="43"/>
      <c r="D378" s="137">
        <f>'5 жастағы балалар К'!CD159</f>
        <v>0</v>
      </c>
      <c r="E378" s="44"/>
      <c r="F378" s="137">
        <f>'5 жастағы балалар Ш'!CD159</f>
        <v>0</v>
      </c>
      <c r="G378" s="44"/>
    </row>
    <row r="379" spans="2:7">
      <c r="B379" s="37"/>
      <c r="C379" s="43"/>
      <c r="D379" s="137">
        <f>'5 жастағы балалар К'!CE159</f>
        <v>0</v>
      </c>
      <c r="E379" s="44"/>
      <c r="F379" s="137">
        <f>'5 жастағы балалар Ш'!CE159</f>
        <v>0</v>
      </c>
      <c r="G379" s="44"/>
    </row>
    <row r="380" spans="2:7">
      <c r="B380" s="37"/>
      <c r="C380" s="43"/>
      <c r="D380" s="137">
        <f>'5 жастағы балалар К'!CF159</f>
        <v>0</v>
      </c>
      <c r="E380" s="44"/>
      <c r="F380" s="137">
        <f>'5 жастағы балалар Ш'!CF159</f>
        <v>0</v>
      </c>
      <c r="G380" s="44"/>
    </row>
    <row r="381" spans="2:7">
      <c r="B381" s="37">
        <v>28</v>
      </c>
      <c r="C381" s="43"/>
      <c r="D381" s="137">
        <f>'5 жастағы балалар К'!CG159</f>
        <v>0</v>
      </c>
      <c r="E381" s="44"/>
      <c r="F381" s="137">
        <f>'5 жастағы балалар Ш'!CG159</f>
        <v>0</v>
      </c>
      <c r="G381" s="44"/>
    </row>
    <row r="382" spans="2:7">
      <c r="B382" s="37"/>
      <c r="C382" s="43"/>
      <c r="D382" s="137">
        <f>'5 жастағы балалар К'!CH159</f>
        <v>0</v>
      </c>
      <c r="E382" s="44"/>
      <c r="F382" s="137">
        <f>'5 жастағы балалар Ш'!CH159</f>
        <v>0</v>
      </c>
      <c r="G382" s="44"/>
    </row>
    <row r="383" spans="2:7">
      <c r="B383" s="37"/>
      <c r="C383" s="43"/>
      <c r="D383" s="137">
        <f>'5 жастағы балалар К'!CI159</f>
        <v>0</v>
      </c>
      <c r="E383" s="44"/>
      <c r="F383" s="137">
        <f>'5 жастағы балалар Ш'!CI159</f>
        <v>0</v>
      </c>
      <c r="G383" s="44"/>
    </row>
    <row r="384" spans="2:7">
      <c r="B384" s="37">
        <v>29</v>
      </c>
      <c r="C384" s="43"/>
      <c r="D384" s="42"/>
      <c r="E384" s="44"/>
      <c r="F384" s="137">
        <f>'5 жастағы балалар Ш'!CJ159</f>
        <v>0</v>
      </c>
      <c r="G384" s="44"/>
    </row>
    <row r="385" spans="2:7">
      <c r="B385" s="37"/>
      <c r="C385" s="43"/>
      <c r="D385" s="44"/>
      <c r="E385" s="44"/>
      <c r="F385" s="137">
        <f>'5 жастағы балалар Ш'!CK159</f>
        <v>0</v>
      </c>
      <c r="G385" s="44"/>
    </row>
    <row r="386" spans="2:7">
      <c r="B386" s="37"/>
      <c r="C386" s="43"/>
      <c r="D386" s="44"/>
      <c r="E386" s="44"/>
      <c r="F386" s="137">
        <f>'5 жастағы балалар Ш'!CL159</f>
        <v>0</v>
      </c>
      <c r="G386" s="44"/>
    </row>
    <row r="387" spans="2:7">
      <c r="B387" s="37">
        <v>30</v>
      </c>
      <c r="C387" s="43"/>
      <c r="D387" s="44"/>
      <c r="E387" s="44"/>
      <c r="F387" s="137">
        <f>'5 жастағы балалар Ш'!CM159</f>
        <v>0</v>
      </c>
      <c r="G387" s="44"/>
    </row>
    <row r="388" spans="2:7">
      <c r="B388" s="37"/>
      <c r="C388" s="43"/>
      <c r="D388" s="44"/>
      <c r="E388" s="44"/>
      <c r="F388" s="137">
        <f>'5 жастағы балалар Ш'!CN159</f>
        <v>0</v>
      </c>
      <c r="G388" s="44"/>
    </row>
    <row r="389" spans="2:7">
      <c r="B389" s="37"/>
      <c r="C389" s="43"/>
      <c r="D389" s="44"/>
      <c r="E389" s="44"/>
      <c r="F389" s="137">
        <f>'5 жастағы балалар Ш'!CO159</f>
        <v>0</v>
      </c>
      <c r="G389" s="44"/>
    </row>
    <row r="390" spans="2:7">
      <c r="B390" s="37">
        <v>31</v>
      </c>
      <c r="C390" s="43"/>
      <c r="D390" s="44"/>
      <c r="E390" s="44"/>
      <c r="F390" s="137">
        <f>'5 жастағы балалар Ш'!CP159</f>
        <v>0</v>
      </c>
      <c r="G390" s="44"/>
    </row>
    <row r="391" spans="2:7">
      <c r="B391" s="37"/>
      <c r="C391" s="43"/>
      <c r="D391" s="44"/>
      <c r="E391" s="44"/>
      <c r="F391" s="137">
        <f>'5 жастағы балалар Ш'!CQ159</f>
        <v>0</v>
      </c>
      <c r="G391" s="44"/>
    </row>
    <row r="392" spans="2:7">
      <c r="B392" s="37"/>
      <c r="C392" s="43"/>
      <c r="D392" s="44"/>
      <c r="E392" s="44"/>
      <c r="F392" s="137">
        <f>'5 жастағы балалар Ш'!CR159</f>
        <v>0</v>
      </c>
      <c r="G392" s="44"/>
    </row>
    <row r="393" spans="2:7">
      <c r="B393" s="37">
        <v>32</v>
      </c>
      <c r="C393" s="43"/>
      <c r="D393" s="44"/>
      <c r="E393" s="44"/>
      <c r="F393" s="137">
        <f>'5 жастағы балалар Ш'!CS159</f>
        <v>0</v>
      </c>
      <c r="G393" s="44"/>
    </row>
    <row r="394" spans="2:7">
      <c r="B394" s="37"/>
      <c r="C394" s="43"/>
      <c r="D394" s="44"/>
      <c r="E394" s="44"/>
      <c r="F394" s="137">
        <f>'5 жастағы балалар Ш'!CT159</f>
        <v>0</v>
      </c>
      <c r="G394" s="44"/>
    </row>
    <row r="395" spans="2:7">
      <c r="B395" s="37"/>
      <c r="C395" s="43"/>
      <c r="D395" s="44"/>
      <c r="E395" s="44"/>
      <c r="F395" s="137">
        <f>'5 жастағы балалар Ш'!CU159</f>
        <v>0</v>
      </c>
      <c r="G395" s="44"/>
    </row>
    <row r="396" spans="2:7">
      <c r="B396" s="37">
        <v>33</v>
      </c>
      <c r="C396" s="43"/>
      <c r="D396" s="44"/>
      <c r="E396" s="44"/>
      <c r="F396" s="137">
        <f>'5 жастағы балалар Ш'!CV159</f>
        <v>0</v>
      </c>
      <c r="G396" s="44"/>
    </row>
    <row r="397" spans="2:7">
      <c r="B397" s="37"/>
      <c r="C397" s="43"/>
      <c r="D397" s="44"/>
      <c r="E397" s="44"/>
      <c r="F397" s="137">
        <f>'5 жастағы балалар Ш'!CW159</f>
        <v>0</v>
      </c>
      <c r="G397" s="44"/>
    </row>
    <row r="398" spans="2:7">
      <c r="B398" s="37"/>
      <c r="C398" s="43"/>
      <c r="D398" s="44"/>
      <c r="E398" s="44"/>
      <c r="F398" s="137">
        <f>'5 жастағы балалар Ш'!CX159</f>
        <v>0</v>
      </c>
      <c r="G398" s="44"/>
    </row>
    <row r="399" spans="2:7">
      <c r="B399" s="37">
        <v>34</v>
      </c>
      <c r="C399" s="43"/>
      <c r="D399" s="44"/>
      <c r="E399" s="44"/>
      <c r="F399" s="137">
        <f>'5 жастағы балалар Ш'!CY159</f>
        <v>0</v>
      </c>
      <c r="G399" s="44"/>
    </row>
    <row r="400" spans="2:7">
      <c r="B400" s="37"/>
      <c r="C400" s="43"/>
      <c r="D400" s="44"/>
      <c r="E400" s="44"/>
      <c r="F400" s="137">
        <f>'5 жастағы балалар Ш'!CZ159</f>
        <v>0</v>
      </c>
      <c r="G400" s="44"/>
    </row>
    <row r="401" spans="2:7">
      <c r="B401" s="37"/>
      <c r="C401" s="43"/>
      <c r="D401" s="44"/>
      <c r="E401" s="44"/>
      <c r="F401" s="137">
        <f>'5 жастағы балалар Ш'!DA159</f>
        <v>0</v>
      </c>
      <c r="G401" s="44"/>
    </row>
    <row r="402" spans="2:7">
      <c r="B402" s="37">
        <v>35</v>
      </c>
      <c r="C402" s="43"/>
      <c r="D402" s="44"/>
      <c r="E402" s="44"/>
      <c r="F402" s="137">
        <f>'5 жастағы балалар Ш'!DB159</f>
        <v>0</v>
      </c>
      <c r="G402" s="44"/>
    </row>
    <row r="403" spans="2:7">
      <c r="B403" s="37"/>
      <c r="C403" s="43"/>
      <c r="D403" s="44"/>
      <c r="E403" s="44"/>
      <c r="F403" s="137">
        <f>'5 жастағы балалар Ш'!DC159</f>
        <v>0</v>
      </c>
      <c r="G403" s="44"/>
    </row>
    <row r="404" spans="2:7">
      <c r="B404" s="37"/>
      <c r="C404" s="45"/>
      <c r="D404" s="46"/>
      <c r="E404" s="46"/>
      <c r="F404" s="137">
        <f>'5 жастағы балалар Ш'!DD159</f>
        <v>0</v>
      </c>
      <c r="G404" s="46"/>
    </row>
    <row r="405" spans="2:2">
      <c r="B405" s="47">
        <f>СВОД3!V54</f>
        <v>0</v>
      </c>
    </row>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sheetData>
  <sheetProtection password="CC4B" sheet="1" selectLockedCells="1"/>
  <mergeCells count="135">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 ref="F10:H93"/>
  </mergeCells>
  <pageMargins left="0.7" right="0.7" top="0.75" bottom="0.75" header="0.3" footer="0.3"/>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B1:BB618"/>
  <sheetViews>
    <sheetView zoomScale="60" zoomScaleNormal="60" workbookViewId="0">
      <selection activeCell="D7" sqref="D7"/>
    </sheetView>
  </sheetViews>
  <sheetFormatPr defaultColWidth="9" defaultRowHeight="14.4"/>
  <cols>
    <col min="2" max="2" width="22.5740740740741" customWidth="1"/>
    <col min="3" max="11" width="45.712962962963" customWidth="1"/>
    <col min="12" max="12" width="50.712962962963" customWidth="1"/>
  </cols>
  <sheetData>
    <row r="1" ht="15" customHeight="1"/>
    <row r="2" ht="15" customHeight="1" spans="2:8">
      <c r="B2" s="1"/>
      <c r="C2" s="2"/>
      <c r="D2" s="2" t="str">
        <f>'1'!D2</f>
        <v>2023- 2024 оқу жылында бала дамуының жеке картасы</v>
      </c>
      <c r="E2" s="2"/>
      <c r="F2" s="2"/>
      <c r="G2" s="1"/>
      <c r="H2" s="1"/>
    </row>
    <row r="3" ht="15" customHeight="1" spans="2:8">
      <c r="B3" s="1"/>
      <c r="C3" s="1"/>
      <c r="D3" s="1"/>
      <c r="E3" s="1"/>
      <c r="F3" s="1"/>
      <c r="G3" s="1"/>
      <c r="H3" s="1"/>
    </row>
    <row r="4" ht="20.1" customHeight="1" spans="2:8">
      <c r="B4" s="3" t="s">
        <v>827</v>
      </c>
      <c r="C4" s="3"/>
      <c r="D4" s="4">
        <f>'5 жастағы балалар Ф'!C160</f>
        <v>0</v>
      </c>
      <c r="E4" s="5"/>
      <c r="F4" s="5"/>
      <c r="G4" s="1"/>
      <c r="H4" s="1"/>
    </row>
    <row r="5" ht="20.1" customHeight="1" spans="2:8">
      <c r="B5" s="6" t="s">
        <v>2</v>
      </c>
      <c r="C5" s="6"/>
      <c r="D5" s="7">
        <f>'5 жастағы балалар Ф'!A160</f>
        <v>0</v>
      </c>
      <c r="E5" s="7"/>
      <c r="F5" s="7"/>
      <c r="G5" s="1"/>
      <c r="H5" s="1"/>
    </row>
    <row r="6" ht="78" customHeight="1" spans="2:8">
      <c r="B6" s="8" t="s">
        <v>828</v>
      </c>
      <c r="C6" s="8"/>
      <c r="D6" s="4" t="str">
        <f>'1'!D6</f>
        <v>"С.Сейфуллин атындағы ЖББМ" Мектепалды сыныбы" </v>
      </c>
      <c r="E6" s="1"/>
      <c r="F6" s="9" t="str">
        <f>'1'!F6</f>
        <v>Қарағанды облысы</v>
      </c>
      <c r="G6" s="1"/>
      <c r="H6" s="4"/>
    </row>
    <row r="7" ht="20.1" customHeight="1" spans="2:8">
      <c r="B7" s="6" t="s">
        <v>831</v>
      </c>
      <c r="C7" s="6"/>
      <c r="D7" s="4" t="s">
        <v>1275</v>
      </c>
      <c r="E7" s="1"/>
      <c r="F7" s="1"/>
      <c r="G7" s="1"/>
      <c r="H7" s="1"/>
    </row>
    <row r="8" ht="15" customHeight="1"/>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2"/>
      <c r="G10" s="13"/>
      <c r="H10" s="14"/>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5"/>
      <c r="G11" s="16"/>
      <c r="H11" s="17"/>
      <c r="I11" s="18" t="e">
        <f>IF(C303="","",VLOOKUP(C303,$S$563:$T$565,2,TRUE))</f>
        <v>#N/A</v>
      </c>
      <c r="J11" s="18" t="e">
        <f>IF(C304="","",VLOOKUP(C304,$U$563:$V$565,2,TRUE))</f>
        <v>#N/A</v>
      </c>
      <c r="K11" s="18" t="e">
        <f>IF(C305="","",VLOOKUP(C305,$W$563:$X$565,2,TRUE))</f>
        <v>#N/A</v>
      </c>
      <c r="L11" s="20"/>
    </row>
    <row r="12" ht="90" customHeight="1" spans="2:12">
      <c r="B12" s="11"/>
      <c r="C12" s="15"/>
      <c r="D12" s="16"/>
      <c r="E12" s="17"/>
      <c r="F12" s="15"/>
      <c r="G12" s="16"/>
      <c r="H12" s="17"/>
      <c r="I12" s="18" t="e">
        <f>IF(C306="","",VLOOKUP(C306,$Y$563:$Z$565,2,TRUE))</f>
        <v>#N/A</v>
      </c>
      <c r="J12" s="18" t="e">
        <f>IF(C307="","",VLOOKUP(C307,$AA$563:$AB$565,2,TRUE))</f>
        <v>#N/A</v>
      </c>
      <c r="K12" s="18" t="e">
        <f>IF(C308="","",VLOOKUP(C308,$AC$563:$AD$565,2,TRUE))</f>
        <v>#N/A</v>
      </c>
      <c r="L12" s="20"/>
    </row>
    <row r="13" ht="90" customHeight="1" spans="2:12">
      <c r="B13" s="11"/>
      <c r="C13" s="15"/>
      <c r="D13" s="16"/>
      <c r="E13" s="17"/>
      <c r="F13" s="15"/>
      <c r="G13" s="16"/>
      <c r="H13" s="17"/>
      <c r="I13" s="18" t="e">
        <f>IF(C309="","",VLOOKUP(C309,$AE$563:$AF$565,2,TRUE))</f>
        <v>#N/A</v>
      </c>
      <c r="J13" s="18" t="e">
        <f>IF(C310="","",VLOOKUP(C310,$AG$563:$AH$565,2,TRUE))</f>
        <v>#N/A</v>
      </c>
      <c r="K13" s="18" t="e">
        <f>IF(C311="","",VLOOKUP(C311,$AI$563:$AJ$565,2,TRUE))</f>
        <v>#N/A</v>
      </c>
      <c r="L13" s="20"/>
    </row>
    <row r="14" ht="90" customHeight="1" spans="2:12">
      <c r="B14" s="11"/>
      <c r="C14" s="15"/>
      <c r="D14" s="16"/>
      <c r="E14" s="17"/>
      <c r="F14" s="15"/>
      <c r="G14" s="16"/>
      <c r="H14" s="17"/>
      <c r="I14" s="18" t="e">
        <f>IF(C312="","",VLOOKUP(C312,$AK$563:$AL$565,2,TRUE))</f>
        <v>#N/A</v>
      </c>
      <c r="J14" s="18" t="e">
        <f>IF(C313="","",VLOOKUP(C313,$AM$563:$AN$565,2,TRUE))</f>
        <v>#N/A</v>
      </c>
      <c r="K14" s="18" t="e">
        <f>IF(C314="","",VLOOKUP(C314,$AO$563:$AP$565,2,TRUE))</f>
        <v>#N/A</v>
      </c>
      <c r="L14" s="20"/>
    </row>
    <row r="15" ht="90" customHeight="1" spans="2:12">
      <c r="B15" s="11"/>
      <c r="C15" s="15"/>
      <c r="D15" s="16"/>
      <c r="E15" s="17"/>
      <c r="F15" s="15"/>
      <c r="G15" s="16"/>
      <c r="H15" s="17"/>
      <c r="I15" s="18" t="e">
        <f>IF(C315="","",VLOOKUP(C315,$AQ$563:$AR$565,2,TRUE))</f>
        <v>#N/A</v>
      </c>
      <c r="J15" s="18" t="e">
        <f>IF(C316="","",VLOOKUP(C316,$AS$563:$AT$565,2,TRUE))</f>
        <v>#N/A</v>
      </c>
      <c r="K15" s="18" t="e">
        <f>IF(C317="","",VLOOKUP(C317,$AU$563:$AV$565,2,TRUE))</f>
        <v>#N/A</v>
      </c>
      <c r="L15" s="20"/>
    </row>
    <row r="16" ht="90" customHeight="1" spans="2:12">
      <c r="B16" s="11"/>
      <c r="C16" s="15"/>
      <c r="D16" s="16"/>
      <c r="E16" s="17"/>
      <c r="F16" s="15"/>
      <c r="G16" s="16"/>
      <c r="H16" s="17"/>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5"/>
      <c r="G17" s="16"/>
      <c r="H17" s="17"/>
      <c r="I17" s="18" t="e">
        <f>IF(D300="","",VLOOKUP(D300,$M$567:$N$569,2,TRUE))</f>
        <v>#N/A</v>
      </c>
      <c r="J17" s="18" t="e">
        <f>IF(D301="","",VLOOKUP(D301,$O$567:$P$569,2,TRUE))</f>
        <v>#N/A</v>
      </c>
      <c r="K17" s="18" t="e">
        <f>IF(D302="","",VLOOKUP(D302,$Q$567:$R$569,2,TRUE))</f>
        <v>#N/A</v>
      </c>
      <c r="L17" s="20"/>
    </row>
    <row r="18" ht="90" customHeight="1" spans="2:12">
      <c r="B18" s="11"/>
      <c r="C18" s="15"/>
      <c r="D18" s="16"/>
      <c r="E18" s="17"/>
      <c r="F18" s="15"/>
      <c r="G18" s="16"/>
      <c r="H18" s="17"/>
      <c r="I18" s="18" t="e">
        <f>IF(D303="","",VLOOKUP(D303,$S$567:$T$569,2,TRUE))</f>
        <v>#N/A</v>
      </c>
      <c r="J18" s="18" t="e">
        <f>IF(D304="","",VLOOKUP(D304,$U$567:$V$569,2,TRUE))</f>
        <v>#N/A</v>
      </c>
      <c r="K18" s="18" t="e">
        <f>IF(D305="","",VLOOKUP(D305,$W$567:$X$569,2,TRUE))</f>
        <v>#N/A</v>
      </c>
      <c r="L18" s="20"/>
    </row>
    <row r="19" ht="90" customHeight="1" spans="2:12">
      <c r="B19" s="11"/>
      <c r="C19" s="15"/>
      <c r="D19" s="16"/>
      <c r="E19" s="17"/>
      <c r="F19" s="15"/>
      <c r="G19" s="16"/>
      <c r="H19" s="17"/>
      <c r="I19" s="18" t="e">
        <f>IF(D306="","",VLOOKUP(D306,$Y$567:$Z$569,2,TRUE))</f>
        <v>#N/A</v>
      </c>
      <c r="J19" s="18" t="e">
        <f>IF(D307="","",VLOOKUP(D307,$AA$567:$AB$569,2,TRUE))</f>
        <v>#N/A</v>
      </c>
      <c r="K19" s="18" t="e">
        <f>IF(D308="","",VLOOKUP(D308,$AC$567:$AD$569,2,TRUE))</f>
        <v>#N/A</v>
      </c>
      <c r="L19" s="20"/>
    </row>
    <row r="20" ht="90" customHeight="1" spans="2:12">
      <c r="B20" s="11"/>
      <c r="C20" s="15"/>
      <c r="D20" s="16"/>
      <c r="E20" s="17"/>
      <c r="F20" s="15"/>
      <c r="G20" s="16"/>
      <c r="H20" s="17"/>
      <c r="I20" s="18" t="e">
        <f>IF(D309="","",VLOOKUP(D309,$AE$567:$AF$569,2,TRUE))</f>
        <v>#N/A</v>
      </c>
      <c r="J20" s="18" t="e">
        <f>IF(D310="","",VLOOKUP(D310,$AG$567:$AH$569,2,TRUE))</f>
        <v>#N/A</v>
      </c>
      <c r="K20" s="18" t="e">
        <f>IF(D311="","",VLOOKUP(D311,$AI$567:$AJ$569,2,TRUE))</f>
        <v>#N/A</v>
      </c>
      <c r="L20" s="20"/>
    </row>
    <row r="21" ht="90" customHeight="1" spans="2:12">
      <c r="B21" s="11"/>
      <c r="C21" s="15"/>
      <c r="D21" s="16"/>
      <c r="E21" s="17"/>
      <c r="F21" s="15"/>
      <c r="G21" s="16"/>
      <c r="H21" s="17"/>
      <c r="I21" s="18" t="e">
        <f>IF(D312="","",VLOOKUP(D312,$AK$567:$AL$569,2,TRUE))</f>
        <v>#N/A</v>
      </c>
      <c r="J21" s="18" t="e">
        <f>IF(D313="","",VLOOKUP(D313,$AM$567:$AN$569,2,TRUE))</f>
        <v>#N/A</v>
      </c>
      <c r="K21" s="18" t="e">
        <f>IF(D314="","",VLOOKUP(D314,$AO$567:$AP$569,2,TRUE))</f>
        <v>#N/A</v>
      </c>
      <c r="L21" s="20"/>
    </row>
    <row r="22" ht="90" customHeight="1" spans="2:12">
      <c r="B22" s="11"/>
      <c r="C22" s="15"/>
      <c r="D22" s="16"/>
      <c r="E22" s="17"/>
      <c r="F22" s="15"/>
      <c r="G22" s="16"/>
      <c r="H22" s="17"/>
      <c r="I22" s="18" t="e">
        <f>IF(D315="","",VLOOKUP(D315,$AQ$567:$AR$569,2,TRUE))</f>
        <v>#N/A</v>
      </c>
      <c r="J22" s="18" t="e">
        <f>IF(D316="","",VLOOKUP(D316,$AS$567:$AT$569,2,TRUE))</f>
        <v>#N/A</v>
      </c>
      <c r="K22" s="18" t="e">
        <f>IF(D317="","",VLOOKUP(D317,$AU$567:$AV$569,2,TRUE))</f>
        <v>#N/A</v>
      </c>
      <c r="L22" s="20"/>
    </row>
    <row r="23" ht="90" customHeight="1" spans="2:12">
      <c r="B23" s="11"/>
      <c r="C23" s="15"/>
      <c r="D23" s="16"/>
      <c r="E23" s="17"/>
      <c r="F23" s="15"/>
      <c r="G23" s="16"/>
      <c r="H23" s="17"/>
      <c r="I23" s="18" t="e">
        <f>IF(D318="","",VLOOKUP(D318,$AW$567:$AX$569,2,TRUE))</f>
        <v>#N/A</v>
      </c>
      <c r="J23" s="18" t="e">
        <f>IF(D319="","",VLOOKUP(D319,$AY$567:$AZ$569,2,TRUE))</f>
        <v>#N/A</v>
      </c>
      <c r="K23" s="18" t="e">
        <f>IF(D320="","",VLOOKUP(D320,$BA$567:$BB$569,2,TRUE))</f>
        <v>#N/A</v>
      </c>
      <c r="L23" s="20"/>
    </row>
    <row r="24" ht="90" customHeight="1" spans="2:12">
      <c r="B24" s="11"/>
      <c r="C24" s="15"/>
      <c r="D24" s="16"/>
      <c r="E24" s="17"/>
      <c r="F24" s="15"/>
      <c r="G24" s="16"/>
      <c r="H24" s="17"/>
      <c r="I24" s="18" t="e">
        <f>IF(D321="","",VLOOKUP(D321,$M$571:$N$573,2,TRUE))</f>
        <v>#N/A</v>
      </c>
      <c r="J24" s="18" t="e">
        <f>IF(D322="","",VLOOKUP(D322,$O$571:$P$573,2,TRUE))</f>
        <v>#N/A</v>
      </c>
      <c r="K24" s="18" t="e">
        <f>IF(D323="","",VLOOKUP(D323,$Q$571:$R$573,2,TRUE))</f>
        <v>#N/A</v>
      </c>
      <c r="L24" s="20"/>
    </row>
    <row r="25" ht="90" customHeight="1" spans="2:12">
      <c r="B25" s="11"/>
      <c r="C25" s="15"/>
      <c r="D25" s="16"/>
      <c r="E25" s="17"/>
      <c r="F25" s="15"/>
      <c r="G25" s="16"/>
      <c r="H25" s="17"/>
      <c r="I25" s="18" t="e">
        <f>IF(D324="","",VLOOKUP(D324,$S$571:$T$573,2,TRUE))</f>
        <v>#N/A</v>
      </c>
      <c r="J25" s="18" t="e">
        <f>IF(D325="","",VLOOKUP(D325,$U$571:$V$573,2,TRUE))</f>
        <v>#N/A</v>
      </c>
      <c r="K25" s="18" t="e">
        <f>IF(D326="","",VLOOKUP(D326,$W$571:$X$573,2,TRUE))</f>
        <v>#N/A</v>
      </c>
      <c r="L25" s="20"/>
    </row>
    <row r="26" ht="90" customHeight="1" spans="2:12">
      <c r="B26" s="11"/>
      <c r="C26" s="15"/>
      <c r="D26" s="16"/>
      <c r="E26" s="17"/>
      <c r="F26" s="15"/>
      <c r="G26" s="16"/>
      <c r="H26" s="17"/>
      <c r="I26" s="18" t="e">
        <f>IF(D327="","",VLOOKUP(D327,$Y$571:$Z$573,2,TRUE))</f>
        <v>#N/A</v>
      </c>
      <c r="J26" s="18" t="e">
        <f>IF(D328="","",VLOOKUP(D328,$AA$571:$AB$573,2,TRUE))</f>
        <v>#N/A</v>
      </c>
      <c r="K26" s="18" t="e">
        <f>IF(D329="","",VLOOKUP(D329,$AC$571:$AD$573,2,TRUE))</f>
        <v>#N/A</v>
      </c>
      <c r="L26" s="20"/>
    </row>
    <row r="27" ht="90" customHeight="1" spans="2:12">
      <c r="B27" s="11"/>
      <c r="C27" s="15"/>
      <c r="D27" s="16"/>
      <c r="E27" s="17"/>
      <c r="F27" s="15"/>
      <c r="G27" s="16"/>
      <c r="H27" s="17"/>
      <c r="I27" s="18" t="e">
        <f>IF(D330="","",VLOOKUP(D330,$AE$571:$AF$573,2,TRUE))</f>
        <v>#N/A</v>
      </c>
      <c r="J27" s="18" t="e">
        <f>IF(D331="","",VLOOKUP(D341,$AG$571:$AH$573,2,TRUE))</f>
        <v>#N/A</v>
      </c>
      <c r="K27" s="18" t="e">
        <f>IF(D332="","",VLOOKUP(D342,$AI$571:$AJ$573,2,TRUE))</f>
        <v>#N/A</v>
      </c>
      <c r="L27" s="20"/>
    </row>
    <row r="28" ht="90" customHeight="1" spans="2:12">
      <c r="B28" s="11"/>
      <c r="C28" s="15"/>
      <c r="D28" s="16"/>
      <c r="E28" s="17"/>
      <c r="F28" s="15"/>
      <c r="G28" s="16"/>
      <c r="H28" s="17"/>
      <c r="I28" s="18" t="e">
        <f>IF(D333="","",VLOOKUP(D333,$AK$571:$AL$573,2,TRUE))</f>
        <v>#N/A</v>
      </c>
      <c r="J28" s="18" t="e">
        <f>IF(D334="","",VLOOKUP(D334,$AM$571:$AN$573,2,TRUE))</f>
        <v>#N/A</v>
      </c>
      <c r="K28" s="18" t="e">
        <f>IF(D335="","",VLOOKUP(D335,$AO$571:$AP$573,2,TRUE))</f>
        <v>#N/A</v>
      </c>
      <c r="L28" s="20"/>
    </row>
    <row r="29" ht="90" customHeight="1" spans="2:12">
      <c r="B29" s="11"/>
      <c r="C29" s="15"/>
      <c r="D29" s="16"/>
      <c r="E29" s="17"/>
      <c r="F29" s="15"/>
      <c r="G29" s="16"/>
      <c r="H29" s="17"/>
      <c r="I29" s="18" t="e">
        <f>IF(D336="","",VLOOKUP(D336,$AQ$571:$AR$573,2,TRUE))</f>
        <v>#N/A</v>
      </c>
      <c r="J29" s="18" t="e">
        <f>IF(D337="","",VLOOKUP(D337,$AS$571:$AT$573,2,TRUE))</f>
        <v>#N/A</v>
      </c>
      <c r="K29" s="18" t="e">
        <f>IF(D338="","",VLOOKUP(D338,$AU$571:$AV$573,2,TRUE))</f>
        <v>#N/A</v>
      </c>
      <c r="L29" s="20"/>
    </row>
    <row r="30" ht="90" customHeight="1" spans="2:12">
      <c r="B30" s="11"/>
      <c r="C30" s="15"/>
      <c r="D30" s="16"/>
      <c r="E30" s="17"/>
      <c r="F30" s="15"/>
      <c r="G30" s="16"/>
      <c r="H30" s="17"/>
      <c r="I30" s="18" t="e">
        <f>IF(D339="","",VLOOKUP(D339,$AW$571:$AX$573,2,TRUE))</f>
        <v>#N/A</v>
      </c>
      <c r="J30" s="18" t="e">
        <f>IF(D340="","",VLOOKUP(D340,$AY$571:$AZ$573,2,TRUE))</f>
        <v>#N/A</v>
      </c>
      <c r="K30" s="18" t="e">
        <f>IF(D341="","",VLOOKUP(D341,$BA$571:$BB$573,2,TRUE))</f>
        <v>#N/A</v>
      </c>
      <c r="L30" s="20"/>
    </row>
    <row r="31" ht="90" customHeight="1" spans="2:12">
      <c r="B31" s="11"/>
      <c r="C31" s="15"/>
      <c r="D31" s="16"/>
      <c r="E31" s="17"/>
      <c r="F31" s="15"/>
      <c r="G31" s="16"/>
      <c r="H31" s="17"/>
      <c r="I31" s="18" t="e">
        <f>IF(D342="","",VLOOKUP(D342,$M$575:$N$577,2,TRUE))</f>
        <v>#N/A</v>
      </c>
      <c r="J31" s="18" t="e">
        <f>IF(D343="","",VLOOKUP(D343,$O$575:$P$577,2,TRUE))</f>
        <v>#N/A</v>
      </c>
      <c r="K31" s="18" t="e">
        <f>IF(D344="","",VLOOKUP(D344,$Q$575:$R$577,2,TRUE))</f>
        <v>#N/A</v>
      </c>
      <c r="L31" s="20"/>
    </row>
    <row r="32" ht="90" customHeight="1" spans="2:12">
      <c r="B32" s="11"/>
      <c r="C32" s="15"/>
      <c r="D32" s="16"/>
      <c r="E32" s="17"/>
      <c r="F32" s="15"/>
      <c r="G32" s="16"/>
      <c r="H32" s="17"/>
      <c r="I32" s="18" t="e">
        <f>IF(D345="","",VLOOKUP(D345,$S$575:$T$577,2,TRUE))</f>
        <v>#N/A</v>
      </c>
      <c r="J32" s="18" t="e">
        <f>IF(D346="","",VLOOKUP(D346,$U$575:$V$577,2,TRUE))</f>
        <v>#N/A</v>
      </c>
      <c r="K32" s="18" t="e">
        <f>IF(D347="","",VLOOKUP(D347,$W$575:$X$577,2,TRUE))</f>
        <v>#N/A</v>
      </c>
      <c r="L32" s="20"/>
    </row>
    <row r="33" ht="90" customHeight="1" spans="2:12">
      <c r="B33" s="11"/>
      <c r="C33" s="15"/>
      <c r="D33" s="16"/>
      <c r="E33" s="17"/>
      <c r="F33" s="15"/>
      <c r="G33" s="16"/>
      <c r="H33" s="17"/>
      <c r="I33" s="18" t="e">
        <f>IF(D348="","",VLOOKUP(D348,$Y$575:$Z$577,2,TRUE))</f>
        <v>#N/A</v>
      </c>
      <c r="J33" s="18" t="e">
        <f>IF(D349="","",VLOOKUP(D349,$AA$575:$AB$577,2,TRUE))</f>
        <v>#N/A</v>
      </c>
      <c r="K33" s="18" t="e">
        <f>IF(D350="","",VLOOKUP(D350,$AC$575:$AD$577,2,TRUE))</f>
        <v>#N/A</v>
      </c>
      <c r="L33" s="20"/>
    </row>
    <row r="34" ht="90" customHeight="1" spans="2:12">
      <c r="B34" s="11"/>
      <c r="C34" s="15"/>
      <c r="D34" s="16"/>
      <c r="E34" s="17"/>
      <c r="F34" s="15"/>
      <c r="G34" s="16"/>
      <c r="H34" s="17"/>
      <c r="I34" s="18" t="e">
        <f>IF(D351="","",VLOOKUP(D351,$AE$575:$AF$577,2,TRUE))</f>
        <v>#N/A</v>
      </c>
      <c r="J34" s="18" t="e">
        <f>IF(D352="","",VLOOKUP(D352,$AG$575:$AH$577,2,TRUE))</f>
        <v>#N/A</v>
      </c>
      <c r="K34" s="18" t="e">
        <f>IF(D353="","",VLOOKUP(D353,$AI$575:$AJ$577,2,TRUE))</f>
        <v>#N/A</v>
      </c>
      <c r="L34" s="20"/>
    </row>
    <row r="35" ht="90" customHeight="1" spans="2:12">
      <c r="B35" s="11"/>
      <c r="C35" s="15"/>
      <c r="D35" s="16"/>
      <c r="E35" s="17"/>
      <c r="F35" s="15"/>
      <c r="G35" s="16"/>
      <c r="H35" s="17"/>
      <c r="I35" s="18" t="e">
        <f>IF(D354="","",VLOOKUP(D354,$AK$575:$AL$577,2,TRUE))</f>
        <v>#N/A</v>
      </c>
      <c r="J35" s="18" t="e">
        <f>IF(D355="","",VLOOKUP(D355,$AM$575:$AN$577,2,TRUE))</f>
        <v>#N/A</v>
      </c>
      <c r="K35" s="18" t="e">
        <f>IF(D356="","",VLOOKUP(D356,$AO$575:$AP$577,2,TRUE))</f>
        <v>#N/A</v>
      </c>
      <c r="L35" s="20"/>
    </row>
    <row r="36" ht="90" customHeight="1" spans="2:12">
      <c r="B36" s="11"/>
      <c r="C36" s="15"/>
      <c r="D36" s="16"/>
      <c r="E36" s="17"/>
      <c r="F36" s="15"/>
      <c r="G36" s="16"/>
      <c r="H36" s="17"/>
      <c r="I36" s="18" t="e">
        <f>IF(D357="","",VLOOKUP(D357,$AQ$575:$AR$577,2,TRUE))</f>
        <v>#N/A</v>
      </c>
      <c r="J36" s="18" t="e">
        <f>IF(D358="","",VLOOKUP(D358,$AS$575:$AT$577,2,TRUE))</f>
        <v>#N/A</v>
      </c>
      <c r="K36" s="18" t="e">
        <f>IF(D359="","",VLOOKUP(D359,$AU$575:$AV$577,2,TRUE))</f>
        <v>#N/A</v>
      </c>
      <c r="L36" s="20"/>
    </row>
    <row r="37" ht="90" customHeight="1" spans="2:12">
      <c r="B37" s="11"/>
      <c r="C37" s="15"/>
      <c r="D37" s="16"/>
      <c r="E37" s="17"/>
      <c r="F37" s="15"/>
      <c r="G37" s="16"/>
      <c r="H37" s="17"/>
      <c r="I37" s="18" t="e">
        <f>IF(D360="","",VLOOKUP(D360,$AW$575:$AX$577,2,TRUE))</f>
        <v>#N/A</v>
      </c>
      <c r="J37" s="18" t="e">
        <f>IF(D361="","",VLOOKUP(D361,$AY$575:$AZ$577,2,TRUE))</f>
        <v>#N/A</v>
      </c>
      <c r="K37" s="18" t="e">
        <f>IF(D362="","",VLOOKUP(D362,$BA$575:$BB$577,2,TRUE))</f>
        <v>#N/A</v>
      </c>
      <c r="L37" s="20"/>
    </row>
    <row r="38" ht="90" customHeight="1" spans="2:12">
      <c r="B38" s="11"/>
      <c r="C38" s="15"/>
      <c r="D38" s="16"/>
      <c r="E38" s="17"/>
      <c r="F38" s="15"/>
      <c r="G38" s="16"/>
      <c r="H38" s="17"/>
      <c r="I38" s="18" t="e">
        <f>IF(D363="","",VLOOKUP(D363,$M$579:$N$581,2,TRUE))</f>
        <v>#N/A</v>
      </c>
      <c r="J38" s="18" t="e">
        <f>IF(D364="","",VLOOKUP(D364,$O$579:$P$581,2,TRUE))</f>
        <v>#N/A</v>
      </c>
      <c r="K38" s="18" t="e">
        <f>IF(D365="","",VLOOKUP(D365,$Q$579:$R$581,2,TRUE))</f>
        <v>#N/A</v>
      </c>
      <c r="L38" s="20"/>
    </row>
    <row r="39" ht="90" customHeight="1" spans="2:12">
      <c r="B39" s="11"/>
      <c r="C39" s="15"/>
      <c r="D39" s="16"/>
      <c r="E39" s="17"/>
      <c r="F39" s="15"/>
      <c r="G39" s="16"/>
      <c r="H39" s="17"/>
      <c r="I39" s="18" t="e">
        <f>IF(D366="","",VLOOKUP(D366,$S$579:$T$581,2,TRUE))</f>
        <v>#N/A</v>
      </c>
      <c r="J39" s="18" t="e">
        <f>IF(D367="","",VLOOKUP(D367,$U$579:$V$581,2,TRUE))</f>
        <v>#N/A</v>
      </c>
      <c r="K39" s="18" t="e">
        <f>IF(D368="","",VLOOKUP(D368,$W$579:$X$581,2,TRUE))</f>
        <v>#N/A</v>
      </c>
      <c r="L39" s="20"/>
    </row>
    <row r="40" ht="90" customHeight="1" spans="2:12">
      <c r="B40" s="11"/>
      <c r="C40" s="15"/>
      <c r="D40" s="16"/>
      <c r="E40" s="17"/>
      <c r="F40" s="15"/>
      <c r="G40" s="16"/>
      <c r="H40" s="17"/>
      <c r="I40" s="18" t="e">
        <f>IF(D369="","",VLOOKUP(D369,$Y$579:$Z$581,2,TRUE))</f>
        <v>#N/A</v>
      </c>
      <c r="J40" s="18" t="e">
        <f>IF(D370="","",VLOOKUP(D370,$AA$579:$AB$581,2,TRUE))</f>
        <v>#N/A</v>
      </c>
      <c r="K40" s="18" t="e">
        <f>IF(D371="","",VLOOKUP(D371,$AC$579:$AD$581,2,TRUE))</f>
        <v>#N/A</v>
      </c>
      <c r="L40" s="20"/>
    </row>
    <row r="41" ht="90" customHeight="1" spans="2:12">
      <c r="B41" s="11"/>
      <c r="C41" s="15"/>
      <c r="D41" s="16"/>
      <c r="E41" s="17"/>
      <c r="F41" s="15"/>
      <c r="G41" s="16"/>
      <c r="H41" s="17"/>
      <c r="I41" s="18" t="e">
        <f>IF(D372="","",VLOOKUP(D372,$AE$579:$AF$581,2,TRUE))</f>
        <v>#N/A</v>
      </c>
      <c r="J41" s="18" t="e">
        <f>IF(D373="","",VLOOKUP(D373,$AG$579:$AH$581,2,TRUE))</f>
        <v>#N/A</v>
      </c>
      <c r="K41" s="18" t="e">
        <f>IF(D374="","",VLOOKUP(D374,$AI$579:$AJ$581,2,TRUE))</f>
        <v>#N/A</v>
      </c>
      <c r="L41" s="20"/>
    </row>
    <row r="42" ht="90" customHeight="1" spans="2:12">
      <c r="B42" s="11"/>
      <c r="C42" s="15"/>
      <c r="D42" s="16"/>
      <c r="E42" s="17"/>
      <c r="F42" s="15"/>
      <c r="G42" s="16"/>
      <c r="H42" s="17"/>
      <c r="I42" s="18" t="e">
        <f>IF(D375="","",VLOOKUP(D375,$AK$579:$AL$581,2,TRUE))</f>
        <v>#N/A</v>
      </c>
      <c r="J42" s="18" t="e">
        <f>IF(D376="","",VLOOKUP(D376,$AM$579:$AN$581,2,TRUE))</f>
        <v>#N/A</v>
      </c>
      <c r="K42" s="18" t="e">
        <f>IF(D377="","",VLOOKUP(D377,$AO$579:$AP$581,2,TRUE))</f>
        <v>#N/A</v>
      </c>
      <c r="L42" s="20"/>
    </row>
    <row r="43" ht="90" customHeight="1" spans="2:12">
      <c r="B43" s="11"/>
      <c r="C43" s="15"/>
      <c r="D43" s="16"/>
      <c r="E43" s="17"/>
      <c r="F43" s="15"/>
      <c r="G43" s="16"/>
      <c r="H43" s="17"/>
      <c r="I43" s="18" t="e">
        <f>IF(D378="","",VLOOKUP(D378,$AQ$579:$AR$581,2,TRUE))</f>
        <v>#N/A</v>
      </c>
      <c r="J43" s="18" t="e">
        <f>IF(D379="","",VLOOKUP(D379,$AS$579:$AT$581,2,TRUE))</f>
        <v>#N/A</v>
      </c>
      <c r="K43" s="18" t="e">
        <f>IF(D380="","",VLOOKUP(D380,$AU$579:$AV$581,2,TRUE))</f>
        <v>#N/A</v>
      </c>
      <c r="L43" s="20"/>
    </row>
    <row r="44" ht="90" customHeight="1" spans="2:12">
      <c r="B44" s="11"/>
      <c r="C44" s="15"/>
      <c r="D44" s="16"/>
      <c r="E44" s="17"/>
      <c r="F44" s="15"/>
      <c r="G44" s="16"/>
      <c r="H44" s="17"/>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5"/>
      <c r="G45" s="16"/>
      <c r="H45" s="17"/>
      <c r="I45" s="18" t="e">
        <f>IF(E300="","",VLOOKUP(E300,$M$583:$N$585,2,TRUE))</f>
        <v>#N/A</v>
      </c>
      <c r="J45" s="18" t="e">
        <f>IF(E301="","",VLOOKUP(E301,$O$583:$P$585,2,TRUE))</f>
        <v>#N/A</v>
      </c>
      <c r="K45" s="18" t="e">
        <f>IF(E302="","",VLOOKUP(E302,$Q$583:$R$585,2,TRUE))</f>
        <v>#N/A</v>
      </c>
      <c r="L45" s="20"/>
    </row>
    <row r="46" ht="90" customHeight="1" spans="2:12">
      <c r="B46" s="11"/>
      <c r="C46" s="15"/>
      <c r="D46" s="16"/>
      <c r="E46" s="17"/>
      <c r="F46" s="15"/>
      <c r="G46" s="16"/>
      <c r="H46" s="17"/>
      <c r="I46" s="18" t="e">
        <f>IF(E303="","",VLOOKUP(E303,$S$583:$T$585,2,TRUE))</f>
        <v>#N/A</v>
      </c>
      <c r="J46" s="18" t="e">
        <f>IF(E304="","",VLOOKUP(E304,$U$583:$V$585,2,TRUE))</f>
        <v>#N/A</v>
      </c>
      <c r="K46" s="18" t="e">
        <f>IF(E305="","",VLOOKUP(E305,$W$583:$X$585,2,TRUE))</f>
        <v>#N/A</v>
      </c>
      <c r="L46" s="20"/>
    </row>
    <row r="47" ht="90" customHeight="1" spans="2:12">
      <c r="B47" s="11"/>
      <c r="C47" s="15"/>
      <c r="D47" s="16"/>
      <c r="E47" s="17"/>
      <c r="F47" s="15"/>
      <c r="G47" s="16"/>
      <c r="H47" s="17"/>
      <c r="I47" s="18" t="e">
        <f>IF(E306="","",VLOOKUP(E306,$Y$583:$Z$585,2,TRUE))</f>
        <v>#N/A</v>
      </c>
      <c r="J47" s="18" t="e">
        <f>IF(E307="","",VLOOKUP(E307,$AA$583:$AB$585,2,TRUE))</f>
        <v>#N/A</v>
      </c>
      <c r="K47" s="18" t="e">
        <f>IF(E308="","",VLOOKUP(E308,$AC$583:$AD$585,2,TRUE))</f>
        <v>#N/A</v>
      </c>
      <c r="L47" s="20"/>
    </row>
    <row r="48" ht="90" customHeight="1" spans="2:12">
      <c r="B48" s="11"/>
      <c r="C48" s="15"/>
      <c r="D48" s="16"/>
      <c r="E48" s="17"/>
      <c r="F48" s="15"/>
      <c r="G48" s="16"/>
      <c r="H48" s="17"/>
      <c r="I48" s="18" t="e">
        <f>IF(E309="","",VLOOKUP(E309,$AE$583:$AF$585,2,TRUE))</f>
        <v>#N/A</v>
      </c>
      <c r="J48" s="18" t="e">
        <f>IF(E310="","",VLOOKUP(E310,$AG$583:$AH$585,2,TRUE))</f>
        <v>#N/A</v>
      </c>
      <c r="K48" s="18" t="e">
        <f>IF(E311="","",VLOOKUP(E311,$AI$583:$AJ$585,2,TRUE))</f>
        <v>#N/A</v>
      </c>
      <c r="L48" s="20"/>
    </row>
    <row r="49" ht="90" customHeight="1" spans="2:12">
      <c r="B49" s="11"/>
      <c r="C49" s="15"/>
      <c r="D49" s="16"/>
      <c r="E49" s="17"/>
      <c r="F49" s="15"/>
      <c r="G49" s="16"/>
      <c r="H49" s="17"/>
      <c r="I49" s="18" t="e">
        <f>IF(E312="","",VLOOKUP(E312,$AK$583:$AL$585,2,TRUE))</f>
        <v>#N/A</v>
      </c>
      <c r="J49" s="18" t="e">
        <f>IF(E313="","",VLOOKUP(E313,$AM$583:$AN$585,2,TRUE))</f>
        <v>#N/A</v>
      </c>
      <c r="K49" s="18" t="e">
        <f>IF(E314="","",VLOOKUP(E314,$AO$583:$AP$585,2,TRUE))</f>
        <v>#N/A</v>
      </c>
      <c r="L49" s="20"/>
    </row>
    <row r="50" ht="90" customHeight="1" spans="2:12">
      <c r="B50" s="11"/>
      <c r="C50" s="15"/>
      <c r="D50" s="16"/>
      <c r="E50" s="17"/>
      <c r="F50" s="15"/>
      <c r="G50" s="16"/>
      <c r="H50" s="17"/>
      <c r="I50" s="18" t="e">
        <f>IF(E315="","",VLOOKUP(E315,$AQ$583:$AR$585,2,TRUE))</f>
        <v>#N/A</v>
      </c>
      <c r="J50" s="18" t="e">
        <f>IF(E316="","",VLOOKUP(E316,$AS$583:$AT$585,2,TRUE))</f>
        <v>#N/A</v>
      </c>
      <c r="K50" s="18" t="e">
        <f>IF(E317="","",VLOOKUP(E317,$AU$583:$AV$585,2,TRUE))</f>
        <v>#N/A</v>
      </c>
      <c r="L50" s="20"/>
    </row>
    <row r="51" ht="90" customHeight="1" spans="2:12">
      <c r="B51" s="11"/>
      <c r="C51" s="15"/>
      <c r="D51" s="16"/>
      <c r="E51" s="17"/>
      <c r="F51" s="15"/>
      <c r="G51" s="16"/>
      <c r="H51" s="17"/>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15"/>
      <c r="G52" s="16"/>
      <c r="H52" s="17"/>
      <c r="I52" s="21" t="e">
        <f>IF(F300="","",VLOOKUP(F300,$M$587:$N$589,2,TRUE))</f>
        <v>#N/A</v>
      </c>
      <c r="J52" s="18" t="e">
        <f>IF(F301="","",VLOOKUP(F301,$O$587:$P$589,2,TRUE))</f>
        <v>#N/A</v>
      </c>
      <c r="K52" s="18" t="e">
        <f>IF(F302="","",VLOOKUP(F302,$Q$587:$R$589,2,TRUE))</f>
        <v>#N/A</v>
      </c>
      <c r="L52" s="20"/>
    </row>
    <row r="53" ht="90" customHeight="1" spans="2:12">
      <c r="B53" s="11"/>
      <c r="C53" s="15"/>
      <c r="D53" s="16"/>
      <c r="E53" s="17"/>
      <c r="F53" s="15"/>
      <c r="G53" s="16"/>
      <c r="H53" s="17"/>
      <c r="I53" s="18" t="e">
        <f>IF(F303="","",VLOOKUP(F303,$S$587:$T$589,2,TRUE))</f>
        <v>#N/A</v>
      </c>
      <c r="J53" s="18" t="e">
        <f>IF(F304="","",VLOOKUP(F304,$U$587:$V$589,2,TRUE))</f>
        <v>#N/A</v>
      </c>
      <c r="K53" s="18" t="e">
        <f>IF(F305="","",VLOOKUP(F305,$W$587:$X$589,2,TRUE))</f>
        <v>#N/A</v>
      </c>
      <c r="L53" s="20"/>
    </row>
    <row r="54" ht="90" customHeight="1" spans="2:12">
      <c r="B54" s="11"/>
      <c r="C54" s="15"/>
      <c r="D54" s="16"/>
      <c r="E54" s="17"/>
      <c r="F54" s="15"/>
      <c r="G54" s="16"/>
      <c r="H54" s="17"/>
      <c r="I54" s="18" t="e">
        <f>IF(F306="","",VLOOKUP(F306,$Y$587:$Z$589,2,TRUE))</f>
        <v>#N/A</v>
      </c>
      <c r="J54" s="18" t="e">
        <f>IF(F307="","",VLOOKUP(F307,$AA$587:$AB$589,2,TRUE))</f>
        <v>#N/A</v>
      </c>
      <c r="K54" s="18" t="e">
        <f>IF(F308="","",VLOOKUP(F308,$AC$587:$AD$589,2,TRUE))</f>
        <v>#N/A</v>
      </c>
      <c r="L54" s="20"/>
    </row>
    <row r="55" ht="90" customHeight="1" spans="2:12">
      <c r="B55" s="11"/>
      <c r="C55" s="15"/>
      <c r="D55" s="16"/>
      <c r="E55" s="17"/>
      <c r="F55" s="15"/>
      <c r="G55" s="16"/>
      <c r="H55" s="17"/>
      <c r="I55" s="18" t="e">
        <f>IF(F309="","",VLOOKUP(F309,$AE$587:$AF$589,2,TRUE))</f>
        <v>#N/A</v>
      </c>
      <c r="J55" s="18" t="e">
        <f>IF(F310="","",VLOOKUP(F310,$AG$587:$AH$589,2,TRUE))</f>
        <v>#N/A</v>
      </c>
      <c r="K55" s="18" t="e">
        <f>IF(F311="","",VLOOKUP(F311,$AI$587:$AJ$589,2,TRUE))</f>
        <v>#N/A</v>
      </c>
      <c r="L55" s="20"/>
    </row>
    <row r="56" ht="90" customHeight="1" spans="2:12">
      <c r="B56" s="11"/>
      <c r="C56" s="15"/>
      <c r="D56" s="16"/>
      <c r="E56" s="17"/>
      <c r="F56" s="15"/>
      <c r="G56" s="16"/>
      <c r="H56" s="17"/>
      <c r="I56" s="18" t="e">
        <f>IF(F312="","",VLOOKUP(F312,$AK$587:$AL$589,2,TRUE))</f>
        <v>#N/A</v>
      </c>
      <c r="J56" s="18" t="e">
        <f>IF(F313="","",VLOOKUP(F313,$AM$587:$AN$589,2,TRUE))</f>
        <v>#N/A</v>
      </c>
      <c r="K56" s="18" t="e">
        <f>IF(F314="","",VLOOKUP(F314,$AO$587:$AP$589,2,TRUE))</f>
        <v>#N/A</v>
      </c>
      <c r="L56" s="20"/>
    </row>
    <row r="57" ht="90" customHeight="1" spans="2:12">
      <c r="B57" s="11"/>
      <c r="C57" s="15"/>
      <c r="D57" s="16"/>
      <c r="E57" s="17"/>
      <c r="F57" s="15"/>
      <c r="G57" s="16"/>
      <c r="H57" s="17"/>
      <c r="I57" s="21" t="e">
        <f>IF(F315="","",VLOOKUP(F315,$AQ$587:$AR$589,2,TRUE))</f>
        <v>#N/A</v>
      </c>
      <c r="J57" s="18" t="e">
        <f>IF(F316="","",VLOOKUP(F316,$AS$587:$AT$589,2,TRUE))</f>
        <v>#N/A</v>
      </c>
      <c r="K57" s="18" t="e">
        <f>IF(F317="","",VLOOKUP(F317,$AU$587:$AV$589,2,TRUE))</f>
        <v>#N/A</v>
      </c>
      <c r="L57" s="20"/>
    </row>
    <row r="58" ht="90" customHeight="1" spans="2:12">
      <c r="B58" s="11"/>
      <c r="C58" s="15"/>
      <c r="D58" s="16"/>
      <c r="E58" s="17"/>
      <c r="F58" s="15"/>
      <c r="G58" s="16"/>
      <c r="H58" s="17"/>
      <c r="I58" s="18" t="e">
        <f>IF(F318="","",VLOOKUP(F318,$AW$587:$AX$589,2,TRUE))</f>
        <v>#N/A</v>
      </c>
      <c r="J58" s="18" t="e">
        <f>IF(F319="","",VLOOKUP(F319,$AY$587:$AZ$589,2,TRUE))</f>
        <v>#N/A</v>
      </c>
      <c r="K58" s="18" t="e">
        <f>IF(F320="","",VLOOKUP(F320,$BA$587:$BB$589,2,TRUE))</f>
        <v>#N/A</v>
      </c>
      <c r="L58" s="20"/>
    </row>
    <row r="59" ht="90" customHeight="1" spans="2:12">
      <c r="B59" s="11"/>
      <c r="C59" s="15"/>
      <c r="D59" s="16"/>
      <c r="E59" s="17"/>
      <c r="F59" s="15"/>
      <c r="G59" s="16"/>
      <c r="H59" s="17"/>
      <c r="I59" s="21" t="e">
        <f>IF(F321="","",VLOOKUP(F321,$M$591:$N$593,2,TRUE))</f>
        <v>#N/A</v>
      </c>
      <c r="J59" s="18" t="e">
        <f>IF(F322="","",VLOOKUP(F322,$O$591:$P$593,2,TRUE))</f>
        <v>#N/A</v>
      </c>
      <c r="K59" s="18" t="e">
        <f>IF(F323="","",VLOOKUP(F323,$Q$591:$R$593,2,TRUE))</f>
        <v>#N/A</v>
      </c>
      <c r="L59" s="20"/>
    </row>
    <row r="60" ht="90" customHeight="1" spans="2:12">
      <c r="B60" s="11"/>
      <c r="C60" s="15"/>
      <c r="D60" s="16"/>
      <c r="E60" s="17"/>
      <c r="F60" s="15"/>
      <c r="G60" s="16"/>
      <c r="H60" s="17"/>
      <c r="I60" s="18" t="e">
        <f>IF(F324="","",VLOOKUP(F324,$S$591:$T$593,2,TRUE))</f>
        <v>#N/A</v>
      </c>
      <c r="J60" s="18" t="e">
        <f>IF(F325="","",VLOOKUP(F325,$U$591:$V$593,2,TRUE))</f>
        <v>#N/A</v>
      </c>
      <c r="K60" s="18" t="e">
        <f>IF(F326="","",VLOOKUP(F326,$W$591:$X$593,2,TRUE))</f>
        <v>#N/A</v>
      </c>
      <c r="L60" s="20"/>
    </row>
    <row r="61" ht="90" customHeight="1" spans="2:12">
      <c r="B61" s="11"/>
      <c r="C61" s="15"/>
      <c r="D61" s="16"/>
      <c r="E61" s="17"/>
      <c r="F61" s="15"/>
      <c r="G61" s="16"/>
      <c r="H61" s="17"/>
      <c r="I61" s="18" t="e">
        <f>IF(F327="","",VLOOKUP(F327,$Y$591:$Z$593,2,TRUE))</f>
        <v>#N/A</v>
      </c>
      <c r="J61" s="18" t="e">
        <f>IF(F328="","",VLOOKUP(F328,$AA$591:$AB$593,2,TRUE))</f>
        <v>#N/A</v>
      </c>
      <c r="K61" s="18" t="e">
        <f>IF(F329="","",VLOOKUP(F329,$AC$591:$AD$593,2,TRUE))</f>
        <v>#N/A</v>
      </c>
      <c r="L61" s="20"/>
    </row>
    <row r="62" ht="90" customHeight="1" spans="2:12">
      <c r="B62" s="11"/>
      <c r="C62" s="15"/>
      <c r="D62" s="16"/>
      <c r="E62" s="17"/>
      <c r="F62" s="15"/>
      <c r="G62" s="16"/>
      <c r="H62" s="17"/>
      <c r="I62" s="18" t="e">
        <f>IF(F330="","",VLOOKUP(F330,$AE$591:$AF$593,2,TRUE))</f>
        <v>#N/A</v>
      </c>
      <c r="J62" s="18" t="e">
        <f>IF(F331="","",VLOOKUP(F331,$AG$591:$AH$593,2,TRUE))</f>
        <v>#N/A</v>
      </c>
      <c r="K62" s="18" t="e">
        <f>IF(F332="","",VLOOKUP(F332,$AI$591:$AJ$593,2,TRUE))</f>
        <v>#N/A</v>
      </c>
      <c r="L62" s="20"/>
    </row>
    <row r="63" ht="90" customHeight="1" spans="2:12">
      <c r="B63" s="11"/>
      <c r="C63" s="15"/>
      <c r="D63" s="16"/>
      <c r="E63" s="17"/>
      <c r="F63" s="15"/>
      <c r="G63" s="16"/>
      <c r="H63" s="17"/>
      <c r="I63" s="18" t="e">
        <f>IF(F333="","",VLOOKUP(F333,$AK$591:$AL$593,2,TRUE))</f>
        <v>#N/A</v>
      </c>
      <c r="J63" s="18" t="e">
        <f>IF(F334="","",VLOOKUP(F334,$AM$591:$AN$593,2,TRUE))</f>
        <v>#N/A</v>
      </c>
      <c r="K63" s="18" t="e">
        <f>IF(F335="","",VLOOKUP(F335,$AO$591:$AP$593,2,TRUE))</f>
        <v>#N/A</v>
      </c>
      <c r="L63" s="20"/>
    </row>
    <row r="64" ht="90" customHeight="1" spans="2:12">
      <c r="B64" s="11"/>
      <c r="C64" s="15"/>
      <c r="D64" s="16"/>
      <c r="E64" s="17"/>
      <c r="F64" s="15"/>
      <c r="G64" s="16"/>
      <c r="H64" s="17"/>
      <c r="I64" s="21" t="e">
        <f>IF(F336="","",VLOOKUP(F336,$AQ$591:$AR$593,2,TRUE))</f>
        <v>#N/A</v>
      </c>
      <c r="J64" s="18" t="e">
        <f>IF(F337="","",VLOOKUP(F337,$AS$591:$AT$593,2,TRUE))</f>
        <v>#N/A</v>
      </c>
      <c r="K64" s="18" t="e">
        <f>IF(F338="","",VLOOKUP(F338,$AU$591:$AV$593,2,TRUE))</f>
        <v>#N/A</v>
      </c>
      <c r="L64" s="20"/>
    </row>
    <row r="65" ht="90" customHeight="1" spans="2:12">
      <c r="B65" s="11"/>
      <c r="C65" s="15"/>
      <c r="D65" s="16"/>
      <c r="E65" s="17"/>
      <c r="F65" s="15"/>
      <c r="G65" s="16"/>
      <c r="H65" s="17"/>
      <c r="I65" s="18" t="e">
        <f>IF(F339="","",VLOOKUP(F339,$AW$591:$AX$593,2,TRUE))</f>
        <v>#N/A</v>
      </c>
      <c r="J65" s="18" t="e">
        <f>IF(F340="","",VLOOKUP(F340,$AY$591:$AZ$593,2,TRUE))</f>
        <v>#N/A</v>
      </c>
      <c r="K65" s="18" t="e">
        <f>IF(F341="","",VLOOKUP(F341,$BA$591:$BB$593,2,TRUE))</f>
        <v>#N/A</v>
      </c>
      <c r="L65" s="20"/>
    </row>
    <row r="66" ht="90" customHeight="1" spans="2:12">
      <c r="B66" s="11"/>
      <c r="C66" s="15"/>
      <c r="D66" s="16"/>
      <c r="E66" s="17"/>
      <c r="F66" s="15"/>
      <c r="G66" s="16"/>
      <c r="H66" s="17"/>
      <c r="I66" s="21" t="e">
        <f>IF(F342="","",VLOOKUP(F342,$M$595:$N$597,2,TRUE))</f>
        <v>#N/A</v>
      </c>
      <c r="J66" s="18" t="e">
        <f>IF(F343="","",VLOOKUP(F343,$O$595:$P$597,2,TRUE))</f>
        <v>#N/A</v>
      </c>
      <c r="K66" s="18" t="e">
        <f>IF(F344="","",VLOOKUP(F344,$Q$595:$R$597,2,TRUE))</f>
        <v>#N/A</v>
      </c>
      <c r="L66" s="20"/>
    </row>
    <row r="67" ht="90" customHeight="1" spans="2:12">
      <c r="B67" s="11"/>
      <c r="C67" s="15"/>
      <c r="D67" s="16"/>
      <c r="E67" s="17"/>
      <c r="F67" s="15"/>
      <c r="G67" s="16"/>
      <c r="H67" s="17"/>
      <c r="I67" s="18" t="e">
        <f>IF(F345="","",VLOOKUP(F345,$S$595:$T$597,2,TRUE))</f>
        <v>#N/A</v>
      </c>
      <c r="J67" s="18" t="e">
        <f>IF(F346="","",VLOOKUP(F346,$U$595:$V$597,2,TRUE))</f>
        <v>#N/A</v>
      </c>
      <c r="K67" s="18" t="e">
        <f>IF(F347="","",VLOOKUP(F347,$W$595:$X$597,2,TRUE))</f>
        <v>#N/A</v>
      </c>
      <c r="L67" s="20"/>
    </row>
    <row r="68" ht="90" customHeight="1" spans="2:12">
      <c r="B68" s="11"/>
      <c r="C68" s="15"/>
      <c r="D68" s="16"/>
      <c r="E68" s="17"/>
      <c r="F68" s="15"/>
      <c r="G68" s="16"/>
      <c r="H68" s="17"/>
      <c r="I68" s="18" t="e">
        <f>IF(F348="","",VLOOKUP(F348,$Y$595:$Z$597,2,TRUE))</f>
        <v>#N/A</v>
      </c>
      <c r="J68" s="18" t="e">
        <f>IF(F349="","",VLOOKUP(F349,$AA$595:$AB$597,2,TRUE))</f>
        <v>#N/A</v>
      </c>
      <c r="K68" s="18" t="e">
        <f>IF(F350="","",VLOOKUP(F350,$AC$595:$AD$597,2,TRUE))</f>
        <v>#N/A</v>
      </c>
      <c r="L68" s="20"/>
    </row>
    <row r="69" ht="90" customHeight="1" spans="2:12">
      <c r="B69" s="11"/>
      <c r="C69" s="15"/>
      <c r="D69" s="16"/>
      <c r="E69" s="17"/>
      <c r="F69" s="15"/>
      <c r="G69" s="16"/>
      <c r="H69" s="17"/>
      <c r="I69" s="18" t="e">
        <f>IF(F351="","",VLOOKUP(F351,$AE$595:$AF$597,2,TRUE))</f>
        <v>#N/A</v>
      </c>
      <c r="J69" s="18" t="e">
        <f>IF(F352="","",VLOOKUP(F352,$AG$595:$AH$597,2,TRUE))</f>
        <v>#N/A</v>
      </c>
      <c r="K69" s="18" t="e">
        <f>IF(F353="","",VLOOKUP(F353,$AI$595:$AJ$597,2,TRUE))</f>
        <v>#N/A</v>
      </c>
      <c r="L69" s="20"/>
    </row>
    <row r="70" ht="90" customHeight="1" spans="2:12">
      <c r="B70" s="11"/>
      <c r="C70" s="15"/>
      <c r="D70" s="16"/>
      <c r="E70" s="17"/>
      <c r="F70" s="15"/>
      <c r="G70" s="16"/>
      <c r="H70" s="17"/>
      <c r="I70" s="18" t="e">
        <f>IF(F354="","",VLOOKUP(F354,$AK$595:$AL$597,2,TRUE))</f>
        <v>#N/A</v>
      </c>
      <c r="J70" s="18" t="e">
        <f>IF(F355="","",VLOOKUP(F355,$AM$595:$AN$597,2,TRUE))</f>
        <v>#N/A</v>
      </c>
      <c r="K70" s="18" t="e">
        <f>IF(F356="","",VLOOKUP(F356,$AO$595:$AP$597,2,TRUE))</f>
        <v>#N/A</v>
      </c>
      <c r="L70" s="20"/>
    </row>
    <row r="71" ht="90" customHeight="1" spans="2:12">
      <c r="B71" s="11"/>
      <c r="C71" s="15"/>
      <c r="D71" s="16"/>
      <c r="E71" s="17"/>
      <c r="F71" s="15"/>
      <c r="G71" s="16"/>
      <c r="H71" s="17"/>
      <c r="I71" s="21" t="e">
        <f>IF(F357="","",VLOOKUP(F357,$AQ$595:$AR$597,2,TRUE))</f>
        <v>#N/A</v>
      </c>
      <c r="J71" s="18" t="e">
        <f>IF(F358="","",VLOOKUP(F358,$AS$595:$AT$597,2,TRUE))</f>
        <v>#N/A</v>
      </c>
      <c r="K71" s="18" t="e">
        <f>IF(F359="","",VLOOKUP(F359,$AU$595:$AV$597,2,TRUE))</f>
        <v>#N/A</v>
      </c>
      <c r="L71" s="20"/>
    </row>
    <row r="72" ht="90" customHeight="1" spans="2:12">
      <c r="B72" s="11"/>
      <c r="C72" s="15"/>
      <c r="D72" s="16"/>
      <c r="E72" s="17"/>
      <c r="F72" s="15"/>
      <c r="G72" s="16"/>
      <c r="H72" s="17"/>
      <c r="I72" s="18" t="e">
        <f>IF(F360="","",VLOOKUP(F360,$AW$595:$AX$597,2,TRUE))</f>
        <v>#N/A</v>
      </c>
      <c r="J72" s="18" t="e">
        <f>IF(F361="","",VLOOKUP(F361,$AY$595:$AZ$597,2,TRUE))</f>
        <v>#N/A</v>
      </c>
      <c r="K72" s="18" t="e">
        <f>IF(F362="","",VLOOKUP(F362,$BA$595:$BB$597,2,TRUE))</f>
        <v>#N/A</v>
      </c>
      <c r="L72" s="20"/>
    </row>
    <row r="73" ht="90" customHeight="1" spans="2:12">
      <c r="B73" s="11"/>
      <c r="C73" s="15"/>
      <c r="D73" s="16"/>
      <c r="E73" s="17"/>
      <c r="F73" s="15"/>
      <c r="G73" s="16"/>
      <c r="H73" s="17"/>
      <c r="I73" s="21" t="e">
        <f>IF(F363="","",VLOOKUP(F363,$M$599:$N$601,2,TRUE))</f>
        <v>#N/A</v>
      </c>
      <c r="J73" s="18" t="e">
        <f>IF(F364="","",VLOOKUP(F364,$O$599:$P$601,2,TRUE))</f>
        <v>#N/A</v>
      </c>
      <c r="K73" s="18" t="e">
        <f>IF(F365="","",VLOOKUP(F365,$Q$599:$R$601,2,TRUE))</f>
        <v>#N/A</v>
      </c>
      <c r="L73" s="20"/>
    </row>
    <row r="74" ht="90" customHeight="1" spans="2:12">
      <c r="B74" s="11"/>
      <c r="C74" s="15"/>
      <c r="D74" s="16"/>
      <c r="E74" s="17"/>
      <c r="F74" s="15"/>
      <c r="G74" s="16"/>
      <c r="H74" s="17"/>
      <c r="I74" s="18" t="e">
        <f>IF(F366="","",VLOOKUP(F366,$S$599:$T$601,2,TRUE))</f>
        <v>#N/A</v>
      </c>
      <c r="J74" s="18" t="e">
        <f>IF(F367="","",VLOOKUP(F367,$U$599:$V$601,2,TRUE))</f>
        <v>#N/A</v>
      </c>
      <c r="K74" s="18" t="e">
        <f>IF(F368="","",VLOOKUP(F368,$W$599:$X$601,2,TRUE))</f>
        <v>#N/A</v>
      </c>
      <c r="L74" s="20"/>
    </row>
    <row r="75" ht="90" customHeight="1" spans="2:12">
      <c r="B75" s="11"/>
      <c r="C75" s="15"/>
      <c r="D75" s="16"/>
      <c r="E75" s="17"/>
      <c r="F75" s="15"/>
      <c r="G75" s="16"/>
      <c r="H75" s="17"/>
      <c r="I75" s="18" t="e">
        <f>IF(F369="","",VLOOKUP(F369,$Y$599:$Z$601,2,TRUE))</f>
        <v>#N/A</v>
      </c>
      <c r="J75" s="18" t="e">
        <f>IF(F370="","",VLOOKUP(F370,$AA$599:$AB$601,2,TRUE))</f>
        <v>#N/A</v>
      </c>
      <c r="K75" s="18" t="e">
        <f>IF(F371="","",VLOOKUP(F371,$AC$599:$AD$601,2,TRUE))</f>
        <v>#N/A</v>
      </c>
      <c r="L75" s="20"/>
    </row>
    <row r="76" ht="90" customHeight="1" spans="2:12">
      <c r="B76" s="11"/>
      <c r="C76" s="15"/>
      <c r="D76" s="16"/>
      <c r="E76" s="17"/>
      <c r="F76" s="15"/>
      <c r="G76" s="16"/>
      <c r="H76" s="17"/>
      <c r="I76" s="18" t="e">
        <f>IF(F372="","",VLOOKUP(F372,$AE$599:$AF$601,2,TRUE))</f>
        <v>#N/A</v>
      </c>
      <c r="J76" s="18" t="e">
        <f>IF(F373="","",VLOOKUP(F373,$AG$599:$AH$601,2,TRUE))</f>
        <v>#N/A</v>
      </c>
      <c r="K76" s="18" t="e">
        <f>IF(F374="","",VLOOKUP(F374,$AI$599:$AJ$601,2,TRUE))</f>
        <v>#N/A</v>
      </c>
      <c r="L76" s="20"/>
    </row>
    <row r="77" ht="90" customHeight="1" spans="2:12">
      <c r="B77" s="11"/>
      <c r="C77" s="15"/>
      <c r="D77" s="16"/>
      <c r="E77" s="17"/>
      <c r="F77" s="15"/>
      <c r="G77" s="16"/>
      <c r="H77" s="17"/>
      <c r="I77" s="18" t="e">
        <f>IF(F375="","",VLOOKUP(F375,$AK$599:$AL$601,2,TRUE))</f>
        <v>#N/A</v>
      </c>
      <c r="J77" s="18" t="e">
        <f>IF(F376="","",VLOOKUP(F376,$AM$599:$AN$601,2,TRUE))</f>
        <v>#N/A</v>
      </c>
      <c r="K77" s="18" t="e">
        <f>IF(F377="","",VLOOKUP(F377,$AO$599:$AP$601,2,TRUE))</f>
        <v>#N/A</v>
      </c>
      <c r="L77" s="20"/>
    </row>
    <row r="78" ht="90" customHeight="1" spans="2:12">
      <c r="B78" s="11"/>
      <c r="C78" s="15"/>
      <c r="D78" s="16"/>
      <c r="E78" s="17"/>
      <c r="F78" s="15"/>
      <c r="G78" s="16"/>
      <c r="H78" s="17"/>
      <c r="I78" s="21" t="e">
        <f>IF(F378="","",VLOOKUP(F378,$AQ$599:$AR$601,2,TRUE))</f>
        <v>#N/A</v>
      </c>
      <c r="J78" s="18" t="e">
        <f>IF(F379="","",VLOOKUP(F379,$AS$599:$AT$601,2,TRUE))</f>
        <v>#N/A</v>
      </c>
      <c r="K78" s="18" t="e">
        <f>IF(F380="","",VLOOKUP(F380,$AU$599:$AV$601,2,TRUE))</f>
        <v>#N/A</v>
      </c>
      <c r="L78" s="20"/>
    </row>
    <row r="79" ht="90" customHeight="1" spans="2:12">
      <c r="B79" s="11"/>
      <c r="C79" s="15"/>
      <c r="D79" s="16"/>
      <c r="E79" s="17"/>
      <c r="F79" s="15"/>
      <c r="G79" s="16"/>
      <c r="H79" s="17"/>
      <c r="I79" s="18" t="e">
        <f>IF(F381="","",VLOOKUP(F381,$AW$599:$AX$601,2,TRUE))</f>
        <v>#N/A</v>
      </c>
      <c r="J79" s="18" t="e">
        <f>IF(F382="","",VLOOKUP(F382,$AY$599:$AZ$601,2,TRUE))</f>
        <v>#N/A</v>
      </c>
      <c r="K79" s="18" t="e">
        <f>IF(F383="","",VLOOKUP(F383,$BA$599:$BB$601,2,TRUE))</f>
        <v>#N/A</v>
      </c>
      <c r="L79" s="20"/>
    </row>
    <row r="80" ht="90" customHeight="1" spans="2:12">
      <c r="B80" s="11"/>
      <c r="C80" s="15"/>
      <c r="D80" s="16"/>
      <c r="E80" s="17"/>
      <c r="F80" s="15"/>
      <c r="G80" s="16"/>
      <c r="H80" s="17"/>
      <c r="I80" s="21" t="e">
        <f>IF(F384="","",VLOOKUP(F384,$M$603:$N$605,2,TRUE))</f>
        <v>#N/A</v>
      </c>
      <c r="J80" s="18" t="e">
        <f>IF(F385="","",VLOOKUP(F385,$O$603:$P$605,2,TRUE))</f>
        <v>#N/A</v>
      </c>
      <c r="K80" s="18" t="e">
        <f>IF(F386="","",VLOOKUP(F386,$Q$603:$R$605,2,TRUE))</f>
        <v>#N/A</v>
      </c>
      <c r="L80" s="20"/>
    </row>
    <row r="81" ht="90" customHeight="1" spans="2:12">
      <c r="B81" s="11"/>
      <c r="C81" s="15"/>
      <c r="D81" s="16"/>
      <c r="E81" s="17"/>
      <c r="F81" s="15"/>
      <c r="G81" s="16"/>
      <c r="H81" s="17"/>
      <c r="I81" s="18" t="e">
        <f>IF(F387="","",VLOOKUP(F387,$S$603:$T$605,2,TRUE))</f>
        <v>#N/A</v>
      </c>
      <c r="J81" s="18" t="e">
        <f>IF(F388="","",VLOOKUP(F388,$U$603:$V$605,2,TRUE))</f>
        <v>#N/A</v>
      </c>
      <c r="K81" s="18" t="e">
        <f>IF(F389="","",VLOOKUP(F389,$W$603:$X$605,2,TRUE))</f>
        <v>#N/A</v>
      </c>
      <c r="L81" s="20"/>
    </row>
    <row r="82" ht="90" customHeight="1" spans="2:12">
      <c r="B82" s="11"/>
      <c r="C82" s="15"/>
      <c r="D82" s="16"/>
      <c r="E82" s="17"/>
      <c r="F82" s="15"/>
      <c r="G82" s="16"/>
      <c r="H82" s="17"/>
      <c r="I82" s="18" t="e">
        <f>IF(F390="","",VLOOKUP(F390,$Y$603:$Z$605,2,TRUE))</f>
        <v>#N/A</v>
      </c>
      <c r="J82" s="18" t="e">
        <f>IF(F391="","",VLOOKUP(F391,$AA$603:$AB$605,2,TRUE))</f>
        <v>#N/A</v>
      </c>
      <c r="K82" s="18" t="e">
        <f>IF(F392="","",VLOOKUP(F392,$AC$603:$AD$605,2,TRUE))</f>
        <v>#N/A</v>
      </c>
      <c r="L82" s="20"/>
    </row>
    <row r="83" ht="90" customHeight="1" spans="2:12">
      <c r="B83" s="11"/>
      <c r="C83" s="15"/>
      <c r="D83" s="16"/>
      <c r="E83" s="17"/>
      <c r="F83" s="15"/>
      <c r="G83" s="16"/>
      <c r="H83" s="17"/>
      <c r="I83" s="18" t="e">
        <f>IF(F393="","",VLOOKUP(F393,$AE$603:$AF$605,2,TRUE))</f>
        <v>#N/A</v>
      </c>
      <c r="J83" s="18" t="e">
        <f>IF(F394="","",VLOOKUP(F394,$AG$603:$AH$605,2,TRUE))</f>
        <v>#N/A</v>
      </c>
      <c r="K83" s="18" t="e">
        <f>IF(F395="","",VLOOKUP(F395,$AI$603:$AJ$605,2,TRUE))</f>
        <v>#N/A</v>
      </c>
      <c r="L83" s="20"/>
    </row>
    <row r="84" ht="90" customHeight="1" spans="2:12">
      <c r="B84" s="11"/>
      <c r="C84" s="15"/>
      <c r="D84" s="16"/>
      <c r="E84" s="17"/>
      <c r="F84" s="15"/>
      <c r="G84" s="16"/>
      <c r="H84" s="17"/>
      <c r="I84" s="18" t="e">
        <f>IF(F396="","",VLOOKUP(F396,$AK$603:$AL$605,2,TRUE))</f>
        <v>#N/A</v>
      </c>
      <c r="J84" s="18" t="e">
        <f>IF(F397="","",VLOOKUP(F397,$AM$603:$AN$605,2,TRUE))</f>
        <v>#N/A</v>
      </c>
      <c r="K84" s="18" t="e">
        <f>IF(F398="","",VLOOKUP(F398,$AO$603:$AP$605,2,TRUE))</f>
        <v>#N/A</v>
      </c>
      <c r="L84" s="20"/>
    </row>
    <row r="85" ht="90" customHeight="1" spans="2:12">
      <c r="B85" s="11"/>
      <c r="C85" s="15"/>
      <c r="D85" s="16"/>
      <c r="E85" s="17"/>
      <c r="F85" s="15"/>
      <c r="G85" s="16"/>
      <c r="H85" s="17"/>
      <c r="I85" s="21" t="e">
        <f>IF(F399="","",VLOOKUP(F399,$AQ$603:$AR$605,2,TRUE))</f>
        <v>#N/A</v>
      </c>
      <c r="J85" s="18" t="e">
        <f>IF(F400="","",VLOOKUP(F400,$AS$603:$AT$605,2,TRUE))</f>
        <v>#N/A</v>
      </c>
      <c r="K85" s="18" t="e">
        <f>IF(F401="","",VLOOKUP(F401,$AU$603:$AV$605,2,TRUE))</f>
        <v>#N/A</v>
      </c>
      <c r="L85" s="20"/>
    </row>
    <row r="86" ht="90" customHeight="1" spans="2:12">
      <c r="B86" s="11"/>
      <c r="C86" s="15"/>
      <c r="D86" s="16"/>
      <c r="E86" s="17"/>
      <c r="F86" s="15"/>
      <c r="G86" s="16"/>
      <c r="H86" s="17"/>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5"/>
      <c r="G87" s="16"/>
      <c r="H87" s="17"/>
      <c r="I87" s="18" t="e">
        <f>IF(G300="","",VLOOKUP(G300,$M$607:$N$609,2,TRUE))</f>
        <v>#N/A</v>
      </c>
      <c r="J87" s="18" t="e">
        <f>IF(G301="","",VLOOKUP(G301,$O$607:$P$609,2,TRUE))</f>
        <v>#N/A</v>
      </c>
      <c r="K87" s="18" t="e">
        <f>IF(G302="","",VLOOKUP(G302,$Q$607:$R$609,2,TRUE))</f>
        <v>#N/A</v>
      </c>
      <c r="L87" s="20"/>
    </row>
    <row r="88" ht="90" customHeight="1" spans="2:12">
      <c r="B88" s="11"/>
      <c r="C88" s="15"/>
      <c r="D88" s="16"/>
      <c r="E88" s="17"/>
      <c r="F88" s="15"/>
      <c r="G88" s="16"/>
      <c r="H88" s="17"/>
      <c r="I88" s="18" t="e">
        <f>IF(G303="","",VLOOKUP(G303,$S$607:$T$609,2,TRUE))</f>
        <v>#N/A</v>
      </c>
      <c r="J88" s="18" t="e">
        <f>IF(G304="","",VLOOKUP(G304,$U$607:$V$609,2,TRUE))</f>
        <v>#N/A</v>
      </c>
      <c r="K88" s="18" t="e">
        <f>IF(G305="","",VLOOKUP(G305,$W$607:$X$609,2,TRUE))</f>
        <v>#N/A</v>
      </c>
      <c r="L88" s="20"/>
    </row>
    <row r="89" ht="90" customHeight="1" spans="2:12">
      <c r="B89" s="11"/>
      <c r="C89" s="15"/>
      <c r="D89" s="16"/>
      <c r="E89" s="17"/>
      <c r="F89" s="15"/>
      <c r="G89" s="16"/>
      <c r="H89" s="17"/>
      <c r="I89" s="18" t="e">
        <f>IF(G306="","",VLOOKUP(G306,$Y$607:$Z$609,2,TRUE))</f>
        <v>#N/A</v>
      </c>
      <c r="J89" s="18" t="e">
        <f>IF(G307="","",VLOOKUP(G307,$AA$607:$AB$609,2,TRUE))</f>
        <v>#N/A</v>
      </c>
      <c r="K89" s="18" t="e">
        <f>IF(G308="","",VLOOKUP(G308,$AC$607:$AD$609,2,TRUE))</f>
        <v>#N/A</v>
      </c>
      <c r="L89" s="20"/>
    </row>
    <row r="90" ht="90" customHeight="1" spans="2:12">
      <c r="B90" s="11"/>
      <c r="C90" s="15"/>
      <c r="D90" s="16"/>
      <c r="E90" s="17"/>
      <c r="F90" s="15"/>
      <c r="G90" s="16"/>
      <c r="H90" s="17"/>
      <c r="I90" s="18" t="e">
        <f>IF(G309="","",VLOOKUP(G309,$AE$607:$AF$609,2,TRUE))</f>
        <v>#N/A</v>
      </c>
      <c r="J90" s="18" t="e">
        <f>IF(G310="","",VLOOKUP(G310,$AG$607:$AH$609,2,TRUE))</f>
        <v>#N/A</v>
      </c>
      <c r="K90" s="18" t="e">
        <f>IF(G311="","",VLOOKUP(G311,$AI$607:$AJ$609,2,TRUE))</f>
        <v>#N/A</v>
      </c>
      <c r="L90" s="20"/>
    </row>
    <row r="91" ht="90" customHeight="1" spans="2:12">
      <c r="B91" s="11"/>
      <c r="C91" s="15"/>
      <c r="D91" s="16"/>
      <c r="E91" s="17"/>
      <c r="F91" s="15"/>
      <c r="G91" s="16"/>
      <c r="H91" s="17"/>
      <c r="I91" s="18" t="e">
        <f>IF(G312="","",VLOOKUP(G312,$AK$607:$AL$609,2,TRUE))</f>
        <v>#N/A</v>
      </c>
      <c r="J91" s="18" t="e">
        <f>IF(G313="","",VLOOKUP(G313,$AM$607:$AN$609,2,TRUE))</f>
        <v>#N/A</v>
      </c>
      <c r="K91" s="18" t="e">
        <f>IF(G314="","",VLOOKUP(G314,$AO$607:$AP$609,2,TRUE))</f>
        <v>#N/A</v>
      </c>
      <c r="L91" s="20"/>
    </row>
    <row r="92" ht="90" customHeight="1" spans="2:12">
      <c r="B92" s="11"/>
      <c r="C92" s="15"/>
      <c r="D92" s="16"/>
      <c r="E92" s="17"/>
      <c r="F92" s="15"/>
      <c r="G92" s="16"/>
      <c r="H92" s="17"/>
      <c r="I92" s="18" t="e">
        <f>IF(G315="","",VLOOKUP(G315,$AQ$607:$AR$609,2,TRUE))</f>
        <v>#N/A</v>
      </c>
      <c r="J92" s="18" t="e">
        <f>IF(G316="","",VLOOKUP(G316,$AS$607:$AT$609,2,TRUE))</f>
        <v>#N/A</v>
      </c>
      <c r="K92" s="18" t="e">
        <f>IF(G317="","",VLOOKUP(G317,$AU$607:$AV$609,2,TRUE))</f>
        <v>#N/A</v>
      </c>
      <c r="L92" s="20"/>
    </row>
    <row r="93" ht="90" customHeight="1" spans="2:12">
      <c r="B93" s="11"/>
      <c r="C93" s="22"/>
      <c r="D93" s="23"/>
      <c r="E93" s="24"/>
      <c r="F93" s="22"/>
      <c r="G93" s="23"/>
      <c r="H93" s="24"/>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51"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ht="15" customHeight="1" spans="2:7">
      <c r="B130" s="37"/>
      <c r="C130" s="36"/>
      <c r="D130" s="32"/>
      <c r="E130" s="36"/>
      <c r="F130" s="32"/>
      <c r="G130" s="36"/>
    </row>
    <row r="131" ht="15" customHeight="1" spans="2:7">
      <c r="B131" s="37">
        <v>12</v>
      </c>
      <c r="C131" s="36"/>
      <c r="D131" s="32"/>
      <c r="E131" s="36"/>
      <c r="F131" s="32"/>
      <c r="G131" s="36"/>
    </row>
    <row r="132" ht="15" customHeight="1" spans="2:7">
      <c r="B132" s="37"/>
      <c r="C132" s="36"/>
      <c r="D132" s="32"/>
      <c r="E132" s="36"/>
      <c r="F132" s="32"/>
      <c r="G132" s="36"/>
    </row>
    <row r="133" ht="15" customHeight="1" spans="2:7">
      <c r="B133" s="37"/>
      <c r="C133" s="36"/>
      <c r="D133" s="32"/>
      <c r="E133" s="36"/>
      <c r="F133" s="32"/>
      <c r="G133" s="36"/>
    </row>
    <row r="134" ht="15" customHeight="1" spans="2:7">
      <c r="B134" s="37">
        <v>13</v>
      </c>
      <c r="C134" s="36"/>
      <c r="D134" s="32"/>
      <c r="E134" s="36"/>
      <c r="F134" s="32"/>
      <c r="G134" s="36"/>
    </row>
    <row r="135" ht="15" customHeight="1" spans="2:7">
      <c r="B135" s="37"/>
      <c r="C135" s="36"/>
      <c r="D135" s="32"/>
      <c r="E135" s="36"/>
      <c r="F135" s="32"/>
      <c r="G135" s="36"/>
    </row>
    <row r="136" ht="15" customHeight="1" spans="2:7">
      <c r="B136" s="37"/>
      <c r="C136" s="36"/>
      <c r="D136" s="32"/>
      <c r="E136" s="36"/>
      <c r="F136" s="32"/>
      <c r="G136" s="36"/>
    </row>
    <row r="137" ht="15" customHeight="1" spans="2:7">
      <c r="B137" s="37">
        <v>14</v>
      </c>
      <c r="C137" s="36"/>
      <c r="D137" s="32"/>
      <c r="E137" s="36"/>
      <c r="F137" s="32"/>
      <c r="G137" s="36"/>
    </row>
    <row r="138" ht="15" customHeight="1" spans="2:7">
      <c r="B138" s="37"/>
      <c r="C138" s="36"/>
      <c r="D138" s="32"/>
      <c r="E138" s="36"/>
      <c r="F138" s="32"/>
      <c r="G138" s="36"/>
    </row>
    <row r="139" ht="15" customHeight="1" spans="2:7">
      <c r="B139" s="37"/>
      <c r="C139" s="36"/>
      <c r="D139" s="32"/>
      <c r="E139" s="36"/>
      <c r="F139" s="32"/>
      <c r="G139" s="36"/>
    </row>
    <row r="140" ht="15" customHeight="1" spans="2:7">
      <c r="B140" s="37">
        <v>15</v>
      </c>
      <c r="C140" s="36"/>
      <c r="D140" s="32"/>
      <c r="E140" s="36"/>
      <c r="F140" s="32"/>
      <c r="G140" s="36"/>
    </row>
    <row r="141" ht="15" customHeight="1" spans="2:7">
      <c r="B141" s="37"/>
      <c r="C141" s="36"/>
      <c r="D141" s="32"/>
      <c r="E141" s="36"/>
      <c r="F141" s="32"/>
      <c r="G141" s="36"/>
    </row>
    <row r="142" ht="15" customHeight="1" spans="2:7">
      <c r="B142" s="37"/>
      <c r="C142" s="36"/>
      <c r="D142" s="32"/>
      <c r="E142" s="36"/>
      <c r="F142" s="32"/>
      <c r="G142" s="36"/>
    </row>
    <row r="143" ht="15" customHeight="1" spans="2:7">
      <c r="B143" s="37">
        <v>16</v>
      </c>
      <c r="C143" s="36"/>
      <c r="D143" s="32"/>
      <c r="E143" s="36"/>
      <c r="F143" s="32"/>
      <c r="G143" s="36"/>
    </row>
    <row r="144" ht="15" customHeight="1" spans="2:7">
      <c r="B144" s="37"/>
      <c r="C144" s="36"/>
      <c r="D144" s="32"/>
      <c r="E144" s="36"/>
      <c r="F144" s="32"/>
      <c r="G144" s="36"/>
    </row>
    <row r="145" ht="15" customHeight="1" spans="2:7">
      <c r="B145" s="37"/>
      <c r="C145" s="36"/>
      <c r="D145" s="32"/>
      <c r="E145" s="36"/>
      <c r="F145" s="32"/>
      <c r="G145" s="36"/>
    </row>
    <row r="146" ht="15" customHeight="1" spans="2:7">
      <c r="B146" s="37">
        <v>17</v>
      </c>
      <c r="C146" s="36"/>
      <c r="D146" s="32"/>
      <c r="E146" s="36"/>
      <c r="F146" s="32"/>
      <c r="G146" s="36"/>
    </row>
    <row r="147" ht="15" customHeight="1" spans="2:7">
      <c r="B147" s="37"/>
      <c r="C147" s="36"/>
      <c r="D147" s="32"/>
      <c r="E147" s="36"/>
      <c r="F147" s="32"/>
      <c r="G147" s="36"/>
    </row>
    <row r="148" ht="15" customHeight="1" spans="2:7">
      <c r="B148" s="37"/>
      <c r="C148" s="36"/>
      <c r="D148" s="32"/>
      <c r="E148" s="36"/>
      <c r="F148" s="32"/>
      <c r="G148" s="36"/>
    </row>
    <row r="149" ht="15" customHeight="1" spans="2:7">
      <c r="B149" s="37">
        <v>18</v>
      </c>
      <c r="C149" s="36"/>
      <c r="D149" s="32"/>
      <c r="E149" s="36"/>
      <c r="F149" s="32"/>
      <c r="G149" s="36"/>
    </row>
    <row r="150" ht="15" customHeight="1" spans="2:7">
      <c r="B150" s="37"/>
      <c r="C150" s="36"/>
      <c r="D150" s="32"/>
      <c r="E150" s="36"/>
      <c r="F150" s="32"/>
      <c r="G150" s="36"/>
    </row>
    <row r="151" ht="15" customHeight="1" spans="2:7">
      <c r="B151" s="37"/>
      <c r="C151" s="36"/>
      <c r="D151" s="32"/>
      <c r="E151" s="36"/>
      <c r="F151" s="32"/>
      <c r="G151" s="36"/>
    </row>
    <row r="152" ht="15" customHeight="1" spans="2:7">
      <c r="B152" s="37">
        <v>19</v>
      </c>
      <c r="C152" s="36"/>
      <c r="D152" s="35"/>
      <c r="E152" s="36"/>
      <c r="F152" s="32"/>
      <c r="G152" s="36"/>
    </row>
    <row r="153" ht="15" customHeight="1" spans="2:7">
      <c r="B153" s="37"/>
      <c r="C153" s="36"/>
      <c r="D153" s="36"/>
      <c r="E153" s="36"/>
      <c r="F153" s="32"/>
      <c r="G153" s="36"/>
    </row>
    <row r="154" ht="15" customHeight="1" spans="2:7">
      <c r="B154" s="37"/>
      <c r="C154" s="36"/>
      <c r="D154" s="36"/>
      <c r="E154" s="36"/>
      <c r="F154" s="32"/>
      <c r="G154" s="36"/>
    </row>
    <row r="155" ht="15" customHeight="1" spans="2:7">
      <c r="B155" s="37">
        <v>20</v>
      </c>
      <c r="C155" s="36"/>
      <c r="D155" s="36"/>
      <c r="E155" s="36"/>
      <c r="F155" s="32"/>
      <c r="G155" s="36"/>
    </row>
    <row r="156" ht="15" customHeight="1" spans="2:7">
      <c r="B156" s="37"/>
      <c r="C156" s="36"/>
      <c r="D156" s="36"/>
      <c r="E156" s="36"/>
      <c r="F156" s="32"/>
      <c r="G156" s="36"/>
    </row>
    <row r="157" ht="15" customHeight="1" spans="2:7">
      <c r="B157" s="37"/>
      <c r="C157" s="36"/>
      <c r="D157" s="36"/>
      <c r="E157" s="36"/>
      <c r="F157" s="32"/>
      <c r="G157" s="36"/>
    </row>
    <row r="158" ht="15" customHeight="1" spans="2:7">
      <c r="B158" s="31">
        <v>21</v>
      </c>
      <c r="C158" s="36"/>
      <c r="D158" s="36"/>
      <c r="E158" s="36"/>
      <c r="F158" s="32"/>
      <c r="G158" s="36"/>
    </row>
    <row r="159" ht="15" customHeight="1" spans="2:7">
      <c r="B159" s="33"/>
      <c r="C159" s="36"/>
      <c r="D159" s="36"/>
      <c r="E159" s="36"/>
      <c r="F159" s="32"/>
      <c r="G159" s="36"/>
    </row>
    <row r="160" ht="15" customHeight="1" spans="2:7">
      <c r="B160" s="34"/>
      <c r="C160" s="36"/>
      <c r="D160" s="36"/>
      <c r="E160" s="36"/>
      <c r="F160" s="32"/>
      <c r="G160" s="36"/>
    </row>
    <row r="161" ht="15" customHeight="1" spans="2:7">
      <c r="B161" s="31">
        <v>22</v>
      </c>
      <c r="C161" s="36"/>
      <c r="D161" s="36"/>
      <c r="E161" s="36"/>
      <c r="F161" s="32"/>
      <c r="G161" s="36"/>
    </row>
    <row r="162" ht="15" customHeight="1" spans="2:7">
      <c r="B162" s="33"/>
      <c r="C162" s="36"/>
      <c r="D162" s="36"/>
      <c r="E162" s="36"/>
      <c r="F162" s="32"/>
      <c r="G162" s="36"/>
    </row>
    <row r="163" ht="15" customHeight="1" spans="2:7">
      <c r="B163" s="34"/>
      <c r="C163" s="36"/>
      <c r="D163" s="36"/>
      <c r="E163" s="36"/>
      <c r="F163" s="32"/>
      <c r="G163" s="36"/>
    </row>
    <row r="164" ht="15" customHeight="1" spans="2:7">
      <c r="B164" s="31">
        <v>23</v>
      </c>
      <c r="C164" s="36"/>
      <c r="D164" s="36"/>
      <c r="E164" s="36"/>
      <c r="F164" s="32"/>
      <c r="G164" s="36"/>
    </row>
    <row r="165" ht="15" customHeight="1" spans="2:7">
      <c r="B165" s="33"/>
      <c r="C165" s="36"/>
      <c r="D165" s="36"/>
      <c r="E165" s="36"/>
      <c r="F165" s="32"/>
      <c r="G165" s="36"/>
    </row>
    <row r="166" ht="15" customHeight="1" spans="2:7">
      <c r="B166" s="34"/>
      <c r="C166" s="36"/>
      <c r="D166" s="36"/>
      <c r="E166" s="36"/>
      <c r="F166" s="32"/>
      <c r="G166" s="36"/>
    </row>
    <row r="167" ht="15" customHeight="1" spans="2:7">
      <c r="B167" s="31">
        <v>24</v>
      </c>
      <c r="C167" s="36"/>
      <c r="D167" s="36"/>
      <c r="E167" s="36"/>
      <c r="F167" s="32"/>
      <c r="G167" s="36"/>
    </row>
    <row r="168" ht="15" customHeight="1" spans="2:7">
      <c r="B168" s="33"/>
      <c r="C168" s="36"/>
      <c r="D168" s="36"/>
      <c r="E168" s="36"/>
      <c r="F168" s="32"/>
      <c r="G168" s="36"/>
    </row>
    <row r="169" ht="15" customHeight="1" spans="2:7">
      <c r="B169" s="34"/>
      <c r="C169" s="36"/>
      <c r="D169" s="36"/>
      <c r="E169" s="36"/>
      <c r="F169" s="32"/>
      <c r="G169" s="36"/>
    </row>
    <row r="170" ht="15" customHeight="1" spans="2:7">
      <c r="B170" s="31">
        <v>25</v>
      </c>
      <c r="C170" s="36"/>
      <c r="D170" s="36"/>
      <c r="E170" s="36"/>
      <c r="F170" s="32"/>
      <c r="G170" s="36"/>
    </row>
    <row r="171" ht="15" customHeight="1" spans="2:7">
      <c r="B171" s="33"/>
      <c r="C171" s="36"/>
      <c r="D171" s="36"/>
      <c r="E171" s="36"/>
      <c r="F171" s="32"/>
      <c r="G171" s="36"/>
    </row>
    <row r="172" ht="15" customHeight="1" spans="2:7">
      <c r="B172" s="34"/>
      <c r="C172" s="36"/>
      <c r="D172" s="36"/>
      <c r="E172" s="36"/>
      <c r="F172" s="32"/>
      <c r="G172" s="36"/>
    </row>
    <row r="173" ht="15" customHeight="1" spans="2:7">
      <c r="B173" s="31">
        <v>26</v>
      </c>
      <c r="C173" s="36"/>
      <c r="D173" s="36"/>
      <c r="E173" s="36"/>
      <c r="F173" s="32"/>
      <c r="G173" s="36"/>
    </row>
    <row r="174" ht="15" customHeight="1" spans="2:7">
      <c r="B174" s="33"/>
      <c r="C174" s="36"/>
      <c r="D174" s="36"/>
      <c r="E174" s="36"/>
      <c r="F174" s="32"/>
      <c r="G174" s="36"/>
    </row>
    <row r="175" ht="15" customHeight="1" spans="2:7">
      <c r="B175" s="34"/>
      <c r="C175" s="36"/>
      <c r="D175" s="36"/>
      <c r="E175" s="36"/>
      <c r="F175" s="32"/>
      <c r="G175" s="36"/>
    </row>
    <row r="176" ht="15" customHeight="1" spans="2:7">
      <c r="B176" s="31">
        <v>27</v>
      </c>
      <c r="C176" s="36"/>
      <c r="D176" s="36"/>
      <c r="E176" s="36"/>
      <c r="F176" s="32"/>
      <c r="G176" s="36"/>
    </row>
    <row r="177" ht="15" customHeight="1" spans="2:7">
      <c r="B177" s="33"/>
      <c r="C177" s="36"/>
      <c r="D177" s="36"/>
      <c r="E177" s="36"/>
      <c r="F177" s="32"/>
      <c r="G177" s="36"/>
    </row>
    <row r="178" ht="15" customHeight="1" spans="2:7">
      <c r="B178" s="34"/>
      <c r="C178" s="36"/>
      <c r="D178" s="36"/>
      <c r="E178" s="36"/>
      <c r="F178" s="32"/>
      <c r="G178" s="36"/>
    </row>
    <row r="179" ht="15" customHeight="1" spans="2:7">
      <c r="B179" s="31">
        <v>28</v>
      </c>
      <c r="C179" s="36"/>
      <c r="D179" s="36"/>
      <c r="E179" s="36"/>
      <c r="F179" s="32"/>
      <c r="G179" s="36"/>
    </row>
    <row r="180" ht="15" customHeight="1" spans="2:7">
      <c r="B180" s="33"/>
      <c r="C180" s="36"/>
      <c r="D180" s="36"/>
      <c r="E180" s="36"/>
      <c r="F180" s="32"/>
      <c r="G180" s="36"/>
    </row>
    <row r="181" ht="15" customHeight="1" spans="2:7">
      <c r="B181" s="34"/>
      <c r="C181" s="36"/>
      <c r="D181" s="36"/>
      <c r="E181" s="36"/>
      <c r="F181" s="32"/>
      <c r="G181" s="36"/>
    </row>
    <row r="182" ht="15" customHeight="1" spans="2:7">
      <c r="B182" s="31">
        <v>29</v>
      </c>
      <c r="C182" s="36"/>
      <c r="D182" s="36"/>
      <c r="E182" s="36"/>
      <c r="F182" s="32"/>
      <c r="G182" s="36"/>
    </row>
    <row r="183" ht="15" customHeight="1" spans="2:7">
      <c r="B183" s="33"/>
      <c r="C183" s="36"/>
      <c r="D183" s="36"/>
      <c r="E183" s="36"/>
      <c r="F183" s="32"/>
      <c r="G183" s="36"/>
    </row>
    <row r="184" ht="15" customHeight="1" spans="2:7">
      <c r="B184" s="34"/>
      <c r="C184" s="36"/>
      <c r="D184" s="36"/>
      <c r="E184" s="36"/>
      <c r="F184" s="32"/>
      <c r="G184" s="36"/>
    </row>
    <row r="185" ht="15" customHeight="1" spans="2:7">
      <c r="B185" s="31">
        <v>30</v>
      </c>
      <c r="C185" s="36"/>
      <c r="D185" s="36"/>
      <c r="E185" s="36"/>
      <c r="F185" s="32"/>
      <c r="G185" s="36"/>
    </row>
    <row r="186" ht="15" customHeight="1" spans="2:7">
      <c r="B186" s="33"/>
      <c r="C186" s="36"/>
      <c r="D186" s="36"/>
      <c r="E186" s="36"/>
      <c r="F186" s="32"/>
      <c r="G186" s="36"/>
    </row>
    <row r="187" ht="15" customHeight="1" spans="2:7">
      <c r="B187" s="34"/>
      <c r="C187" s="38"/>
      <c r="D187" s="38"/>
      <c r="E187" s="38"/>
      <c r="F187" s="32"/>
      <c r="G187" s="38"/>
    </row>
    <row r="188" ht="15" customHeight="1"/>
    <row r="189" ht="15" customHeight="1" spans="2:7">
      <c r="B189" s="25" t="s">
        <v>839</v>
      </c>
      <c r="C189" s="26"/>
      <c r="D189" s="26"/>
      <c r="E189" s="26"/>
      <c r="F189" s="26"/>
      <c r="G189" s="27"/>
    </row>
    <row r="190" ht="30" customHeight="1" spans="2:7">
      <c r="B190" s="28"/>
      <c r="C190" s="29" t="s">
        <v>5</v>
      </c>
      <c r="D190" s="29" t="s">
        <v>112</v>
      </c>
      <c r="E190" s="29" t="s">
        <v>338</v>
      </c>
      <c r="F190" s="29" t="s">
        <v>405</v>
      </c>
      <c r="G190" s="30" t="s">
        <v>726</v>
      </c>
    </row>
    <row r="191" ht="15" customHeight="1" spans="2:7">
      <c r="B191" s="31">
        <v>1</v>
      </c>
      <c r="C191" s="39"/>
      <c r="D191" s="40"/>
      <c r="E191" s="40"/>
      <c r="F191" s="40"/>
      <c r="G191" s="40"/>
    </row>
    <row r="192" ht="15" customHeight="1" spans="2:7">
      <c r="B192" s="33"/>
      <c r="C192" s="39"/>
      <c r="D192" s="40"/>
      <c r="E192" s="40"/>
      <c r="F192" s="40"/>
      <c r="G192" s="40"/>
    </row>
    <row r="193" ht="15" customHeight="1" spans="2:7">
      <c r="B193" s="34"/>
      <c r="C193" s="39"/>
      <c r="D193" s="40"/>
      <c r="E193" s="40"/>
      <c r="F193" s="40"/>
      <c r="G193" s="40"/>
    </row>
    <row r="194" ht="15" customHeight="1" spans="2:7">
      <c r="B194" s="31">
        <v>2</v>
      </c>
      <c r="C194" s="39"/>
      <c r="D194" s="40"/>
      <c r="E194" s="40"/>
      <c r="F194" s="40"/>
      <c r="G194" s="40"/>
    </row>
    <row r="195" ht="15" customHeight="1" spans="2:7">
      <c r="B195" s="33"/>
      <c r="C195" s="39"/>
      <c r="D195" s="40"/>
      <c r="E195" s="40"/>
      <c r="F195" s="40"/>
      <c r="G195" s="40"/>
    </row>
    <row r="196" ht="15" customHeight="1" spans="2:7">
      <c r="B196" s="34"/>
      <c r="C196" s="39"/>
      <c r="D196" s="40"/>
      <c r="E196" s="40"/>
      <c r="F196" s="40"/>
      <c r="G196" s="40"/>
    </row>
    <row r="197" ht="15" customHeight="1" spans="2:7">
      <c r="B197" s="31">
        <v>3</v>
      </c>
      <c r="C197" s="39"/>
      <c r="D197" s="40"/>
      <c r="E197" s="40"/>
      <c r="F197" s="40"/>
      <c r="G197" s="40"/>
    </row>
    <row r="198" ht="15" customHeight="1" spans="2:7">
      <c r="B198" s="33"/>
      <c r="C198" s="39"/>
      <c r="D198" s="40"/>
      <c r="E198" s="40"/>
      <c r="F198" s="40"/>
      <c r="G198" s="40"/>
    </row>
    <row r="199" ht="15" customHeight="1" spans="2:7">
      <c r="B199" s="34"/>
      <c r="C199" s="39"/>
      <c r="D199" s="40"/>
      <c r="E199" s="40"/>
      <c r="F199" s="40"/>
      <c r="G199" s="40"/>
    </row>
    <row r="200" ht="15" customHeight="1" spans="2:7">
      <c r="B200" s="31">
        <v>4</v>
      </c>
      <c r="C200" s="39"/>
      <c r="D200" s="40"/>
      <c r="E200" s="40"/>
      <c r="F200" s="40"/>
      <c r="G200" s="40"/>
    </row>
    <row r="201" ht="15" customHeight="1" spans="2:7">
      <c r="B201" s="33"/>
      <c r="C201" s="39"/>
      <c r="D201" s="40"/>
      <c r="E201" s="40"/>
      <c r="F201" s="40"/>
      <c r="G201" s="40"/>
    </row>
    <row r="202" ht="15" customHeight="1" spans="2:7">
      <c r="B202" s="34"/>
      <c r="C202" s="39"/>
      <c r="D202" s="40"/>
      <c r="E202" s="40"/>
      <c r="F202" s="40"/>
      <c r="G202" s="40"/>
    </row>
    <row r="203" ht="15" customHeight="1" spans="2:7">
      <c r="B203" s="31">
        <v>5</v>
      </c>
      <c r="C203" s="39"/>
      <c r="D203" s="40"/>
      <c r="E203" s="40"/>
      <c r="F203" s="40"/>
      <c r="G203" s="40"/>
    </row>
    <row r="204" ht="15" customHeight="1" spans="2:7">
      <c r="B204" s="33"/>
      <c r="C204" s="39"/>
      <c r="D204" s="40"/>
      <c r="E204" s="40"/>
      <c r="F204" s="40"/>
      <c r="G204" s="40"/>
    </row>
    <row r="205" ht="15" customHeight="1" spans="2:7">
      <c r="B205" s="34"/>
      <c r="C205" s="39"/>
      <c r="D205" s="40"/>
      <c r="E205" s="40"/>
      <c r="F205" s="40"/>
      <c r="G205" s="40"/>
    </row>
    <row r="206" ht="15" customHeight="1" spans="2:7">
      <c r="B206" s="31">
        <v>6</v>
      </c>
      <c r="C206" s="39"/>
      <c r="D206" s="40"/>
      <c r="E206" s="40"/>
      <c r="F206" s="40"/>
      <c r="G206" s="40"/>
    </row>
    <row r="207" ht="15" customHeight="1" spans="2:7">
      <c r="B207" s="33"/>
      <c r="C207" s="39"/>
      <c r="D207" s="40"/>
      <c r="E207" s="40"/>
      <c r="F207" s="40"/>
      <c r="G207" s="40"/>
    </row>
    <row r="208" ht="15" customHeight="1" spans="2:7">
      <c r="B208" s="34"/>
      <c r="C208" s="39"/>
      <c r="D208" s="40"/>
      <c r="E208" s="40"/>
      <c r="F208" s="40"/>
      <c r="G208" s="40"/>
    </row>
    <row r="209" ht="15" customHeight="1" spans="2:7">
      <c r="B209" s="31">
        <v>7</v>
      </c>
      <c r="C209" s="39"/>
      <c r="D209" s="40"/>
      <c r="E209" s="40"/>
      <c r="F209" s="40"/>
      <c r="G209" s="40"/>
    </row>
    <row r="210" ht="15" customHeight="1" spans="2:7">
      <c r="B210" s="33"/>
      <c r="C210" s="39"/>
      <c r="D210" s="40"/>
      <c r="E210" s="40"/>
      <c r="F210" s="40"/>
      <c r="G210" s="40"/>
    </row>
    <row r="211" ht="15" customHeight="1" spans="2:7">
      <c r="B211" s="34"/>
      <c r="C211" s="39"/>
      <c r="D211" s="40"/>
      <c r="E211" s="40"/>
      <c r="F211" s="40"/>
      <c r="G211" s="40"/>
    </row>
    <row r="212" ht="15" customHeight="1" spans="2:7">
      <c r="B212" s="31">
        <v>8</v>
      </c>
      <c r="C212" s="41"/>
      <c r="D212" s="40"/>
      <c r="E212" s="42"/>
      <c r="F212" s="40"/>
      <c r="G212" s="42"/>
    </row>
    <row r="213" ht="15" customHeight="1" spans="2:7">
      <c r="B213" s="33"/>
      <c r="C213" s="43"/>
      <c r="D213" s="40"/>
      <c r="E213" s="44"/>
      <c r="F213" s="40"/>
      <c r="G213" s="44"/>
    </row>
    <row r="214" ht="15" customHeight="1" spans="2:7">
      <c r="B214" s="34"/>
      <c r="C214" s="43"/>
      <c r="D214" s="40"/>
      <c r="E214" s="44"/>
      <c r="F214" s="40"/>
      <c r="G214" s="44"/>
    </row>
    <row r="215" ht="15" customHeight="1" spans="2:7">
      <c r="B215" s="31">
        <v>9</v>
      </c>
      <c r="C215" s="43"/>
      <c r="D215" s="40"/>
      <c r="E215" s="44"/>
      <c r="F215" s="40"/>
      <c r="G215" s="44"/>
    </row>
    <row r="216" ht="15" customHeight="1" spans="2:7">
      <c r="B216" s="33"/>
      <c r="C216" s="43"/>
      <c r="D216" s="40"/>
      <c r="E216" s="44"/>
      <c r="F216" s="40"/>
      <c r="G216" s="44"/>
    </row>
    <row r="217" ht="15" customHeight="1" spans="2:7">
      <c r="B217" s="34"/>
      <c r="C217" s="43"/>
      <c r="D217" s="40"/>
      <c r="E217" s="44"/>
      <c r="F217" s="40"/>
      <c r="G217" s="44"/>
    </row>
    <row r="218" ht="15" customHeight="1" spans="2:7">
      <c r="B218" s="37">
        <v>10</v>
      </c>
      <c r="C218" s="43"/>
      <c r="D218" s="40"/>
      <c r="E218" s="44"/>
      <c r="F218" s="40"/>
      <c r="G218" s="44"/>
    </row>
    <row r="219" ht="15" customHeight="1" spans="2:7">
      <c r="B219" s="37"/>
      <c r="C219" s="43"/>
      <c r="D219" s="40"/>
      <c r="E219" s="44"/>
      <c r="F219" s="40"/>
      <c r="G219" s="44"/>
    </row>
    <row r="220" ht="15" customHeight="1" spans="2:7">
      <c r="B220" s="37"/>
      <c r="C220" s="43"/>
      <c r="D220" s="40"/>
      <c r="E220" s="44"/>
      <c r="F220" s="40"/>
      <c r="G220" s="44"/>
    </row>
    <row r="221" ht="15" customHeight="1" spans="2:7">
      <c r="B221" s="37">
        <v>11</v>
      </c>
      <c r="C221" s="43"/>
      <c r="D221" s="40"/>
      <c r="E221" s="44"/>
      <c r="F221" s="40"/>
      <c r="G221" s="44"/>
    </row>
    <row r="222" ht="15" customHeight="1" spans="2:7">
      <c r="B222" s="37"/>
      <c r="C222" s="43"/>
      <c r="D222" s="40"/>
      <c r="E222" s="44"/>
      <c r="F222" s="40"/>
      <c r="G222" s="44"/>
    </row>
    <row r="223" ht="15" customHeight="1" spans="2:7">
      <c r="B223" s="37"/>
      <c r="C223" s="43"/>
      <c r="D223" s="40"/>
      <c r="E223" s="44"/>
      <c r="F223" s="40"/>
      <c r="G223" s="44"/>
    </row>
    <row r="224" ht="15" customHeight="1" spans="2:7">
      <c r="B224" s="37">
        <v>12</v>
      </c>
      <c r="C224" s="43"/>
      <c r="D224" s="40"/>
      <c r="E224" s="44"/>
      <c r="F224" s="40"/>
      <c r="G224" s="44"/>
    </row>
    <row r="225" ht="15" customHeight="1" spans="2:7">
      <c r="B225" s="37"/>
      <c r="C225" s="43"/>
      <c r="D225" s="40"/>
      <c r="E225" s="44"/>
      <c r="F225" s="40"/>
      <c r="G225" s="44"/>
    </row>
    <row r="226" ht="15" customHeight="1" spans="2:7">
      <c r="B226" s="37"/>
      <c r="C226" s="43"/>
      <c r="D226" s="40"/>
      <c r="E226" s="44"/>
      <c r="F226" s="40"/>
      <c r="G226" s="44"/>
    </row>
    <row r="227" ht="15" customHeight="1" spans="2:7">
      <c r="B227" s="37">
        <v>13</v>
      </c>
      <c r="C227" s="43"/>
      <c r="D227" s="40"/>
      <c r="E227" s="44"/>
      <c r="F227" s="40"/>
      <c r="G227" s="44"/>
    </row>
    <row r="228" ht="15" customHeight="1" spans="2:7">
      <c r="B228" s="37"/>
      <c r="C228" s="43"/>
      <c r="D228" s="40"/>
      <c r="E228" s="44"/>
      <c r="F228" s="40"/>
      <c r="G228" s="44"/>
    </row>
    <row r="229" ht="15" customHeight="1" spans="2:7">
      <c r="B229" s="37"/>
      <c r="C229" s="43"/>
      <c r="D229" s="40"/>
      <c r="E229" s="44"/>
      <c r="F229" s="40"/>
      <c r="G229" s="44"/>
    </row>
    <row r="230" ht="15" customHeight="1" spans="2:7">
      <c r="B230" s="37">
        <v>14</v>
      </c>
      <c r="C230" s="43"/>
      <c r="D230" s="40"/>
      <c r="E230" s="44"/>
      <c r="F230" s="40"/>
      <c r="G230" s="44"/>
    </row>
    <row r="231" ht="15" customHeight="1" spans="2:7">
      <c r="B231" s="37"/>
      <c r="C231" s="43"/>
      <c r="D231" s="40"/>
      <c r="E231" s="44"/>
      <c r="F231" s="40"/>
      <c r="G231" s="44"/>
    </row>
    <row r="232" ht="15" customHeight="1" spans="2:7">
      <c r="B232" s="37"/>
      <c r="C232" s="43"/>
      <c r="D232" s="40"/>
      <c r="E232" s="44"/>
      <c r="F232" s="40"/>
      <c r="G232" s="44"/>
    </row>
    <row r="233" ht="15" customHeight="1" spans="2:7">
      <c r="B233" s="37">
        <v>15</v>
      </c>
      <c r="C233" s="43"/>
      <c r="D233" s="40"/>
      <c r="E233" s="44"/>
      <c r="F233" s="40"/>
      <c r="G233" s="44"/>
    </row>
    <row r="234" ht="15" customHeight="1" spans="2:7">
      <c r="B234" s="37"/>
      <c r="C234" s="43"/>
      <c r="D234" s="40"/>
      <c r="E234" s="44"/>
      <c r="F234" s="40"/>
      <c r="G234" s="44"/>
    </row>
    <row r="235" ht="15" customHeight="1" spans="2:7">
      <c r="B235" s="37"/>
      <c r="C235" s="43"/>
      <c r="D235" s="40"/>
      <c r="E235" s="44"/>
      <c r="F235" s="40"/>
      <c r="G235" s="44"/>
    </row>
    <row r="236" ht="15" customHeight="1" spans="2:7">
      <c r="B236" s="31">
        <v>16</v>
      </c>
      <c r="C236" s="43"/>
      <c r="D236" s="40"/>
      <c r="E236" s="44"/>
      <c r="F236" s="40"/>
      <c r="G236" s="44"/>
    </row>
    <row r="237" ht="15" customHeight="1" spans="2:7">
      <c r="B237" s="33"/>
      <c r="C237" s="43"/>
      <c r="D237" s="40"/>
      <c r="E237" s="44"/>
      <c r="F237" s="40"/>
      <c r="G237" s="44"/>
    </row>
    <row r="238" ht="15" customHeight="1" spans="2:7">
      <c r="B238" s="34"/>
      <c r="C238" s="43"/>
      <c r="D238" s="40"/>
      <c r="E238" s="44"/>
      <c r="F238" s="40"/>
      <c r="G238" s="44"/>
    </row>
    <row r="239" ht="15" customHeight="1" spans="2:7">
      <c r="B239" s="31">
        <v>17</v>
      </c>
      <c r="C239" s="43"/>
      <c r="D239" s="40"/>
      <c r="E239" s="44"/>
      <c r="F239" s="40"/>
      <c r="G239" s="44"/>
    </row>
    <row r="240" ht="15" customHeight="1" spans="2:7">
      <c r="B240" s="33"/>
      <c r="C240" s="43"/>
      <c r="D240" s="40"/>
      <c r="E240" s="44"/>
      <c r="F240" s="40"/>
      <c r="G240" s="44"/>
    </row>
    <row r="241" ht="15" customHeight="1" spans="2:7">
      <c r="B241" s="34"/>
      <c r="C241" s="43"/>
      <c r="D241" s="40"/>
      <c r="E241" s="44"/>
      <c r="F241" s="40"/>
      <c r="G241" s="44"/>
    </row>
    <row r="242" ht="15" customHeight="1" spans="2:7">
      <c r="B242" s="31">
        <v>18</v>
      </c>
      <c r="C242" s="43"/>
      <c r="D242" s="40"/>
      <c r="E242" s="44"/>
      <c r="F242" s="40"/>
      <c r="G242" s="44"/>
    </row>
    <row r="243" ht="15" customHeight="1" spans="2:7">
      <c r="B243" s="33"/>
      <c r="C243" s="43"/>
      <c r="D243" s="40"/>
      <c r="E243" s="44"/>
      <c r="F243" s="40"/>
      <c r="G243" s="44"/>
    </row>
    <row r="244" ht="15" customHeight="1" spans="2:7">
      <c r="B244" s="34"/>
      <c r="C244" s="43"/>
      <c r="D244" s="40"/>
      <c r="E244" s="44"/>
      <c r="F244" s="40"/>
      <c r="G244" s="44"/>
    </row>
    <row r="245" ht="15" customHeight="1" spans="2:7">
      <c r="B245" s="31">
        <v>19</v>
      </c>
      <c r="C245" s="43"/>
      <c r="D245" s="40"/>
      <c r="E245" s="44"/>
      <c r="F245" s="40"/>
      <c r="G245" s="44"/>
    </row>
    <row r="246" ht="15" customHeight="1" spans="2:7">
      <c r="B246" s="33"/>
      <c r="C246" s="43"/>
      <c r="D246" s="40"/>
      <c r="E246" s="44"/>
      <c r="F246" s="40"/>
      <c r="G246" s="44"/>
    </row>
    <row r="247" ht="15" customHeight="1" spans="2:7">
      <c r="B247" s="34"/>
      <c r="C247" s="43"/>
      <c r="D247" s="40"/>
      <c r="E247" s="44"/>
      <c r="F247" s="40"/>
      <c r="G247" s="44"/>
    </row>
    <row r="248" ht="15" customHeight="1" spans="2:7">
      <c r="B248" s="31">
        <v>20</v>
      </c>
      <c r="C248" s="43"/>
      <c r="D248" s="40"/>
      <c r="E248" s="44"/>
      <c r="F248" s="40"/>
      <c r="G248" s="44"/>
    </row>
    <row r="249" ht="15" customHeight="1" spans="2:7">
      <c r="B249" s="33"/>
      <c r="C249" s="43"/>
      <c r="D249" s="40"/>
      <c r="E249" s="44"/>
      <c r="F249" s="40"/>
      <c r="G249" s="44"/>
    </row>
    <row r="250" ht="15" customHeight="1" spans="2:7">
      <c r="B250" s="34"/>
      <c r="C250" s="43"/>
      <c r="D250" s="40"/>
      <c r="E250" s="44"/>
      <c r="F250" s="40"/>
      <c r="G250" s="44"/>
    </row>
    <row r="251" ht="15" customHeight="1" spans="2:7">
      <c r="B251" s="31">
        <v>21</v>
      </c>
      <c r="C251" s="43"/>
      <c r="D251" s="40"/>
      <c r="E251" s="44"/>
      <c r="F251" s="40"/>
      <c r="G251" s="44"/>
    </row>
    <row r="252" ht="15" customHeight="1" spans="2:7">
      <c r="B252" s="33"/>
      <c r="C252" s="43"/>
      <c r="D252" s="40"/>
      <c r="E252" s="44"/>
      <c r="F252" s="40"/>
      <c r="G252" s="44"/>
    </row>
    <row r="253" ht="15" customHeight="1" spans="2:7">
      <c r="B253" s="34"/>
      <c r="C253" s="43"/>
      <c r="D253" s="40"/>
      <c r="E253" s="44"/>
      <c r="F253" s="40"/>
      <c r="G253" s="44"/>
    </row>
    <row r="254" ht="15" customHeight="1" spans="2:7">
      <c r="B254" s="31">
        <v>22</v>
      </c>
      <c r="C254" s="43"/>
      <c r="D254" s="40"/>
      <c r="E254" s="44"/>
      <c r="F254" s="40"/>
      <c r="G254" s="44"/>
    </row>
    <row r="255" ht="15" customHeight="1" spans="2:7">
      <c r="B255" s="33"/>
      <c r="C255" s="43"/>
      <c r="D255" s="40"/>
      <c r="E255" s="44"/>
      <c r="F255" s="40"/>
      <c r="G255" s="44"/>
    </row>
    <row r="256" ht="15" customHeight="1" spans="2:7">
      <c r="B256" s="34"/>
      <c r="C256" s="43"/>
      <c r="D256" s="40"/>
      <c r="E256" s="44"/>
      <c r="F256" s="40"/>
      <c r="G256" s="44"/>
    </row>
    <row r="257" ht="15" customHeight="1" spans="2:7">
      <c r="B257" s="31">
        <v>23</v>
      </c>
      <c r="C257" s="43"/>
      <c r="D257" s="40"/>
      <c r="E257" s="44"/>
      <c r="F257" s="40"/>
      <c r="G257" s="44"/>
    </row>
    <row r="258" ht="15" customHeight="1" spans="2:7">
      <c r="B258" s="33"/>
      <c r="C258" s="43"/>
      <c r="D258" s="40"/>
      <c r="E258" s="44"/>
      <c r="F258" s="40"/>
      <c r="G258" s="44"/>
    </row>
    <row r="259" ht="15" customHeight="1" spans="2:7">
      <c r="B259" s="34"/>
      <c r="C259" s="43"/>
      <c r="D259" s="40"/>
      <c r="E259" s="44"/>
      <c r="F259" s="40"/>
      <c r="G259" s="44"/>
    </row>
    <row r="260" ht="15" customHeight="1" spans="2:7">
      <c r="B260" s="31">
        <v>24</v>
      </c>
      <c r="C260" s="43"/>
      <c r="D260" s="40"/>
      <c r="E260" s="44"/>
      <c r="F260" s="40"/>
      <c r="G260" s="44"/>
    </row>
    <row r="261" ht="15" customHeight="1" spans="2:7">
      <c r="B261" s="33"/>
      <c r="C261" s="43"/>
      <c r="D261" s="40"/>
      <c r="E261" s="44"/>
      <c r="F261" s="40"/>
      <c r="G261" s="44"/>
    </row>
    <row r="262" ht="15" customHeight="1" spans="2:7">
      <c r="B262" s="34"/>
      <c r="C262" s="43"/>
      <c r="D262" s="40"/>
      <c r="E262" s="44"/>
      <c r="F262" s="40"/>
      <c r="G262" s="44"/>
    </row>
    <row r="263" ht="15" customHeight="1" spans="2:7">
      <c r="B263" s="31">
        <v>25</v>
      </c>
      <c r="C263" s="43"/>
      <c r="D263" s="40"/>
      <c r="E263" s="44"/>
      <c r="F263" s="40"/>
      <c r="G263" s="44"/>
    </row>
    <row r="264" ht="15" customHeight="1" spans="2:7">
      <c r="B264" s="33"/>
      <c r="C264" s="43"/>
      <c r="D264" s="40"/>
      <c r="E264" s="44"/>
      <c r="F264" s="40"/>
      <c r="G264" s="44"/>
    </row>
    <row r="265" ht="15" customHeight="1" spans="2:7">
      <c r="B265" s="34"/>
      <c r="C265" s="43"/>
      <c r="D265" s="40"/>
      <c r="E265" s="44"/>
      <c r="F265" s="40"/>
      <c r="G265" s="44"/>
    </row>
    <row r="266" ht="15" customHeight="1" spans="2:7">
      <c r="B266" s="37">
        <v>26</v>
      </c>
      <c r="C266" s="43"/>
      <c r="D266" s="40"/>
      <c r="E266" s="44"/>
      <c r="F266" s="40"/>
      <c r="G266" s="44"/>
    </row>
    <row r="267" ht="15" customHeight="1" spans="2:7">
      <c r="B267" s="37"/>
      <c r="C267" s="43"/>
      <c r="D267" s="40"/>
      <c r="E267" s="44"/>
      <c r="F267" s="40"/>
      <c r="G267" s="44"/>
    </row>
    <row r="268" ht="15" customHeight="1" spans="2:7">
      <c r="B268" s="37"/>
      <c r="C268" s="43"/>
      <c r="D268" s="40"/>
      <c r="E268" s="44"/>
      <c r="F268" s="40"/>
      <c r="G268" s="44"/>
    </row>
    <row r="269" ht="15" customHeight="1" spans="2:7">
      <c r="B269" s="37">
        <v>27</v>
      </c>
      <c r="C269" s="43"/>
      <c r="D269" s="40"/>
      <c r="E269" s="44"/>
      <c r="F269" s="40"/>
      <c r="G269" s="44"/>
    </row>
    <row r="270" ht="15" customHeight="1" spans="2:7">
      <c r="B270" s="37"/>
      <c r="C270" s="43"/>
      <c r="D270" s="40"/>
      <c r="E270" s="44"/>
      <c r="F270" s="40"/>
      <c r="G270" s="44"/>
    </row>
    <row r="271" ht="15" customHeight="1" spans="2:7">
      <c r="B271" s="37"/>
      <c r="C271" s="43"/>
      <c r="D271" s="40"/>
      <c r="E271" s="44"/>
      <c r="F271" s="40"/>
      <c r="G271" s="44"/>
    </row>
    <row r="272" ht="15" customHeight="1" spans="2:7">
      <c r="B272" s="37">
        <v>28</v>
      </c>
      <c r="C272" s="43"/>
      <c r="D272" s="40"/>
      <c r="E272" s="44"/>
      <c r="F272" s="40"/>
      <c r="G272" s="44"/>
    </row>
    <row r="273" ht="15" customHeight="1" spans="2:7">
      <c r="B273" s="37"/>
      <c r="C273" s="43"/>
      <c r="D273" s="40"/>
      <c r="E273" s="44"/>
      <c r="F273" s="40"/>
      <c r="G273" s="44"/>
    </row>
    <row r="274" ht="15" customHeight="1" spans="2:7">
      <c r="B274" s="37"/>
      <c r="C274" s="43"/>
      <c r="D274" s="40"/>
      <c r="E274" s="44"/>
      <c r="F274" s="40"/>
      <c r="G274" s="44"/>
    </row>
    <row r="275" ht="15" customHeight="1" spans="2:7">
      <c r="B275" s="37">
        <v>29</v>
      </c>
      <c r="C275" s="43"/>
      <c r="D275" s="42"/>
      <c r="E275" s="44"/>
      <c r="F275" s="40"/>
      <c r="G275" s="44"/>
    </row>
    <row r="276" ht="15" customHeight="1" spans="2:7">
      <c r="B276" s="37"/>
      <c r="C276" s="43"/>
      <c r="D276" s="44"/>
      <c r="E276" s="44"/>
      <c r="F276" s="40"/>
      <c r="G276" s="44"/>
    </row>
    <row r="277" ht="15" customHeight="1" spans="2:7">
      <c r="B277" s="37"/>
      <c r="C277" s="43"/>
      <c r="D277" s="44"/>
      <c r="E277" s="44"/>
      <c r="F277" s="40"/>
      <c r="G277" s="44"/>
    </row>
    <row r="278" ht="15" customHeight="1" spans="2:7">
      <c r="B278" s="37">
        <v>30</v>
      </c>
      <c r="C278" s="43"/>
      <c r="D278" s="44"/>
      <c r="E278" s="44"/>
      <c r="F278" s="40"/>
      <c r="G278" s="44"/>
    </row>
    <row r="279" ht="15" customHeight="1" spans="2:7">
      <c r="B279" s="37"/>
      <c r="C279" s="43"/>
      <c r="D279" s="44"/>
      <c r="E279" s="44"/>
      <c r="F279" s="40"/>
      <c r="G279" s="44"/>
    </row>
    <row r="280" ht="15" customHeight="1" spans="2:7">
      <c r="B280" s="37"/>
      <c r="C280" s="43"/>
      <c r="D280" s="44"/>
      <c r="E280" s="44"/>
      <c r="F280" s="40"/>
      <c r="G280" s="44"/>
    </row>
    <row r="281" ht="15" customHeight="1" spans="2:7">
      <c r="B281" s="37">
        <v>31</v>
      </c>
      <c r="C281" s="43"/>
      <c r="D281" s="44"/>
      <c r="E281" s="44"/>
      <c r="F281" s="40"/>
      <c r="G281" s="44"/>
    </row>
    <row r="282" ht="15" customHeight="1" spans="2:7">
      <c r="B282" s="37"/>
      <c r="C282" s="43"/>
      <c r="D282" s="44"/>
      <c r="E282" s="44"/>
      <c r="F282" s="40"/>
      <c r="G282" s="44"/>
    </row>
    <row r="283" ht="15" customHeight="1" spans="2:7">
      <c r="B283" s="37"/>
      <c r="C283" s="43"/>
      <c r="D283" s="44"/>
      <c r="E283" s="44"/>
      <c r="F283" s="40"/>
      <c r="G283" s="44"/>
    </row>
    <row r="284" ht="15" customHeight="1" spans="2:7">
      <c r="B284" s="37">
        <v>32</v>
      </c>
      <c r="C284" s="43"/>
      <c r="D284" s="44"/>
      <c r="E284" s="44"/>
      <c r="F284" s="40"/>
      <c r="G284" s="44"/>
    </row>
    <row r="285" ht="15" customHeight="1" spans="2:7">
      <c r="B285" s="37"/>
      <c r="C285" s="43"/>
      <c r="D285" s="44"/>
      <c r="E285" s="44"/>
      <c r="F285" s="40"/>
      <c r="G285" s="44"/>
    </row>
    <row r="286" ht="15" customHeight="1" spans="2:7">
      <c r="B286" s="37"/>
      <c r="C286" s="43"/>
      <c r="D286" s="44"/>
      <c r="E286" s="44"/>
      <c r="F286" s="40"/>
      <c r="G286" s="44"/>
    </row>
    <row r="287" ht="15" customHeight="1" spans="2:7">
      <c r="B287" s="37">
        <v>33</v>
      </c>
      <c r="C287" s="43"/>
      <c r="D287" s="44"/>
      <c r="E287" s="44"/>
      <c r="F287" s="40"/>
      <c r="G287" s="44"/>
    </row>
    <row r="288" ht="15" customHeight="1" spans="2:7">
      <c r="B288" s="37"/>
      <c r="C288" s="43"/>
      <c r="D288" s="44"/>
      <c r="E288" s="44"/>
      <c r="F288" s="40"/>
      <c r="G288" s="44"/>
    </row>
    <row r="289" ht="15" customHeight="1" spans="2:7">
      <c r="B289" s="37"/>
      <c r="C289" s="43"/>
      <c r="D289" s="44"/>
      <c r="E289" s="44"/>
      <c r="F289" s="40"/>
      <c r="G289" s="44"/>
    </row>
    <row r="290" ht="15" customHeight="1" spans="2:7">
      <c r="B290" s="37">
        <v>34</v>
      </c>
      <c r="C290" s="43"/>
      <c r="D290" s="44"/>
      <c r="E290" s="44"/>
      <c r="F290" s="40"/>
      <c r="G290" s="44"/>
    </row>
    <row r="291" ht="15" customHeight="1" spans="2:7">
      <c r="B291" s="37"/>
      <c r="C291" s="43"/>
      <c r="D291" s="44"/>
      <c r="E291" s="44"/>
      <c r="F291" s="40"/>
      <c r="G291" s="44"/>
    </row>
    <row r="292" ht="15" customHeight="1" spans="2:7">
      <c r="B292" s="37"/>
      <c r="C292" s="43"/>
      <c r="D292" s="44"/>
      <c r="E292" s="44"/>
      <c r="F292" s="40"/>
      <c r="G292" s="44"/>
    </row>
    <row r="293" ht="15" customHeight="1" spans="2:7">
      <c r="B293" s="37">
        <v>35</v>
      </c>
      <c r="C293" s="43"/>
      <c r="D293" s="44"/>
      <c r="E293" s="44"/>
      <c r="F293" s="40"/>
      <c r="G293" s="44"/>
    </row>
    <row r="294" ht="15" customHeight="1" spans="2:7">
      <c r="B294" s="37"/>
      <c r="C294" s="43"/>
      <c r="D294" s="44"/>
      <c r="E294" s="44"/>
      <c r="F294" s="40"/>
      <c r="G294" s="44"/>
    </row>
    <row r="295" ht="15" customHeight="1" spans="2:7">
      <c r="B295" s="37"/>
      <c r="C295" s="45"/>
      <c r="D295" s="46"/>
      <c r="E295" s="46"/>
      <c r="F295" s="40"/>
      <c r="G295" s="46"/>
    </row>
    <row r="296" ht="15" customHeight="1"/>
    <row r="297" ht="15" customHeight="1"/>
    <row r="298" ht="15" customHeight="1" spans="2:7">
      <c r="B298" s="25" t="s">
        <v>840</v>
      </c>
      <c r="C298" s="26"/>
      <c r="D298" s="26"/>
      <c r="E298" s="26"/>
      <c r="F298" s="26"/>
      <c r="G298" s="27"/>
    </row>
    <row r="299" ht="32.25" customHeight="1" spans="2:7">
      <c r="B299" s="28"/>
      <c r="C299" s="29" t="s">
        <v>5</v>
      </c>
      <c r="D299" s="29" t="s">
        <v>112</v>
      </c>
      <c r="E299" s="29" t="s">
        <v>338</v>
      </c>
      <c r="F299" s="29" t="s">
        <v>405</v>
      </c>
      <c r="G299" s="30" t="s">
        <v>726</v>
      </c>
    </row>
    <row r="300" ht="15" customHeight="1" spans="2:7">
      <c r="B300" s="31">
        <v>1</v>
      </c>
      <c r="C300" s="137">
        <f>'5 жастағы балалар Ф'!D160</f>
        <v>0</v>
      </c>
      <c r="D300" s="137">
        <f>'5 жастағы балалар К'!D160</f>
        <v>0</v>
      </c>
      <c r="E300" s="137">
        <f>'5 жастағы балалар Т'!D160</f>
        <v>0</v>
      </c>
      <c r="F300" s="137">
        <f>'5 жастағы балалар Ш'!D160</f>
        <v>0</v>
      </c>
      <c r="G300" s="137">
        <f>'5 жастағы балалар Ә'!D160</f>
        <v>0</v>
      </c>
    </row>
    <row r="301" ht="15" customHeight="1" spans="2:7">
      <c r="B301" s="33"/>
      <c r="C301" s="137">
        <f>'5 жастағы балалар Ф'!E160</f>
        <v>0</v>
      </c>
      <c r="D301" s="137">
        <f>'5 жастағы балалар К'!E160</f>
        <v>0</v>
      </c>
      <c r="E301" s="137">
        <f>'5 жастағы балалар Т'!E160</f>
        <v>0</v>
      </c>
      <c r="F301" s="137">
        <f>'5 жастағы балалар Ш'!E160</f>
        <v>0</v>
      </c>
      <c r="G301" s="137">
        <f>'5 жастағы балалар Ә'!E160</f>
        <v>0</v>
      </c>
    </row>
    <row r="302" ht="15" customHeight="1" spans="2:7">
      <c r="B302" s="34"/>
      <c r="C302" s="137">
        <f>'5 жастағы балалар Ф'!F160</f>
        <v>0</v>
      </c>
      <c r="D302" s="137">
        <f>'5 жастағы балалар К'!F160</f>
        <v>0</v>
      </c>
      <c r="E302" s="137">
        <f>'5 жастағы балалар Т'!F160</f>
        <v>0</v>
      </c>
      <c r="F302" s="137">
        <f>'5 жастағы балалар Ш'!F160</f>
        <v>0</v>
      </c>
      <c r="G302" s="137">
        <f>'5 жастағы балалар Ә'!F160</f>
        <v>0</v>
      </c>
    </row>
    <row r="303" ht="15" customHeight="1" spans="2:7">
      <c r="B303" s="31">
        <v>2</v>
      </c>
      <c r="C303" s="137">
        <f>'5 жастағы балалар Ф'!G160</f>
        <v>0</v>
      </c>
      <c r="D303" s="137">
        <f>'5 жастағы балалар К'!G160</f>
        <v>0</v>
      </c>
      <c r="E303" s="137">
        <f>'5 жастағы балалар Т'!G160</f>
        <v>0</v>
      </c>
      <c r="F303" s="137">
        <f>'5 жастағы балалар Ш'!G160</f>
        <v>0</v>
      </c>
      <c r="G303" s="137">
        <f>'5 жастағы балалар Ә'!G160</f>
        <v>0</v>
      </c>
    </row>
    <row r="304" ht="15" customHeight="1" spans="2:7">
      <c r="B304" s="33"/>
      <c r="C304" s="137">
        <f>'5 жастағы балалар Ф'!H160</f>
        <v>0</v>
      </c>
      <c r="D304" s="137">
        <f>'5 жастағы балалар К'!H160</f>
        <v>0</v>
      </c>
      <c r="E304" s="137">
        <f>'5 жастағы балалар Т'!H160</f>
        <v>0</v>
      </c>
      <c r="F304" s="137">
        <f>'5 жастағы балалар Ш'!H160</f>
        <v>0</v>
      </c>
      <c r="G304" s="137">
        <f>'5 жастағы балалар Ә'!H160</f>
        <v>0</v>
      </c>
    </row>
    <row r="305" ht="15" customHeight="1" spans="2:7">
      <c r="B305" s="34"/>
      <c r="C305" s="137">
        <f>'5 жастағы балалар Ф'!I160</f>
        <v>0</v>
      </c>
      <c r="D305" s="137">
        <f>'5 жастағы балалар К'!I160</f>
        <v>0</v>
      </c>
      <c r="E305" s="137">
        <f>'5 жастағы балалар Т'!I160</f>
        <v>0</v>
      </c>
      <c r="F305" s="137">
        <f>'5 жастағы балалар Ш'!I160</f>
        <v>0</v>
      </c>
      <c r="G305" s="137">
        <f>'5 жастағы балалар Ә'!I160</f>
        <v>0</v>
      </c>
    </row>
    <row r="306" ht="15" customHeight="1" spans="2:7">
      <c r="B306" s="31">
        <v>3</v>
      </c>
      <c r="C306" s="137">
        <f>'5 жастағы балалар Ф'!J160</f>
        <v>0</v>
      </c>
      <c r="D306" s="137">
        <f>'5 жастағы балалар К'!J160</f>
        <v>0</v>
      </c>
      <c r="E306" s="137">
        <f>'5 жастағы балалар Т'!J160</f>
        <v>0</v>
      </c>
      <c r="F306" s="137">
        <f>'5 жастағы балалар Ш'!J160</f>
        <v>0</v>
      </c>
      <c r="G306" s="137">
        <f>'5 жастағы балалар Ә'!J160</f>
        <v>0</v>
      </c>
    </row>
    <row r="307" ht="15" customHeight="1" spans="2:7">
      <c r="B307" s="33"/>
      <c r="C307" s="137">
        <f>'5 жастағы балалар Ф'!K160</f>
        <v>0</v>
      </c>
      <c r="D307" s="137">
        <f>'5 жастағы балалар К'!K160</f>
        <v>0</v>
      </c>
      <c r="E307" s="137">
        <f>'5 жастағы балалар Т'!K160</f>
        <v>0</v>
      </c>
      <c r="F307" s="137">
        <f>'5 жастағы балалар Ш'!K160</f>
        <v>0</v>
      </c>
      <c r="G307" s="137">
        <f>'5 жастағы балалар Ә'!K160</f>
        <v>0</v>
      </c>
    </row>
    <row r="308" ht="15" customHeight="1" spans="2:7">
      <c r="B308" s="34"/>
      <c r="C308" s="137">
        <f>'5 жастағы балалар Ф'!L160</f>
        <v>0</v>
      </c>
      <c r="D308" s="137">
        <f>'5 жастағы балалар К'!L160</f>
        <v>0</v>
      </c>
      <c r="E308" s="137">
        <f>'5 жастағы балалар Т'!L160</f>
        <v>0</v>
      </c>
      <c r="F308" s="137">
        <f>'5 жастағы балалар Ш'!L160</f>
        <v>0</v>
      </c>
      <c r="G308" s="137">
        <f>'5 жастағы балалар Ә'!L160</f>
        <v>0</v>
      </c>
    </row>
    <row r="309" ht="15" customHeight="1" spans="2:7">
      <c r="B309" s="31">
        <v>4</v>
      </c>
      <c r="C309" s="137">
        <f>'5 жастағы балалар Ф'!M160</f>
        <v>0</v>
      </c>
      <c r="D309" s="137">
        <f>'5 жастағы балалар К'!M160</f>
        <v>0</v>
      </c>
      <c r="E309" s="137">
        <f>'5 жастағы балалар Т'!M160</f>
        <v>0</v>
      </c>
      <c r="F309" s="137">
        <f>'5 жастағы балалар Ш'!M160</f>
        <v>0</v>
      </c>
      <c r="G309" s="137">
        <f>'5 жастағы балалар Ә'!M160</f>
        <v>0</v>
      </c>
    </row>
    <row r="310" ht="15" customHeight="1" spans="2:7">
      <c r="B310" s="33"/>
      <c r="C310" s="137">
        <f>'5 жастағы балалар Ф'!N160</f>
        <v>0</v>
      </c>
      <c r="D310" s="137">
        <f>'5 жастағы балалар К'!N160</f>
        <v>0</v>
      </c>
      <c r="E310" s="137">
        <f>'5 жастағы балалар Т'!N160</f>
        <v>0</v>
      </c>
      <c r="F310" s="137">
        <f>'5 жастағы балалар Ш'!N160</f>
        <v>0</v>
      </c>
      <c r="G310" s="137">
        <f>'5 жастағы балалар Ә'!N160</f>
        <v>0</v>
      </c>
    </row>
    <row r="311" ht="15" customHeight="1" spans="2:7">
      <c r="B311" s="34"/>
      <c r="C311" s="137">
        <f>'5 жастағы балалар Ф'!O160</f>
        <v>0</v>
      </c>
      <c r="D311" s="137">
        <f>'5 жастағы балалар К'!O160</f>
        <v>0</v>
      </c>
      <c r="E311" s="137">
        <f>'5 жастағы балалар Т'!O160</f>
        <v>0</v>
      </c>
      <c r="F311" s="137">
        <f>'5 жастағы балалар Ш'!O160</f>
        <v>0</v>
      </c>
      <c r="G311" s="137">
        <f>'5 жастағы балалар Ә'!O160</f>
        <v>0</v>
      </c>
    </row>
    <row r="312" ht="15" customHeight="1" spans="2:7">
      <c r="B312" s="31">
        <v>5</v>
      </c>
      <c r="C312" s="137">
        <f>'5 жастағы балалар Ф'!P160</f>
        <v>0</v>
      </c>
      <c r="D312" s="137">
        <f>'5 жастағы балалар К'!P160</f>
        <v>0</v>
      </c>
      <c r="E312" s="137">
        <f>'5 жастағы балалар Т'!P160</f>
        <v>0</v>
      </c>
      <c r="F312" s="137">
        <f>'5 жастағы балалар Ш'!P160</f>
        <v>0</v>
      </c>
      <c r="G312" s="137">
        <f>'5 жастағы балалар Ә'!P160</f>
        <v>0</v>
      </c>
    </row>
    <row r="313" ht="15" customHeight="1" spans="2:7">
      <c r="B313" s="33"/>
      <c r="C313" s="137">
        <f>'5 жастағы балалар Ф'!Q160</f>
        <v>0</v>
      </c>
      <c r="D313" s="137">
        <f>'5 жастағы балалар К'!Q160</f>
        <v>0</v>
      </c>
      <c r="E313" s="137">
        <f>'5 жастағы балалар Т'!Q160</f>
        <v>0</v>
      </c>
      <c r="F313" s="137">
        <f>'5 жастағы балалар Ш'!Q160</f>
        <v>0</v>
      </c>
      <c r="G313" s="137">
        <f>'5 жастағы балалар Ә'!Q160</f>
        <v>0</v>
      </c>
    </row>
    <row r="314" ht="15" customHeight="1" spans="2:7">
      <c r="B314" s="34"/>
      <c r="C314" s="137">
        <f>'5 жастағы балалар Ф'!R160</f>
        <v>0</v>
      </c>
      <c r="D314" s="137">
        <f>'5 жастағы балалар К'!R160</f>
        <v>0</v>
      </c>
      <c r="E314" s="137">
        <f>'5 жастағы балалар Т'!R160</f>
        <v>0</v>
      </c>
      <c r="F314" s="137">
        <f>'5 жастағы балалар Ш'!R160</f>
        <v>0</v>
      </c>
      <c r="G314" s="137">
        <f>'5 жастағы балалар Ә'!R160</f>
        <v>0</v>
      </c>
    </row>
    <row r="315" ht="15" customHeight="1" spans="2:7">
      <c r="B315" s="31">
        <v>6</v>
      </c>
      <c r="C315" s="137">
        <f>'5 жастағы балалар Ф'!S160</f>
        <v>0</v>
      </c>
      <c r="D315" s="137">
        <f>'5 жастағы балалар К'!S160</f>
        <v>0</v>
      </c>
      <c r="E315" s="137">
        <f>'5 жастағы балалар Т'!S160</f>
        <v>0</v>
      </c>
      <c r="F315" s="137">
        <f>'5 жастағы балалар Ш'!S160</f>
        <v>0</v>
      </c>
      <c r="G315" s="137">
        <f>'5 жастағы балалар Ә'!S160</f>
        <v>0</v>
      </c>
    </row>
    <row r="316" ht="15" customHeight="1" spans="2:7">
      <c r="B316" s="33"/>
      <c r="C316" s="137">
        <f>'5 жастағы балалар Ф'!T160</f>
        <v>0</v>
      </c>
      <c r="D316" s="137">
        <f>'5 жастағы балалар К'!T160</f>
        <v>0</v>
      </c>
      <c r="E316" s="137">
        <f>'5 жастағы балалар Т'!T160</f>
        <v>0</v>
      </c>
      <c r="F316" s="137">
        <f>'5 жастағы балалар Ш'!T160</f>
        <v>0</v>
      </c>
      <c r="G316" s="137">
        <f>'5 жастағы балалар Ә'!T160</f>
        <v>0</v>
      </c>
    </row>
    <row r="317" ht="15" customHeight="1" spans="2:7">
      <c r="B317" s="34"/>
      <c r="C317" s="137">
        <f>'5 жастағы балалар Ф'!U160</f>
        <v>0</v>
      </c>
      <c r="D317" s="137">
        <f>'5 жастағы балалар К'!U160</f>
        <v>0</v>
      </c>
      <c r="E317" s="137">
        <f>'5 жастағы балалар Т'!U160</f>
        <v>0</v>
      </c>
      <c r="F317" s="137">
        <f>'5 жастағы балалар Ш'!U160</f>
        <v>0</v>
      </c>
      <c r="G317" s="137">
        <f>'5 жастағы балалар Ә'!U160</f>
        <v>0</v>
      </c>
    </row>
    <row r="318" ht="15" customHeight="1" spans="2:7">
      <c r="B318" s="31">
        <v>7</v>
      </c>
      <c r="C318" s="137">
        <f>'5 жастағы балалар Ф'!V160</f>
        <v>0</v>
      </c>
      <c r="D318" s="137">
        <f>'5 жастағы балалар К'!V160</f>
        <v>0</v>
      </c>
      <c r="E318" s="137">
        <f>'5 жастағы балалар Т'!V160</f>
        <v>0</v>
      </c>
      <c r="F318" s="137">
        <f>'5 жастағы балалар Ш'!V160</f>
        <v>0</v>
      </c>
      <c r="G318" s="137">
        <f>'5 жастағы балалар Ә'!V160</f>
        <v>0</v>
      </c>
    </row>
    <row r="319" ht="15" customHeight="1" spans="2:7">
      <c r="B319" s="33"/>
      <c r="C319" s="137">
        <f>'5 жастағы балалар Ф'!W160</f>
        <v>0</v>
      </c>
      <c r="D319" s="137">
        <f>'5 жастағы балалар Ш'!W160</f>
        <v>0</v>
      </c>
      <c r="E319" s="137">
        <f>'5 жастағы балалар Т'!W160</f>
        <v>0</v>
      </c>
      <c r="F319" s="137">
        <f>'5 жастағы балалар Ш'!W160</f>
        <v>0</v>
      </c>
      <c r="G319" s="137">
        <f>'5 жастағы балалар Ә'!W160</f>
        <v>0</v>
      </c>
    </row>
    <row r="320" ht="15" customHeight="1" spans="2:7">
      <c r="B320" s="34"/>
      <c r="C320" s="137">
        <f>'5 жастағы балалар Ф'!X160</f>
        <v>0</v>
      </c>
      <c r="D320" s="137">
        <f>'5 жастағы балалар К'!X160</f>
        <v>0</v>
      </c>
      <c r="E320" s="137">
        <f>'5 жастағы балалар Т'!X160</f>
        <v>0</v>
      </c>
      <c r="F320" s="137">
        <f>'5 жастағы балалар Ш'!X160</f>
        <v>0</v>
      </c>
      <c r="G320" s="137">
        <f>'5 жастағы балалар Ә'!X160</f>
        <v>0</v>
      </c>
    </row>
    <row r="321" ht="15" customHeight="1" spans="2:7">
      <c r="B321" s="31">
        <v>8</v>
      </c>
      <c r="C321" s="41"/>
      <c r="D321" s="137">
        <f>'5 жастағы балалар К'!Y160</f>
        <v>0</v>
      </c>
      <c r="E321" s="42"/>
      <c r="F321" s="137">
        <f>'5 жастағы балалар Ш'!Y160</f>
        <v>0</v>
      </c>
      <c r="G321" s="42"/>
    </row>
    <row r="322" ht="15" customHeight="1" spans="2:7">
      <c r="B322" s="33"/>
      <c r="C322" s="43"/>
      <c r="D322" s="137">
        <f>'5 жастағы балалар К'!Z160</f>
        <v>0</v>
      </c>
      <c r="E322" s="44"/>
      <c r="F322" s="137">
        <f>'5 жастағы балалар Ш'!Z160</f>
        <v>0</v>
      </c>
      <c r="G322" s="44"/>
    </row>
    <row r="323" ht="15" customHeight="1" spans="2:7">
      <c r="B323" s="34"/>
      <c r="C323" s="43"/>
      <c r="D323" s="137">
        <f>'5 жастағы балалар К'!AA160</f>
        <v>0</v>
      </c>
      <c r="E323" s="44"/>
      <c r="F323" s="137">
        <f>'5 жастағы балалар Ш'!AA160</f>
        <v>0</v>
      </c>
      <c r="G323" s="44"/>
    </row>
    <row r="324" ht="15" customHeight="1" spans="2:7">
      <c r="B324" s="31">
        <v>9</v>
      </c>
      <c r="C324" s="43"/>
      <c r="D324" s="137">
        <f>'5 жастағы балалар К'!AB160</f>
        <v>0</v>
      </c>
      <c r="E324" s="44"/>
      <c r="F324" s="137">
        <f>'5 жастағы балалар Ш'!AB160</f>
        <v>0</v>
      </c>
      <c r="G324" s="44"/>
    </row>
    <row r="325" ht="15" customHeight="1" spans="2:7">
      <c r="B325" s="33"/>
      <c r="C325" s="43"/>
      <c r="D325" s="137">
        <f>'5 жастағы балалар К'!AC160</f>
        <v>0</v>
      </c>
      <c r="E325" s="44"/>
      <c r="F325" s="137">
        <f>'5 жастағы балалар Ш'!AC160</f>
        <v>0</v>
      </c>
      <c r="G325" s="44"/>
    </row>
    <row r="326" ht="15" customHeight="1" spans="2:7">
      <c r="B326" s="34"/>
      <c r="C326" s="43"/>
      <c r="D326" s="137">
        <f>'5 жастағы балалар К'!AD160</f>
        <v>0</v>
      </c>
      <c r="E326" s="44"/>
      <c r="F326" s="137">
        <f>'5 жастағы балалар Ш'!AD160</f>
        <v>0</v>
      </c>
      <c r="G326" s="44"/>
    </row>
    <row r="327" ht="15" customHeight="1" spans="2:7">
      <c r="B327" s="37">
        <v>10</v>
      </c>
      <c r="C327" s="43"/>
      <c r="D327" s="137">
        <f>'5 жастағы балалар К'!AE160</f>
        <v>0</v>
      </c>
      <c r="E327" s="44"/>
      <c r="F327" s="137">
        <f>'5 жастағы балалар Ш'!AE160</f>
        <v>0</v>
      </c>
      <c r="G327" s="44"/>
    </row>
    <row r="328" ht="15" customHeight="1" spans="2:7">
      <c r="B328" s="37"/>
      <c r="C328" s="43"/>
      <c r="D328" s="137">
        <f>'5 жастағы балалар К'!AF160</f>
        <v>0</v>
      </c>
      <c r="E328" s="44"/>
      <c r="F328" s="137">
        <f>'5 жастағы балалар Ш'!AF160</f>
        <v>0</v>
      </c>
      <c r="G328" s="44"/>
    </row>
    <row r="329" ht="15" customHeight="1" spans="2:7">
      <c r="B329" s="37"/>
      <c r="C329" s="43"/>
      <c r="D329" s="137">
        <f>'5 жастағы балалар К'!AG160</f>
        <v>0</v>
      </c>
      <c r="E329" s="44"/>
      <c r="F329" s="137">
        <f>'5 жастағы балалар Ш'!AG160</f>
        <v>0</v>
      </c>
      <c r="G329" s="44"/>
    </row>
    <row r="330" ht="15" customHeight="1" spans="2:7">
      <c r="B330" s="37">
        <v>11</v>
      </c>
      <c r="C330" s="43"/>
      <c r="D330" s="137">
        <f>'5 жастағы балалар К'!AH160</f>
        <v>0</v>
      </c>
      <c r="E330" s="44"/>
      <c r="F330" s="137">
        <f>'5 жастағы балалар Ш'!AH160</f>
        <v>0</v>
      </c>
      <c r="G330" s="44"/>
    </row>
    <row r="331" ht="15" customHeight="1" spans="2:7">
      <c r="B331" s="37"/>
      <c r="C331" s="43"/>
      <c r="D331" s="137">
        <f>'5 жастағы балалар К'!AI160</f>
        <v>0</v>
      </c>
      <c r="E331" s="44"/>
      <c r="F331" s="137">
        <f>'5 жастағы балалар Ш'!AI160</f>
        <v>0</v>
      </c>
      <c r="G331" s="44"/>
    </row>
    <row r="332" ht="15" customHeight="1" spans="2:7">
      <c r="B332" s="37"/>
      <c r="C332" s="43"/>
      <c r="D332" s="137">
        <f>'5 жастағы балалар К'!AJ160</f>
        <v>0</v>
      </c>
      <c r="E332" s="44"/>
      <c r="F332" s="137">
        <f>'5 жастағы балалар Ш'!AJ160</f>
        <v>0</v>
      </c>
      <c r="G332" s="44"/>
    </row>
    <row r="333" ht="15" customHeight="1" spans="2:7">
      <c r="B333" s="37">
        <v>12</v>
      </c>
      <c r="C333" s="43"/>
      <c r="D333" s="137">
        <f>'5 жастағы балалар К'!AK160</f>
        <v>0</v>
      </c>
      <c r="E333" s="44"/>
      <c r="F333" s="137">
        <f>'5 жастағы балалар Ш'!AK160</f>
        <v>0</v>
      </c>
      <c r="G333" s="44"/>
    </row>
    <row r="334" ht="15" customHeight="1" spans="2:7">
      <c r="B334" s="37"/>
      <c r="C334" s="43"/>
      <c r="D334" s="137">
        <f>'5 жастағы балалар К'!AL160</f>
        <v>0</v>
      </c>
      <c r="E334" s="44"/>
      <c r="F334" s="137">
        <f>'5 жастағы балалар Ш'!AL160</f>
        <v>0</v>
      </c>
      <c r="G334" s="44"/>
    </row>
    <row r="335" ht="15" customHeight="1" spans="2:7">
      <c r="B335" s="37"/>
      <c r="C335" s="43"/>
      <c r="D335" s="137">
        <f>'5 жастағы балалар К'!AM160</f>
        <v>0</v>
      </c>
      <c r="E335" s="44"/>
      <c r="F335" s="137">
        <f>'5 жастағы балалар Ш'!AM160</f>
        <v>0</v>
      </c>
      <c r="G335" s="44"/>
    </row>
    <row r="336" ht="15" customHeight="1" spans="2:7">
      <c r="B336" s="37">
        <v>13</v>
      </c>
      <c r="C336" s="43"/>
      <c r="D336" s="137">
        <f>'5 жастағы балалар К'!AN160</f>
        <v>0</v>
      </c>
      <c r="E336" s="44"/>
      <c r="F336" s="137">
        <f>'5 жастағы балалар Ш'!AN160</f>
        <v>0</v>
      </c>
      <c r="G336" s="44"/>
    </row>
    <row r="337" ht="15" customHeight="1" spans="2:7">
      <c r="B337" s="37"/>
      <c r="C337" s="43"/>
      <c r="D337" s="137">
        <f>'5 жастағы балалар К'!AO160</f>
        <v>0</v>
      </c>
      <c r="E337" s="44"/>
      <c r="F337" s="137">
        <f>'5 жастағы балалар Ш'!AO160</f>
        <v>0</v>
      </c>
      <c r="G337" s="44"/>
    </row>
    <row r="338" ht="15" customHeight="1" spans="2:7">
      <c r="B338" s="37"/>
      <c r="C338" s="43"/>
      <c r="D338" s="137">
        <f>'5 жастағы балалар К'!AP160</f>
        <v>0</v>
      </c>
      <c r="E338" s="44"/>
      <c r="F338" s="137">
        <f>'5 жастағы балалар Ш'!AP160</f>
        <v>0</v>
      </c>
      <c r="G338" s="44"/>
    </row>
    <row r="339" ht="15" customHeight="1" spans="2:7">
      <c r="B339" s="37">
        <v>14</v>
      </c>
      <c r="C339" s="43"/>
      <c r="D339" s="137">
        <f>'5 жастағы балалар К'!AQ160</f>
        <v>0</v>
      </c>
      <c r="E339" s="44"/>
      <c r="F339" s="137">
        <f>'5 жастағы балалар Ш'!AQ160</f>
        <v>0</v>
      </c>
      <c r="G339" s="44"/>
    </row>
    <row r="340" ht="15" customHeight="1" spans="2:7">
      <c r="B340" s="37"/>
      <c r="C340" s="43"/>
      <c r="D340" s="137">
        <f>'5 жастағы балалар К'!AR160</f>
        <v>0</v>
      </c>
      <c r="E340" s="44"/>
      <c r="F340" s="137">
        <f>'5 жастағы балалар Ш'!AR160</f>
        <v>0</v>
      </c>
      <c r="G340" s="44"/>
    </row>
    <row r="341" ht="15" customHeight="1" spans="2:7">
      <c r="B341" s="37"/>
      <c r="C341" s="43"/>
      <c r="D341" s="137">
        <f>'5 жастағы балалар К'!AS160</f>
        <v>0</v>
      </c>
      <c r="E341" s="44"/>
      <c r="F341" s="137">
        <f>'5 жастағы балалар Ш'!AS160</f>
        <v>0</v>
      </c>
      <c r="G341" s="44"/>
    </row>
    <row r="342" ht="15" customHeight="1" spans="2:7">
      <c r="B342" s="37">
        <v>15</v>
      </c>
      <c r="C342" s="43"/>
      <c r="D342" s="137">
        <f>'5 жастағы балалар К'!AT160</f>
        <v>0</v>
      </c>
      <c r="E342" s="44"/>
      <c r="F342" s="137">
        <f>'5 жастағы балалар Ш'!AT160</f>
        <v>0</v>
      </c>
      <c r="G342" s="44"/>
    </row>
    <row r="343" ht="15" customHeight="1" spans="2:7">
      <c r="B343" s="37"/>
      <c r="C343" s="43"/>
      <c r="D343" s="137">
        <f>'5 жастағы балалар К'!AU160</f>
        <v>0</v>
      </c>
      <c r="E343" s="44"/>
      <c r="F343" s="137">
        <f>'5 жастағы балалар Ш'!AU160</f>
        <v>0</v>
      </c>
      <c r="G343" s="44"/>
    </row>
    <row r="344" ht="15" customHeight="1" spans="2:7">
      <c r="B344" s="37"/>
      <c r="C344" s="43"/>
      <c r="D344" s="137">
        <f>'5 жастағы балалар К'!AV160</f>
        <v>0</v>
      </c>
      <c r="E344" s="44"/>
      <c r="F344" s="137">
        <f>'5 жастағы балалар Ш'!AV160</f>
        <v>0</v>
      </c>
      <c r="G344" s="44"/>
    </row>
    <row r="345" ht="15" customHeight="1" spans="2:7">
      <c r="B345" s="31">
        <v>16</v>
      </c>
      <c r="C345" s="43"/>
      <c r="D345" s="137">
        <f>'5 жастағы балалар К'!AW160</f>
        <v>0</v>
      </c>
      <c r="E345" s="44"/>
      <c r="F345" s="137">
        <f>'5 жастағы балалар Ш'!AW160</f>
        <v>0</v>
      </c>
      <c r="G345" s="44"/>
    </row>
    <row r="346" ht="15" customHeight="1" spans="2:7">
      <c r="B346" s="33"/>
      <c r="C346" s="43"/>
      <c r="D346" s="137">
        <f>'5 жастағы балалар К'!AX160</f>
        <v>0</v>
      </c>
      <c r="E346" s="44"/>
      <c r="F346" s="137">
        <f>'5 жастағы балалар Ш'!AX160</f>
        <v>0</v>
      </c>
      <c r="G346" s="44"/>
    </row>
    <row r="347" ht="15" customHeight="1" spans="2:7">
      <c r="B347" s="34"/>
      <c r="C347" s="43"/>
      <c r="D347" s="137">
        <f>'5 жастағы балалар К'!AY160</f>
        <v>0</v>
      </c>
      <c r="E347" s="44"/>
      <c r="F347" s="137">
        <f>'5 жастағы балалар Ш'!AY160</f>
        <v>0</v>
      </c>
      <c r="G347" s="44"/>
    </row>
    <row r="348" ht="15" customHeight="1" spans="2:7">
      <c r="B348" s="31">
        <v>17</v>
      </c>
      <c r="C348" s="43"/>
      <c r="D348" s="137">
        <f>'5 жастағы балалар К'!AZ160</f>
        <v>0</v>
      </c>
      <c r="E348" s="44"/>
      <c r="F348" s="137">
        <f>'5 жастағы балалар Ш'!AZ160</f>
        <v>0</v>
      </c>
      <c r="G348" s="44"/>
    </row>
    <row r="349" ht="15" customHeight="1" spans="2:7">
      <c r="B349" s="33"/>
      <c r="C349" s="43"/>
      <c r="D349" s="137">
        <f>'5 жастағы балалар К'!BA160</f>
        <v>0</v>
      </c>
      <c r="E349" s="44"/>
      <c r="F349" s="137">
        <f>'5 жастағы балалар Ш'!BA160</f>
        <v>0</v>
      </c>
      <c r="G349" s="44"/>
    </row>
    <row r="350" ht="15" customHeight="1" spans="2:7">
      <c r="B350" s="34"/>
      <c r="C350" s="43"/>
      <c r="D350" s="137">
        <f>'5 жастағы балалар К'!BB160</f>
        <v>0</v>
      </c>
      <c r="E350" s="44"/>
      <c r="F350" s="137">
        <f>'5 жастағы балалар Ш'!BB160</f>
        <v>0</v>
      </c>
      <c r="G350" s="44"/>
    </row>
    <row r="351" ht="15" customHeight="1" spans="2:7">
      <c r="B351" s="31">
        <v>18</v>
      </c>
      <c r="C351" s="43"/>
      <c r="D351" s="137">
        <f>'5 жастағы балалар К'!BC160</f>
        <v>0</v>
      </c>
      <c r="E351" s="44"/>
      <c r="F351" s="137">
        <f>'5 жастағы балалар Ш'!BC160</f>
        <v>0</v>
      </c>
      <c r="G351" s="44"/>
    </row>
    <row r="352" ht="15" customHeight="1" spans="2:7">
      <c r="B352" s="33"/>
      <c r="C352" s="43"/>
      <c r="D352" s="137">
        <f>'5 жастағы балалар К'!BD160</f>
        <v>0</v>
      </c>
      <c r="E352" s="44"/>
      <c r="F352" s="137">
        <f>'5 жастағы балалар Ш'!BD160</f>
        <v>0</v>
      </c>
      <c r="G352" s="44"/>
    </row>
    <row r="353" ht="15" customHeight="1" spans="2:7">
      <c r="B353" s="34"/>
      <c r="C353" s="43"/>
      <c r="D353" s="137">
        <f>'5 жастағы балалар К'!BE160</f>
        <v>0</v>
      </c>
      <c r="E353" s="44"/>
      <c r="F353" s="137">
        <f>'5 жастағы балалар Ш'!BE160</f>
        <v>0</v>
      </c>
      <c r="G353" s="44"/>
    </row>
    <row r="354" ht="15" customHeight="1" spans="2:7">
      <c r="B354" s="31">
        <v>19</v>
      </c>
      <c r="C354" s="43"/>
      <c r="D354" s="137">
        <f>'5 жастағы балалар К'!BF160</f>
        <v>0</v>
      </c>
      <c r="E354" s="44"/>
      <c r="F354" s="137">
        <f>'5 жастағы балалар Ш'!BF160</f>
        <v>0</v>
      </c>
      <c r="G354" s="44"/>
    </row>
    <row r="355" ht="15" customHeight="1" spans="2:7">
      <c r="B355" s="33"/>
      <c r="C355" s="43"/>
      <c r="D355" s="137">
        <f>'5 жастағы балалар К'!BG160</f>
        <v>0</v>
      </c>
      <c r="E355" s="44"/>
      <c r="F355" s="137">
        <f>'5 жастағы балалар Ш'!BG160</f>
        <v>0</v>
      </c>
      <c r="G355" s="44"/>
    </row>
    <row r="356" ht="15" customHeight="1" spans="2:7">
      <c r="B356" s="34"/>
      <c r="C356" s="43"/>
      <c r="D356" s="137">
        <f>'5 жастағы балалар К'!BH160</f>
        <v>0</v>
      </c>
      <c r="E356" s="44"/>
      <c r="F356" s="137">
        <f>'5 жастағы балалар Ш'!BH160</f>
        <v>0</v>
      </c>
      <c r="G356" s="44"/>
    </row>
    <row r="357" ht="15" customHeight="1" spans="2:7">
      <c r="B357" s="31">
        <v>20</v>
      </c>
      <c r="C357" s="43"/>
      <c r="D357" s="137">
        <f>'5 жастағы балалар К'!BI160</f>
        <v>0</v>
      </c>
      <c r="E357" s="44"/>
      <c r="F357" s="137">
        <f>'5 жастағы балалар Ш'!BI160</f>
        <v>0</v>
      </c>
      <c r="G357" s="44"/>
    </row>
    <row r="358" ht="15" customHeight="1" spans="2:7">
      <c r="B358" s="33"/>
      <c r="C358" s="43"/>
      <c r="D358" s="137">
        <f>'5 жастағы балалар К'!BJ160</f>
        <v>0</v>
      </c>
      <c r="E358" s="44"/>
      <c r="F358" s="137">
        <f>'5 жастағы балалар Ш'!BJ160</f>
        <v>0</v>
      </c>
      <c r="G358" s="44"/>
    </row>
    <row r="359" ht="15" customHeight="1" spans="2:7">
      <c r="B359" s="34"/>
      <c r="C359" s="43"/>
      <c r="D359" s="137">
        <f>'5 жастағы балалар К'!BK160</f>
        <v>0</v>
      </c>
      <c r="E359" s="44"/>
      <c r="F359" s="137">
        <f>'5 жастағы балалар Ш'!BK160</f>
        <v>0</v>
      </c>
      <c r="G359" s="44"/>
    </row>
    <row r="360" ht="15" customHeight="1" spans="2:7">
      <c r="B360" s="31">
        <v>21</v>
      </c>
      <c r="C360" s="43"/>
      <c r="D360" s="137">
        <f>'5 жастағы балалар К'!BL160</f>
        <v>0</v>
      </c>
      <c r="E360" s="44"/>
      <c r="F360" s="137">
        <f>'5 жастағы балалар Ш'!BL160</f>
        <v>0</v>
      </c>
      <c r="G360" s="44"/>
    </row>
    <row r="361" ht="15" customHeight="1" spans="2:7">
      <c r="B361" s="33"/>
      <c r="C361" s="43"/>
      <c r="D361" s="137">
        <f>'5 жастағы балалар К'!BM160</f>
        <v>0</v>
      </c>
      <c r="E361" s="44"/>
      <c r="F361" s="137">
        <f>'5 жастағы балалар Ш'!BM160</f>
        <v>0</v>
      </c>
      <c r="G361" s="44"/>
    </row>
    <row r="362" ht="15" customHeight="1" spans="2:7">
      <c r="B362" s="34"/>
      <c r="C362" s="43"/>
      <c r="D362" s="137">
        <f>'5 жастағы балалар К'!BN160</f>
        <v>0</v>
      </c>
      <c r="E362" s="44"/>
      <c r="F362" s="137">
        <f>'5 жастағы балалар Ш'!BN160</f>
        <v>0</v>
      </c>
      <c r="G362" s="44"/>
    </row>
    <row r="363" ht="15" customHeight="1" spans="2:7">
      <c r="B363" s="31">
        <v>22</v>
      </c>
      <c r="C363" s="43"/>
      <c r="D363" s="137">
        <f>'5 жастағы балалар К'!BO160</f>
        <v>0</v>
      </c>
      <c r="E363" s="44"/>
      <c r="F363" s="137">
        <f>'5 жастағы балалар Ш'!BO160</f>
        <v>0</v>
      </c>
      <c r="G363" s="44"/>
    </row>
    <row r="364" ht="15" customHeight="1" spans="2:7">
      <c r="B364" s="33"/>
      <c r="C364" s="43"/>
      <c r="D364" s="137">
        <f>'5 жастағы балалар К'!BP160</f>
        <v>0</v>
      </c>
      <c r="E364" s="44"/>
      <c r="F364" s="137">
        <f>'5 жастағы балалар Ш'!BP160</f>
        <v>0</v>
      </c>
      <c r="G364" s="44"/>
    </row>
    <row r="365" ht="15" customHeight="1" spans="2:7">
      <c r="B365" s="34"/>
      <c r="C365" s="43"/>
      <c r="D365" s="137">
        <f>'5 жастағы балалар К'!BQ160</f>
        <v>0</v>
      </c>
      <c r="E365" s="44"/>
      <c r="F365" s="137">
        <f>'5 жастағы балалар Ш'!BQ160</f>
        <v>0</v>
      </c>
      <c r="G365" s="44"/>
    </row>
    <row r="366" ht="15" customHeight="1" spans="2:7">
      <c r="B366" s="31">
        <v>23</v>
      </c>
      <c r="C366" s="43"/>
      <c r="D366" s="137">
        <f>'5 жастағы балалар К'!BR160</f>
        <v>0</v>
      </c>
      <c r="E366" s="44"/>
      <c r="F366" s="137">
        <f>'5 жастағы балалар Ш'!BR160</f>
        <v>0</v>
      </c>
      <c r="G366" s="44"/>
    </row>
    <row r="367" ht="15" customHeight="1" spans="2:7">
      <c r="B367" s="33"/>
      <c r="C367" s="43"/>
      <c r="D367" s="137">
        <f>'5 жастағы балалар К'!BS160</f>
        <v>0</v>
      </c>
      <c r="E367" s="44"/>
      <c r="F367" s="137">
        <f>'5 жастағы балалар Ш'!BS160</f>
        <v>0</v>
      </c>
      <c r="G367" s="44"/>
    </row>
    <row r="368" ht="15" customHeight="1" spans="2:7">
      <c r="B368" s="34"/>
      <c r="C368" s="43"/>
      <c r="D368" s="137">
        <f>'5 жастағы балалар К'!BT160</f>
        <v>0</v>
      </c>
      <c r="E368" s="44"/>
      <c r="F368" s="137">
        <f>'5 жастағы балалар Ш'!BT160</f>
        <v>0</v>
      </c>
      <c r="G368" s="44"/>
    </row>
    <row r="369" ht="15" customHeight="1" spans="2:7">
      <c r="B369" s="31">
        <v>24</v>
      </c>
      <c r="C369" s="43"/>
      <c r="D369" s="137">
        <f>'5 жастағы балалар К'!BU160</f>
        <v>0</v>
      </c>
      <c r="E369" s="44"/>
      <c r="F369" s="137">
        <f>'5 жастағы балалар Ш'!BU160</f>
        <v>0</v>
      </c>
      <c r="G369" s="44"/>
    </row>
    <row r="370" ht="15" customHeight="1" spans="2:7">
      <c r="B370" s="33"/>
      <c r="C370" s="43"/>
      <c r="D370" s="137">
        <f>'5 жастағы балалар К'!BV160</f>
        <v>0</v>
      </c>
      <c r="E370" s="44"/>
      <c r="F370" s="137">
        <f>'5 жастағы балалар Ш'!BV160</f>
        <v>0</v>
      </c>
      <c r="G370" s="44"/>
    </row>
    <row r="371" ht="15" customHeight="1" spans="2:7">
      <c r="B371" s="34"/>
      <c r="C371" s="43"/>
      <c r="D371" s="137">
        <f>'5 жастағы балалар К'!BW160</f>
        <v>0</v>
      </c>
      <c r="E371" s="44"/>
      <c r="F371" s="137">
        <f>'5 жастағы балалар Ш'!BW160</f>
        <v>0</v>
      </c>
      <c r="G371" s="44"/>
    </row>
    <row r="372" ht="15" customHeight="1" spans="2:7">
      <c r="B372" s="31">
        <v>25</v>
      </c>
      <c r="C372" s="43"/>
      <c r="D372" s="137">
        <f>'5 жастағы балалар К'!BX160</f>
        <v>0</v>
      </c>
      <c r="E372" s="44"/>
      <c r="F372" s="137">
        <f>'5 жастағы балалар Ш'!BX160</f>
        <v>0</v>
      </c>
      <c r="G372" s="44"/>
    </row>
    <row r="373" ht="15" customHeight="1" spans="2:7">
      <c r="B373" s="33"/>
      <c r="C373" s="43"/>
      <c r="D373" s="137">
        <f>'5 жастағы балалар К'!BY160</f>
        <v>0</v>
      </c>
      <c r="E373" s="44"/>
      <c r="F373" s="137">
        <f>'5 жастағы балалар Ш'!BY160</f>
        <v>0</v>
      </c>
      <c r="G373" s="44"/>
    </row>
    <row r="374" ht="15" customHeight="1" spans="2:7">
      <c r="B374" s="34"/>
      <c r="C374" s="43"/>
      <c r="D374" s="137">
        <f>'5 жастағы балалар К'!BZ160</f>
        <v>0</v>
      </c>
      <c r="E374" s="44"/>
      <c r="F374" s="137">
        <f>'5 жастағы балалар Ш'!BZ160</f>
        <v>0</v>
      </c>
      <c r="G374" s="44"/>
    </row>
    <row r="375" ht="15" customHeight="1" spans="2:7">
      <c r="B375" s="37">
        <v>26</v>
      </c>
      <c r="C375" s="43"/>
      <c r="D375" s="137">
        <f>'5 жастағы балалар К'!CA160</f>
        <v>0</v>
      </c>
      <c r="E375" s="44"/>
      <c r="F375" s="137">
        <f>'5 жастағы балалар Ш'!CA160</f>
        <v>0</v>
      </c>
      <c r="G375" s="44"/>
    </row>
    <row r="376" ht="15" customHeight="1" spans="2:7">
      <c r="B376" s="37"/>
      <c r="C376" s="43"/>
      <c r="D376" s="137">
        <f>'5 жастағы балалар К'!CB160</f>
        <v>0</v>
      </c>
      <c r="E376" s="44"/>
      <c r="F376" s="137">
        <f>'5 жастағы балалар Ш'!CB160</f>
        <v>0</v>
      </c>
      <c r="G376" s="44"/>
    </row>
    <row r="377" ht="15" customHeight="1" spans="2:7">
      <c r="B377" s="37"/>
      <c r="C377" s="43"/>
      <c r="D377" s="137">
        <f>'5 жастағы балалар К'!CC160</f>
        <v>0</v>
      </c>
      <c r="E377" s="44"/>
      <c r="F377" s="137">
        <f>'5 жастағы балалар Ш'!CC160</f>
        <v>0</v>
      </c>
      <c r="G377" s="44"/>
    </row>
    <row r="378" ht="15" customHeight="1" spans="2:7">
      <c r="B378" s="37">
        <v>27</v>
      </c>
      <c r="C378" s="43"/>
      <c r="D378" s="137">
        <f>'5 жастағы балалар К'!CD160</f>
        <v>0</v>
      </c>
      <c r="E378" s="44"/>
      <c r="F378" s="137">
        <f>'5 жастағы балалар Ш'!CD160</f>
        <v>0</v>
      </c>
      <c r="G378" s="44"/>
    </row>
    <row r="379" ht="15" customHeight="1" spans="2:7">
      <c r="B379" s="37"/>
      <c r="C379" s="43"/>
      <c r="D379" s="137">
        <f>'5 жастағы балалар К'!CE160</f>
        <v>0</v>
      </c>
      <c r="E379" s="44"/>
      <c r="F379" s="137">
        <f>'5 жастағы балалар Ш'!CE160</f>
        <v>0</v>
      </c>
      <c r="G379" s="44"/>
    </row>
    <row r="380" ht="15" customHeight="1" spans="2:7">
      <c r="B380" s="37"/>
      <c r="C380" s="43"/>
      <c r="D380" s="137">
        <f>'5 жастағы балалар К'!CF160</f>
        <v>0</v>
      </c>
      <c r="E380" s="44"/>
      <c r="F380" s="137">
        <f>'5 жастағы балалар Ш'!CF160</f>
        <v>0</v>
      </c>
      <c r="G380" s="44"/>
    </row>
    <row r="381" ht="15" customHeight="1" spans="2:7">
      <c r="B381" s="37">
        <v>28</v>
      </c>
      <c r="C381" s="43"/>
      <c r="D381" s="137">
        <f>'5 жастағы балалар К'!CG160</f>
        <v>0</v>
      </c>
      <c r="E381" s="44"/>
      <c r="F381" s="137">
        <f>'5 жастағы балалар Ш'!CG160</f>
        <v>0</v>
      </c>
      <c r="G381" s="44"/>
    </row>
    <row r="382" ht="15" customHeight="1" spans="2:7">
      <c r="B382" s="37"/>
      <c r="C382" s="43"/>
      <c r="D382" s="137">
        <f>'5 жастағы балалар К'!CH160</f>
        <v>0</v>
      </c>
      <c r="E382" s="44"/>
      <c r="F382" s="137">
        <f>'5 жастағы балалар Ш'!CH160</f>
        <v>0</v>
      </c>
      <c r="G382" s="44"/>
    </row>
    <row r="383" ht="15" customHeight="1" spans="2:7">
      <c r="B383" s="37"/>
      <c r="C383" s="43"/>
      <c r="D383" s="137">
        <f>'5 жастағы балалар К'!CI160</f>
        <v>0</v>
      </c>
      <c r="E383" s="44"/>
      <c r="F383" s="137">
        <f>'5 жастағы балалар Ш'!CI160</f>
        <v>0</v>
      </c>
      <c r="G383" s="44"/>
    </row>
    <row r="384" ht="15" customHeight="1" spans="2:7">
      <c r="B384" s="37">
        <v>29</v>
      </c>
      <c r="C384" s="43"/>
      <c r="D384" s="42"/>
      <c r="E384" s="44"/>
      <c r="F384" s="137">
        <f>'5 жастағы балалар Ш'!CJ160</f>
        <v>0</v>
      </c>
      <c r="G384" s="44"/>
    </row>
    <row r="385" ht="15" customHeight="1" spans="2:7">
      <c r="B385" s="37"/>
      <c r="C385" s="43"/>
      <c r="D385" s="44"/>
      <c r="E385" s="44"/>
      <c r="F385" s="137">
        <f>'5 жастағы балалар Ш'!CK160</f>
        <v>0</v>
      </c>
      <c r="G385" s="44"/>
    </row>
    <row r="386" ht="15" customHeight="1" spans="2:7">
      <c r="B386" s="37"/>
      <c r="C386" s="43"/>
      <c r="D386" s="44"/>
      <c r="E386" s="44"/>
      <c r="F386" s="137">
        <f>'5 жастағы балалар Ш'!CL160</f>
        <v>0</v>
      </c>
      <c r="G386" s="44"/>
    </row>
    <row r="387" ht="15" customHeight="1" spans="2:7">
      <c r="B387" s="37">
        <v>30</v>
      </c>
      <c r="C387" s="43"/>
      <c r="D387" s="44"/>
      <c r="E387" s="44"/>
      <c r="F387" s="137">
        <f>'5 жастағы балалар Ш'!CM160</f>
        <v>0</v>
      </c>
      <c r="G387" s="44"/>
    </row>
    <row r="388" ht="15" customHeight="1" spans="2:7">
      <c r="B388" s="37"/>
      <c r="C388" s="43"/>
      <c r="D388" s="44"/>
      <c r="E388" s="44"/>
      <c r="F388" s="137">
        <f>'5 жастағы балалар Ш'!CN160</f>
        <v>0</v>
      </c>
      <c r="G388" s="44"/>
    </row>
    <row r="389" ht="15" customHeight="1" spans="2:7">
      <c r="B389" s="37"/>
      <c r="C389" s="43"/>
      <c r="D389" s="44"/>
      <c r="E389" s="44"/>
      <c r="F389" s="137">
        <f>'5 жастағы балалар Ш'!CO160</f>
        <v>0</v>
      </c>
      <c r="G389" s="44"/>
    </row>
    <row r="390" ht="15" customHeight="1" spans="2:7">
      <c r="B390" s="37">
        <v>31</v>
      </c>
      <c r="C390" s="43"/>
      <c r="D390" s="44"/>
      <c r="E390" s="44"/>
      <c r="F390" s="137">
        <f>'5 жастағы балалар Ш'!CP160</f>
        <v>0</v>
      </c>
      <c r="G390" s="44"/>
    </row>
    <row r="391" ht="15" customHeight="1" spans="2:7">
      <c r="B391" s="37"/>
      <c r="C391" s="43"/>
      <c r="D391" s="44"/>
      <c r="E391" s="44"/>
      <c r="F391" s="137">
        <f>'5 жастағы балалар Ш'!CQ160</f>
        <v>0</v>
      </c>
      <c r="G391" s="44"/>
    </row>
    <row r="392" ht="15" customHeight="1" spans="2:7">
      <c r="B392" s="37"/>
      <c r="C392" s="43"/>
      <c r="D392" s="44"/>
      <c r="E392" s="44"/>
      <c r="F392" s="137">
        <f>'5 жастағы балалар Ш'!CR160</f>
        <v>0</v>
      </c>
      <c r="G392" s="44"/>
    </row>
    <row r="393" ht="15" customHeight="1" spans="2:7">
      <c r="B393" s="37">
        <v>32</v>
      </c>
      <c r="C393" s="43"/>
      <c r="D393" s="44"/>
      <c r="E393" s="44"/>
      <c r="F393" s="137">
        <f>'5 жастағы балалар Ш'!CS160</f>
        <v>0</v>
      </c>
      <c r="G393" s="44"/>
    </row>
    <row r="394" ht="15" customHeight="1" spans="2:7">
      <c r="B394" s="37"/>
      <c r="C394" s="43"/>
      <c r="D394" s="44"/>
      <c r="E394" s="44"/>
      <c r="F394" s="137">
        <f>'5 жастағы балалар Ш'!CT160</f>
        <v>0</v>
      </c>
      <c r="G394" s="44"/>
    </row>
    <row r="395" ht="15" customHeight="1" spans="2:7">
      <c r="B395" s="37"/>
      <c r="C395" s="43"/>
      <c r="D395" s="44"/>
      <c r="E395" s="44"/>
      <c r="F395" s="137">
        <f>'5 жастағы балалар Ш'!CU160</f>
        <v>0</v>
      </c>
      <c r="G395" s="44"/>
    </row>
    <row r="396" ht="15" customHeight="1" spans="2:7">
      <c r="B396" s="37">
        <v>33</v>
      </c>
      <c r="C396" s="43"/>
      <c r="D396" s="44"/>
      <c r="E396" s="44"/>
      <c r="F396" s="137">
        <f>'5 жастағы балалар Ш'!CV160</f>
        <v>0</v>
      </c>
      <c r="G396" s="44"/>
    </row>
    <row r="397" ht="15" customHeight="1" spans="2:7">
      <c r="B397" s="37"/>
      <c r="C397" s="43"/>
      <c r="D397" s="44"/>
      <c r="E397" s="44"/>
      <c r="F397" s="137">
        <f>'5 жастағы балалар Ш'!CW160</f>
        <v>0</v>
      </c>
      <c r="G397" s="44"/>
    </row>
    <row r="398" ht="15" customHeight="1" spans="2:7">
      <c r="B398" s="37"/>
      <c r="C398" s="43"/>
      <c r="D398" s="44"/>
      <c r="E398" s="44"/>
      <c r="F398" s="137">
        <f>'5 жастағы балалар Ш'!CX160</f>
        <v>0</v>
      </c>
      <c r="G398" s="44"/>
    </row>
    <row r="399" ht="15" customHeight="1" spans="2:7">
      <c r="B399" s="37">
        <v>34</v>
      </c>
      <c r="C399" s="43"/>
      <c r="D399" s="44"/>
      <c r="E399" s="44"/>
      <c r="F399" s="137">
        <f>'5 жастағы балалар Ш'!CY160</f>
        <v>0</v>
      </c>
      <c r="G399" s="44"/>
    </row>
    <row r="400" ht="15" customHeight="1" spans="2:7">
      <c r="B400" s="37"/>
      <c r="C400" s="43"/>
      <c r="D400" s="44"/>
      <c r="E400" s="44"/>
      <c r="F400" s="137">
        <f>'5 жастағы балалар Ш'!CZ160</f>
        <v>0</v>
      </c>
      <c r="G400" s="44"/>
    </row>
    <row r="401" ht="15" customHeight="1" spans="2:7">
      <c r="B401" s="37"/>
      <c r="C401" s="43"/>
      <c r="D401" s="44"/>
      <c r="E401" s="44"/>
      <c r="F401" s="137">
        <f>'5 жастағы балалар Ш'!DA160</f>
        <v>0</v>
      </c>
      <c r="G401" s="44"/>
    </row>
    <row r="402" ht="15" customHeight="1" spans="2:7">
      <c r="B402" s="37">
        <v>35</v>
      </c>
      <c r="C402" s="43"/>
      <c r="D402" s="44"/>
      <c r="E402" s="44"/>
      <c r="F402" s="137">
        <f>'5 жастағы балалар Ш'!DB160</f>
        <v>0</v>
      </c>
      <c r="G402" s="44"/>
    </row>
    <row r="403" ht="15" customHeight="1" spans="2:7">
      <c r="B403" s="37"/>
      <c r="C403" s="43"/>
      <c r="D403" s="44"/>
      <c r="E403" s="44"/>
      <c r="F403" s="137">
        <f>'5 жастағы балалар Ш'!DC160</f>
        <v>0</v>
      </c>
      <c r="G403" s="44"/>
    </row>
    <row r="404" ht="15" customHeight="1" spans="2:7">
      <c r="B404" s="37"/>
      <c r="C404" s="45"/>
      <c r="D404" s="46"/>
      <c r="E404" s="46"/>
      <c r="F404" s="137">
        <f>'5 жастағы балалар Ш'!DD160</f>
        <v>0</v>
      </c>
      <c r="G404" s="46"/>
    </row>
    <row r="405" ht="15" customHeight="1" spans="2:2">
      <c r="B405" s="47">
        <f>СВОД3!V55</f>
        <v>0</v>
      </c>
    </row>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5">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 ref="F10:H93"/>
  </mergeCells>
  <pageMargins left="0.7" right="0.7" top="0.75" bottom="0.75" header="0.3" footer="0.3"/>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B1:BB618"/>
  <sheetViews>
    <sheetView zoomScale="60" zoomScaleNormal="60" workbookViewId="0">
      <selection activeCell="D7" sqref="D7"/>
    </sheetView>
  </sheetViews>
  <sheetFormatPr defaultColWidth="9" defaultRowHeight="14.4"/>
  <cols>
    <col min="2" max="2" width="22.712962962963" customWidth="1"/>
    <col min="3" max="11" width="45.712962962963" customWidth="1"/>
    <col min="12" max="12" width="50.712962962963" customWidth="1"/>
  </cols>
  <sheetData>
    <row r="1" ht="15" customHeight="1"/>
    <row r="2" ht="15" customHeight="1" spans="2:8">
      <c r="B2" s="1"/>
      <c r="C2" s="2"/>
      <c r="D2" s="2" t="str">
        <f>'1'!D2</f>
        <v>2023- 2024 оқу жылында бала дамуының жеке картасы</v>
      </c>
      <c r="E2" s="2"/>
      <c r="F2" s="2"/>
      <c r="G2" s="1"/>
      <c r="H2" s="1"/>
    </row>
    <row r="3" ht="15" customHeight="1" spans="2:8">
      <c r="B3" s="1"/>
      <c r="C3" s="1"/>
      <c r="D3" s="1"/>
      <c r="E3" s="1"/>
      <c r="F3" s="1"/>
      <c r="G3" s="1"/>
      <c r="H3" s="1"/>
    </row>
    <row r="4" ht="20.1" customHeight="1" spans="2:8">
      <c r="B4" s="3" t="s">
        <v>827</v>
      </c>
      <c r="C4" s="3"/>
      <c r="D4" s="4">
        <f>'5 жастағы балалар Ф'!C161</f>
        <v>0</v>
      </c>
      <c r="E4" s="5"/>
      <c r="F4" s="5"/>
      <c r="G4" s="1"/>
      <c r="H4" s="1"/>
    </row>
    <row r="5" ht="20.1" customHeight="1" spans="2:8">
      <c r="B5" s="6" t="s">
        <v>2</v>
      </c>
      <c r="C5" s="6"/>
      <c r="D5" s="7">
        <f>'5 жастағы балалар Ф'!A161</f>
        <v>0</v>
      </c>
      <c r="E5" s="7"/>
      <c r="F5" s="7"/>
      <c r="G5" s="1"/>
      <c r="H5" s="1"/>
    </row>
    <row r="6" ht="84.75" customHeight="1" spans="2:8">
      <c r="B6" s="8" t="s">
        <v>828</v>
      </c>
      <c r="C6" s="8"/>
      <c r="D6" s="4" t="str">
        <f>'1'!D6</f>
        <v>"С.Сейфуллин атындағы ЖББМ" Мектепалды сыныбы" </v>
      </c>
      <c r="E6" s="1"/>
      <c r="F6" s="9" t="str">
        <f>'1'!F6</f>
        <v>Қарағанды облысы</v>
      </c>
      <c r="G6" s="1"/>
      <c r="H6" s="4"/>
    </row>
    <row r="7" ht="20.1" customHeight="1" spans="2:8">
      <c r="B7" s="6" t="s">
        <v>831</v>
      </c>
      <c r="C7" s="6"/>
      <c r="D7" s="4" t="s">
        <v>1275</v>
      </c>
      <c r="E7" s="1"/>
      <c r="F7" s="1"/>
      <c r="G7" s="1"/>
      <c r="H7" s="1"/>
    </row>
    <row r="8" ht="15" customHeight="1"/>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2"/>
      <c r="G10" s="13"/>
      <c r="H10" s="14"/>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5"/>
      <c r="G11" s="16"/>
      <c r="H11" s="17"/>
      <c r="I11" s="18" t="e">
        <f>IF(C303="","",VLOOKUP(C303,$S$563:$T$565,2,TRUE))</f>
        <v>#N/A</v>
      </c>
      <c r="J11" s="18" t="e">
        <f>IF(C304="","",VLOOKUP(C304,$U$563:$V$565,2,TRUE))</f>
        <v>#N/A</v>
      </c>
      <c r="K11" s="18" t="e">
        <f>IF(C305="","",VLOOKUP(C305,$W$563:$X$565,2,TRUE))</f>
        <v>#N/A</v>
      </c>
      <c r="L11" s="20"/>
    </row>
    <row r="12" ht="90" customHeight="1" spans="2:12">
      <c r="B12" s="11"/>
      <c r="C12" s="15"/>
      <c r="D12" s="16"/>
      <c r="E12" s="17"/>
      <c r="F12" s="15"/>
      <c r="G12" s="16"/>
      <c r="H12" s="17"/>
      <c r="I12" s="18" t="e">
        <f>IF(C306="","",VLOOKUP(C306,$Y$563:$Z$565,2,TRUE))</f>
        <v>#N/A</v>
      </c>
      <c r="J12" s="18" t="e">
        <f>IF(C307="","",VLOOKUP(C307,$AA$563:$AB$565,2,TRUE))</f>
        <v>#N/A</v>
      </c>
      <c r="K12" s="18" t="e">
        <f>IF(C308="","",VLOOKUP(C308,$AC$563:$AD$565,2,TRUE))</f>
        <v>#N/A</v>
      </c>
      <c r="L12" s="20"/>
    </row>
    <row r="13" ht="90" customHeight="1" spans="2:12">
      <c r="B13" s="11"/>
      <c r="C13" s="15"/>
      <c r="D13" s="16"/>
      <c r="E13" s="17"/>
      <c r="F13" s="15"/>
      <c r="G13" s="16"/>
      <c r="H13" s="17"/>
      <c r="I13" s="18" t="e">
        <f>IF(C309="","",VLOOKUP(C309,$AE$563:$AF$565,2,TRUE))</f>
        <v>#N/A</v>
      </c>
      <c r="J13" s="18" t="e">
        <f>IF(C310="","",VLOOKUP(C310,$AG$563:$AH$565,2,TRUE))</f>
        <v>#N/A</v>
      </c>
      <c r="K13" s="18" t="e">
        <f>IF(C311="","",VLOOKUP(C311,$AI$563:$AJ$565,2,TRUE))</f>
        <v>#N/A</v>
      </c>
      <c r="L13" s="20"/>
    </row>
    <row r="14" ht="90" customHeight="1" spans="2:12">
      <c r="B14" s="11"/>
      <c r="C14" s="15"/>
      <c r="D14" s="16"/>
      <c r="E14" s="17"/>
      <c r="F14" s="15"/>
      <c r="G14" s="16"/>
      <c r="H14" s="17"/>
      <c r="I14" s="18" t="e">
        <f>IF(C312="","",VLOOKUP(C312,$AK$563:$AL$565,2,TRUE))</f>
        <v>#N/A</v>
      </c>
      <c r="J14" s="18" t="e">
        <f>IF(C313="","",VLOOKUP(C313,$AM$563:$AN$565,2,TRUE))</f>
        <v>#N/A</v>
      </c>
      <c r="K14" s="18" t="e">
        <f>IF(C314="","",VLOOKUP(C314,$AO$563:$AP$565,2,TRUE))</f>
        <v>#N/A</v>
      </c>
      <c r="L14" s="20"/>
    </row>
    <row r="15" ht="90" customHeight="1" spans="2:12">
      <c r="B15" s="11"/>
      <c r="C15" s="15"/>
      <c r="D15" s="16"/>
      <c r="E15" s="17"/>
      <c r="F15" s="15"/>
      <c r="G15" s="16"/>
      <c r="H15" s="17"/>
      <c r="I15" s="18" t="e">
        <f>IF(C315="","",VLOOKUP(C315,$AQ$563:$AR$565,2,TRUE))</f>
        <v>#N/A</v>
      </c>
      <c r="J15" s="18" t="e">
        <f>IF(C316="","",VLOOKUP(C316,$AS$563:$AT$565,2,TRUE))</f>
        <v>#N/A</v>
      </c>
      <c r="K15" s="18" t="e">
        <f>IF(C317="","",VLOOKUP(C317,$AU$563:$AV$565,2,TRUE))</f>
        <v>#N/A</v>
      </c>
      <c r="L15" s="20"/>
    </row>
    <row r="16" ht="90" customHeight="1" spans="2:12">
      <c r="B16" s="11"/>
      <c r="C16" s="15"/>
      <c r="D16" s="16"/>
      <c r="E16" s="17"/>
      <c r="F16" s="15"/>
      <c r="G16" s="16"/>
      <c r="H16" s="17"/>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5"/>
      <c r="G17" s="16"/>
      <c r="H17" s="17"/>
      <c r="I17" s="18" t="e">
        <f>IF(D300="","",VLOOKUP(D300,$M$567:$N$569,2,TRUE))</f>
        <v>#N/A</v>
      </c>
      <c r="J17" s="18" t="e">
        <f>IF(D301="","",VLOOKUP(D301,$O$567:$P$569,2,TRUE))</f>
        <v>#N/A</v>
      </c>
      <c r="K17" s="18" t="e">
        <f>IF(D302="","",VLOOKUP(D302,$Q$567:$R$569,2,TRUE))</f>
        <v>#N/A</v>
      </c>
      <c r="L17" s="20"/>
    </row>
    <row r="18" ht="90" customHeight="1" spans="2:12">
      <c r="B18" s="11"/>
      <c r="C18" s="15"/>
      <c r="D18" s="16"/>
      <c r="E18" s="17"/>
      <c r="F18" s="15"/>
      <c r="G18" s="16"/>
      <c r="H18" s="17"/>
      <c r="I18" s="18" t="e">
        <f>IF(D303="","",VLOOKUP(D303,$S$567:$T$569,2,TRUE))</f>
        <v>#N/A</v>
      </c>
      <c r="J18" s="18" t="e">
        <f>IF(D304="","",VLOOKUP(D304,$U$567:$V$569,2,TRUE))</f>
        <v>#N/A</v>
      </c>
      <c r="K18" s="18" t="e">
        <f>IF(D305="","",VLOOKUP(D305,$W$567:$X$569,2,TRUE))</f>
        <v>#N/A</v>
      </c>
      <c r="L18" s="20"/>
    </row>
    <row r="19" ht="90" customHeight="1" spans="2:12">
      <c r="B19" s="11"/>
      <c r="C19" s="15"/>
      <c r="D19" s="16"/>
      <c r="E19" s="17"/>
      <c r="F19" s="15"/>
      <c r="G19" s="16"/>
      <c r="H19" s="17"/>
      <c r="I19" s="18" t="e">
        <f>IF(D306="","",VLOOKUP(D306,$Y$567:$Z$569,2,TRUE))</f>
        <v>#N/A</v>
      </c>
      <c r="J19" s="18" t="e">
        <f>IF(D307="","",VLOOKUP(D307,$AA$567:$AB$569,2,TRUE))</f>
        <v>#N/A</v>
      </c>
      <c r="K19" s="18" t="e">
        <f>IF(D308="","",VLOOKUP(D308,$AC$567:$AD$569,2,TRUE))</f>
        <v>#N/A</v>
      </c>
      <c r="L19" s="20"/>
    </row>
    <row r="20" ht="90" customHeight="1" spans="2:12">
      <c r="B20" s="11"/>
      <c r="C20" s="15"/>
      <c r="D20" s="16"/>
      <c r="E20" s="17"/>
      <c r="F20" s="15"/>
      <c r="G20" s="16"/>
      <c r="H20" s="17"/>
      <c r="I20" s="18" t="e">
        <f>IF(D309="","",VLOOKUP(D309,$AE$567:$AF$569,2,TRUE))</f>
        <v>#N/A</v>
      </c>
      <c r="J20" s="18" t="e">
        <f>IF(D310="","",VLOOKUP(D310,$AG$567:$AH$569,2,TRUE))</f>
        <v>#N/A</v>
      </c>
      <c r="K20" s="18" t="e">
        <f>IF(D311="","",VLOOKUP(D311,$AI$567:$AJ$569,2,TRUE))</f>
        <v>#N/A</v>
      </c>
      <c r="L20" s="20"/>
    </row>
    <row r="21" ht="90" customHeight="1" spans="2:12">
      <c r="B21" s="11"/>
      <c r="C21" s="15"/>
      <c r="D21" s="16"/>
      <c r="E21" s="17"/>
      <c r="F21" s="15"/>
      <c r="G21" s="16"/>
      <c r="H21" s="17"/>
      <c r="I21" s="18" t="e">
        <f>IF(D312="","",VLOOKUP(D312,$AK$567:$AL$569,2,TRUE))</f>
        <v>#N/A</v>
      </c>
      <c r="J21" s="18" t="e">
        <f>IF(D313="","",VLOOKUP(D313,$AM$567:$AN$569,2,TRUE))</f>
        <v>#N/A</v>
      </c>
      <c r="K21" s="18" t="e">
        <f>IF(D314="","",VLOOKUP(D314,$AO$567:$AP$569,2,TRUE))</f>
        <v>#N/A</v>
      </c>
      <c r="L21" s="20"/>
    </row>
    <row r="22" ht="90" customHeight="1" spans="2:12">
      <c r="B22" s="11"/>
      <c r="C22" s="15"/>
      <c r="D22" s="16"/>
      <c r="E22" s="17"/>
      <c r="F22" s="15"/>
      <c r="G22" s="16"/>
      <c r="H22" s="17"/>
      <c r="I22" s="18" t="e">
        <f>IF(D315="","",VLOOKUP(D315,$AQ$567:$AR$569,2,TRUE))</f>
        <v>#N/A</v>
      </c>
      <c r="J22" s="18" t="e">
        <f>IF(D316="","",VLOOKUP(D316,$AS$567:$AT$569,2,TRUE))</f>
        <v>#N/A</v>
      </c>
      <c r="K22" s="18" t="e">
        <f>IF(D317="","",VLOOKUP(D317,$AU$567:$AV$569,2,TRUE))</f>
        <v>#N/A</v>
      </c>
      <c r="L22" s="20"/>
    </row>
    <row r="23" ht="90" customHeight="1" spans="2:12">
      <c r="B23" s="11"/>
      <c r="C23" s="15"/>
      <c r="D23" s="16"/>
      <c r="E23" s="17"/>
      <c r="F23" s="15"/>
      <c r="G23" s="16"/>
      <c r="H23" s="17"/>
      <c r="I23" s="18" t="e">
        <f>IF(D318="","",VLOOKUP(D318,$AW$567:$AX$569,2,TRUE))</f>
        <v>#N/A</v>
      </c>
      <c r="J23" s="18" t="e">
        <f>IF(D319="","",VLOOKUP(D319,$AY$567:$AZ$569,2,TRUE))</f>
        <v>#N/A</v>
      </c>
      <c r="K23" s="18" t="e">
        <f>IF(D320="","",VLOOKUP(D320,$BA$567:$BB$569,2,TRUE))</f>
        <v>#N/A</v>
      </c>
      <c r="L23" s="20"/>
    </row>
    <row r="24" ht="90" customHeight="1" spans="2:12">
      <c r="B24" s="11"/>
      <c r="C24" s="15"/>
      <c r="D24" s="16"/>
      <c r="E24" s="17"/>
      <c r="F24" s="15"/>
      <c r="G24" s="16"/>
      <c r="H24" s="17"/>
      <c r="I24" s="18" t="e">
        <f>IF(D321="","",VLOOKUP(D321,$M$571:$N$573,2,TRUE))</f>
        <v>#N/A</v>
      </c>
      <c r="J24" s="18" t="e">
        <f>IF(D322="","",VLOOKUP(D322,$O$571:$P$573,2,TRUE))</f>
        <v>#N/A</v>
      </c>
      <c r="K24" s="18" t="e">
        <f>IF(D323="","",VLOOKUP(D323,$Q$571:$R$573,2,TRUE))</f>
        <v>#N/A</v>
      </c>
      <c r="L24" s="20"/>
    </row>
    <row r="25" ht="90" customHeight="1" spans="2:12">
      <c r="B25" s="11"/>
      <c r="C25" s="15"/>
      <c r="D25" s="16"/>
      <c r="E25" s="17"/>
      <c r="F25" s="15"/>
      <c r="G25" s="16"/>
      <c r="H25" s="17"/>
      <c r="I25" s="18" t="e">
        <f>IF(D324="","",VLOOKUP(D324,$S$571:$T$573,2,TRUE))</f>
        <v>#N/A</v>
      </c>
      <c r="J25" s="18" t="e">
        <f>IF(D325="","",VLOOKUP(D325,$U$571:$V$573,2,TRUE))</f>
        <v>#N/A</v>
      </c>
      <c r="K25" s="18" t="e">
        <f>IF(D326="","",VLOOKUP(D326,$W$571:$X$573,2,TRUE))</f>
        <v>#N/A</v>
      </c>
      <c r="L25" s="20"/>
    </row>
    <row r="26" ht="90" customHeight="1" spans="2:12">
      <c r="B26" s="11"/>
      <c r="C26" s="15"/>
      <c r="D26" s="16"/>
      <c r="E26" s="17"/>
      <c r="F26" s="15"/>
      <c r="G26" s="16"/>
      <c r="H26" s="17"/>
      <c r="I26" s="18" t="e">
        <f>IF(D327="","",VLOOKUP(D327,$Y$571:$Z$573,2,TRUE))</f>
        <v>#N/A</v>
      </c>
      <c r="J26" s="18" t="e">
        <f>IF(D328="","",VLOOKUP(D328,$AA$571:$AB$573,2,TRUE))</f>
        <v>#N/A</v>
      </c>
      <c r="K26" s="18" t="e">
        <f>IF(D329="","",VLOOKUP(D329,$AC$571:$AD$573,2,TRUE))</f>
        <v>#N/A</v>
      </c>
      <c r="L26" s="20"/>
    </row>
    <row r="27" ht="90" customHeight="1" spans="2:12">
      <c r="B27" s="11"/>
      <c r="C27" s="15"/>
      <c r="D27" s="16"/>
      <c r="E27" s="17"/>
      <c r="F27" s="15"/>
      <c r="G27" s="16"/>
      <c r="H27" s="17"/>
      <c r="I27" s="18" t="e">
        <f>IF(D330="","",VLOOKUP(D330,$AE$571:$AF$573,2,TRUE))</f>
        <v>#N/A</v>
      </c>
      <c r="J27" s="18" t="e">
        <f>IF(D331="","",VLOOKUP(D341,$AG$571:$AH$573,2,TRUE))</f>
        <v>#N/A</v>
      </c>
      <c r="K27" s="18" t="e">
        <f>IF(D332="","",VLOOKUP(D342,$AI$571:$AJ$573,2,TRUE))</f>
        <v>#N/A</v>
      </c>
      <c r="L27" s="20"/>
    </row>
    <row r="28" ht="90" customHeight="1" spans="2:12">
      <c r="B28" s="11"/>
      <c r="C28" s="15"/>
      <c r="D28" s="16"/>
      <c r="E28" s="17"/>
      <c r="F28" s="15"/>
      <c r="G28" s="16"/>
      <c r="H28" s="17"/>
      <c r="I28" s="18" t="e">
        <f>IF(D333="","",VLOOKUP(D333,$AK$571:$AL$573,2,TRUE))</f>
        <v>#N/A</v>
      </c>
      <c r="J28" s="18" t="e">
        <f>IF(D334="","",VLOOKUP(D334,$AM$571:$AN$573,2,TRUE))</f>
        <v>#N/A</v>
      </c>
      <c r="K28" s="18" t="e">
        <f>IF(D335="","",VLOOKUP(D335,$AO$571:$AP$573,2,TRUE))</f>
        <v>#N/A</v>
      </c>
      <c r="L28" s="20"/>
    </row>
    <row r="29" ht="90" customHeight="1" spans="2:12">
      <c r="B29" s="11"/>
      <c r="C29" s="15"/>
      <c r="D29" s="16"/>
      <c r="E29" s="17"/>
      <c r="F29" s="15"/>
      <c r="G29" s="16"/>
      <c r="H29" s="17"/>
      <c r="I29" s="18" t="e">
        <f>IF(D336="","",VLOOKUP(D336,$AQ$571:$AR$573,2,TRUE))</f>
        <v>#N/A</v>
      </c>
      <c r="J29" s="18" t="e">
        <f>IF(D337="","",VLOOKUP(D337,$AS$571:$AT$573,2,TRUE))</f>
        <v>#N/A</v>
      </c>
      <c r="K29" s="18" t="e">
        <f>IF(D338="","",VLOOKUP(D338,$AU$571:$AV$573,2,TRUE))</f>
        <v>#N/A</v>
      </c>
      <c r="L29" s="20"/>
    </row>
    <row r="30" ht="90" customHeight="1" spans="2:12">
      <c r="B30" s="11"/>
      <c r="C30" s="15"/>
      <c r="D30" s="16"/>
      <c r="E30" s="17"/>
      <c r="F30" s="15"/>
      <c r="G30" s="16"/>
      <c r="H30" s="17"/>
      <c r="I30" s="18" t="e">
        <f>IF(D339="","",VLOOKUP(D339,$AW$571:$AX$573,2,TRUE))</f>
        <v>#N/A</v>
      </c>
      <c r="J30" s="18" t="e">
        <f>IF(D340="","",VLOOKUP(D340,$AY$571:$AZ$573,2,TRUE))</f>
        <v>#N/A</v>
      </c>
      <c r="K30" s="18" t="e">
        <f>IF(D341="","",VLOOKUP(D341,$BA$571:$BB$573,2,TRUE))</f>
        <v>#N/A</v>
      </c>
      <c r="L30" s="20"/>
    </row>
    <row r="31" ht="90" customHeight="1" spans="2:12">
      <c r="B31" s="11"/>
      <c r="C31" s="15"/>
      <c r="D31" s="16"/>
      <c r="E31" s="17"/>
      <c r="F31" s="15"/>
      <c r="G31" s="16"/>
      <c r="H31" s="17"/>
      <c r="I31" s="18" t="e">
        <f>IF(D342="","",VLOOKUP(D342,$M$575:$N$577,2,TRUE))</f>
        <v>#N/A</v>
      </c>
      <c r="J31" s="18" t="e">
        <f>IF(D343="","",VLOOKUP(D343,$O$575:$P$577,2,TRUE))</f>
        <v>#N/A</v>
      </c>
      <c r="K31" s="18" t="e">
        <f>IF(D344="","",VLOOKUP(D344,$Q$575:$R$577,2,TRUE))</f>
        <v>#N/A</v>
      </c>
      <c r="L31" s="20"/>
    </row>
    <row r="32" ht="90" customHeight="1" spans="2:12">
      <c r="B32" s="11"/>
      <c r="C32" s="15"/>
      <c r="D32" s="16"/>
      <c r="E32" s="17"/>
      <c r="F32" s="15"/>
      <c r="G32" s="16"/>
      <c r="H32" s="17"/>
      <c r="I32" s="18" t="e">
        <f>IF(D345="","",VLOOKUP(D345,$S$575:$T$577,2,TRUE))</f>
        <v>#N/A</v>
      </c>
      <c r="J32" s="18" t="e">
        <f>IF(D346="","",VLOOKUP(D346,$U$575:$V$577,2,TRUE))</f>
        <v>#N/A</v>
      </c>
      <c r="K32" s="18" t="e">
        <f>IF(D347="","",VLOOKUP(D347,$W$575:$X$577,2,TRUE))</f>
        <v>#N/A</v>
      </c>
      <c r="L32" s="20"/>
    </row>
    <row r="33" ht="90" customHeight="1" spans="2:12">
      <c r="B33" s="11"/>
      <c r="C33" s="15"/>
      <c r="D33" s="16"/>
      <c r="E33" s="17"/>
      <c r="F33" s="15"/>
      <c r="G33" s="16"/>
      <c r="H33" s="17"/>
      <c r="I33" s="18" t="e">
        <f>IF(D348="","",VLOOKUP(D348,$Y$575:$Z$577,2,TRUE))</f>
        <v>#N/A</v>
      </c>
      <c r="J33" s="18" t="e">
        <f>IF(D349="","",VLOOKUP(D349,$AA$575:$AB$577,2,TRUE))</f>
        <v>#N/A</v>
      </c>
      <c r="K33" s="18" t="e">
        <f>IF(D350="","",VLOOKUP(D350,$AC$575:$AD$577,2,TRUE))</f>
        <v>#N/A</v>
      </c>
      <c r="L33" s="20"/>
    </row>
    <row r="34" ht="90" customHeight="1" spans="2:12">
      <c r="B34" s="11"/>
      <c r="C34" s="15"/>
      <c r="D34" s="16"/>
      <c r="E34" s="17"/>
      <c r="F34" s="15"/>
      <c r="G34" s="16"/>
      <c r="H34" s="17"/>
      <c r="I34" s="18" t="e">
        <f>IF(D351="","",VLOOKUP(D351,$AE$575:$AF$577,2,TRUE))</f>
        <v>#N/A</v>
      </c>
      <c r="J34" s="18" t="e">
        <f>IF(D352="","",VLOOKUP(D352,$AG$575:$AH$577,2,TRUE))</f>
        <v>#N/A</v>
      </c>
      <c r="K34" s="18" t="e">
        <f>IF(D353="","",VLOOKUP(D353,$AI$575:$AJ$577,2,TRUE))</f>
        <v>#N/A</v>
      </c>
      <c r="L34" s="20"/>
    </row>
    <row r="35" ht="90" customHeight="1" spans="2:12">
      <c r="B35" s="11"/>
      <c r="C35" s="15"/>
      <c r="D35" s="16"/>
      <c r="E35" s="17"/>
      <c r="F35" s="15"/>
      <c r="G35" s="16"/>
      <c r="H35" s="17"/>
      <c r="I35" s="18" t="e">
        <f>IF(D354="","",VLOOKUP(D354,$AK$575:$AL$577,2,TRUE))</f>
        <v>#N/A</v>
      </c>
      <c r="J35" s="18" t="e">
        <f>IF(D355="","",VLOOKUP(D355,$AM$575:$AN$577,2,TRUE))</f>
        <v>#N/A</v>
      </c>
      <c r="K35" s="18" t="e">
        <f>IF(D356="","",VLOOKUP(D356,$AO$575:$AP$577,2,TRUE))</f>
        <v>#N/A</v>
      </c>
      <c r="L35" s="20"/>
    </row>
    <row r="36" ht="90" customHeight="1" spans="2:12">
      <c r="B36" s="11"/>
      <c r="C36" s="15"/>
      <c r="D36" s="16"/>
      <c r="E36" s="17"/>
      <c r="F36" s="15"/>
      <c r="G36" s="16"/>
      <c r="H36" s="17"/>
      <c r="I36" s="18" t="e">
        <f>IF(D357="","",VLOOKUP(D357,$AQ$575:$AR$577,2,TRUE))</f>
        <v>#N/A</v>
      </c>
      <c r="J36" s="18" t="e">
        <f>IF(D358="","",VLOOKUP(D358,$AS$575:$AT$577,2,TRUE))</f>
        <v>#N/A</v>
      </c>
      <c r="K36" s="18" t="e">
        <f>IF(D359="","",VLOOKUP(D359,$AU$575:$AV$577,2,TRUE))</f>
        <v>#N/A</v>
      </c>
      <c r="L36" s="20"/>
    </row>
    <row r="37" ht="90" customHeight="1" spans="2:12">
      <c r="B37" s="11"/>
      <c r="C37" s="15"/>
      <c r="D37" s="16"/>
      <c r="E37" s="17"/>
      <c r="F37" s="15"/>
      <c r="G37" s="16"/>
      <c r="H37" s="17"/>
      <c r="I37" s="18" t="e">
        <f>IF(D360="","",VLOOKUP(D360,$AW$575:$AX$577,2,TRUE))</f>
        <v>#N/A</v>
      </c>
      <c r="J37" s="18" t="e">
        <f>IF(D361="","",VLOOKUP(D361,$AY$575:$AZ$577,2,TRUE))</f>
        <v>#N/A</v>
      </c>
      <c r="K37" s="18" t="e">
        <f>IF(D362="","",VLOOKUP(D362,$BA$575:$BB$577,2,TRUE))</f>
        <v>#N/A</v>
      </c>
      <c r="L37" s="20"/>
    </row>
    <row r="38" ht="90" customHeight="1" spans="2:12">
      <c r="B38" s="11"/>
      <c r="C38" s="15"/>
      <c r="D38" s="16"/>
      <c r="E38" s="17"/>
      <c r="F38" s="15"/>
      <c r="G38" s="16"/>
      <c r="H38" s="17"/>
      <c r="I38" s="18" t="e">
        <f>IF(D363="","",VLOOKUP(D363,$M$579:$N$581,2,TRUE))</f>
        <v>#N/A</v>
      </c>
      <c r="J38" s="18" t="e">
        <f>IF(D364="","",VLOOKUP(D364,$O$579:$P$581,2,TRUE))</f>
        <v>#N/A</v>
      </c>
      <c r="K38" s="18" t="e">
        <f>IF(D365="","",VLOOKUP(D365,$Q$579:$R$581,2,TRUE))</f>
        <v>#N/A</v>
      </c>
      <c r="L38" s="20"/>
    </row>
    <row r="39" ht="90" customHeight="1" spans="2:12">
      <c r="B39" s="11"/>
      <c r="C39" s="15"/>
      <c r="D39" s="16"/>
      <c r="E39" s="17"/>
      <c r="F39" s="15"/>
      <c r="G39" s="16"/>
      <c r="H39" s="17"/>
      <c r="I39" s="18" t="e">
        <f>IF(D366="","",VLOOKUP(D366,$S$579:$T$581,2,TRUE))</f>
        <v>#N/A</v>
      </c>
      <c r="J39" s="18" t="e">
        <f>IF(D367="","",VLOOKUP(D367,$U$579:$V$581,2,TRUE))</f>
        <v>#N/A</v>
      </c>
      <c r="K39" s="18" t="e">
        <f>IF(D368="","",VLOOKUP(D368,$W$579:$X$581,2,TRUE))</f>
        <v>#N/A</v>
      </c>
      <c r="L39" s="20"/>
    </row>
    <row r="40" ht="90" customHeight="1" spans="2:12">
      <c r="B40" s="11"/>
      <c r="C40" s="15"/>
      <c r="D40" s="16"/>
      <c r="E40" s="17"/>
      <c r="F40" s="15"/>
      <c r="G40" s="16"/>
      <c r="H40" s="17"/>
      <c r="I40" s="18" t="e">
        <f>IF(D369="","",VLOOKUP(D369,$Y$579:$Z$581,2,TRUE))</f>
        <v>#N/A</v>
      </c>
      <c r="J40" s="18" t="e">
        <f>IF(D370="","",VLOOKUP(D370,$AA$579:$AB$581,2,TRUE))</f>
        <v>#N/A</v>
      </c>
      <c r="K40" s="18" t="e">
        <f>IF(D371="","",VLOOKUP(D371,$AC$579:$AD$581,2,TRUE))</f>
        <v>#N/A</v>
      </c>
      <c r="L40" s="20"/>
    </row>
    <row r="41" ht="90" customHeight="1" spans="2:12">
      <c r="B41" s="11"/>
      <c r="C41" s="15"/>
      <c r="D41" s="16"/>
      <c r="E41" s="17"/>
      <c r="F41" s="15"/>
      <c r="G41" s="16"/>
      <c r="H41" s="17"/>
      <c r="I41" s="18" t="e">
        <f>IF(D372="","",VLOOKUP(D372,$AE$579:$AF$581,2,TRUE))</f>
        <v>#N/A</v>
      </c>
      <c r="J41" s="18" t="e">
        <f>IF(D373="","",VLOOKUP(D373,$AG$579:$AH$581,2,TRUE))</f>
        <v>#N/A</v>
      </c>
      <c r="K41" s="18" t="e">
        <f>IF(D374="","",VLOOKUP(D374,$AI$579:$AJ$581,2,TRUE))</f>
        <v>#N/A</v>
      </c>
      <c r="L41" s="20"/>
    </row>
    <row r="42" ht="90" customHeight="1" spans="2:12">
      <c r="B42" s="11"/>
      <c r="C42" s="15"/>
      <c r="D42" s="16"/>
      <c r="E42" s="17"/>
      <c r="F42" s="15"/>
      <c r="G42" s="16"/>
      <c r="H42" s="17"/>
      <c r="I42" s="18" t="e">
        <f>IF(D375="","",VLOOKUP(D375,$AK$579:$AL$581,2,TRUE))</f>
        <v>#N/A</v>
      </c>
      <c r="J42" s="18" t="e">
        <f>IF(D376="","",VLOOKUP(D376,$AM$579:$AN$581,2,TRUE))</f>
        <v>#N/A</v>
      </c>
      <c r="K42" s="18" t="e">
        <f>IF(D377="","",VLOOKUP(D377,$AO$579:$AP$581,2,TRUE))</f>
        <v>#N/A</v>
      </c>
      <c r="L42" s="20"/>
    </row>
    <row r="43" ht="90" customHeight="1" spans="2:12">
      <c r="B43" s="11"/>
      <c r="C43" s="15"/>
      <c r="D43" s="16"/>
      <c r="E43" s="17"/>
      <c r="F43" s="15"/>
      <c r="G43" s="16"/>
      <c r="H43" s="17"/>
      <c r="I43" s="18" t="e">
        <f>IF(D378="","",VLOOKUP(D378,$AQ$579:$AR$581,2,TRUE))</f>
        <v>#N/A</v>
      </c>
      <c r="J43" s="18" t="e">
        <f>IF(D379="","",VLOOKUP(D379,$AS$579:$AT$581,2,TRUE))</f>
        <v>#N/A</v>
      </c>
      <c r="K43" s="18" t="e">
        <f>IF(D380="","",VLOOKUP(D380,$AU$579:$AV$581,2,TRUE))</f>
        <v>#N/A</v>
      </c>
      <c r="L43" s="20"/>
    </row>
    <row r="44" ht="90" customHeight="1" spans="2:12">
      <c r="B44" s="11"/>
      <c r="C44" s="15"/>
      <c r="D44" s="16"/>
      <c r="E44" s="17"/>
      <c r="F44" s="15"/>
      <c r="G44" s="16"/>
      <c r="H44" s="17"/>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5"/>
      <c r="G45" s="16"/>
      <c r="H45" s="17"/>
      <c r="I45" s="18" t="e">
        <f>IF(E300="","",VLOOKUP(E300,$M$583:$N$585,2,TRUE))</f>
        <v>#N/A</v>
      </c>
      <c r="J45" s="18" t="e">
        <f>IF(E301="","",VLOOKUP(E301,$O$583:$P$585,2,TRUE))</f>
        <v>#N/A</v>
      </c>
      <c r="K45" s="18" t="e">
        <f>IF(E302="","",VLOOKUP(E302,$Q$583:$R$585,2,TRUE))</f>
        <v>#N/A</v>
      </c>
      <c r="L45" s="20"/>
    </row>
    <row r="46" ht="90" customHeight="1" spans="2:12">
      <c r="B46" s="11"/>
      <c r="C46" s="15"/>
      <c r="D46" s="16"/>
      <c r="E46" s="17"/>
      <c r="F46" s="15"/>
      <c r="G46" s="16"/>
      <c r="H46" s="17"/>
      <c r="I46" s="18" t="e">
        <f>IF(E303="","",VLOOKUP(E303,$S$583:$T$585,2,TRUE))</f>
        <v>#N/A</v>
      </c>
      <c r="J46" s="18" t="e">
        <f>IF(E304="","",VLOOKUP(E304,$U$583:$V$585,2,TRUE))</f>
        <v>#N/A</v>
      </c>
      <c r="K46" s="18" t="e">
        <f>IF(E305="","",VLOOKUP(E305,$W$583:$X$585,2,TRUE))</f>
        <v>#N/A</v>
      </c>
      <c r="L46" s="20"/>
    </row>
    <row r="47" ht="90" customHeight="1" spans="2:12">
      <c r="B47" s="11"/>
      <c r="C47" s="15"/>
      <c r="D47" s="16"/>
      <c r="E47" s="17"/>
      <c r="F47" s="15"/>
      <c r="G47" s="16"/>
      <c r="H47" s="17"/>
      <c r="I47" s="18" t="e">
        <f>IF(E306="","",VLOOKUP(E306,$Y$583:$Z$585,2,TRUE))</f>
        <v>#N/A</v>
      </c>
      <c r="J47" s="18" t="e">
        <f>IF(E307="","",VLOOKUP(E307,$AA$583:$AB$585,2,TRUE))</f>
        <v>#N/A</v>
      </c>
      <c r="K47" s="18" t="e">
        <f>IF(E308="","",VLOOKUP(E308,$AC$583:$AD$585,2,TRUE))</f>
        <v>#N/A</v>
      </c>
      <c r="L47" s="20"/>
    </row>
    <row r="48" ht="90" customHeight="1" spans="2:12">
      <c r="B48" s="11"/>
      <c r="C48" s="15"/>
      <c r="D48" s="16"/>
      <c r="E48" s="17"/>
      <c r="F48" s="15"/>
      <c r="G48" s="16"/>
      <c r="H48" s="17"/>
      <c r="I48" s="18" t="e">
        <f>IF(E309="","",VLOOKUP(E309,$AE$583:$AF$585,2,TRUE))</f>
        <v>#N/A</v>
      </c>
      <c r="J48" s="18" t="e">
        <f>IF(E310="","",VLOOKUP(E310,$AG$583:$AH$585,2,TRUE))</f>
        <v>#N/A</v>
      </c>
      <c r="K48" s="18" t="e">
        <f>IF(E311="","",VLOOKUP(E311,$AI$583:$AJ$585,2,TRUE))</f>
        <v>#N/A</v>
      </c>
      <c r="L48" s="20"/>
    </row>
    <row r="49" ht="90" customHeight="1" spans="2:12">
      <c r="B49" s="11"/>
      <c r="C49" s="15"/>
      <c r="D49" s="16"/>
      <c r="E49" s="17"/>
      <c r="F49" s="15"/>
      <c r="G49" s="16"/>
      <c r="H49" s="17"/>
      <c r="I49" s="18" t="e">
        <f>IF(E312="","",VLOOKUP(E312,$AK$583:$AL$585,2,TRUE))</f>
        <v>#N/A</v>
      </c>
      <c r="J49" s="18" t="e">
        <f>IF(E313="","",VLOOKUP(E313,$AM$583:$AN$585,2,TRUE))</f>
        <v>#N/A</v>
      </c>
      <c r="K49" s="18" t="e">
        <f>IF(E314="","",VLOOKUP(E314,$AO$583:$AP$585,2,TRUE))</f>
        <v>#N/A</v>
      </c>
      <c r="L49" s="20"/>
    </row>
    <row r="50" ht="90" customHeight="1" spans="2:12">
      <c r="B50" s="11"/>
      <c r="C50" s="15"/>
      <c r="D50" s="16"/>
      <c r="E50" s="17"/>
      <c r="F50" s="15"/>
      <c r="G50" s="16"/>
      <c r="H50" s="17"/>
      <c r="I50" s="18" t="e">
        <f>IF(E315="","",VLOOKUP(E315,$AQ$583:$AR$585,2,TRUE))</f>
        <v>#N/A</v>
      </c>
      <c r="J50" s="18" t="e">
        <f>IF(E316="","",VLOOKUP(E316,$AS$583:$AT$585,2,TRUE))</f>
        <v>#N/A</v>
      </c>
      <c r="K50" s="18" t="e">
        <f>IF(E317="","",VLOOKUP(E317,$AU$583:$AV$585,2,TRUE))</f>
        <v>#N/A</v>
      </c>
      <c r="L50" s="20"/>
    </row>
    <row r="51" ht="90" customHeight="1" spans="2:12">
      <c r="B51" s="11"/>
      <c r="C51" s="15"/>
      <c r="D51" s="16"/>
      <c r="E51" s="17"/>
      <c r="F51" s="15"/>
      <c r="G51" s="16"/>
      <c r="H51" s="17"/>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15"/>
      <c r="G52" s="16"/>
      <c r="H52" s="17"/>
      <c r="I52" s="21" t="e">
        <f>IF(F300="","",VLOOKUP(F300,$M$587:$N$589,2,TRUE))</f>
        <v>#N/A</v>
      </c>
      <c r="J52" s="18" t="e">
        <f>IF(F301="","",VLOOKUP(F301,$O$587:$P$589,2,TRUE))</f>
        <v>#N/A</v>
      </c>
      <c r="K52" s="18" t="e">
        <f>IF(F302="","",VLOOKUP(F302,$Q$587:$R$589,2,TRUE))</f>
        <v>#N/A</v>
      </c>
      <c r="L52" s="20"/>
    </row>
    <row r="53" ht="90" customHeight="1" spans="2:12">
      <c r="B53" s="11"/>
      <c r="C53" s="15"/>
      <c r="D53" s="16"/>
      <c r="E53" s="17"/>
      <c r="F53" s="15"/>
      <c r="G53" s="16"/>
      <c r="H53" s="17"/>
      <c r="I53" s="18" t="e">
        <f>IF(F303="","",VLOOKUP(F303,$S$587:$T$589,2,TRUE))</f>
        <v>#N/A</v>
      </c>
      <c r="J53" s="18" t="e">
        <f>IF(F304="","",VLOOKUP(F304,$U$587:$V$589,2,TRUE))</f>
        <v>#N/A</v>
      </c>
      <c r="K53" s="18" t="e">
        <f>IF(F305="","",VLOOKUP(F305,$W$587:$X$589,2,TRUE))</f>
        <v>#N/A</v>
      </c>
      <c r="L53" s="20"/>
    </row>
    <row r="54" ht="90" customHeight="1" spans="2:12">
      <c r="B54" s="11"/>
      <c r="C54" s="15"/>
      <c r="D54" s="16"/>
      <c r="E54" s="17"/>
      <c r="F54" s="15"/>
      <c r="G54" s="16"/>
      <c r="H54" s="17"/>
      <c r="I54" s="18" t="e">
        <f>IF(F306="","",VLOOKUP(F306,$Y$587:$Z$589,2,TRUE))</f>
        <v>#N/A</v>
      </c>
      <c r="J54" s="18" t="e">
        <f>IF(F307="","",VLOOKUP(F307,$AA$587:$AB$589,2,TRUE))</f>
        <v>#N/A</v>
      </c>
      <c r="K54" s="18" t="e">
        <f>IF(F308="","",VLOOKUP(F308,$AC$587:$AD$589,2,TRUE))</f>
        <v>#N/A</v>
      </c>
      <c r="L54" s="20"/>
    </row>
    <row r="55" ht="90" customHeight="1" spans="2:12">
      <c r="B55" s="11"/>
      <c r="C55" s="15"/>
      <c r="D55" s="16"/>
      <c r="E55" s="17"/>
      <c r="F55" s="15"/>
      <c r="G55" s="16"/>
      <c r="H55" s="17"/>
      <c r="I55" s="18" t="e">
        <f>IF(F309="","",VLOOKUP(F309,$AE$587:$AF$589,2,TRUE))</f>
        <v>#N/A</v>
      </c>
      <c r="J55" s="18" t="e">
        <f>IF(F310="","",VLOOKUP(F310,$AG$587:$AH$589,2,TRUE))</f>
        <v>#N/A</v>
      </c>
      <c r="K55" s="18" t="e">
        <f>IF(F311="","",VLOOKUP(F311,$AI$587:$AJ$589,2,TRUE))</f>
        <v>#N/A</v>
      </c>
      <c r="L55" s="20"/>
    </row>
    <row r="56" ht="90" customHeight="1" spans="2:12">
      <c r="B56" s="11"/>
      <c r="C56" s="15"/>
      <c r="D56" s="16"/>
      <c r="E56" s="17"/>
      <c r="F56" s="15"/>
      <c r="G56" s="16"/>
      <c r="H56" s="17"/>
      <c r="I56" s="18" t="e">
        <f>IF(F312="","",VLOOKUP(F312,$AK$587:$AL$589,2,TRUE))</f>
        <v>#N/A</v>
      </c>
      <c r="J56" s="18" t="e">
        <f>IF(F313="","",VLOOKUP(F313,$AM$587:$AN$589,2,TRUE))</f>
        <v>#N/A</v>
      </c>
      <c r="K56" s="18" t="e">
        <f>IF(F314="","",VLOOKUP(F314,$AO$587:$AP$589,2,TRUE))</f>
        <v>#N/A</v>
      </c>
      <c r="L56" s="20"/>
    </row>
    <row r="57" ht="90" customHeight="1" spans="2:12">
      <c r="B57" s="11"/>
      <c r="C57" s="15"/>
      <c r="D57" s="16"/>
      <c r="E57" s="17"/>
      <c r="F57" s="15"/>
      <c r="G57" s="16"/>
      <c r="H57" s="17"/>
      <c r="I57" s="21" t="e">
        <f>IF(F315="","",VLOOKUP(F315,$AQ$587:$AR$589,2,TRUE))</f>
        <v>#N/A</v>
      </c>
      <c r="J57" s="18" t="e">
        <f>IF(F316="","",VLOOKUP(F316,$AS$587:$AT$589,2,TRUE))</f>
        <v>#N/A</v>
      </c>
      <c r="K57" s="18" t="e">
        <f>IF(F317="","",VLOOKUP(F317,$AU$587:$AV$589,2,TRUE))</f>
        <v>#N/A</v>
      </c>
      <c r="L57" s="20"/>
    </row>
    <row r="58" ht="90" customHeight="1" spans="2:12">
      <c r="B58" s="11"/>
      <c r="C58" s="15"/>
      <c r="D58" s="16"/>
      <c r="E58" s="17"/>
      <c r="F58" s="15"/>
      <c r="G58" s="16"/>
      <c r="H58" s="17"/>
      <c r="I58" s="18" t="e">
        <f>IF(F318="","",VLOOKUP(F318,$AW$587:$AX$589,2,TRUE))</f>
        <v>#N/A</v>
      </c>
      <c r="J58" s="18" t="e">
        <f>IF(F319="","",VLOOKUP(F319,$AY$587:$AZ$589,2,TRUE))</f>
        <v>#N/A</v>
      </c>
      <c r="K58" s="18" t="e">
        <f>IF(F320="","",VLOOKUP(F320,$BA$587:$BB$589,2,TRUE))</f>
        <v>#N/A</v>
      </c>
      <c r="L58" s="20"/>
    </row>
    <row r="59" ht="90" customHeight="1" spans="2:12">
      <c r="B59" s="11"/>
      <c r="C59" s="15"/>
      <c r="D59" s="16"/>
      <c r="E59" s="17"/>
      <c r="F59" s="15"/>
      <c r="G59" s="16"/>
      <c r="H59" s="17"/>
      <c r="I59" s="21" t="e">
        <f>IF(F321="","",VLOOKUP(F321,$M$591:$N$593,2,TRUE))</f>
        <v>#N/A</v>
      </c>
      <c r="J59" s="18" t="e">
        <f>IF(F322="","",VLOOKUP(F322,$O$591:$P$593,2,TRUE))</f>
        <v>#N/A</v>
      </c>
      <c r="K59" s="18" t="e">
        <f>IF(F323="","",VLOOKUP(F323,$Q$591:$R$593,2,TRUE))</f>
        <v>#N/A</v>
      </c>
      <c r="L59" s="20"/>
    </row>
    <row r="60" ht="90" customHeight="1" spans="2:12">
      <c r="B60" s="11"/>
      <c r="C60" s="15"/>
      <c r="D60" s="16"/>
      <c r="E60" s="17"/>
      <c r="F60" s="15"/>
      <c r="G60" s="16"/>
      <c r="H60" s="17"/>
      <c r="I60" s="18" t="e">
        <f>IF(F324="","",VLOOKUP(F324,$S$591:$T$593,2,TRUE))</f>
        <v>#N/A</v>
      </c>
      <c r="J60" s="18" t="e">
        <f>IF(F325="","",VLOOKUP(F325,$U$591:$V$593,2,TRUE))</f>
        <v>#N/A</v>
      </c>
      <c r="K60" s="18" t="e">
        <f>IF(F326="","",VLOOKUP(F326,$W$591:$X$593,2,TRUE))</f>
        <v>#N/A</v>
      </c>
      <c r="L60" s="20"/>
    </row>
    <row r="61" ht="90" customHeight="1" spans="2:12">
      <c r="B61" s="11"/>
      <c r="C61" s="15"/>
      <c r="D61" s="16"/>
      <c r="E61" s="17"/>
      <c r="F61" s="15"/>
      <c r="G61" s="16"/>
      <c r="H61" s="17"/>
      <c r="I61" s="18" t="e">
        <f>IF(F327="","",VLOOKUP(F327,$Y$591:$Z$593,2,TRUE))</f>
        <v>#N/A</v>
      </c>
      <c r="J61" s="18" t="e">
        <f>IF(F328="","",VLOOKUP(F328,$AA$591:$AB$593,2,TRUE))</f>
        <v>#N/A</v>
      </c>
      <c r="K61" s="18" t="e">
        <f>IF(F329="","",VLOOKUP(F329,$AC$591:$AD$593,2,TRUE))</f>
        <v>#N/A</v>
      </c>
      <c r="L61" s="20"/>
    </row>
    <row r="62" ht="90" customHeight="1" spans="2:12">
      <c r="B62" s="11"/>
      <c r="C62" s="15"/>
      <c r="D62" s="16"/>
      <c r="E62" s="17"/>
      <c r="F62" s="15"/>
      <c r="G62" s="16"/>
      <c r="H62" s="17"/>
      <c r="I62" s="18" t="e">
        <f>IF(F330="","",VLOOKUP(F330,$AE$591:$AF$593,2,TRUE))</f>
        <v>#N/A</v>
      </c>
      <c r="J62" s="18" t="e">
        <f>IF(F331="","",VLOOKUP(F331,$AG$591:$AH$593,2,TRUE))</f>
        <v>#N/A</v>
      </c>
      <c r="K62" s="18" t="e">
        <f>IF(F332="","",VLOOKUP(F332,$AI$591:$AJ$593,2,TRUE))</f>
        <v>#N/A</v>
      </c>
      <c r="L62" s="20"/>
    </row>
    <row r="63" ht="90" customHeight="1" spans="2:12">
      <c r="B63" s="11"/>
      <c r="C63" s="15"/>
      <c r="D63" s="16"/>
      <c r="E63" s="17"/>
      <c r="F63" s="15"/>
      <c r="G63" s="16"/>
      <c r="H63" s="17"/>
      <c r="I63" s="18" t="e">
        <f>IF(F333="","",VLOOKUP(F333,$AK$591:$AL$593,2,TRUE))</f>
        <v>#N/A</v>
      </c>
      <c r="J63" s="18" t="e">
        <f>IF(F334="","",VLOOKUP(F334,$AM$591:$AN$593,2,TRUE))</f>
        <v>#N/A</v>
      </c>
      <c r="K63" s="18" t="e">
        <f>IF(F335="","",VLOOKUP(F335,$AO$591:$AP$593,2,TRUE))</f>
        <v>#N/A</v>
      </c>
      <c r="L63" s="20"/>
    </row>
    <row r="64" ht="90" customHeight="1" spans="2:12">
      <c r="B64" s="11"/>
      <c r="C64" s="15"/>
      <c r="D64" s="16"/>
      <c r="E64" s="17"/>
      <c r="F64" s="15"/>
      <c r="G64" s="16"/>
      <c r="H64" s="17"/>
      <c r="I64" s="21" t="e">
        <f>IF(F336="","",VLOOKUP(F336,$AQ$591:$AR$593,2,TRUE))</f>
        <v>#N/A</v>
      </c>
      <c r="J64" s="18" t="e">
        <f>IF(F337="","",VLOOKUP(F337,$AS$591:$AT$593,2,TRUE))</f>
        <v>#N/A</v>
      </c>
      <c r="K64" s="18" t="e">
        <f>IF(F338="","",VLOOKUP(F338,$AU$591:$AV$593,2,TRUE))</f>
        <v>#N/A</v>
      </c>
      <c r="L64" s="20"/>
    </row>
    <row r="65" ht="90" customHeight="1" spans="2:12">
      <c r="B65" s="11"/>
      <c r="C65" s="15"/>
      <c r="D65" s="16"/>
      <c r="E65" s="17"/>
      <c r="F65" s="15"/>
      <c r="G65" s="16"/>
      <c r="H65" s="17"/>
      <c r="I65" s="18" t="e">
        <f>IF(F339="","",VLOOKUP(F339,$AW$591:$AX$593,2,TRUE))</f>
        <v>#N/A</v>
      </c>
      <c r="J65" s="18" t="e">
        <f>IF(F340="","",VLOOKUP(F340,$AY$591:$AZ$593,2,TRUE))</f>
        <v>#N/A</v>
      </c>
      <c r="K65" s="18" t="e">
        <f>IF(F341="","",VLOOKUP(F341,$BA$591:$BB$593,2,TRUE))</f>
        <v>#N/A</v>
      </c>
      <c r="L65" s="20"/>
    </row>
    <row r="66" ht="90" customHeight="1" spans="2:12">
      <c r="B66" s="11"/>
      <c r="C66" s="15"/>
      <c r="D66" s="16"/>
      <c r="E66" s="17"/>
      <c r="F66" s="15"/>
      <c r="G66" s="16"/>
      <c r="H66" s="17"/>
      <c r="I66" s="21" t="e">
        <f>IF(F342="","",VLOOKUP(F342,$M$595:$N$597,2,TRUE))</f>
        <v>#N/A</v>
      </c>
      <c r="J66" s="18" t="e">
        <f>IF(F343="","",VLOOKUP(F343,$O$595:$P$597,2,TRUE))</f>
        <v>#N/A</v>
      </c>
      <c r="K66" s="18" t="e">
        <f>IF(F344="","",VLOOKUP(F344,$Q$595:$R$597,2,TRUE))</f>
        <v>#N/A</v>
      </c>
      <c r="L66" s="20"/>
    </row>
    <row r="67" ht="90" customHeight="1" spans="2:12">
      <c r="B67" s="11"/>
      <c r="C67" s="15"/>
      <c r="D67" s="16"/>
      <c r="E67" s="17"/>
      <c r="F67" s="15"/>
      <c r="G67" s="16"/>
      <c r="H67" s="17"/>
      <c r="I67" s="18" t="e">
        <f>IF(F345="","",VLOOKUP(F345,$S$595:$T$597,2,TRUE))</f>
        <v>#N/A</v>
      </c>
      <c r="J67" s="18" t="e">
        <f>IF(F346="","",VLOOKUP(F346,$U$595:$V$597,2,TRUE))</f>
        <v>#N/A</v>
      </c>
      <c r="K67" s="18" t="e">
        <f>IF(F347="","",VLOOKUP(F347,$W$595:$X$597,2,TRUE))</f>
        <v>#N/A</v>
      </c>
      <c r="L67" s="20"/>
    </row>
    <row r="68" ht="90" customHeight="1" spans="2:12">
      <c r="B68" s="11"/>
      <c r="C68" s="15"/>
      <c r="D68" s="16"/>
      <c r="E68" s="17"/>
      <c r="F68" s="15"/>
      <c r="G68" s="16"/>
      <c r="H68" s="17"/>
      <c r="I68" s="18" t="e">
        <f>IF(F348="","",VLOOKUP(F348,$Y$595:$Z$597,2,TRUE))</f>
        <v>#N/A</v>
      </c>
      <c r="J68" s="18" t="e">
        <f>IF(F349="","",VLOOKUP(F349,$AA$595:$AB$597,2,TRUE))</f>
        <v>#N/A</v>
      </c>
      <c r="K68" s="18" t="e">
        <f>IF(F350="","",VLOOKUP(F350,$AC$595:$AD$597,2,TRUE))</f>
        <v>#N/A</v>
      </c>
      <c r="L68" s="20"/>
    </row>
    <row r="69" ht="90" customHeight="1" spans="2:12">
      <c r="B69" s="11"/>
      <c r="C69" s="15"/>
      <c r="D69" s="16"/>
      <c r="E69" s="17"/>
      <c r="F69" s="15"/>
      <c r="G69" s="16"/>
      <c r="H69" s="17"/>
      <c r="I69" s="18" t="e">
        <f>IF(F351="","",VLOOKUP(F351,$AE$595:$AF$597,2,TRUE))</f>
        <v>#N/A</v>
      </c>
      <c r="J69" s="18" t="e">
        <f>IF(F352="","",VLOOKUP(F352,$AG$595:$AH$597,2,TRUE))</f>
        <v>#N/A</v>
      </c>
      <c r="K69" s="18" t="e">
        <f>IF(F353="","",VLOOKUP(F353,$AI$595:$AJ$597,2,TRUE))</f>
        <v>#N/A</v>
      </c>
      <c r="L69" s="20"/>
    </row>
    <row r="70" ht="90" customHeight="1" spans="2:12">
      <c r="B70" s="11"/>
      <c r="C70" s="15"/>
      <c r="D70" s="16"/>
      <c r="E70" s="17"/>
      <c r="F70" s="15"/>
      <c r="G70" s="16"/>
      <c r="H70" s="17"/>
      <c r="I70" s="18" t="e">
        <f>IF(F354="","",VLOOKUP(F354,$AK$595:$AL$597,2,TRUE))</f>
        <v>#N/A</v>
      </c>
      <c r="J70" s="18" t="e">
        <f>IF(F355="","",VLOOKUP(F355,$AM$595:$AN$597,2,TRUE))</f>
        <v>#N/A</v>
      </c>
      <c r="K70" s="18" t="e">
        <f>IF(F356="","",VLOOKUP(F356,$AO$595:$AP$597,2,TRUE))</f>
        <v>#N/A</v>
      </c>
      <c r="L70" s="20"/>
    </row>
    <row r="71" ht="90" customHeight="1" spans="2:12">
      <c r="B71" s="11"/>
      <c r="C71" s="15"/>
      <c r="D71" s="16"/>
      <c r="E71" s="17"/>
      <c r="F71" s="15"/>
      <c r="G71" s="16"/>
      <c r="H71" s="17"/>
      <c r="I71" s="21" t="e">
        <f>IF(F357="","",VLOOKUP(F357,$AQ$595:$AR$597,2,TRUE))</f>
        <v>#N/A</v>
      </c>
      <c r="J71" s="18" t="e">
        <f>IF(F358="","",VLOOKUP(F358,$AS$595:$AT$597,2,TRUE))</f>
        <v>#N/A</v>
      </c>
      <c r="K71" s="18" t="e">
        <f>IF(F359="","",VLOOKUP(F359,$AU$595:$AV$597,2,TRUE))</f>
        <v>#N/A</v>
      </c>
      <c r="L71" s="20"/>
    </row>
    <row r="72" ht="90" customHeight="1" spans="2:12">
      <c r="B72" s="11"/>
      <c r="C72" s="15"/>
      <c r="D72" s="16"/>
      <c r="E72" s="17"/>
      <c r="F72" s="15"/>
      <c r="G72" s="16"/>
      <c r="H72" s="17"/>
      <c r="I72" s="18" t="e">
        <f>IF(F360="","",VLOOKUP(F360,$AW$595:$AX$597,2,TRUE))</f>
        <v>#N/A</v>
      </c>
      <c r="J72" s="18" t="e">
        <f>IF(F361="","",VLOOKUP(F361,$AY$595:$AZ$597,2,TRUE))</f>
        <v>#N/A</v>
      </c>
      <c r="K72" s="18" t="e">
        <f>IF(F362="","",VLOOKUP(F362,$BA$595:$BB$597,2,TRUE))</f>
        <v>#N/A</v>
      </c>
      <c r="L72" s="20"/>
    </row>
    <row r="73" ht="90" customHeight="1" spans="2:12">
      <c r="B73" s="11"/>
      <c r="C73" s="15"/>
      <c r="D73" s="16"/>
      <c r="E73" s="17"/>
      <c r="F73" s="15"/>
      <c r="G73" s="16"/>
      <c r="H73" s="17"/>
      <c r="I73" s="21" t="e">
        <f>IF(F363="","",VLOOKUP(F363,$M$599:$N$601,2,TRUE))</f>
        <v>#N/A</v>
      </c>
      <c r="J73" s="18" t="e">
        <f>IF(F364="","",VLOOKUP(F364,$O$599:$P$601,2,TRUE))</f>
        <v>#N/A</v>
      </c>
      <c r="K73" s="18" t="e">
        <f>IF(F365="","",VLOOKUP(F365,$Q$599:$R$601,2,TRUE))</f>
        <v>#N/A</v>
      </c>
      <c r="L73" s="20"/>
    </row>
    <row r="74" ht="90" customHeight="1" spans="2:12">
      <c r="B74" s="11"/>
      <c r="C74" s="15"/>
      <c r="D74" s="16"/>
      <c r="E74" s="17"/>
      <c r="F74" s="15"/>
      <c r="G74" s="16"/>
      <c r="H74" s="17"/>
      <c r="I74" s="18" t="e">
        <f>IF(F366="","",VLOOKUP(F366,$S$599:$T$601,2,TRUE))</f>
        <v>#N/A</v>
      </c>
      <c r="J74" s="18" t="e">
        <f>IF(F367="","",VLOOKUP(F367,$U$599:$V$601,2,TRUE))</f>
        <v>#N/A</v>
      </c>
      <c r="K74" s="18" t="e">
        <f>IF(F368="","",VLOOKUP(F368,$W$599:$X$601,2,TRUE))</f>
        <v>#N/A</v>
      </c>
      <c r="L74" s="20"/>
    </row>
    <row r="75" ht="90" customHeight="1" spans="2:12">
      <c r="B75" s="11"/>
      <c r="C75" s="15"/>
      <c r="D75" s="16"/>
      <c r="E75" s="17"/>
      <c r="F75" s="15"/>
      <c r="G75" s="16"/>
      <c r="H75" s="17"/>
      <c r="I75" s="18" t="e">
        <f>IF(F369="","",VLOOKUP(F369,$Y$599:$Z$601,2,TRUE))</f>
        <v>#N/A</v>
      </c>
      <c r="J75" s="18" t="e">
        <f>IF(F370="","",VLOOKUP(F370,$AA$599:$AB$601,2,TRUE))</f>
        <v>#N/A</v>
      </c>
      <c r="K75" s="18" t="e">
        <f>IF(F371="","",VLOOKUP(F371,$AC$599:$AD$601,2,TRUE))</f>
        <v>#N/A</v>
      </c>
      <c r="L75" s="20"/>
    </row>
    <row r="76" ht="90" customHeight="1" spans="2:12">
      <c r="B76" s="11"/>
      <c r="C76" s="15"/>
      <c r="D76" s="16"/>
      <c r="E76" s="17"/>
      <c r="F76" s="15"/>
      <c r="G76" s="16"/>
      <c r="H76" s="17"/>
      <c r="I76" s="18" t="e">
        <f>IF(F372="","",VLOOKUP(F372,$AE$599:$AF$601,2,TRUE))</f>
        <v>#N/A</v>
      </c>
      <c r="J76" s="18" t="e">
        <f>IF(F373="","",VLOOKUP(F373,$AG$599:$AH$601,2,TRUE))</f>
        <v>#N/A</v>
      </c>
      <c r="K76" s="18" t="e">
        <f>IF(F374="","",VLOOKUP(F374,$AI$599:$AJ$601,2,TRUE))</f>
        <v>#N/A</v>
      </c>
      <c r="L76" s="20"/>
    </row>
    <row r="77" ht="90" customHeight="1" spans="2:12">
      <c r="B77" s="11"/>
      <c r="C77" s="15"/>
      <c r="D77" s="16"/>
      <c r="E77" s="17"/>
      <c r="F77" s="15"/>
      <c r="G77" s="16"/>
      <c r="H77" s="17"/>
      <c r="I77" s="18" t="e">
        <f>IF(F375="","",VLOOKUP(F375,$AK$599:$AL$601,2,TRUE))</f>
        <v>#N/A</v>
      </c>
      <c r="J77" s="18" t="e">
        <f>IF(F376="","",VLOOKUP(F376,$AM$599:$AN$601,2,TRUE))</f>
        <v>#N/A</v>
      </c>
      <c r="K77" s="18" t="e">
        <f>IF(F377="","",VLOOKUP(F377,$AO$599:$AP$601,2,TRUE))</f>
        <v>#N/A</v>
      </c>
      <c r="L77" s="20"/>
    </row>
    <row r="78" ht="90" customHeight="1" spans="2:12">
      <c r="B78" s="11"/>
      <c r="C78" s="15"/>
      <c r="D78" s="16"/>
      <c r="E78" s="17"/>
      <c r="F78" s="15"/>
      <c r="G78" s="16"/>
      <c r="H78" s="17"/>
      <c r="I78" s="21" t="e">
        <f>IF(F378="","",VLOOKUP(F378,$AQ$599:$AR$601,2,TRUE))</f>
        <v>#N/A</v>
      </c>
      <c r="J78" s="18" t="e">
        <f>IF(F379="","",VLOOKUP(F379,$AS$599:$AT$601,2,TRUE))</f>
        <v>#N/A</v>
      </c>
      <c r="K78" s="18" t="e">
        <f>IF(F380="","",VLOOKUP(F380,$AU$599:$AV$601,2,TRUE))</f>
        <v>#N/A</v>
      </c>
      <c r="L78" s="20"/>
    </row>
    <row r="79" ht="90" customHeight="1" spans="2:12">
      <c r="B79" s="11"/>
      <c r="C79" s="15"/>
      <c r="D79" s="16"/>
      <c r="E79" s="17"/>
      <c r="F79" s="15"/>
      <c r="G79" s="16"/>
      <c r="H79" s="17"/>
      <c r="I79" s="18" t="e">
        <f>IF(F381="","",VLOOKUP(F381,$AW$599:$AX$601,2,TRUE))</f>
        <v>#N/A</v>
      </c>
      <c r="J79" s="18" t="e">
        <f>IF(F382="","",VLOOKUP(F382,$AY$599:$AZ$601,2,TRUE))</f>
        <v>#N/A</v>
      </c>
      <c r="K79" s="18" t="e">
        <f>IF(F383="","",VLOOKUP(F383,$BA$599:$BB$601,2,TRUE))</f>
        <v>#N/A</v>
      </c>
      <c r="L79" s="20"/>
    </row>
    <row r="80" ht="90" customHeight="1" spans="2:12">
      <c r="B80" s="11"/>
      <c r="C80" s="15"/>
      <c r="D80" s="16"/>
      <c r="E80" s="17"/>
      <c r="F80" s="15"/>
      <c r="G80" s="16"/>
      <c r="H80" s="17"/>
      <c r="I80" s="21" t="e">
        <f>IF(F384="","",VLOOKUP(F384,$M$603:$N$605,2,TRUE))</f>
        <v>#N/A</v>
      </c>
      <c r="J80" s="18" t="e">
        <f>IF(F385="","",VLOOKUP(F385,$O$603:$P$605,2,TRUE))</f>
        <v>#N/A</v>
      </c>
      <c r="K80" s="18" t="e">
        <f>IF(F386="","",VLOOKUP(F386,$Q$603:$R$605,2,TRUE))</f>
        <v>#N/A</v>
      </c>
      <c r="L80" s="20"/>
    </row>
    <row r="81" ht="90" customHeight="1" spans="2:12">
      <c r="B81" s="11"/>
      <c r="C81" s="15"/>
      <c r="D81" s="16"/>
      <c r="E81" s="17"/>
      <c r="F81" s="15"/>
      <c r="G81" s="16"/>
      <c r="H81" s="17"/>
      <c r="I81" s="18" t="e">
        <f>IF(F387="","",VLOOKUP(F387,$S$603:$T$605,2,TRUE))</f>
        <v>#N/A</v>
      </c>
      <c r="J81" s="18" t="e">
        <f>IF(F388="","",VLOOKUP(F388,$U$603:$V$605,2,TRUE))</f>
        <v>#N/A</v>
      </c>
      <c r="K81" s="18" t="e">
        <f>IF(F389="","",VLOOKUP(F389,$W$603:$X$605,2,TRUE))</f>
        <v>#N/A</v>
      </c>
      <c r="L81" s="20"/>
    </row>
    <row r="82" ht="90" customHeight="1" spans="2:12">
      <c r="B82" s="11"/>
      <c r="C82" s="15"/>
      <c r="D82" s="16"/>
      <c r="E82" s="17"/>
      <c r="F82" s="15"/>
      <c r="G82" s="16"/>
      <c r="H82" s="17"/>
      <c r="I82" s="18" t="e">
        <f>IF(F390="","",VLOOKUP(F390,$Y$603:$Z$605,2,TRUE))</f>
        <v>#N/A</v>
      </c>
      <c r="J82" s="18" t="e">
        <f>IF(F391="","",VLOOKUP(F391,$AA$603:$AB$605,2,TRUE))</f>
        <v>#N/A</v>
      </c>
      <c r="K82" s="18" t="e">
        <f>IF(F392="","",VLOOKUP(F392,$AC$603:$AD$605,2,TRUE))</f>
        <v>#N/A</v>
      </c>
      <c r="L82" s="20"/>
    </row>
    <row r="83" ht="90" customHeight="1" spans="2:12">
      <c r="B83" s="11"/>
      <c r="C83" s="15"/>
      <c r="D83" s="16"/>
      <c r="E83" s="17"/>
      <c r="F83" s="15"/>
      <c r="G83" s="16"/>
      <c r="H83" s="17"/>
      <c r="I83" s="18" t="e">
        <f>IF(F393="","",VLOOKUP(F393,$AE$603:$AF$605,2,TRUE))</f>
        <v>#N/A</v>
      </c>
      <c r="J83" s="18" t="e">
        <f>IF(F394="","",VLOOKUP(F394,$AG$603:$AH$605,2,TRUE))</f>
        <v>#N/A</v>
      </c>
      <c r="K83" s="18" t="e">
        <f>IF(F395="","",VLOOKUP(F395,$AI$603:$AJ$605,2,TRUE))</f>
        <v>#N/A</v>
      </c>
      <c r="L83" s="20"/>
    </row>
    <row r="84" ht="90" customHeight="1" spans="2:12">
      <c r="B84" s="11"/>
      <c r="C84" s="15"/>
      <c r="D84" s="16"/>
      <c r="E84" s="17"/>
      <c r="F84" s="15"/>
      <c r="G84" s="16"/>
      <c r="H84" s="17"/>
      <c r="I84" s="18" t="e">
        <f>IF(F396="","",VLOOKUP(F396,$AK$603:$AL$605,2,TRUE))</f>
        <v>#N/A</v>
      </c>
      <c r="J84" s="18" t="e">
        <f>IF(F397="","",VLOOKUP(F397,$AM$603:$AN$605,2,TRUE))</f>
        <v>#N/A</v>
      </c>
      <c r="K84" s="18" t="e">
        <f>IF(F398="","",VLOOKUP(F398,$AO$603:$AP$605,2,TRUE))</f>
        <v>#N/A</v>
      </c>
      <c r="L84" s="20"/>
    </row>
    <row r="85" ht="90" customHeight="1" spans="2:12">
      <c r="B85" s="11"/>
      <c r="C85" s="15"/>
      <c r="D85" s="16"/>
      <c r="E85" s="17"/>
      <c r="F85" s="15"/>
      <c r="G85" s="16"/>
      <c r="H85" s="17"/>
      <c r="I85" s="21" t="e">
        <f>IF(F399="","",VLOOKUP(F399,$AQ$603:$AR$605,2,TRUE))</f>
        <v>#N/A</v>
      </c>
      <c r="J85" s="18" t="e">
        <f>IF(F400="","",VLOOKUP(F400,$AS$603:$AT$605,2,TRUE))</f>
        <v>#N/A</v>
      </c>
      <c r="K85" s="18" t="e">
        <f>IF(F401="","",VLOOKUP(F401,$AU$603:$AV$605,2,TRUE))</f>
        <v>#N/A</v>
      </c>
      <c r="L85" s="20"/>
    </row>
    <row r="86" ht="90" customHeight="1" spans="2:12">
      <c r="B86" s="11"/>
      <c r="C86" s="15"/>
      <c r="D86" s="16"/>
      <c r="E86" s="17"/>
      <c r="F86" s="15"/>
      <c r="G86" s="16"/>
      <c r="H86" s="17"/>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5"/>
      <c r="G87" s="16"/>
      <c r="H87" s="17"/>
      <c r="I87" s="18" t="e">
        <f>IF(G300="","",VLOOKUP(G300,$M$607:$N$609,2,TRUE))</f>
        <v>#N/A</v>
      </c>
      <c r="J87" s="18" t="e">
        <f>IF(G301="","",VLOOKUP(G301,$O$607:$P$609,2,TRUE))</f>
        <v>#N/A</v>
      </c>
      <c r="K87" s="18" t="e">
        <f>IF(G302="","",VLOOKUP(G302,$Q$607:$R$609,2,TRUE))</f>
        <v>#N/A</v>
      </c>
      <c r="L87" s="20"/>
    </row>
    <row r="88" ht="90" customHeight="1" spans="2:12">
      <c r="B88" s="11"/>
      <c r="C88" s="15"/>
      <c r="D88" s="16"/>
      <c r="E88" s="17"/>
      <c r="F88" s="15"/>
      <c r="G88" s="16"/>
      <c r="H88" s="17"/>
      <c r="I88" s="18" t="e">
        <f>IF(G303="","",VLOOKUP(G303,$S$607:$T$609,2,TRUE))</f>
        <v>#N/A</v>
      </c>
      <c r="J88" s="18" t="e">
        <f>IF(G304="","",VLOOKUP(G304,$U$607:$V$609,2,TRUE))</f>
        <v>#N/A</v>
      </c>
      <c r="K88" s="18" t="e">
        <f>IF(G305="","",VLOOKUP(G305,$W$607:$X$609,2,TRUE))</f>
        <v>#N/A</v>
      </c>
      <c r="L88" s="20"/>
    </row>
    <row r="89" ht="90" customHeight="1" spans="2:12">
      <c r="B89" s="11"/>
      <c r="C89" s="15"/>
      <c r="D89" s="16"/>
      <c r="E89" s="17"/>
      <c r="F89" s="15"/>
      <c r="G89" s="16"/>
      <c r="H89" s="17"/>
      <c r="I89" s="18" t="e">
        <f>IF(G306="","",VLOOKUP(G306,$Y$607:$Z$609,2,TRUE))</f>
        <v>#N/A</v>
      </c>
      <c r="J89" s="18" t="e">
        <f>IF(G307="","",VLOOKUP(G307,$AA$607:$AB$609,2,TRUE))</f>
        <v>#N/A</v>
      </c>
      <c r="K89" s="18" t="e">
        <f>IF(G308="","",VLOOKUP(G308,$AC$607:$AD$609,2,TRUE))</f>
        <v>#N/A</v>
      </c>
      <c r="L89" s="20"/>
    </row>
    <row r="90" ht="90" customHeight="1" spans="2:12">
      <c r="B90" s="11"/>
      <c r="C90" s="15"/>
      <c r="D90" s="16"/>
      <c r="E90" s="17"/>
      <c r="F90" s="15"/>
      <c r="G90" s="16"/>
      <c r="H90" s="17"/>
      <c r="I90" s="18" t="e">
        <f>IF(G309="","",VLOOKUP(G309,$AE$607:$AF$609,2,TRUE))</f>
        <v>#N/A</v>
      </c>
      <c r="J90" s="18" t="e">
        <f>IF(G310="","",VLOOKUP(G310,$AG$607:$AH$609,2,TRUE))</f>
        <v>#N/A</v>
      </c>
      <c r="K90" s="18" t="e">
        <f>IF(G311="","",VLOOKUP(G311,$AI$607:$AJ$609,2,TRUE))</f>
        <v>#N/A</v>
      </c>
      <c r="L90" s="20"/>
    </row>
    <row r="91" ht="90" customHeight="1" spans="2:12">
      <c r="B91" s="11"/>
      <c r="C91" s="15"/>
      <c r="D91" s="16"/>
      <c r="E91" s="17"/>
      <c r="F91" s="15"/>
      <c r="G91" s="16"/>
      <c r="H91" s="17"/>
      <c r="I91" s="18" t="e">
        <f>IF(G312="","",VLOOKUP(G312,$AK$607:$AL$609,2,TRUE))</f>
        <v>#N/A</v>
      </c>
      <c r="J91" s="18" t="e">
        <f>IF(G313="","",VLOOKUP(G313,$AM$607:$AN$609,2,TRUE))</f>
        <v>#N/A</v>
      </c>
      <c r="K91" s="18" t="e">
        <f>IF(G314="","",VLOOKUP(G314,$AO$607:$AP$609,2,TRUE))</f>
        <v>#N/A</v>
      </c>
      <c r="L91" s="20"/>
    </row>
    <row r="92" ht="90" customHeight="1" spans="2:12">
      <c r="B92" s="11"/>
      <c r="C92" s="15"/>
      <c r="D92" s="16"/>
      <c r="E92" s="17"/>
      <c r="F92" s="15"/>
      <c r="G92" s="16"/>
      <c r="H92" s="17"/>
      <c r="I92" s="18" t="e">
        <f>IF(G315="","",VLOOKUP(G315,$AQ$607:$AR$609,2,TRUE))</f>
        <v>#N/A</v>
      </c>
      <c r="J92" s="18" t="e">
        <f>IF(G316="","",VLOOKUP(G316,$AS$607:$AT$609,2,TRUE))</f>
        <v>#N/A</v>
      </c>
      <c r="K92" s="18" t="e">
        <f>IF(G317="","",VLOOKUP(G317,$AU$607:$AV$609,2,TRUE))</f>
        <v>#N/A</v>
      </c>
      <c r="L92" s="20"/>
    </row>
    <row r="93" ht="90" customHeight="1" spans="2:12">
      <c r="B93" s="11"/>
      <c r="C93" s="22"/>
      <c r="D93" s="23"/>
      <c r="E93" s="24"/>
      <c r="F93" s="22"/>
      <c r="G93" s="23"/>
      <c r="H93" s="24"/>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6"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ht="15" customHeight="1" spans="2:7">
      <c r="B130" s="37"/>
      <c r="C130" s="36"/>
      <c r="D130" s="32"/>
      <c r="E130" s="36"/>
      <c r="F130" s="32"/>
      <c r="G130" s="36"/>
    </row>
    <row r="131" ht="15" customHeight="1" spans="2:7">
      <c r="B131" s="37">
        <v>12</v>
      </c>
      <c r="C131" s="36"/>
      <c r="D131" s="32"/>
      <c r="E131" s="36"/>
      <c r="F131" s="32"/>
      <c r="G131" s="36"/>
    </row>
    <row r="132" ht="15" customHeight="1" spans="2:7">
      <c r="B132" s="37"/>
      <c r="C132" s="36"/>
      <c r="D132" s="32"/>
      <c r="E132" s="36"/>
      <c r="F132" s="32"/>
      <c r="G132" s="36"/>
    </row>
    <row r="133" ht="15" customHeight="1" spans="2:7">
      <c r="B133" s="37"/>
      <c r="C133" s="36"/>
      <c r="D133" s="32"/>
      <c r="E133" s="36"/>
      <c r="F133" s="32"/>
      <c r="G133" s="36"/>
    </row>
    <row r="134" ht="15" customHeight="1" spans="2:7">
      <c r="B134" s="37">
        <v>13</v>
      </c>
      <c r="C134" s="36"/>
      <c r="D134" s="32"/>
      <c r="E134" s="36"/>
      <c r="F134" s="32"/>
      <c r="G134" s="36"/>
    </row>
    <row r="135" ht="15" customHeight="1" spans="2:7">
      <c r="B135" s="37"/>
      <c r="C135" s="36"/>
      <c r="D135" s="32"/>
      <c r="E135" s="36"/>
      <c r="F135" s="32"/>
      <c r="G135" s="36"/>
    </row>
    <row r="136" ht="15" customHeight="1" spans="2:7">
      <c r="B136" s="37"/>
      <c r="C136" s="36"/>
      <c r="D136" s="32"/>
      <c r="E136" s="36"/>
      <c r="F136" s="32"/>
      <c r="G136" s="36"/>
    </row>
    <row r="137" ht="15" customHeight="1" spans="2:7">
      <c r="B137" s="37">
        <v>14</v>
      </c>
      <c r="C137" s="36"/>
      <c r="D137" s="32"/>
      <c r="E137" s="36"/>
      <c r="F137" s="32"/>
      <c r="G137" s="36"/>
    </row>
    <row r="138" ht="15" customHeight="1" spans="2:7">
      <c r="B138" s="37"/>
      <c r="C138" s="36"/>
      <c r="D138" s="32"/>
      <c r="E138" s="36"/>
      <c r="F138" s="32"/>
      <c r="G138" s="36"/>
    </row>
    <row r="139" ht="15" customHeight="1" spans="2:7">
      <c r="B139" s="37"/>
      <c r="C139" s="36"/>
      <c r="D139" s="32"/>
      <c r="E139" s="36"/>
      <c r="F139" s="32"/>
      <c r="G139" s="36"/>
    </row>
    <row r="140" ht="15" customHeight="1" spans="2:7">
      <c r="B140" s="37">
        <v>15</v>
      </c>
      <c r="C140" s="36"/>
      <c r="D140" s="32"/>
      <c r="E140" s="36"/>
      <c r="F140" s="32"/>
      <c r="G140" s="36"/>
    </row>
    <row r="141" ht="15" customHeight="1" spans="2:7">
      <c r="B141" s="37"/>
      <c r="C141" s="36"/>
      <c r="D141" s="32"/>
      <c r="E141" s="36"/>
      <c r="F141" s="32"/>
      <c r="G141" s="36"/>
    </row>
    <row r="142" ht="15" customHeight="1" spans="2:7">
      <c r="B142" s="37"/>
      <c r="C142" s="36"/>
      <c r="D142" s="32"/>
      <c r="E142" s="36"/>
      <c r="F142" s="32"/>
      <c r="G142" s="36"/>
    </row>
    <row r="143" ht="15" customHeight="1" spans="2:7">
      <c r="B143" s="37">
        <v>16</v>
      </c>
      <c r="C143" s="36"/>
      <c r="D143" s="32"/>
      <c r="E143" s="36"/>
      <c r="F143" s="32"/>
      <c r="G143" s="36"/>
    </row>
    <row r="144" ht="15" customHeight="1" spans="2:7">
      <c r="B144" s="37"/>
      <c r="C144" s="36"/>
      <c r="D144" s="32"/>
      <c r="E144" s="36"/>
      <c r="F144" s="32"/>
      <c r="G144" s="36"/>
    </row>
    <row r="145" ht="15" customHeight="1" spans="2:7">
      <c r="B145" s="37"/>
      <c r="C145" s="36"/>
      <c r="D145" s="32"/>
      <c r="E145" s="36"/>
      <c r="F145" s="32"/>
      <c r="G145" s="36"/>
    </row>
    <row r="146" ht="15" customHeight="1" spans="2:7">
      <c r="B146" s="37">
        <v>17</v>
      </c>
      <c r="C146" s="36"/>
      <c r="D146" s="32"/>
      <c r="E146" s="36"/>
      <c r="F146" s="32"/>
      <c r="G146" s="36"/>
    </row>
    <row r="147" ht="15" customHeight="1" spans="2:7">
      <c r="B147" s="37"/>
      <c r="C147" s="36"/>
      <c r="D147" s="32"/>
      <c r="E147" s="36"/>
      <c r="F147" s="32"/>
      <c r="G147" s="36"/>
    </row>
    <row r="148" ht="15" customHeight="1" spans="2:7">
      <c r="B148" s="37"/>
      <c r="C148" s="36"/>
      <c r="D148" s="32"/>
      <c r="E148" s="36"/>
      <c r="F148" s="32"/>
      <c r="G148" s="36"/>
    </row>
    <row r="149" ht="15" customHeight="1" spans="2:7">
      <c r="B149" s="37">
        <v>18</v>
      </c>
      <c r="C149" s="36"/>
      <c r="D149" s="32"/>
      <c r="E149" s="36"/>
      <c r="F149" s="32"/>
      <c r="G149" s="36"/>
    </row>
    <row r="150" ht="15" customHeight="1" spans="2:7">
      <c r="B150" s="37"/>
      <c r="C150" s="36"/>
      <c r="D150" s="32"/>
      <c r="E150" s="36"/>
      <c r="F150" s="32"/>
      <c r="G150" s="36"/>
    </row>
    <row r="151" ht="15" customHeight="1" spans="2:7">
      <c r="B151" s="37"/>
      <c r="C151" s="36"/>
      <c r="D151" s="32"/>
      <c r="E151" s="36"/>
      <c r="F151" s="32"/>
      <c r="G151" s="36"/>
    </row>
    <row r="152" ht="15" customHeight="1" spans="2:7">
      <c r="B152" s="37">
        <v>19</v>
      </c>
      <c r="C152" s="36"/>
      <c r="D152" s="35"/>
      <c r="E152" s="36"/>
      <c r="F152" s="32"/>
      <c r="G152" s="36"/>
    </row>
    <row r="153" ht="15" customHeight="1" spans="2:7">
      <c r="B153" s="37"/>
      <c r="C153" s="36"/>
      <c r="D153" s="36"/>
      <c r="E153" s="36"/>
      <c r="F153" s="32"/>
      <c r="G153" s="36"/>
    </row>
    <row r="154" ht="15" customHeight="1" spans="2:7">
      <c r="B154" s="37"/>
      <c r="C154" s="36"/>
      <c r="D154" s="36"/>
      <c r="E154" s="36"/>
      <c r="F154" s="32"/>
      <c r="G154" s="36"/>
    </row>
    <row r="155" ht="15" customHeight="1" spans="2:7">
      <c r="B155" s="37">
        <v>20</v>
      </c>
      <c r="C155" s="36"/>
      <c r="D155" s="36"/>
      <c r="E155" s="36"/>
      <c r="F155" s="32"/>
      <c r="G155" s="36"/>
    </row>
    <row r="156" ht="15" customHeight="1" spans="2:7">
      <c r="B156" s="37"/>
      <c r="C156" s="36"/>
      <c r="D156" s="36"/>
      <c r="E156" s="36"/>
      <c r="F156" s="32"/>
      <c r="G156" s="36"/>
    </row>
    <row r="157" ht="15" customHeight="1" spans="2:7">
      <c r="B157" s="37"/>
      <c r="C157" s="36"/>
      <c r="D157" s="36"/>
      <c r="E157" s="36"/>
      <c r="F157" s="32"/>
      <c r="G157" s="36"/>
    </row>
    <row r="158" ht="15" customHeight="1" spans="2:7">
      <c r="B158" s="31">
        <v>21</v>
      </c>
      <c r="C158" s="36"/>
      <c r="D158" s="36"/>
      <c r="E158" s="36"/>
      <c r="F158" s="32"/>
      <c r="G158" s="36"/>
    </row>
    <row r="159" ht="15" customHeight="1" spans="2:7">
      <c r="B159" s="33"/>
      <c r="C159" s="36"/>
      <c r="D159" s="36"/>
      <c r="E159" s="36"/>
      <c r="F159" s="32"/>
      <c r="G159" s="36"/>
    </row>
    <row r="160" ht="15" customHeight="1" spans="2:7">
      <c r="B160" s="34"/>
      <c r="C160" s="36"/>
      <c r="D160" s="36"/>
      <c r="E160" s="36"/>
      <c r="F160" s="32"/>
      <c r="G160" s="36"/>
    </row>
    <row r="161" ht="15" customHeight="1" spans="2:7">
      <c r="B161" s="31">
        <v>22</v>
      </c>
      <c r="C161" s="36"/>
      <c r="D161" s="36"/>
      <c r="E161" s="36"/>
      <c r="F161" s="32"/>
      <c r="G161" s="36"/>
    </row>
    <row r="162" ht="15" customHeight="1" spans="2:7">
      <c r="B162" s="33"/>
      <c r="C162" s="36"/>
      <c r="D162" s="36"/>
      <c r="E162" s="36"/>
      <c r="F162" s="32"/>
      <c r="G162" s="36"/>
    </row>
    <row r="163" ht="15" customHeight="1" spans="2:7">
      <c r="B163" s="34"/>
      <c r="C163" s="36"/>
      <c r="D163" s="36"/>
      <c r="E163" s="36"/>
      <c r="F163" s="32"/>
      <c r="G163" s="36"/>
    </row>
    <row r="164" ht="15" customHeight="1" spans="2:7">
      <c r="B164" s="31">
        <v>23</v>
      </c>
      <c r="C164" s="36"/>
      <c r="D164" s="36"/>
      <c r="E164" s="36"/>
      <c r="F164" s="32"/>
      <c r="G164" s="36"/>
    </row>
    <row r="165" ht="15" customHeight="1" spans="2:7">
      <c r="B165" s="33"/>
      <c r="C165" s="36"/>
      <c r="D165" s="36"/>
      <c r="E165" s="36"/>
      <c r="F165" s="32"/>
      <c r="G165" s="36"/>
    </row>
    <row r="166" ht="15" customHeight="1" spans="2:7">
      <c r="B166" s="34"/>
      <c r="C166" s="36"/>
      <c r="D166" s="36"/>
      <c r="E166" s="36"/>
      <c r="F166" s="32"/>
      <c r="G166" s="36"/>
    </row>
    <row r="167" ht="15" customHeight="1" spans="2:7">
      <c r="B167" s="31">
        <v>24</v>
      </c>
      <c r="C167" s="36"/>
      <c r="D167" s="36"/>
      <c r="E167" s="36"/>
      <c r="F167" s="32"/>
      <c r="G167" s="36"/>
    </row>
    <row r="168" ht="15" customHeight="1" spans="2:7">
      <c r="B168" s="33"/>
      <c r="C168" s="36"/>
      <c r="D168" s="36"/>
      <c r="E168" s="36"/>
      <c r="F168" s="32"/>
      <c r="G168" s="36"/>
    </row>
    <row r="169" ht="15" customHeight="1" spans="2:7">
      <c r="B169" s="34"/>
      <c r="C169" s="36"/>
      <c r="D169" s="36"/>
      <c r="E169" s="36"/>
      <c r="F169" s="32"/>
      <c r="G169" s="36"/>
    </row>
    <row r="170" ht="15" customHeight="1" spans="2:7">
      <c r="B170" s="31">
        <v>25</v>
      </c>
      <c r="C170" s="36"/>
      <c r="D170" s="36"/>
      <c r="E170" s="36"/>
      <c r="F170" s="32"/>
      <c r="G170" s="36"/>
    </row>
    <row r="171" ht="15" customHeight="1" spans="2:7">
      <c r="B171" s="33"/>
      <c r="C171" s="36"/>
      <c r="D171" s="36"/>
      <c r="E171" s="36"/>
      <c r="F171" s="32"/>
      <c r="G171" s="36"/>
    </row>
    <row r="172" ht="15" customHeight="1" spans="2:7">
      <c r="B172" s="34"/>
      <c r="C172" s="36"/>
      <c r="D172" s="36"/>
      <c r="E172" s="36"/>
      <c r="F172" s="32"/>
      <c r="G172" s="36"/>
    </row>
    <row r="173" ht="15" customHeight="1" spans="2:7">
      <c r="B173" s="31">
        <v>26</v>
      </c>
      <c r="C173" s="36"/>
      <c r="D173" s="36"/>
      <c r="E173" s="36"/>
      <c r="F173" s="32"/>
      <c r="G173" s="36"/>
    </row>
    <row r="174" ht="15" customHeight="1" spans="2:7">
      <c r="B174" s="33"/>
      <c r="C174" s="36"/>
      <c r="D174" s="36"/>
      <c r="E174" s="36"/>
      <c r="F174" s="32"/>
      <c r="G174" s="36"/>
    </row>
    <row r="175" ht="15" customHeight="1" spans="2:7">
      <c r="B175" s="34"/>
      <c r="C175" s="36"/>
      <c r="D175" s="36"/>
      <c r="E175" s="36"/>
      <c r="F175" s="32"/>
      <c r="G175" s="36"/>
    </row>
    <row r="176" ht="15" customHeight="1" spans="2:7">
      <c r="B176" s="31">
        <v>27</v>
      </c>
      <c r="C176" s="36"/>
      <c r="D176" s="36"/>
      <c r="E176" s="36"/>
      <c r="F176" s="32"/>
      <c r="G176" s="36"/>
    </row>
    <row r="177" ht="15" customHeight="1" spans="2:7">
      <c r="B177" s="33"/>
      <c r="C177" s="36"/>
      <c r="D177" s="36"/>
      <c r="E177" s="36"/>
      <c r="F177" s="32"/>
      <c r="G177" s="36"/>
    </row>
    <row r="178" ht="15" customHeight="1" spans="2:7">
      <c r="B178" s="34"/>
      <c r="C178" s="36"/>
      <c r="D178" s="36"/>
      <c r="E178" s="36"/>
      <c r="F178" s="32"/>
      <c r="G178" s="36"/>
    </row>
    <row r="179" ht="15" customHeight="1" spans="2:7">
      <c r="B179" s="31">
        <v>28</v>
      </c>
      <c r="C179" s="36"/>
      <c r="D179" s="36"/>
      <c r="E179" s="36"/>
      <c r="F179" s="32"/>
      <c r="G179" s="36"/>
    </row>
    <row r="180" ht="15" customHeight="1" spans="2:7">
      <c r="B180" s="33"/>
      <c r="C180" s="36"/>
      <c r="D180" s="36"/>
      <c r="E180" s="36"/>
      <c r="F180" s="32"/>
      <c r="G180" s="36"/>
    </row>
    <row r="181" ht="15" customHeight="1" spans="2:7">
      <c r="B181" s="34"/>
      <c r="C181" s="36"/>
      <c r="D181" s="36"/>
      <c r="E181" s="36"/>
      <c r="F181" s="32"/>
      <c r="G181" s="36"/>
    </row>
    <row r="182" ht="15" customHeight="1" spans="2:7">
      <c r="B182" s="31">
        <v>29</v>
      </c>
      <c r="C182" s="36"/>
      <c r="D182" s="36"/>
      <c r="E182" s="36"/>
      <c r="F182" s="32"/>
      <c r="G182" s="36"/>
    </row>
    <row r="183" ht="15" customHeight="1" spans="2:7">
      <c r="B183" s="33"/>
      <c r="C183" s="36"/>
      <c r="D183" s="36"/>
      <c r="E183" s="36"/>
      <c r="F183" s="32"/>
      <c r="G183" s="36"/>
    </row>
    <row r="184" ht="15" customHeight="1" spans="2:7">
      <c r="B184" s="34"/>
      <c r="C184" s="36"/>
      <c r="D184" s="36"/>
      <c r="E184" s="36"/>
      <c r="F184" s="32"/>
      <c r="G184" s="36"/>
    </row>
    <row r="185" ht="15" customHeight="1" spans="2:7">
      <c r="B185" s="31">
        <v>30</v>
      </c>
      <c r="C185" s="36"/>
      <c r="D185" s="36"/>
      <c r="E185" s="36"/>
      <c r="F185" s="32"/>
      <c r="G185" s="36"/>
    </row>
    <row r="186" ht="15" customHeight="1" spans="2:7">
      <c r="B186" s="33"/>
      <c r="C186" s="36"/>
      <c r="D186" s="36"/>
      <c r="E186" s="36"/>
      <c r="F186" s="32"/>
      <c r="G186" s="36"/>
    </row>
    <row r="187" ht="15" customHeight="1" spans="2:7">
      <c r="B187" s="34"/>
      <c r="C187" s="38"/>
      <c r="D187" s="38"/>
      <c r="E187" s="38"/>
      <c r="F187" s="32"/>
      <c r="G187" s="38"/>
    </row>
    <row r="188" ht="15" customHeight="1"/>
    <row r="189" ht="15" customHeight="1" spans="2:7">
      <c r="B189" s="25" t="s">
        <v>839</v>
      </c>
      <c r="C189" s="26"/>
      <c r="D189" s="26"/>
      <c r="E189" s="26"/>
      <c r="F189" s="26"/>
      <c r="G189" s="27"/>
    </row>
    <row r="190" ht="48.75" customHeight="1" spans="2:7">
      <c r="B190" s="28"/>
      <c r="C190" s="29" t="s">
        <v>5</v>
      </c>
      <c r="D190" s="29" t="s">
        <v>112</v>
      </c>
      <c r="E190" s="29" t="s">
        <v>338</v>
      </c>
      <c r="F190" s="29" t="s">
        <v>405</v>
      </c>
      <c r="G190" s="30" t="s">
        <v>726</v>
      </c>
    </row>
    <row r="191" ht="15" customHeight="1" spans="2:7">
      <c r="B191" s="31">
        <v>1</v>
      </c>
      <c r="C191" s="39"/>
      <c r="D191" s="40"/>
      <c r="E191" s="40"/>
      <c r="F191" s="40"/>
      <c r="G191" s="40"/>
    </row>
    <row r="192" ht="15" customHeight="1" spans="2:7">
      <c r="B192" s="33"/>
      <c r="C192" s="39"/>
      <c r="D192" s="40"/>
      <c r="E192" s="40"/>
      <c r="F192" s="40"/>
      <c r="G192" s="40"/>
    </row>
    <row r="193" ht="15" customHeight="1" spans="2:7">
      <c r="B193" s="34"/>
      <c r="C193" s="39"/>
      <c r="D193" s="40"/>
      <c r="E193" s="40"/>
      <c r="F193" s="40"/>
      <c r="G193" s="40"/>
    </row>
    <row r="194" ht="15" customHeight="1" spans="2:7">
      <c r="B194" s="31">
        <v>2</v>
      </c>
      <c r="C194" s="39"/>
      <c r="D194" s="40"/>
      <c r="E194" s="40"/>
      <c r="F194" s="40"/>
      <c r="G194" s="40"/>
    </row>
    <row r="195" ht="15" customHeight="1" spans="2:7">
      <c r="B195" s="33"/>
      <c r="C195" s="39"/>
      <c r="D195" s="40"/>
      <c r="E195" s="40"/>
      <c r="F195" s="40"/>
      <c r="G195" s="40"/>
    </row>
    <row r="196" ht="15" customHeight="1" spans="2:7">
      <c r="B196" s="34"/>
      <c r="C196" s="39"/>
      <c r="D196" s="40"/>
      <c r="E196" s="40"/>
      <c r="F196" s="40"/>
      <c r="G196" s="40"/>
    </row>
    <row r="197" ht="15" customHeight="1" spans="2:7">
      <c r="B197" s="31">
        <v>3</v>
      </c>
      <c r="C197" s="39"/>
      <c r="D197" s="40"/>
      <c r="E197" s="40"/>
      <c r="F197" s="40"/>
      <c r="G197" s="40"/>
    </row>
    <row r="198" ht="15" customHeight="1" spans="2:7">
      <c r="B198" s="33"/>
      <c r="C198" s="39"/>
      <c r="D198" s="40"/>
      <c r="E198" s="40"/>
      <c r="F198" s="40"/>
      <c r="G198" s="40"/>
    </row>
    <row r="199" ht="15" customHeight="1" spans="2:7">
      <c r="B199" s="34"/>
      <c r="C199" s="39"/>
      <c r="D199" s="40"/>
      <c r="E199" s="40"/>
      <c r="F199" s="40"/>
      <c r="G199" s="40"/>
    </row>
    <row r="200" ht="15" customHeight="1" spans="2:7">
      <c r="B200" s="31">
        <v>4</v>
      </c>
      <c r="C200" s="39"/>
      <c r="D200" s="40"/>
      <c r="E200" s="40"/>
      <c r="F200" s="40"/>
      <c r="G200" s="40"/>
    </row>
    <row r="201" ht="15" customHeight="1" spans="2:7">
      <c r="B201" s="33"/>
      <c r="C201" s="39"/>
      <c r="D201" s="40"/>
      <c r="E201" s="40"/>
      <c r="F201" s="40"/>
      <c r="G201" s="40"/>
    </row>
    <row r="202" ht="15" customHeight="1" spans="2:7">
      <c r="B202" s="34"/>
      <c r="C202" s="39"/>
      <c r="D202" s="40"/>
      <c r="E202" s="40"/>
      <c r="F202" s="40"/>
      <c r="G202" s="40"/>
    </row>
    <row r="203" ht="15" customHeight="1" spans="2:7">
      <c r="B203" s="31">
        <v>5</v>
      </c>
      <c r="C203" s="39"/>
      <c r="D203" s="40"/>
      <c r="E203" s="40"/>
      <c r="F203" s="40"/>
      <c r="G203" s="40"/>
    </row>
    <row r="204" ht="15" customHeight="1" spans="2:7">
      <c r="B204" s="33"/>
      <c r="C204" s="39"/>
      <c r="D204" s="40"/>
      <c r="E204" s="40"/>
      <c r="F204" s="40"/>
      <c r="G204" s="40"/>
    </row>
    <row r="205" ht="15" customHeight="1" spans="2:7">
      <c r="B205" s="34"/>
      <c r="C205" s="39"/>
      <c r="D205" s="40"/>
      <c r="E205" s="40"/>
      <c r="F205" s="40"/>
      <c r="G205" s="40"/>
    </row>
    <row r="206" ht="15" customHeight="1" spans="2:7">
      <c r="B206" s="31">
        <v>6</v>
      </c>
      <c r="C206" s="39"/>
      <c r="D206" s="40"/>
      <c r="E206" s="40"/>
      <c r="F206" s="40"/>
      <c r="G206" s="40"/>
    </row>
    <row r="207" ht="15" customHeight="1" spans="2:7">
      <c r="B207" s="33"/>
      <c r="C207" s="39"/>
      <c r="D207" s="40"/>
      <c r="E207" s="40"/>
      <c r="F207" s="40"/>
      <c r="G207" s="40"/>
    </row>
    <row r="208" ht="15" customHeight="1" spans="2:7">
      <c r="B208" s="34"/>
      <c r="C208" s="39"/>
      <c r="D208" s="40"/>
      <c r="E208" s="40"/>
      <c r="F208" s="40"/>
      <c r="G208" s="40"/>
    </row>
    <row r="209" ht="15" customHeight="1" spans="2:7">
      <c r="B209" s="31">
        <v>7</v>
      </c>
      <c r="C209" s="39"/>
      <c r="D209" s="40"/>
      <c r="E209" s="40"/>
      <c r="F209" s="40"/>
      <c r="G209" s="40"/>
    </row>
    <row r="210" ht="15" customHeight="1" spans="2:7">
      <c r="B210" s="33"/>
      <c r="C210" s="39"/>
      <c r="D210" s="40"/>
      <c r="E210" s="40"/>
      <c r="F210" s="40"/>
      <c r="G210" s="40"/>
    </row>
    <row r="211" ht="15" customHeight="1" spans="2:7">
      <c r="B211" s="34"/>
      <c r="C211" s="39"/>
      <c r="D211" s="40"/>
      <c r="E211" s="40"/>
      <c r="F211" s="40"/>
      <c r="G211" s="40"/>
    </row>
    <row r="212" ht="15" customHeight="1" spans="2:7">
      <c r="B212" s="31">
        <v>8</v>
      </c>
      <c r="C212" s="41"/>
      <c r="D212" s="40"/>
      <c r="E212" s="42"/>
      <c r="F212" s="40"/>
      <c r="G212" s="42"/>
    </row>
    <row r="213" ht="15" customHeight="1" spans="2:7">
      <c r="B213" s="33"/>
      <c r="C213" s="43"/>
      <c r="D213" s="40"/>
      <c r="E213" s="44"/>
      <c r="F213" s="40"/>
      <c r="G213" s="44"/>
    </row>
    <row r="214" ht="15" customHeight="1" spans="2:7">
      <c r="B214" s="34"/>
      <c r="C214" s="43"/>
      <c r="D214" s="40"/>
      <c r="E214" s="44"/>
      <c r="F214" s="40"/>
      <c r="G214" s="44"/>
    </row>
    <row r="215" ht="15" customHeight="1" spans="2:7">
      <c r="B215" s="31">
        <v>9</v>
      </c>
      <c r="C215" s="43"/>
      <c r="D215" s="40"/>
      <c r="E215" s="44"/>
      <c r="F215" s="40"/>
      <c r="G215" s="44"/>
    </row>
    <row r="216" ht="15" customHeight="1" spans="2:7">
      <c r="B216" s="33"/>
      <c r="C216" s="43"/>
      <c r="D216" s="40"/>
      <c r="E216" s="44"/>
      <c r="F216" s="40"/>
      <c r="G216" s="44"/>
    </row>
    <row r="217" ht="15" customHeight="1" spans="2:7">
      <c r="B217" s="34"/>
      <c r="C217" s="43"/>
      <c r="D217" s="40"/>
      <c r="E217" s="44"/>
      <c r="F217" s="40"/>
      <c r="G217" s="44"/>
    </row>
    <row r="218" ht="15" customHeight="1" spans="2:7">
      <c r="B218" s="37">
        <v>10</v>
      </c>
      <c r="C218" s="43"/>
      <c r="D218" s="40"/>
      <c r="E218" s="44"/>
      <c r="F218" s="40"/>
      <c r="G218" s="44"/>
    </row>
    <row r="219" ht="15" customHeight="1" spans="2:7">
      <c r="B219" s="37"/>
      <c r="C219" s="43"/>
      <c r="D219" s="40"/>
      <c r="E219" s="44"/>
      <c r="F219" s="40"/>
      <c r="G219" s="44"/>
    </row>
    <row r="220" ht="15" customHeight="1" spans="2:7">
      <c r="B220" s="37"/>
      <c r="C220" s="43"/>
      <c r="D220" s="40"/>
      <c r="E220" s="44"/>
      <c r="F220" s="40"/>
      <c r="G220" s="44"/>
    </row>
    <row r="221" ht="15" customHeight="1" spans="2:7">
      <c r="B221" s="37">
        <v>11</v>
      </c>
      <c r="C221" s="43"/>
      <c r="D221" s="40"/>
      <c r="E221" s="44"/>
      <c r="F221" s="40"/>
      <c r="G221" s="44"/>
    </row>
    <row r="222" ht="15" customHeight="1" spans="2:7">
      <c r="B222" s="37"/>
      <c r="C222" s="43"/>
      <c r="D222" s="40"/>
      <c r="E222" s="44"/>
      <c r="F222" s="40"/>
      <c r="G222" s="44"/>
    </row>
    <row r="223" ht="15" customHeight="1" spans="2:7">
      <c r="B223" s="37"/>
      <c r="C223" s="43"/>
      <c r="D223" s="40"/>
      <c r="E223" s="44"/>
      <c r="F223" s="40"/>
      <c r="G223" s="44"/>
    </row>
    <row r="224" ht="15" customHeight="1" spans="2:7">
      <c r="B224" s="37">
        <v>12</v>
      </c>
      <c r="C224" s="43"/>
      <c r="D224" s="40"/>
      <c r="E224" s="44"/>
      <c r="F224" s="40"/>
      <c r="G224" s="44"/>
    </row>
    <row r="225" ht="15" customHeight="1" spans="2:7">
      <c r="B225" s="37"/>
      <c r="C225" s="43"/>
      <c r="D225" s="40"/>
      <c r="E225" s="44"/>
      <c r="F225" s="40"/>
      <c r="G225" s="44"/>
    </row>
    <row r="226" ht="15" customHeight="1" spans="2:7">
      <c r="B226" s="37"/>
      <c r="C226" s="43"/>
      <c r="D226" s="40"/>
      <c r="E226" s="44"/>
      <c r="F226" s="40"/>
      <c r="G226" s="44"/>
    </row>
    <row r="227" ht="15" customHeight="1" spans="2:7">
      <c r="B227" s="37">
        <v>13</v>
      </c>
      <c r="C227" s="43"/>
      <c r="D227" s="40"/>
      <c r="E227" s="44"/>
      <c r="F227" s="40"/>
      <c r="G227" s="44"/>
    </row>
    <row r="228" ht="15" customHeight="1" spans="2:7">
      <c r="B228" s="37"/>
      <c r="C228" s="43"/>
      <c r="D228" s="40"/>
      <c r="E228" s="44"/>
      <c r="F228" s="40"/>
      <c r="G228" s="44"/>
    </row>
    <row r="229" ht="15" customHeight="1" spans="2:7">
      <c r="B229" s="37"/>
      <c r="C229" s="43"/>
      <c r="D229" s="40"/>
      <c r="E229" s="44"/>
      <c r="F229" s="40"/>
      <c r="G229" s="44"/>
    </row>
    <row r="230" ht="15" customHeight="1" spans="2:7">
      <c r="B230" s="37">
        <v>14</v>
      </c>
      <c r="C230" s="43"/>
      <c r="D230" s="40"/>
      <c r="E230" s="44"/>
      <c r="F230" s="40"/>
      <c r="G230" s="44"/>
    </row>
    <row r="231" ht="15" customHeight="1" spans="2:7">
      <c r="B231" s="37"/>
      <c r="C231" s="43"/>
      <c r="D231" s="40"/>
      <c r="E231" s="44"/>
      <c r="F231" s="40"/>
      <c r="G231" s="44"/>
    </row>
    <row r="232" ht="15" customHeight="1" spans="2:7">
      <c r="B232" s="37"/>
      <c r="C232" s="43"/>
      <c r="D232" s="40"/>
      <c r="E232" s="44"/>
      <c r="F232" s="40"/>
      <c r="G232" s="44"/>
    </row>
    <row r="233" ht="15" customHeight="1" spans="2:7">
      <c r="B233" s="37">
        <v>15</v>
      </c>
      <c r="C233" s="43"/>
      <c r="D233" s="40"/>
      <c r="E233" s="44"/>
      <c r="F233" s="40"/>
      <c r="G233" s="44"/>
    </row>
    <row r="234" ht="15" customHeight="1" spans="2:7">
      <c r="B234" s="37"/>
      <c r="C234" s="43"/>
      <c r="D234" s="40"/>
      <c r="E234" s="44"/>
      <c r="F234" s="40"/>
      <c r="G234" s="44"/>
    </row>
    <row r="235" ht="15" customHeight="1" spans="2:7">
      <c r="B235" s="37"/>
      <c r="C235" s="43"/>
      <c r="D235" s="40"/>
      <c r="E235" s="44"/>
      <c r="F235" s="40"/>
      <c r="G235" s="44"/>
    </row>
    <row r="236" ht="15" customHeight="1" spans="2:7">
      <c r="B236" s="31">
        <v>16</v>
      </c>
      <c r="C236" s="43"/>
      <c r="D236" s="40"/>
      <c r="E236" s="44"/>
      <c r="F236" s="40"/>
      <c r="G236" s="44"/>
    </row>
    <row r="237" ht="15" customHeight="1" spans="2:7">
      <c r="B237" s="33"/>
      <c r="C237" s="43"/>
      <c r="D237" s="40"/>
      <c r="E237" s="44"/>
      <c r="F237" s="40"/>
      <c r="G237" s="44"/>
    </row>
    <row r="238" ht="15" customHeight="1" spans="2:7">
      <c r="B238" s="34"/>
      <c r="C238" s="43"/>
      <c r="D238" s="40"/>
      <c r="E238" s="44"/>
      <c r="F238" s="40"/>
      <c r="G238" s="44"/>
    </row>
    <row r="239" ht="15" customHeight="1" spans="2:7">
      <c r="B239" s="31">
        <v>17</v>
      </c>
      <c r="C239" s="43"/>
      <c r="D239" s="40"/>
      <c r="E239" s="44"/>
      <c r="F239" s="40"/>
      <c r="G239" s="44"/>
    </row>
    <row r="240" ht="15" customHeight="1" spans="2:7">
      <c r="B240" s="33"/>
      <c r="C240" s="43"/>
      <c r="D240" s="40"/>
      <c r="E240" s="44"/>
      <c r="F240" s="40"/>
      <c r="G240" s="44"/>
    </row>
    <row r="241" ht="15" customHeight="1" spans="2:7">
      <c r="B241" s="34"/>
      <c r="C241" s="43"/>
      <c r="D241" s="40"/>
      <c r="E241" s="44"/>
      <c r="F241" s="40"/>
      <c r="G241" s="44"/>
    </row>
    <row r="242" ht="15" customHeight="1" spans="2:7">
      <c r="B242" s="31">
        <v>18</v>
      </c>
      <c r="C242" s="43"/>
      <c r="D242" s="40"/>
      <c r="E242" s="44"/>
      <c r="F242" s="40"/>
      <c r="G242" s="44"/>
    </row>
    <row r="243" ht="15" customHeight="1" spans="2:7">
      <c r="B243" s="33"/>
      <c r="C243" s="43"/>
      <c r="D243" s="40"/>
      <c r="E243" s="44"/>
      <c r="F243" s="40"/>
      <c r="G243" s="44"/>
    </row>
    <row r="244" ht="15" customHeight="1" spans="2:7">
      <c r="B244" s="34"/>
      <c r="C244" s="43"/>
      <c r="D244" s="40"/>
      <c r="E244" s="44"/>
      <c r="F244" s="40"/>
      <c r="G244" s="44"/>
    </row>
    <row r="245" ht="15" customHeight="1" spans="2:7">
      <c r="B245" s="31">
        <v>19</v>
      </c>
      <c r="C245" s="43"/>
      <c r="D245" s="40"/>
      <c r="E245" s="44"/>
      <c r="F245" s="40"/>
      <c r="G245" s="44"/>
    </row>
    <row r="246" ht="15" customHeight="1" spans="2:7">
      <c r="B246" s="33"/>
      <c r="C246" s="43"/>
      <c r="D246" s="40"/>
      <c r="E246" s="44"/>
      <c r="F246" s="40"/>
      <c r="G246" s="44"/>
    </row>
    <row r="247" ht="15" customHeight="1" spans="2:7">
      <c r="B247" s="34"/>
      <c r="C247" s="43"/>
      <c r="D247" s="40"/>
      <c r="E247" s="44"/>
      <c r="F247" s="40"/>
      <c r="G247" s="44"/>
    </row>
    <row r="248" ht="15" customHeight="1" spans="2:7">
      <c r="B248" s="31">
        <v>20</v>
      </c>
      <c r="C248" s="43"/>
      <c r="D248" s="40"/>
      <c r="E248" s="44"/>
      <c r="F248" s="40"/>
      <c r="G248" s="44"/>
    </row>
    <row r="249" ht="15" customHeight="1" spans="2:7">
      <c r="B249" s="33"/>
      <c r="C249" s="43"/>
      <c r="D249" s="40"/>
      <c r="E249" s="44"/>
      <c r="F249" s="40"/>
      <c r="G249" s="44"/>
    </row>
    <row r="250" ht="15" customHeight="1" spans="2:7">
      <c r="B250" s="34"/>
      <c r="C250" s="43"/>
      <c r="D250" s="40"/>
      <c r="E250" s="44"/>
      <c r="F250" s="40"/>
      <c r="G250" s="44"/>
    </row>
    <row r="251" ht="15" customHeight="1" spans="2:7">
      <c r="B251" s="31">
        <v>21</v>
      </c>
      <c r="C251" s="43"/>
      <c r="D251" s="40"/>
      <c r="E251" s="44"/>
      <c r="F251" s="40"/>
      <c r="G251" s="44"/>
    </row>
    <row r="252" ht="15" customHeight="1" spans="2:7">
      <c r="B252" s="33"/>
      <c r="C252" s="43"/>
      <c r="D252" s="40"/>
      <c r="E252" s="44"/>
      <c r="F252" s="40"/>
      <c r="G252" s="44"/>
    </row>
    <row r="253" ht="15" customHeight="1" spans="2:7">
      <c r="B253" s="34"/>
      <c r="C253" s="43"/>
      <c r="D253" s="40"/>
      <c r="E253" s="44"/>
      <c r="F253" s="40"/>
      <c r="G253" s="44"/>
    </row>
    <row r="254" ht="15" customHeight="1" spans="2:7">
      <c r="B254" s="31">
        <v>22</v>
      </c>
      <c r="C254" s="43"/>
      <c r="D254" s="40"/>
      <c r="E254" s="44"/>
      <c r="F254" s="40"/>
      <c r="G254" s="44"/>
    </row>
    <row r="255" ht="15" customHeight="1" spans="2:7">
      <c r="B255" s="33"/>
      <c r="C255" s="43"/>
      <c r="D255" s="40"/>
      <c r="E255" s="44"/>
      <c r="F255" s="40"/>
      <c r="G255" s="44"/>
    </row>
    <row r="256" ht="15" customHeight="1" spans="2:7">
      <c r="B256" s="34"/>
      <c r="C256" s="43"/>
      <c r="D256" s="40"/>
      <c r="E256" s="44"/>
      <c r="F256" s="40"/>
      <c r="G256" s="44"/>
    </row>
    <row r="257" ht="15" customHeight="1" spans="2:7">
      <c r="B257" s="31">
        <v>23</v>
      </c>
      <c r="C257" s="43"/>
      <c r="D257" s="40"/>
      <c r="E257" s="44"/>
      <c r="F257" s="40"/>
      <c r="G257" s="44"/>
    </row>
    <row r="258" ht="15" customHeight="1" spans="2:7">
      <c r="B258" s="33"/>
      <c r="C258" s="43"/>
      <c r="D258" s="40"/>
      <c r="E258" s="44"/>
      <c r="F258" s="40"/>
      <c r="G258" s="44"/>
    </row>
    <row r="259" ht="15" customHeight="1" spans="2:7">
      <c r="B259" s="34"/>
      <c r="C259" s="43"/>
      <c r="D259" s="40"/>
      <c r="E259" s="44"/>
      <c r="F259" s="40"/>
      <c r="G259" s="44"/>
    </row>
    <row r="260" ht="15" customHeight="1" spans="2:7">
      <c r="B260" s="31">
        <v>24</v>
      </c>
      <c r="C260" s="43"/>
      <c r="D260" s="40"/>
      <c r="E260" s="44"/>
      <c r="F260" s="40"/>
      <c r="G260" s="44"/>
    </row>
    <row r="261" ht="15" customHeight="1" spans="2:7">
      <c r="B261" s="33"/>
      <c r="C261" s="43"/>
      <c r="D261" s="40"/>
      <c r="E261" s="44"/>
      <c r="F261" s="40"/>
      <c r="G261" s="44"/>
    </row>
    <row r="262" ht="15" customHeight="1" spans="2:7">
      <c r="B262" s="34"/>
      <c r="C262" s="43"/>
      <c r="D262" s="40"/>
      <c r="E262" s="44"/>
      <c r="F262" s="40"/>
      <c r="G262" s="44"/>
    </row>
    <row r="263" ht="15" customHeight="1" spans="2:7">
      <c r="B263" s="31">
        <v>25</v>
      </c>
      <c r="C263" s="43"/>
      <c r="D263" s="40"/>
      <c r="E263" s="44"/>
      <c r="F263" s="40"/>
      <c r="G263" s="44"/>
    </row>
    <row r="264" ht="15" customHeight="1" spans="2:7">
      <c r="B264" s="33"/>
      <c r="C264" s="43"/>
      <c r="D264" s="40"/>
      <c r="E264" s="44"/>
      <c r="F264" s="40"/>
      <c r="G264" s="44"/>
    </row>
    <row r="265" ht="15" customHeight="1" spans="2:7">
      <c r="B265" s="34"/>
      <c r="C265" s="43"/>
      <c r="D265" s="40"/>
      <c r="E265" s="44"/>
      <c r="F265" s="40"/>
      <c r="G265" s="44"/>
    </row>
    <row r="266" ht="15" customHeight="1" spans="2:7">
      <c r="B266" s="37">
        <v>26</v>
      </c>
      <c r="C266" s="43"/>
      <c r="D266" s="40"/>
      <c r="E266" s="44"/>
      <c r="F266" s="40"/>
      <c r="G266" s="44"/>
    </row>
    <row r="267" ht="15" customHeight="1" spans="2:7">
      <c r="B267" s="37"/>
      <c r="C267" s="43"/>
      <c r="D267" s="40"/>
      <c r="E267" s="44"/>
      <c r="F267" s="40"/>
      <c r="G267" s="44"/>
    </row>
    <row r="268" ht="15" customHeight="1" spans="2:7">
      <c r="B268" s="37"/>
      <c r="C268" s="43"/>
      <c r="D268" s="40"/>
      <c r="E268" s="44"/>
      <c r="F268" s="40"/>
      <c r="G268" s="44"/>
    </row>
    <row r="269" ht="15" customHeight="1" spans="2:7">
      <c r="B269" s="37">
        <v>27</v>
      </c>
      <c r="C269" s="43"/>
      <c r="D269" s="40"/>
      <c r="E269" s="44"/>
      <c r="F269" s="40"/>
      <c r="G269" s="44"/>
    </row>
    <row r="270" ht="15" customHeight="1" spans="2:7">
      <c r="B270" s="37"/>
      <c r="C270" s="43"/>
      <c r="D270" s="40"/>
      <c r="E270" s="44"/>
      <c r="F270" s="40"/>
      <c r="G270" s="44"/>
    </row>
    <row r="271" ht="15" customHeight="1" spans="2:7">
      <c r="B271" s="37"/>
      <c r="C271" s="43"/>
      <c r="D271" s="40"/>
      <c r="E271" s="44"/>
      <c r="F271" s="40"/>
      <c r="G271" s="44"/>
    </row>
    <row r="272" ht="15" customHeight="1" spans="2:7">
      <c r="B272" s="37">
        <v>28</v>
      </c>
      <c r="C272" s="43"/>
      <c r="D272" s="40"/>
      <c r="E272" s="44"/>
      <c r="F272" s="40"/>
      <c r="G272" s="44"/>
    </row>
    <row r="273" ht="15" customHeight="1" spans="2:7">
      <c r="B273" s="37"/>
      <c r="C273" s="43"/>
      <c r="D273" s="40"/>
      <c r="E273" s="44"/>
      <c r="F273" s="40"/>
      <c r="G273" s="44"/>
    </row>
    <row r="274" ht="15" customHeight="1" spans="2:7">
      <c r="B274" s="37"/>
      <c r="C274" s="43"/>
      <c r="D274" s="40"/>
      <c r="E274" s="44"/>
      <c r="F274" s="40"/>
      <c r="G274" s="44"/>
    </row>
    <row r="275" ht="15" customHeight="1" spans="2:7">
      <c r="B275" s="37">
        <v>29</v>
      </c>
      <c r="C275" s="43"/>
      <c r="D275" s="42"/>
      <c r="E275" s="44"/>
      <c r="F275" s="40"/>
      <c r="G275" s="44"/>
    </row>
    <row r="276" ht="15" customHeight="1" spans="2:7">
      <c r="B276" s="37"/>
      <c r="C276" s="43"/>
      <c r="D276" s="44"/>
      <c r="E276" s="44"/>
      <c r="F276" s="40"/>
      <c r="G276" s="44"/>
    </row>
    <row r="277" ht="15" customHeight="1" spans="2:7">
      <c r="B277" s="37"/>
      <c r="C277" s="43"/>
      <c r="D277" s="44"/>
      <c r="E277" s="44"/>
      <c r="F277" s="40"/>
      <c r="G277" s="44"/>
    </row>
    <row r="278" ht="15" customHeight="1" spans="2:7">
      <c r="B278" s="37">
        <v>30</v>
      </c>
      <c r="C278" s="43"/>
      <c r="D278" s="44"/>
      <c r="E278" s="44"/>
      <c r="F278" s="40"/>
      <c r="G278" s="44"/>
    </row>
    <row r="279" ht="15" customHeight="1" spans="2:7">
      <c r="B279" s="37"/>
      <c r="C279" s="43"/>
      <c r="D279" s="44"/>
      <c r="E279" s="44"/>
      <c r="F279" s="40"/>
      <c r="G279" s="44"/>
    </row>
    <row r="280" ht="15" customHeight="1" spans="2:7">
      <c r="B280" s="37"/>
      <c r="C280" s="43"/>
      <c r="D280" s="44"/>
      <c r="E280" s="44"/>
      <c r="F280" s="40"/>
      <c r="G280" s="44"/>
    </row>
    <row r="281" ht="15" customHeight="1" spans="2:7">
      <c r="B281" s="37">
        <v>31</v>
      </c>
      <c r="C281" s="43"/>
      <c r="D281" s="44"/>
      <c r="E281" s="44"/>
      <c r="F281" s="40"/>
      <c r="G281" s="44"/>
    </row>
    <row r="282" ht="15" customHeight="1" spans="2:7">
      <c r="B282" s="37"/>
      <c r="C282" s="43"/>
      <c r="D282" s="44"/>
      <c r="E282" s="44"/>
      <c r="F282" s="40"/>
      <c r="G282" s="44"/>
    </row>
    <row r="283" ht="15" customHeight="1" spans="2:7">
      <c r="B283" s="37"/>
      <c r="C283" s="43"/>
      <c r="D283" s="44"/>
      <c r="E283" s="44"/>
      <c r="F283" s="40"/>
      <c r="G283" s="44"/>
    </row>
    <row r="284" ht="15" customHeight="1" spans="2:7">
      <c r="B284" s="37">
        <v>32</v>
      </c>
      <c r="C284" s="43"/>
      <c r="D284" s="44"/>
      <c r="E284" s="44"/>
      <c r="F284" s="40"/>
      <c r="G284" s="44"/>
    </row>
    <row r="285" ht="15" customHeight="1" spans="2:7">
      <c r="B285" s="37"/>
      <c r="C285" s="43"/>
      <c r="D285" s="44"/>
      <c r="E285" s="44"/>
      <c r="F285" s="40"/>
      <c r="G285" s="44"/>
    </row>
    <row r="286" ht="15" customHeight="1" spans="2:7">
      <c r="B286" s="37"/>
      <c r="C286" s="43"/>
      <c r="D286" s="44"/>
      <c r="E286" s="44"/>
      <c r="F286" s="40"/>
      <c r="G286" s="44"/>
    </row>
    <row r="287" ht="15" customHeight="1" spans="2:7">
      <c r="B287" s="37">
        <v>33</v>
      </c>
      <c r="C287" s="43"/>
      <c r="D287" s="44"/>
      <c r="E287" s="44"/>
      <c r="F287" s="40"/>
      <c r="G287" s="44"/>
    </row>
    <row r="288" ht="15" customHeight="1" spans="2:7">
      <c r="B288" s="37"/>
      <c r="C288" s="43"/>
      <c r="D288" s="44"/>
      <c r="E288" s="44"/>
      <c r="F288" s="40"/>
      <c r="G288" s="44"/>
    </row>
    <row r="289" ht="15" customHeight="1" spans="2:7">
      <c r="B289" s="37"/>
      <c r="C289" s="43"/>
      <c r="D289" s="44"/>
      <c r="E289" s="44"/>
      <c r="F289" s="40"/>
      <c r="G289" s="44"/>
    </row>
    <row r="290" ht="15" customHeight="1" spans="2:7">
      <c r="B290" s="37">
        <v>34</v>
      </c>
      <c r="C290" s="43"/>
      <c r="D290" s="44"/>
      <c r="E290" s="44"/>
      <c r="F290" s="40"/>
      <c r="G290" s="44"/>
    </row>
    <row r="291" ht="15" customHeight="1" spans="2:7">
      <c r="B291" s="37"/>
      <c r="C291" s="43"/>
      <c r="D291" s="44"/>
      <c r="E291" s="44"/>
      <c r="F291" s="40"/>
      <c r="G291" s="44"/>
    </row>
    <row r="292" ht="15" customHeight="1" spans="2:7">
      <c r="B292" s="37"/>
      <c r="C292" s="43"/>
      <c r="D292" s="44"/>
      <c r="E292" s="44"/>
      <c r="F292" s="40"/>
      <c r="G292" s="44"/>
    </row>
    <row r="293" ht="15" customHeight="1" spans="2:7">
      <c r="B293" s="37">
        <v>35</v>
      </c>
      <c r="C293" s="43"/>
      <c r="D293" s="44"/>
      <c r="E293" s="44"/>
      <c r="F293" s="40"/>
      <c r="G293" s="44"/>
    </row>
    <row r="294" ht="15" customHeight="1" spans="2:7">
      <c r="B294" s="37"/>
      <c r="C294" s="43"/>
      <c r="D294" s="44"/>
      <c r="E294" s="44"/>
      <c r="F294" s="40"/>
      <c r="G294" s="44"/>
    </row>
    <row r="295" ht="15" customHeight="1" spans="2:7">
      <c r="B295" s="37"/>
      <c r="C295" s="45"/>
      <c r="D295" s="46"/>
      <c r="E295" s="46"/>
      <c r="F295" s="40"/>
      <c r="G295" s="46"/>
    </row>
    <row r="296" ht="15" customHeight="1"/>
    <row r="297" ht="15" customHeight="1"/>
    <row r="298" ht="15" customHeight="1" spans="2:7">
      <c r="B298" s="25" t="s">
        <v>840</v>
      </c>
      <c r="C298" s="26"/>
      <c r="D298" s="26"/>
      <c r="E298" s="26"/>
      <c r="F298" s="26"/>
      <c r="G298" s="27"/>
    </row>
    <row r="299" ht="36" customHeight="1" spans="2:7">
      <c r="B299" s="28"/>
      <c r="C299" s="29" t="s">
        <v>5</v>
      </c>
      <c r="D299" s="29" t="s">
        <v>112</v>
      </c>
      <c r="E299" s="29" t="s">
        <v>338</v>
      </c>
      <c r="F299" s="29" t="s">
        <v>405</v>
      </c>
      <c r="G299" s="30" t="s">
        <v>726</v>
      </c>
    </row>
    <row r="300" ht="15" customHeight="1" spans="2:7">
      <c r="B300" s="31">
        <v>1</v>
      </c>
      <c r="C300" s="137">
        <f>'5 жастағы балалар Ф'!D161</f>
        <v>0</v>
      </c>
      <c r="D300" s="137">
        <f>'5 жастағы балалар К'!D161</f>
        <v>0</v>
      </c>
      <c r="E300" s="137">
        <f>'5 жастағы балалар Т'!D161</f>
        <v>0</v>
      </c>
      <c r="F300" s="137">
        <f>'5 жастағы балалар Ш'!D161</f>
        <v>0</v>
      </c>
      <c r="G300" s="137">
        <f>'5 жастағы балалар Ә'!D161</f>
        <v>0</v>
      </c>
    </row>
    <row r="301" ht="15" customHeight="1" spans="2:7">
      <c r="B301" s="33"/>
      <c r="C301" s="137">
        <f>'5 жастағы балалар Ф'!E161</f>
        <v>0</v>
      </c>
      <c r="D301" s="137">
        <f>'5 жастағы балалар К'!E161</f>
        <v>0</v>
      </c>
      <c r="E301" s="137">
        <f>'5 жастағы балалар Т'!E161</f>
        <v>0</v>
      </c>
      <c r="F301" s="137">
        <f>'5 жастағы балалар Ш'!E161</f>
        <v>0</v>
      </c>
      <c r="G301" s="137">
        <f>'5 жастағы балалар Ә'!E161</f>
        <v>0</v>
      </c>
    </row>
    <row r="302" ht="15" customHeight="1" spans="2:7">
      <c r="B302" s="34"/>
      <c r="C302" s="137">
        <f>'5 жастағы балалар Ф'!F161</f>
        <v>0</v>
      </c>
      <c r="D302" s="137">
        <f>'5 жастағы балалар К'!F161</f>
        <v>0</v>
      </c>
      <c r="E302" s="137">
        <f>'5 жастағы балалар Т'!F161</f>
        <v>0</v>
      </c>
      <c r="F302" s="137">
        <f>'5 жастағы балалар Ш'!F161</f>
        <v>0</v>
      </c>
      <c r="G302" s="137">
        <f>'5 жастағы балалар Ә'!F161</f>
        <v>0</v>
      </c>
    </row>
    <row r="303" ht="15" customHeight="1" spans="2:7">
      <c r="B303" s="31">
        <v>2</v>
      </c>
      <c r="C303" s="137">
        <f>'5 жастағы балалар Ф'!G161</f>
        <v>0</v>
      </c>
      <c r="D303" s="137">
        <f>'5 жастағы балалар К'!G161</f>
        <v>0</v>
      </c>
      <c r="E303" s="137">
        <f>'5 жастағы балалар Т'!G161</f>
        <v>0</v>
      </c>
      <c r="F303" s="137">
        <f>'5 жастағы балалар Ш'!G161</f>
        <v>0</v>
      </c>
      <c r="G303" s="137">
        <f>'5 жастағы балалар Ә'!G161</f>
        <v>0</v>
      </c>
    </row>
    <row r="304" ht="15" customHeight="1" spans="2:7">
      <c r="B304" s="33"/>
      <c r="C304" s="137">
        <f>'5 жастағы балалар Ф'!H161</f>
        <v>0</v>
      </c>
      <c r="D304" s="137">
        <f>'5 жастағы балалар К'!H161</f>
        <v>0</v>
      </c>
      <c r="E304" s="137">
        <f>'5 жастағы балалар Т'!H161</f>
        <v>0</v>
      </c>
      <c r="F304" s="137">
        <f>'5 жастағы балалар Ш'!H161</f>
        <v>0</v>
      </c>
      <c r="G304" s="137">
        <f>'5 жастағы балалар Ә'!H161</f>
        <v>0</v>
      </c>
    </row>
    <row r="305" ht="15" customHeight="1" spans="2:7">
      <c r="B305" s="34"/>
      <c r="C305" s="137">
        <f>'5 жастағы балалар Ф'!I161</f>
        <v>0</v>
      </c>
      <c r="D305" s="137">
        <f>'5 жастағы балалар К'!I161</f>
        <v>0</v>
      </c>
      <c r="E305" s="137">
        <f>'5 жастағы балалар Т'!I161</f>
        <v>0</v>
      </c>
      <c r="F305" s="137">
        <f>'5 жастағы балалар Ш'!I161</f>
        <v>0</v>
      </c>
      <c r="G305" s="137">
        <f>'5 жастағы балалар Ә'!I161</f>
        <v>0</v>
      </c>
    </row>
    <row r="306" ht="15" customHeight="1" spans="2:7">
      <c r="B306" s="31">
        <v>3</v>
      </c>
      <c r="C306" s="137">
        <f>'5 жастағы балалар Ф'!J161</f>
        <v>0</v>
      </c>
      <c r="D306" s="137">
        <f>'5 жастағы балалар К'!J161</f>
        <v>0</v>
      </c>
      <c r="E306" s="137">
        <f>'5 жастағы балалар Т'!J161</f>
        <v>0</v>
      </c>
      <c r="F306" s="137">
        <f>'5 жастағы балалар Ш'!J161</f>
        <v>0</v>
      </c>
      <c r="G306" s="137">
        <f>'5 жастағы балалар Ә'!J161</f>
        <v>0</v>
      </c>
    </row>
    <row r="307" ht="15" customHeight="1" spans="2:7">
      <c r="B307" s="33"/>
      <c r="C307" s="137">
        <f>'5 жастағы балалар Ф'!K161</f>
        <v>0</v>
      </c>
      <c r="D307" s="137">
        <f>'5 жастағы балалар К'!K161</f>
        <v>0</v>
      </c>
      <c r="E307" s="137">
        <f>'5 жастағы балалар Т'!K161</f>
        <v>0</v>
      </c>
      <c r="F307" s="137">
        <f>'5 жастағы балалар Ш'!K161</f>
        <v>0</v>
      </c>
      <c r="G307" s="137">
        <f>'5 жастағы балалар Ә'!K161</f>
        <v>0</v>
      </c>
    </row>
    <row r="308" ht="15" customHeight="1" spans="2:7">
      <c r="B308" s="34"/>
      <c r="C308" s="137">
        <f>'5 жастағы балалар Ф'!L161</f>
        <v>0</v>
      </c>
      <c r="D308" s="137">
        <f>'5 жастағы балалар К'!L161</f>
        <v>0</v>
      </c>
      <c r="E308" s="137">
        <f>'5 жастағы балалар Т'!L161</f>
        <v>0</v>
      </c>
      <c r="F308" s="137">
        <f>'5 жастағы балалар Ш'!L161</f>
        <v>0</v>
      </c>
      <c r="G308" s="137">
        <f>'5 жастағы балалар Ә'!L161</f>
        <v>0</v>
      </c>
    </row>
    <row r="309" ht="15" customHeight="1" spans="2:7">
      <c r="B309" s="31">
        <v>4</v>
      </c>
      <c r="C309" s="137">
        <f>'5 жастағы балалар Ф'!M161</f>
        <v>0</v>
      </c>
      <c r="D309" s="137">
        <f>'5 жастағы балалар К'!M161</f>
        <v>0</v>
      </c>
      <c r="E309" s="137">
        <f>'5 жастағы балалар Т'!M161</f>
        <v>0</v>
      </c>
      <c r="F309" s="137">
        <f>'5 жастағы балалар Ш'!M161</f>
        <v>0</v>
      </c>
      <c r="G309" s="137">
        <f>'5 жастағы балалар Ә'!M161</f>
        <v>0</v>
      </c>
    </row>
    <row r="310" ht="15" customHeight="1" spans="2:7">
      <c r="B310" s="33"/>
      <c r="C310" s="137">
        <f>'5 жастағы балалар Ф'!N161</f>
        <v>0</v>
      </c>
      <c r="D310" s="137">
        <f>'5 жастағы балалар К'!N161</f>
        <v>0</v>
      </c>
      <c r="E310" s="137">
        <f>'5 жастағы балалар Т'!N161</f>
        <v>0</v>
      </c>
      <c r="F310" s="137">
        <f>'5 жастағы балалар Ш'!N161</f>
        <v>0</v>
      </c>
      <c r="G310" s="137">
        <f>'5 жастағы балалар Ә'!N161</f>
        <v>0</v>
      </c>
    </row>
    <row r="311" ht="15" customHeight="1" spans="2:7">
      <c r="B311" s="34"/>
      <c r="C311" s="137">
        <f>'5 жастағы балалар Ф'!O161</f>
        <v>0</v>
      </c>
      <c r="D311" s="137">
        <f>'5 жастағы балалар К'!O161</f>
        <v>0</v>
      </c>
      <c r="E311" s="137">
        <f>'5 жастағы балалар Т'!O161</f>
        <v>0</v>
      </c>
      <c r="F311" s="137">
        <f>'5 жастағы балалар Ш'!O161</f>
        <v>0</v>
      </c>
      <c r="G311" s="137">
        <f>'5 жастағы балалар Ә'!O161</f>
        <v>0</v>
      </c>
    </row>
    <row r="312" ht="15" customHeight="1" spans="2:7">
      <c r="B312" s="31">
        <v>5</v>
      </c>
      <c r="C312" s="137">
        <f>'5 жастағы балалар Ф'!P161</f>
        <v>0</v>
      </c>
      <c r="D312" s="137">
        <f>'5 жастағы балалар К'!P161</f>
        <v>0</v>
      </c>
      <c r="E312" s="137">
        <f>'5 жастағы балалар Т'!P161</f>
        <v>0</v>
      </c>
      <c r="F312" s="137">
        <f>'5 жастағы балалар Ш'!P161</f>
        <v>0</v>
      </c>
      <c r="G312" s="137">
        <f>'5 жастағы балалар Ә'!P161</f>
        <v>0</v>
      </c>
    </row>
    <row r="313" ht="15" customHeight="1" spans="2:7">
      <c r="B313" s="33"/>
      <c r="C313" s="137">
        <f>'5 жастағы балалар Ф'!Q161</f>
        <v>0</v>
      </c>
      <c r="D313" s="137">
        <f>'5 жастағы балалар К'!Q161</f>
        <v>0</v>
      </c>
      <c r="E313" s="137">
        <f>'5 жастағы балалар Т'!Q161</f>
        <v>0</v>
      </c>
      <c r="F313" s="137">
        <f>'5 жастағы балалар Ш'!Q161</f>
        <v>0</v>
      </c>
      <c r="G313" s="137">
        <f>'5 жастағы балалар Ә'!Q161</f>
        <v>0</v>
      </c>
    </row>
    <row r="314" ht="15" customHeight="1" spans="2:7">
      <c r="B314" s="34"/>
      <c r="C314" s="137">
        <f>'5 жастағы балалар Ф'!R161</f>
        <v>0</v>
      </c>
      <c r="D314" s="137">
        <f>'5 жастағы балалар К'!R161</f>
        <v>0</v>
      </c>
      <c r="E314" s="137">
        <f>'5 жастағы балалар Т'!R161</f>
        <v>0</v>
      </c>
      <c r="F314" s="137">
        <f>'5 жастағы балалар Ш'!R161</f>
        <v>0</v>
      </c>
      <c r="G314" s="137">
        <f>'5 жастағы балалар Ә'!R161</f>
        <v>0</v>
      </c>
    </row>
    <row r="315" ht="15" customHeight="1" spans="2:7">
      <c r="B315" s="31">
        <v>6</v>
      </c>
      <c r="C315" s="137">
        <f>'5 жастағы балалар Ф'!S161</f>
        <v>0</v>
      </c>
      <c r="D315" s="137">
        <f>'5 жастағы балалар К'!S161</f>
        <v>0</v>
      </c>
      <c r="E315" s="137">
        <f>'5 жастағы балалар Т'!S161</f>
        <v>0</v>
      </c>
      <c r="F315" s="137">
        <f>'5 жастағы балалар Ш'!S161</f>
        <v>0</v>
      </c>
      <c r="G315" s="137">
        <f>'5 жастағы балалар Ә'!S161</f>
        <v>0</v>
      </c>
    </row>
    <row r="316" ht="15" customHeight="1" spans="2:7">
      <c r="B316" s="33"/>
      <c r="C316" s="137">
        <f>'5 жастағы балалар Ф'!T161</f>
        <v>0</v>
      </c>
      <c r="D316" s="137">
        <f>'5 жастағы балалар К'!T161</f>
        <v>0</v>
      </c>
      <c r="E316" s="137">
        <f>'5 жастағы балалар Т'!T161</f>
        <v>0</v>
      </c>
      <c r="F316" s="137">
        <f>'5 жастағы балалар Ш'!T161</f>
        <v>0</v>
      </c>
      <c r="G316" s="137">
        <f>'5 жастағы балалар Ә'!T161</f>
        <v>0</v>
      </c>
    </row>
    <row r="317" ht="15" customHeight="1" spans="2:7">
      <c r="B317" s="34"/>
      <c r="C317" s="137">
        <f>'5 жастағы балалар Ф'!U161</f>
        <v>0</v>
      </c>
      <c r="D317" s="137">
        <f>'5 жастағы балалар К'!U161</f>
        <v>0</v>
      </c>
      <c r="E317" s="137">
        <f>'5 жастағы балалар Т'!U161</f>
        <v>0</v>
      </c>
      <c r="F317" s="137">
        <f>'5 жастағы балалар Ш'!U161</f>
        <v>0</v>
      </c>
      <c r="G317" s="137">
        <f>'5 жастағы балалар Ә'!U161</f>
        <v>0</v>
      </c>
    </row>
    <row r="318" ht="15" customHeight="1" spans="2:7">
      <c r="B318" s="31">
        <v>7</v>
      </c>
      <c r="C318" s="137">
        <f>'5 жастағы балалар Ф'!V161</f>
        <v>0</v>
      </c>
      <c r="D318" s="137">
        <f>'5 жастағы балалар К'!V161</f>
        <v>0</v>
      </c>
      <c r="E318" s="137">
        <f>'5 жастағы балалар Т'!V161</f>
        <v>0</v>
      </c>
      <c r="F318" s="137">
        <f>'5 жастағы балалар Ш'!V161</f>
        <v>0</v>
      </c>
      <c r="G318" s="137">
        <f>'5 жастағы балалар Ә'!V161</f>
        <v>0</v>
      </c>
    </row>
    <row r="319" ht="15" customHeight="1" spans="2:7">
      <c r="B319" s="33"/>
      <c r="C319" s="137">
        <f>'5 жастағы балалар Ф'!W161</f>
        <v>0</v>
      </c>
      <c r="D319" s="137">
        <f>'5 жастағы балалар Ш'!W161</f>
        <v>0</v>
      </c>
      <c r="E319" s="137">
        <f>'5 жастағы балалар Т'!W161</f>
        <v>0</v>
      </c>
      <c r="F319" s="137">
        <f>'5 жастағы балалар Ш'!W161</f>
        <v>0</v>
      </c>
      <c r="G319" s="137">
        <f>'5 жастағы балалар Ә'!W161</f>
        <v>0</v>
      </c>
    </row>
    <row r="320" ht="15" customHeight="1" spans="2:7">
      <c r="B320" s="34"/>
      <c r="C320" s="137">
        <f>'5 жастағы балалар Ф'!X161</f>
        <v>0</v>
      </c>
      <c r="D320" s="137">
        <f>'5 жастағы балалар К'!X161</f>
        <v>0</v>
      </c>
      <c r="E320" s="137">
        <f>'5 жастағы балалар Т'!X161</f>
        <v>0</v>
      </c>
      <c r="F320" s="137">
        <f>'5 жастағы балалар Ш'!X161</f>
        <v>0</v>
      </c>
      <c r="G320" s="137">
        <f>'5 жастағы балалар Ә'!X161</f>
        <v>0</v>
      </c>
    </row>
    <row r="321" ht="15" customHeight="1" spans="2:7">
      <c r="B321" s="31">
        <v>8</v>
      </c>
      <c r="C321" s="41"/>
      <c r="D321" s="137">
        <f>'5 жастағы балалар К'!Y161</f>
        <v>0</v>
      </c>
      <c r="E321" s="42"/>
      <c r="F321" s="137">
        <f>'5 жастағы балалар Ш'!Y161</f>
        <v>0</v>
      </c>
      <c r="G321" s="42"/>
    </row>
    <row r="322" ht="15" customHeight="1" spans="2:7">
      <c r="B322" s="33"/>
      <c r="C322" s="43"/>
      <c r="D322" s="137">
        <f>'5 жастағы балалар К'!Z161</f>
        <v>0</v>
      </c>
      <c r="E322" s="44"/>
      <c r="F322" s="137">
        <f>'5 жастағы балалар Ш'!Z161</f>
        <v>0</v>
      </c>
      <c r="G322" s="44"/>
    </row>
    <row r="323" ht="15" customHeight="1" spans="2:7">
      <c r="B323" s="34"/>
      <c r="C323" s="43"/>
      <c r="D323" s="137">
        <f>'5 жастағы балалар К'!AA161</f>
        <v>0</v>
      </c>
      <c r="E323" s="44"/>
      <c r="F323" s="137">
        <f>'5 жастағы балалар Ш'!AA161</f>
        <v>0</v>
      </c>
      <c r="G323" s="44"/>
    </row>
    <row r="324" ht="15" customHeight="1" spans="2:7">
      <c r="B324" s="31">
        <v>9</v>
      </c>
      <c r="C324" s="43"/>
      <c r="D324" s="137">
        <f>'5 жастағы балалар К'!AB161</f>
        <v>0</v>
      </c>
      <c r="E324" s="44"/>
      <c r="F324" s="137">
        <f>'5 жастағы балалар Ш'!AB161</f>
        <v>0</v>
      </c>
      <c r="G324" s="44"/>
    </row>
    <row r="325" ht="15" customHeight="1" spans="2:7">
      <c r="B325" s="33"/>
      <c r="C325" s="43"/>
      <c r="D325" s="137">
        <f>'5 жастағы балалар К'!AC161</f>
        <v>0</v>
      </c>
      <c r="E325" s="44"/>
      <c r="F325" s="137">
        <f>'5 жастағы балалар Ш'!AC161</f>
        <v>0</v>
      </c>
      <c r="G325" s="44"/>
    </row>
    <row r="326" ht="15" customHeight="1" spans="2:7">
      <c r="B326" s="34"/>
      <c r="C326" s="43"/>
      <c r="D326" s="137">
        <f>'5 жастағы балалар К'!AD161</f>
        <v>0</v>
      </c>
      <c r="E326" s="44"/>
      <c r="F326" s="137">
        <f>'5 жастағы балалар Ш'!AD161</f>
        <v>0</v>
      </c>
      <c r="G326" s="44"/>
    </row>
    <row r="327" ht="15" customHeight="1" spans="2:7">
      <c r="B327" s="37">
        <v>10</v>
      </c>
      <c r="C327" s="43"/>
      <c r="D327" s="137">
        <f>'5 жастағы балалар К'!AE161</f>
        <v>0</v>
      </c>
      <c r="E327" s="44"/>
      <c r="F327" s="137">
        <f>'5 жастағы балалар Ш'!AE161</f>
        <v>0</v>
      </c>
      <c r="G327" s="44"/>
    </row>
    <row r="328" ht="15" customHeight="1" spans="2:7">
      <c r="B328" s="37"/>
      <c r="C328" s="43"/>
      <c r="D328" s="137">
        <f>'5 жастағы балалар К'!AF161</f>
        <v>0</v>
      </c>
      <c r="E328" s="44"/>
      <c r="F328" s="137">
        <f>'5 жастағы балалар Ш'!AF161</f>
        <v>0</v>
      </c>
      <c r="G328" s="44"/>
    </row>
    <row r="329" ht="15" customHeight="1" spans="2:7">
      <c r="B329" s="37"/>
      <c r="C329" s="43"/>
      <c r="D329" s="137">
        <f>'5 жастағы балалар К'!AG161</f>
        <v>0</v>
      </c>
      <c r="E329" s="44"/>
      <c r="F329" s="137">
        <f>'5 жастағы балалар Ш'!AG161</f>
        <v>0</v>
      </c>
      <c r="G329" s="44"/>
    </row>
    <row r="330" ht="15" customHeight="1" spans="2:7">
      <c r="B330" s="37">
        <v>11</v>
      </c>
      <c r="C330" s="43"/>
      <c r="D330" s="137">
        <f>'5 жастағы балалар К'!AH161</f>
        <v>0</v>
      </c>
      <c r="E330" s="44"/>
      <c r="F330" s="137">
        <f>'5 жастағы балалар Ш'!AH161</f>
        <v>0</v>
      </c>
      <c r="G330" s="44"/>
    </row>
    <row r="331" ht="15" customHeight="1" spans="2:7">
      <c r="B331" s="37"/>
      <c r="C331" s="43"/>
      <c r="D331" s="137">
        <f>'5 жастағы балалар К'!AI161</f>
        <v>0</v>
      </c>
      <c r="E331" s="44"/>
      <c r="F331" s="137">
        <f>'5 жастағы балалар Ш'!AI161</f>
        <v>0</v>
      </c>
      <c r="G331" s="44"/>
    </row>
    <row r="332" ht="15" customHeight="1" spans="2:7">
      <c r="B332" s="37"/>
      <c r="C332" s="43"/>
      <c r="D332" s="137">
        <f>'5 жастағы балалар К'!AJ161</f>
        <v>0</v>
      </c>
      <c r="E332" s="44"/>
      <c r="F332" s="137">
        <f>'5 жастағы балалар Ш'!AJ161</f>
        <v>0</v>
      </c>
      <c r="G332" s="44"/>
    </row>
    <row r="333" ht="15" customHeight="1" spans="2:7">
      <c r="B333" s="37">
        <v>12</v>
      </c>
      <c r="C333" s="43"/>
      <c r="D333" s="137">
        <f>'5 жастағы балалар К'!AK161</f>
        <v>0</v>
      </c>
      <c r="E333" s="44"/>
      <c r="F333" s="137">
        <f>'5 жастағы балалар Ш'!AK161</f>
        <v>0</v>
      </c>
      <c r="G333" s="44"/>
    </row>
    <row r="334" ht="15" customHeight="1" spans="2:7">
      <c r="B334" s="37"/>
      <c r="C334" s="43"/>
      <c r="D334" s="137">
        <f>'5 жастағы балалар К'!AL161</f>
        <v>0</v>
      </c>
      <c r="E334" s="44"/>
      <c r="F334" s="137">
        <f>'5 жастағы балалар Ш'!AL161</f>
        <v>0</v>
      </c>
      <c r="G334" s="44"/>
    </row>
    <row r="335" ht="15" customHeight="1" spans="2:7">
      <c r="B335" s="37"/>
      <c r="C335" s="43"/>
      <c r="D335" s="137">
        <f>'5 жастағы балалар К'!AM161</f>
        <v>0</v>
      </c>
      <c r="E335" s="44"/>
      <c r="F335" s="137">
        <f>'5 жастағы балалар Ш'!AM161</f>
        <v>0</v>
      </c>
      <c r="G335" s="44"/>
    </row>
    <row r="336" ht="15" customHeight="1" spans="2:7">
      <c r="B336" s="37">
        <v>13</v>
      </c>
      <c r="C336" s="43"/>
      <c r="D336" s="137">
        <f>'5 жастағы балалар К'!AN161</f>
        <v>0</v>
      </c>
      <c r="E336" s="44"/>
      <c r="F336" s="137">
        <f>'5 жастағы балалар Ш'!AN161</f>
        <v>0</v>
      </c>
      <c r="G336" s="44"/>
    </row>
    <row r="337" ht="15" customHeight="1" spans="2:7">
      <c r="B337" s="37"/>
      <c r="C337" s="43"/>
      <c r="D337" s="137">
        <f>'5 жастағы балалар К'!AO161</f>
        <v>0</v>
      </c>
      <c r="E337" s="44"/>
      <c r="F337" s="137">
        <f>'5 жастағы балалар Ш'!AO161</f>
        <v>0</v>
      </c>
      <c r="G337" s="44"/>
    </row>
    <row r="338" ht="15" customHeight="1" spans="2:7">
      <c r="B338" s="37"/>
      <c r="C338" s="43"/>
      <c r="D338" s="137">
        <f>'5 жастағы балалар К'!AP161</f>
        <v>0</v>
      </c>
      <c r="E338" s="44"/>
      <c r="F338" s="137">
        <f>'5 жастағы балалар Ш'!AP161</f>
        <v>0</v>
      </c>
      <c r="G338" s="44"/>
    </row>
    <row r="339" ht="15" customHeight="1" spans="2:7">
      <c r="B339" s="37">
        <v>14</v>
      </c>
      <c r="C339" s="43"/>
      <c r="D339" s="137">
        <f>'5 жастағы балалар К'!AQ161</f>
        <v>0</v>
      </c>
      <c r="E339" s="44"/>
      <c r="F339" s="137">
        <f>'5 жастағы балалар Ш'!AQ161</f>
        <v>0</v>
      </c>
      <c r="G339" s="44"/>
    </row>
    <row r="340" ht="15" customHeight="1" spans="2:7">
      <c r="B340" s="37"/>
      <c r="C340" s="43"/>
      <c r="D340" s="137">
        <f>'5 жастағы балалар К'!AR161</f>
        <v>0</v>
      </c>
      <c r="E340" s="44"/>
      <c r="F340" s="137">
        <f>'5 жастағы балалар Ш'!AR161</f>
        <v>0</v>
      </c>
      <c r="G340" s="44"/>
    </row>
    <row r="341" ht="15" customHeight="1" spans="2:7">
      <c r="B341" s="37"/>
      <c r="C341" s="43"/>
      <c r="D341" s="137">
        <f>'5 жастағы балалар К'!AS161</f>
        <v>0</v>
      </c>
      <c r="E341" s="44"/>
      <c r="F341" s="137">
        <f>'5 жастағы балалар Ш'!AS161</f>
        <v>0</v>
      </c>
      <c r="G341" s="44"/>
    </row>
    <row r="342" ht="15" customHeight="1" spans="2:7">
      <c r="B342" s="37">
        <v>15</v>
      </c>
      <c r="C342" s="43"/>
      <c r="D342" s="137">
        <f>'5 жастағы балалар К'!AT161</f>
        <v>0</v>
      </c>
      <c r="E342" s="44"/>
      <c r="F342" s="137">
        <f>'5 жастағы балалар Ш'!AT161</f>
        <v>0</v>
      </c>
      <c r="G342" s="44"/>
    </row>
    <row r="343" ht="15" customHeight="1" spans="2:7">
      <c r="B343" s="37"/>
      <c r="C343" s="43"/>
      <c r="D343" s="137">
        <f>'5 жастағы балалар К'!AU161</f>
        <v>0</v>
      </c>
      <c r="E343" s="44"/>
      <c r="F343" s="137">
        <f>'5 жастағы балалар Ш'!AU161</f>
        <v>0</v>
      </c>
      <c r="G343" s="44"/>
    </row>
    <row r="344" ht="15" customHeight="1" spans="2:7">
      <c r="B344" s="37"/>
      <c r="C344" s="43"/>
      <c r="D344" s="137">
        <f>'5 жастағы балалар К'!AV161</f>
        <v>0</v>
      </c>
      <c r="E344" s="44"/>
      <c r="F344" s="137">
        <f>'5 жастағы балалар Ш'!AV161</f>
        <v>0</v>
      </c>
      <c r="G344" s="44"/>
    </row>
    <row r="345" ht="15" customHeight="1" spans="2:7">
      <c r="B345" s="31">
        <v>16</v>
      </c>
      <c r="C345" s="43"/>
      <c r="D345" s="137">
        <f>'5 жастағы балалар К'!AW161</f>
        <v>0</v>
      </c>
      <c r="E345" s="44"/>
      <c r="F345" s="137">
        <f>'5 жастағы балалар Ш'!AW161</f>
        <v>0</v>
      </c>
      <c r="G345" s="44"/>
    </row>
    <row r="346" ht="15" customHeight="1" spans="2:7">
      <c r="B346" s="33"/>
      <c r="C346" s="43"/>
      <c r="D346" s="137">
        <f>'5 жастағы балалар К'!AX161</f>
        <v>0</v>
      </c>
      <c r="E346" s="44"/>
      <c r="F346" s="137">
        <f>'5 жастағы балалар Ш'!AX161</f>
        <v>0</v>
      </c>
      <c r="G346" s="44"/>
    </row>
    <row r="347" ht="15" customHeight="1" spans="2:7">
      <c r="B347" s="34"/>
      <c r="C347" s="43"/>
      <c r="D347" s="137">
        <f>'5 жастағы балалар К'!AY161</f>
        <v>0</v>
      </c>
      <c r="E347" s="44"/>
      <c r="F347" s="137">
        <f>'5 жастағы балалар Ш'!AY161</f>
        <v>0</v>
      </c>
      <c r="G347" s="44"/>
    </row>
    <row r="348" ht="15" customHeight="1" spans="2:7">
      <c r="B348" s="31">
        <v>17</v>
      </c>
      <c r="C348" s="43"/>
      <c r="D348" s="137">
        <f>'5 жастағы балалар К'!AZ161</f>
        <v>0</v>
      </c>
      <c r="E348" s="44"/>
      <c r="F348" s="137">
        <f>'5 жастағы балалар Ш'!AZ161</f>
        <v>0</v>
      </c>
      <c r="G348" s="44"/>
    </row>
    <row r="349" ht="15" customHeight="1" spans="2:7">
      <c r="B349" s="33"/>
      <c r="C349" s="43"/>
      <c r="D349" s="137">
        <f>'5 жастағы балалар К'!BA161</f>
        <v>0</v>
      </c>
      <c r="E349" s="44"/>
      <c r="F349" s="137">
        <f>'5 жастағы балалар Ш'!BA161</f>
        <v>0</v>
      </c>
      <c r="G349" s="44"/>
    </row>
    <row r="350" ht="15" customHeight="1" spans="2:7">
      <c r="B350" s="34"/>
      <c r="C350" s="43"/>
      <c r="D350" s="137">
        <f>'5 жастағы балалар К'!BB161</f>
        <v>0</v>
      </c>
      <c r="E350" s="44"/>
      <c r="F350" s="137">
        <f>'5 жастағы балалар Ш'!BB161</f>
        <v>0</v>
      </c>
      <c r="G350" s="44"/>
    </row>
    <row r="351" ht="15" customHeight="1" spans="2:7">
      <c r="B351" s="31">
        <v>18</v>
      </c>
      <c r="C351" s="43"/>
      <c r="D351" s="137">
        <f>'5 жастағы балалар К'!BC161</f>
        <v>0</v>
      </c>
      <c r="E351" s="44"/>
      <c r="F351" s="137">
        <f>'5 жастағы балалар Ш'!BC161</f>
        <v>0</v>
      </c>
      <c r="G351" s="44"/>
    </row>
    <row r="352" ht="15" customHeight="1" spans="2:7">
      <c r="B352" s="33"/>
      <c r="C352" s="43"/>
      <c r="D352" s="137">
        <f>'5 жастағы балалар К'!BD161</f>
        <v>0</v>
      </c>
      <c r="E352" s="44"/>
      <c r="F352" s="137">
        <f>'5 жастағы балалар Ш'!BD161</f>
        <v>0</v>
      </c>
      <c r="G352" s="44"/>
    </row>
    <row r="353" ht="15" customHeight="1" spans="2:7">
      <c r="B353" s="34"/>
      <c r="C353" s="43"/>
      <c r="D353" s="137">
        <f>'5 жастағы балалар К'!BE161</f>
        <v>0</v>
      </c>
      <c r="E353" s="44"/>
      <c r="F353" s="137">
        <f>'5 жастағы балалар Ш'!BE161</f>
        <v>0</v>
      </c>
      <c r="G353" s="44"/>
    </row>
    <row r="354" ht="15" customHeight="1" spans="2:7">
      <c r="B354" s="31">
        <v>19</v>
      </c>
      <c r="C354" s="43"/>
      <c r="D354" s="137">
        <f>'5 жастағы балалар К'!BF161</f>
        <v>0</v>
      </c>
      <c r="E354" s="44"/>
      <c r="F354" s="137">
        <f>'5 жастағы балалар Ш'!BF161</f>
        <v>0</v>
      </c>
      <c r="G354" s="44"/>
    </row>
    <row r="355" ht="15" customHeight="1" spans="2:7">
      <c r="B355" s="33"/>
      <c r="C355" s="43"/>
      <c r="D355" s="137">
        <f>'5 жастағы балалар К'!BG161</f>
        <v>0</v>
      </c>
      <c r="E355" s="44"/>
      <c r="F355" s="137">
        <f>'5 жастағы балалар Ш'!BG161</f>
        <v>0</v>
      </c>
      <c r="G355" s="44"/>
    </row>
    <row r="356" ht="15" customHeight="1" spans="2:7">
      <c r="B356" s="34"/>
      <c r="C356" s="43"/>
      <c r="D356" s="137">
        <f>'5 жастағы балалар К'!BH161</f>
        <v>0</v>
      </c>
      <c r="E356" s="44"/>
      <c r="F356" s="137">
        <f>'5 жастағы балалар Ш'!BH161</f>
        <v>0</v>
      </c>
      <c r="G356" s="44"/>
    </row>
    <row r="357" ht="15" customHeight="1" spans="2:7">
      <c r="B357" s="31">
        <v>20</v>
      </c>
      <c r="C357" s="43"/>
      <c r="D357" s="137">
        <f>'5 жастағы балалар К'!BI161</f>
        <v>0</v>
      </c>
      <c r="E357" s="44"/>
      <c r="F357" s="137">
        <f>'5 жастағы балалар Ш'!BI161</f>
        <v>0</v>
      </c>
      <c r="G357" s="44"/>
    </row>
    <row r="358" ht="15" customHeight="1" spans="2:7">
      <c r="B358" s="33"/>
      <c r="C358" s="43"/>
      <c r="D358" s="137">
        <f>'5 жастағы балалар К'!BJ161</f>
        <v>0</v>
      </c>
      <c r="E358" s="44"/>
      <c r="F358" s="137">
        <f>'5 жастағы балалар Ш'!BJ161</f>
        <v>0</v>
      </c>
      <c r="G358" s="44"/>
    </row>
    <row r="359" ht="15" customHeight="1" spans="2:7">
      <c r="B359" s="34"/>
      <c r="C359" s="43"/>
      <c r="D359" s="137">
        <f>'5 жастағы балалар К'!BK161</f>
        <v>0</v>
      </c>
      <c r="E359" s="44"/>
      <c r="F359" s="137">
        <f>'5 жастағы балалар Ш'!BK161</f>
        <v>0</v>
      </c>
      <c r="G359" s="44"/>
    </row>
    <row r="360" ht="15" customHeight="1" spans="2:7">
      <c r="B360" s="31">
        <v>21</v>
      </c>
      <c r="C360" s="43"/>
      <c r="D360" s="137">
        <f>'5 жастағы балалар К'!BL161</f>
        <v>0</v>
      </c>
      <c r="E360" s="44"/>
      <c r="F360" s="137">
        <f>'5 жастағы балалар Ш'!BL161</f>
        <v>0</v>
      </c>
      <c r="G360" s="44"/>
    </row>
    <row r="361" ht="15" customHeight="1" spans="2:7">
      <c r="B361" s="33"/>
      <c r="C361" s="43"/>
      <c r="D361" s="137">
        <f>'5 жастағы балалар К'!BM161</f>
        <v>0</v>
      </c>
      <c r="E361" s="44"/>
      <c r="F361" s="137">
        <f>'5 жастағы балалар Ш'!BM161</f>
        <v>0</v>
      </c>
      <c r="G361" s="44"/>
    </row>
    <row r="362" ht="15" customHeight="1" spans="2:7">
      <c r="B362" s="34"/>
      <c r="C362" s="43"/>
      <c r="D362" s="137">
        <f>'5 жастағы балалар К'!BN161</f>
        <v>0</v>
      </c>
      <c r="E362" s="44"/>
      <c r="F362" s="137">
        <f>'5 жастағы балалар Ш'!BN161</f>
        <v>0</v>
      </c>
      <c r="G362" s="44"/>
    </row>
    <row r="363" ht="15" customHeight="1" spans="2:7">
      <c r="B363" s="31">
        <v>22</v>
      </c>
      <c r="C363" s="43"/>
      <c r="D363" s="137">
        <f>'5 жастағы балалар К'!BO161</f>
        <v>0</v>
      </c>
      <c r="E363" s="44"/>
      <c r="F363" s="137">
        <f>'5 жастағы балалар Ш'!BO161</f>
        <v>0</v>
      </c>
      <c r="G363" s="44"/>
    </row>
    <row r="364" ht="15" customHeight="1" spans="2:7">
      <c r="B364" s="33"/>
      <c r="C364" s="43"/>
      <c r="D364" s="137">
        <f>'5 жастағы балалар К'!BP161</f>
        <v>0</v>
      </c>
      <c r="E364" s="44"/>
      <c r="F364" s="137">
        <f>'5 жастағы балалар Ш'!BP161</f>
        <v>0</v>
      </c>
      <c r="G364" s="44"/>
    </row>
    <row r="365" ht="15" customHeight="1" spans="2:7">
      <c r="B365" s="34"/>
      <c r="C365" s="43"/>
      <c r="D365" s="137">
        <f>'5 жастағы балалар К'!BQ161</f>
        <v>0</v>
      </c>
      <c r="E365" s="44"/>
      <c r="F365" s="137">
        <f>'5 жастағы балалар Ш'!BQ161</f>
        <v>0</v>
      </c>
      <c r="G365" s="44"/>
    </row>
    <row r="366" ht="15" customHeight="1" spans="2:7">
      <c r="B366" s="31">
        <v>23</v>
      </c>
      <c r="C366" s="43"/>
      <c r="D366" s="137">
        <f>'5 жастағы балалар К'!BR161</f>
        <v>0</v>
      </c>
      <c r="E366" s="44"/>
      <c r="F366" s="137">
        <f>'5 жастағы балалар Ш'!BR161</f>
        <v>0</v>
      </c>
      <c r="G366" s="44"/>
    </row>
    <row r="367" ht="15" customHeight="1" spans="2:7">
      <c r="B367" s="33"/>
      <c r="C367" s="43"/>
      <c r="D367" s="137">
        <f>'5 жастағы балалар К'!BS161</f>
        <v>0</v>
      </c>
      <c r="E367" s="44"/>
      <c r="F367" s="137">
        <f>'5 жастағы балалар Ш'!BS161</f>
        <v>0</v>
      </c>
      <c r="G367" s="44"/>
    </row>
    <row r="368" ht="15" customHeight="1" spans="2:7">
      <c r="B368" s="34"/>
      <c r="C368" s="43"/>
      <c r="D368" s="137">
        <f>'5 жастағы балалар К'!BT161</f>
        <v>0</v>
      </c>
      <c r="E368" s="44"/>
      <c r="F368" s="137">
        <f>'5 жастағы балалар Ш'!BT161</f>
        <v>0</v>
      </c>
      <c r="G368" s="44"/>
    </row>
    <row r="369" ht="15" customHeight="1" spans="2:7">
      <c r="B369" s="31">
        <v>24</v>
      </c>
      <c r="C369" s="43"/>
      <c r="D369" s="137">
        <f>'5 жастағы балалар К'!BU161</f>
        <v>0</v>
      </c>
      <c r="E369" s="44"/>
      <c r="F369" s="137">
        <f>'5 жастағы балалар Ш'!BU161</f>
        <v>0</v>
      </c>
      <c r="G369" s="44"/>
    </row>
    <row r="370" ht="15" customHeight="1" spans="2:7">
      <c r="B370" s="33"/>
      <c r="C370" s="43"/>
      <c r="D370" s="137">
        <f>'5 жастағы балалар К'!BV161</f>
        <v>0</v>
      </c>
      <c r="E370" s="44"/>
      <c r="F370" s="137">
        <f>'5 жастағы балалар Ш'!BV161</f>
        <v>0</v>
      </c>
      <c r="G370" s="44"/>
    </row>
    <row r="371" ht="15" customHeight="1" spans="2:7">
      <c r="B371" s="34"/>
      <c r="C371" s="43"/>
      <c r="D371" s="137">
        <f>'5 жастағы балалар К'!BW161</f>
        <v>0</v>
      </c>
      <c r="E371" s="44"/>
      <c r="F371" s="137">
        <f>'5 жастағы балалар Ш'!BW161</f>
        <v>0</v>
      </c>
      <c r="G371" s="44"/>
    </row>
    <row r="372" ht="15" customHeight="1" spans="2:7">
      <c r="B372" s="31">
        <v>25</v>
      </c>
      <c r="C372" s="43"/>
      <c r="D372" s="137">
        <f>'5 жастағы балалар К'!BX161</f>
        <v>0</v>
      </c>
      <c r="E372" s="44"/>
      <c r="F372" s="137">
        <f>'5 жастағы балалар Ш'!BX161</f>
        <v>0</v>
      </c>
      <c r="G372" s="44"/>
    </row>
    <row r="373" ht="15" customHeight="1" spans="2:7">
      <c r="B373" s="33"/>
      <c r="C373" s="43"/>
      <c r="D373" s="137">
        <f>'5 жастағы балалар К'!BY161</f>
        <v>0</v>
      </c>
      <c r="E373" s="44"/>
      <c r="F373" s="137">
        <f>'5 жастағы балалар Ш'!BY161</f>
        <v>0</v>
      </c>
      <c r="G373" s="44"/>
    </row>
    <row r="374" ht="15" customHeight="1" spans="2:7">
      <c r="B374" s="34"/>
      <c r="C374" s="43"/>
      <c r="D374" s="137">
        <f>'5 жастағы балалар К'!BZ161</f>
        <v>0</v>
      </c>
      <c r="E374" s="44"/>
      <c r="F374" s="137">
        <f>'5 жастағы балалар Ш'!BZ161</f>
        <v>0</v>
      </c>
      <c r="G374" s="44"/>
    </row>
    <row r="375" ht="15" customHeight="1" spans="2:7">
      <c r="B375" s="37">
        <v>26</v>
      </c>
      <c r="C375" s="43"/>
      <c r="D375" s="137">
        <f>'5 жастағы балалар К'!CA161</f>
        <v>0</v>
      </c>
      <c r="E375" s="44"/>
      <c r="F375" s="137">
        <f>'5 жастағы балалар Ш'!CA161</f>
        <v>0</v>
      </c>
      <c r="G375" s="44"/>
    </row>
    <row r="376" ht="15" customHeight="1" spans="2:7">
      <c r="B376" s="37"/>
      <c r="C376" s="43"/>
      <c r="D376" s="137">
        <f>'5 жастағы балалар К'!CB161</f>
        <v>0</v>
      </c>
      <c r="E376" s="44"/>
      <c r="F376" s="137">
        <f>'5 жастағы балалар Ш'!CB161</f>
        <v>0</v>
      </c>
      <c r="G376" s="44"/>
    </row>
    <row r="377" ht="15" customHeight="1" spans="2:7">
      <c r="B377" s="37"/>
      <c r="C377" s="43"/>
      <c r="D377" s="137">
        <f>'5 жастағы балалар К'!CC161</f>
        <v>0</v>
      </c>
      <c r="E377" s="44"/>
      <c r="F377" s="137">
        <f>'5 жастағы балалар Ш'!CC161</f>
        <v>0</v>
      </c>
      <c r="G377" s="44"/>
    </row>
    <row r="378" ht="15" customHeight="1" spans="2:7">
      <c r="B378" s="37">
        <v>27</v>
      </c>
      <c r="C378" s="43"/>
      <c r="D378" s="137">
        <f>'5 жастағы балалар К'!CD161</f>
        <v>0</v>
      </c>
      <c r="E378" s="44"/>
      <c r="F378" s="137">
        <f>'5 жастағы балалар Ш'!CD161</f>
        <v>0</v>
      </c>
      <c r="G378" s="44"/>
    </row>
    <row r="379" ht="15" customHeight="1" spans="2:7">
      <c r="B379" s="37"/>
      <c r="C379" s="43"/>
      <c r="D379" s="137">
        <f>'5 жастағы балалар К'!CE161</f>
        <v>0</v>
      </c>
      <c r="E379" s="44"/>
      <c r="F379" s="137">
        <f>'5 жастағы балалар Ш'!CE161</f>
        <v>0</v>
      </c>
      <c r="G379" s="44"/>
    </row>
    <row r="380" ht="15" customHeight="1" spans="2:7">
      <c r="B380" s="37"/>
      <c r="C380" s="43"/>
      <c r="D380" s="137">
        <f>'5 жастағы балалар К'!CF161</f>
        <v>0</v>
      </c>
      <c r="E380" s="44"/>
      <c r="F380" s="137">
        <f>'5 жастағы балалар Ш'!CF161</f>
        <v>0</v>
      </c>
      <c r="G380" s="44"/>
    </row>
    <row r="381" ht="15" customHeight="1" spans="2:7">
      <c r="B381" s="37">
        <v>28</v>
      </c>
      <c r="C381" s="43"/>
      <c r="D381" s="137">
        <f>'5 жастағы балалар К'!CG161</f>
        <v>0</v>
      </c>
      <c r="E381" s="44"/>
      <c r="F381" s="137">
        <f>'5 жастағы балалар Ш'!CG161</f>
        <v>0</v>
      </c>
      <c r="G381" s="44"/>
    </row>
    <row r="382" ht="15" customHeight="1" spans="2:7">
      <c r="B382" s="37"/>
      <c r="C382" s="43"/>
      <c r="D382" s="137">
        <f>'5 жастағы балалар К'!CH161</f>
        <v>0</v>
      </c>
      <c r="E382" s="44"/>
      <c r="F382" s="137">
        <f>'5 жастағы балалар Ш'!CH161</f>
        <v>0</v>
      </c>
      <c r="G382" s="44"/>
    </row>
    <row r="383" ht="15" customHeight="1" spans="2:7">
      <c r="B383" s="37"/>
      <c r="C383" s="43"/>
      <c r="D383" s="137">
        <f>'5 жастағы балалар К'!CI161</f>
        <v>0</v>
      </c>
      <c r="E383" s="44"/>
      <c r="F383" s="137">
        <f>'5 жастағы балалар Ш'!CI161</f>
        <v>0</v>
      </c>
      <c r="G383" s="44"/>
    </row>
    <row r="384" ht="15" customHeight="1" spans="2:7">
      <c r="B384" s="37">
        <v>29</v>
      </c>
      <c r="C384" s="43"/>
      <c r="D384" s="42"/>
      <c r="E384" s="44"/>
      <c r="F384" s="137">
        <f>'5 жастағы балалар Ш'!CJ161</f>
        <v>0</v>
      </c>
      <c r="G384" s="44"/>
    </row>
    <row r="385" ht="15" customHeight="1" spans="2:7">
      <c r="B385" s="37"/>
      <c r="C385" s="43"/>
      <c r="D385" s="44"/>
      <c r="E385" s="44"/>
      <c r="F385" s="137">
        <f>'5 жастағы балалар Ш'!CK161</f>
        <v>0</v>
      </c>
      <c r="G385" s="44"/>
    </row>
    <row r="386" ht="15" customHeight="1" spans="2:7">
      <c r="B386" s="37"/>
      <c r="C386" s="43"/>
      <c r="D386" s="44"/>
      <c r="E386" s="44"/>
      <c r="F386" s="137">
        <f>'5 жастағы балалар Ш'!CL161</f>
        <v>0</v>
      </c>
      <c r="G386" s="44"/>
    </row>
    <row r="387" ht="15" customHeight="1" spans="2:7">
      <c r="B387" s="37">
        <v>30</v>
      </c>
      <c r="C387" s="43"/>
      <c r="D387" s="44"/>
      <c r="E387" s="44"/>
      <c r="F387" s="137">
        <f>'5 жастағы балалар Ш'!CM161</f>
        <v>0</v>
      </c>
      <c r="G387" s="44"/>
    </row>
    <row r="388" ht="15" customHeight="1" spans="2:7">
      <c r="B388" s="37"/>
      <c r="C388" s="43"/>
      <c r="D388" s="44"/>
      <c r="E388" s="44"/>
      <c r="F388" s="137">
        <f>'5 жастағы балалар Ш'!CN161</f>
        <v>0</v>
      </c>
      <c r="G388" s="44"/>
    </row>
    <row r="389" ht="15" customHeight="1" spans="2:7">
      <c r="B389" s="37"/>
      <c r="C389" s="43"/>
      <c r="D389" s="44"/>
      <c r="E389" s="44"/>
      <c r="F389" s="137">
        <f>'5 жастағы балалар Ш'!CO161</f>
        <v>0</v>
      </c>
      <c r="G389" s="44"/>
    </row>
    <row r="390" ht="15" customHeight="1" spans="2:7">
      <c r="B390" s="37">
        <v>31</v>
      </c>
      <c r="C390" s="43"/>
      <c r="D390" s="44"/>
      <c r="E390" s="44"/>
      <c r="F390" s="137">
        <f>'5 жастағы балалар Ш'!CP161</f>
        <v>0</v>
      </c>
      <c r="G390" s="44"/>
    </row>
    <row r="391" ht="15" customHeight="1" spans="2:7">
      <c r="B391" s="37"/>
      <c r="C391" s="43"/>
      <c r="D391" s="44"/>
      <c r="E391" s="44"/>
      <c r="F391" s="137">
        <f>'5 жастағы балалар Ш'!CQ161</f>
        <v>0</v>
      </c>
      <c r="G391" s="44"/>
    </row>
    <row r="392" ht="15" customHeight="1" spans="2:7">
      <c r="B392" s="37"/>
      <c r="C392" s="43"/>
      <c r="D392" s="44"/>
      <c r="E392" s="44"/>
      <c r="F392" s="137">
        <f>'5 жастағы балалар Ш'!CR161</f>
        <v>0</v>
      </c>
      <c r="G392" s="44"/>
    </row>
    <row r="393" ht="15" customHeight="1" spans="2:7">
      <c r="B393" s="37">
        <v>32</v>
      </c>
      <c r="C393" s="43"/>
      <c r="D393" s="44"/>
      <c r="E393" s="44"/>
      <c r="F393" s="137">
        <f>'5 жастағы балалар Ш'!CS161</f>
        <v>0</v>
      </c>
      <c r="G393" s="44"/>
    </row>
    <row r="394" ht="15" customHeight="1" spans="2:7">
      <c r="B394" s="37"/>
      <c r="C394" s="43"/>
      <c r="D394" s="44"/>
      <c r="E394" s="44"/>
      <c r="F394" s="137">
        <f>'5 жастағы балалар Ш'!CT161</f>
        <v>0</v>
      </c>
      <c r="G394" s="44"/>
    </row>
    <row r="395" ht="15" customHeight="1" spans="2:7">
      <c r="B395" s="37"/>
      <c r="C395" s="43"/>
      <c r="D395" s="44"/>
      <c r="E395" s="44"/>
      <c r="F395" s="137">
        <f>'5 жастағы балалар Ш'!CU161</f>
        <v>0</v>
      </c>
      <c r="G395" s="44"/>
    </row>
    <row r="396" ht="15" customHeight="1" spans="2:7">
      <c r="B396" s="37">
        <v>33</v>
      </c>
      <c r="C396" s="43"/>
      <c r="D396" s="44"/>
      <c r="E396" s="44"/>
      <c r="F396" s="137">
        <f>'5 жастағы балалар Ш'!CV161</f>
        <v>0</v>
      </c>
      <c r="G396" s="44"/>
    </row>
    <row r="397" ht="15" customHeight="1" spans="2:7">
      <c r="B397" s="37"/>
      <c r="C397" s="43"/>
      <c r="D397" s="44"/>
      <c r="E397" s="44"/>
      <c r="F397" s="137">
        <f>'5 жастағы балалар Ш'!CW161</f>
        <v>0</v>
      </c>
      <c r="G397" s="44"/>
    </row>
    <row r="398" ht="15" customHeight="1" spans="2:7">
      <c r="B398" s="37"/>
      <c r="C398" s="43"/>
      <c r="D398" s="44"/>
      <c r="E398" s="44"/>
      <c r="F398" s="137">
        <f>'5 жастағы балалар Ш'!CX161</f>
        <v>0</v>
      </c>
      <c r="G398" s="44"/>
    </row>
    <row r="399" ht="15" customHeight="1" spans="2:7">
      <c r="B399" s="37">
        <v>34</v>
      </c>
      <c r="C399" s="43"/>
      <c r="D399" s="44"/>
      <c r="E399" s="44"/>
      <c r="F399" s="137">
        <f>'5 жастағы балалар Ш'!CY161</f>
        <v>0</v>
      </c>
      <c r="G399" s="44"/>
    </row>
    <row r="400" ht="15" customHeight="1" spans="2:7">
      <c r="B400" s="37"/>
      <c r="C400" s="43"/>
      <c r="D400" s="44"/>
      <c r="E400" s="44"/>
      <c r="F400" s="137">
        <f>'5 жастағы балалар Ш'!CZ161</f>
        <v>0</v>
      </c>
      <c r="G400" s="44"/>
    </row>
    <row r="401" ht="15" customHeight="1" spans="2:7">
      <c r="B401" s="37"/>
      <c r="C401" s="43"/>
      <c r="D401" s="44"/>
      <c r="E401" s="44"/>
      <c r="F401" s="137">
        <f>'5 жастағы балалар Ш'!DA161</f>
        <v>0</v>
      </c>
      <c r="G401" s="44"/>
    </row>
    <row r="402" ht="15" customHeight="1" spans="2:7">
      <c r="B402" s="37">
        <v>35</v>
      </c>
      <c r="C402" s="43"/>
      <c r="D402" s="44"/>
      <c r="E402" s="44"/>
      <c r="F402" s="137">
        <f>'5 жастағы балалар Ш'!DB161</f>
        <v>0</v>
      </c>
      <c r="G402" s="44"/>
    </row>
    <row r="403" ht="15" customHeight="1" spans="2:7">
      <c r="B403" s="37"/>
      <c r="C403" s="43"/>
      <c r="D403" s="44"/>
      <c r="E403" s="44"/>
      <c r="F403" s="137">
        <f>'5 жастағы балалар Ш'!DC161</f>
        <v>0</v>
      </c>
      <c r="G403" s="44"/>
    </row>
    <row r="404" ht="15" customHeight="1" spans="2:7">
      <c r="B404" s="37"/>
      <c r="C404" s="45"/>
      <c r="D404" s="46"/>
      <c r="E404" s="46"/>
      <c r="F404" s="137">
        <f>'5 жастағы балалар Ш'!DD161</f>
        <v>0</v>
      </c>
      <c r="G404" s="46"/>
    </row>
    <row r="405" ht="15" customHeight="1" spans="2:2">
      <c r="B405" s="47">
        <f>СВОД3!V56</f>
        <v>0</v>
      </c>
    </row>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5">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 ref="F10:H93"/>
  </mergeCells>
  <pageMargins left="0.7" right="0.7" top="0.75" bottom="0.75" header="0.3" footer="0.3"/>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B1:BB618"/>
  <sheetViews>
    <sheetView zoomScale="60" zoomScaleNormal="60" workbookViewId="0">
      <selection activeCell="D7" sqref="D7"/>
    </sheetView>
  </sheetViews>
  <sheetFormatPr defaultColWidth="9" defaultRowHeight="14.4"/>
  <cols>
    <col min="2" max="2" width="22.5740740740741" customWidth="1"/>
    <col min="3" max="11" width="45.712962962963" customWidth="1"/>
    <col min="12" max="12" width="50.712962962963" customWidth="1"/>
  </cols>
  <sheetData>
    <row r="1" ht="15" customHeight="1"/>
    <row r="2" ht="15" customHeight="1" spans="2:8">
      <c r="B2" s="1"/>
      <c r="C2" s="2"/>
      <c r="D2" s="2" t="str">
        <f>'1'!D2</f>
        <v>2023- 2024 оқу жылында бала дамуының жеке картасы</v>
      </c>
      <c r="E2" s="2"/>
      <c r="F2" s="2"/>
      <c r="G2" s="1"/>
      <c r="H2" s="1"/>
    </row>
    <row r="3" ht="15" customHeight="1" spans="2:8">
      <c r="B3" s="1"/>
      <c r="C3" s="1"/>
      <c r="D3" s="1"/>
      <c r="E3" s="1"/>
      <c r="F3" s="1"/>
      <c r="G3" s="1"/>
      <c r="H3" s="1"/>
    </row>
    <row r="4" ht="20.1" customHeight="1" spans="2:8">
      <c r="B4" s="3" t="s">
        <v>827</v>
      </c>
      <c r="C4" s="3"/>
      <c r="D4" s="4">
        <f>'5 жастағы балалар Ф'!C162</f>
        <v>0</v>
      </c>
      <c r="E4" s="5"/>
      <c r="F4" s="5"/>
      <c r="G4" s="1"/>
      <c r="H4" s="1"/>
    </row>
    <row r="5" ht="20.1" customHeight="1" spans="2:8">
      <c r="B5" s="6" t="s">
        <v>2</v>
      </c>
      <c r="C5" s="6"/>
      <c r="D5" s="7">
        <f>'5 жастағы балалар Ф'!A162</f>
        <v>0</v>
      </c>
      <c r="E5" s="7"/>
      <c r="F5" s="7"/>
      <c r="G5" s="1"/>
      <c r="H5" s="1"/>
    </row>
    <row r="6" ht="81.75" customHeight="1" spans="2:8">
      <c r="B6" s="8" t="s">
        <v>828</v>
      </c>
      <c r="C6" s="8"/>
      <c r="D6" s="4" t="str">
        <f>'1'!D6</f>
        <v>"С.Сейфуллин атындағы ЖББМ" Мектепалды сыныбы" </v>
      </c>
      <c r="E6" s="1"/>
      <c r="F6" s="9" t="str">
        <f>'1'!F6</f>
        <v>Қарағанды облысы</v>
      </c>
      <c r="G6" s="1"/>
      <c r="H6" s="4"/>
    </row>
    <row r="7" ht="20.1" customHeight="1" spans="2:8">
      <c r="B7" s="6" t="s">
        <v>831</v>
      </c>
      <c r="C7" s="6"/>
      <c r="D7" s="4" t="s">
        <v>1275</v>
      </c>
      <c r="E7" s="1"/>
      <c r="F7" s="1"/>
      <c r="G7" s="1"/>
      <c r="H7" s="1"/>
    </row>
    <row r="8" ht="15" customHeight="1"/>
    <row r="9" ht="90"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2"/>
      <c r="G10" s="13"/>
      <c r="H10" s="14"/>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5"/>
      <c r="G11" s="16"/>
      <c r="H11" s="17"/>
      <c r="I11" s="18" t="e">
        <f>IF(C303="","",VLOOKUP(C303,$S$563:$T$565,2,TRUE))</f>
        <v>#N/A</v>
      </c>
      <c r="J11" s="18" t="e">
        <f>IF(C304="","",VLOOKUP(C304,$U$563:$V$565,2,TRUE))</f>
        <v>#N/A</v>
      </c>
      <c r="K11" s="18" t="e">
        <f>IF(C305="","",VLOOKUP(C305,$W$563:$X$565,2,TRUE))</f>
        <v>#N/A</v>
      </c>
      <c r="L11" s="20"/>
    </row>
    <row r="12" ht="90" customHeight="1" spans="2:12">
      <c r="B12" s="11"/>
      <c r="C12" s="15"/>
      <c r="D12" s="16"/>
      <c r="E12" s="17"/>
      <c r="F12" s="15"/>
      <c r="G12" s="16"/>
      <c r="H12" s="17"/>
      <c r="I12" s="18" t="e">
        <f>IF(C306="","",VLOOKUP(C306,$Y$563:$Z$565,2,TRUE))</f>
        <v>#N/A</v>
      </c>
      <c r="J12" s="18" t="e">
        <f>IF(C307="","",VLOOKUP(C307,$AA$563:$AB$565,2,TRUE))</f>
        <v>#N/A</v>
      </c>
      <c r="K12" s="18" t="e">
        <f>IF(C308="","",VLOOKUP(C308,$AC$563:$AD$565,2,TRUE))</f>
        <v>#N/A</v>
      </c>
      <c r="L12" s="20"/>
    </row>
    <row r="13" ht="90" customHeight="1" spans="2:12">
      <c r="B13" s="11"/>
      <c r="C13" s="15"/>
      <c r="D13" s="16"/>
      <c r="E13" s="17"/>
      <c r="F13" s="15"/>
      <c r="G13" s="16"/>
      <c r="H13" s="17"/>
      <c r="I13" s="18" t="e">
        <f>IF(C309="","",VLOOKUP(C309,$AE$563:$AF$565,2,TRUE))</f>
        <v>#N/A</v>
      </c>
      <c r="J13" s="18" t="e">
        <f>IF(C310="","",VLOOKUP(C310,$AG$563:$AH$565,2,TRUE))</f>
        <v>#N/A</v>
      </c>
      <c r="K13" s="18" t="e">
        <f>IF(C311="","",VLOOKUP(C311,$AI$563:$AJ$565,2,TRUE))</f>
        <v>#N/A</v>
      </c>
      <c r="L13" s="20"/>
    </row>
    <row r="14" ht="90" customHeight="1" spans="2:12">
      <c r="B14" s="11"/>
      <c r="C14" s="15"/>
      <c r="D14" s="16"/>
      <c r="E14" s="17"/>
      <c r="F14" s="15"/>
      <c r="G14" s="16"/>
      <c r="H14" s="17"/>
      <c r="I14" s="18" t="e">
        <f>IF(C312="","",VLOOKUP(C312,$AK$563:$AL$565,2,TRUE))</f>
        <v>#N/A</v>
      </c>
      <c r="J14" s="18" t="e">
        <f>IF(C313="","",VLOOKUP(C313,$AM$563:$AN$565,2,TRUE))</f>
        <v>#N/A</v>
      </c>
      <c r="K14" s="18" t="e">
        <f>IF(C314="","",VLOOKUP(C314,$AO$563:$AP$565,2,TRUE))</f>
        <v>#N/A</v>
      </c>
      <c r="L14" s="20"/>
    </row>
    <row r="15" ht="90" customHeight="1" spans="2:12">
      <c r="B15" s="11"/>
      <c r="C15" s="15"/>
      <c r="D15" s="16"/>
      <c r="E15" s="17"/>
      <c r="F15" s="15"/>
      <c r="G15" s="16"/>
      <c r="H15" s="17"/>
      <c r="I15" s="18" t="e">
        <f>IF(C315="","",VLOOKUP(C315,$AQ$563:$AR$565,2,TRUE))</f>
        <v>#N/A</v>
      </c>
      <c r="J15" s="18" t="e">
        <f>IF(C316="","",VLOOKUP(C316,$AS$563:$AT$565,2,TRUE))</f>
        <v>#N/A</v>
      </c>
      <c r="K15" s="18" t="e">
        <f>IF(C317="","",VLOOKUP(C317,$AU$563:$AV$565,2,TRUE))</f>
        <v>#N/A</v>
      </c>
      <c r="L15" s="20"/>
    </row>
    <row r="16" ht="90" customHeight="1" spans="2:12">
      <c r="B16" s="11"/>
      <c r="C16" s="15"/>
      <c r="D16" s="16"/>
      <c r="E16" s="17"/>
      <c r="F16" s="15"/>
      <c r="G16" s="16"/>
      <c r="H16" s="17"/>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5"/>
      <c r="G17" s="16"/>
      <c r="H17" s="17"/>
      <c r="I17" s="18" t="e">
        <f>IF(D300="","",VLOOKUP(D300,$M$567:$N$569,2,TRUE))</f>
        <v>#N/A</v>
      </c>
      <c r="J17" s="18" t="e">
        <f>IF(D301="","",VLOOKUP(D301,$O$567:$P$569,2,TRUE))</f>
        <v>#N/A</v>
      </c>
      <c r="K17" s="18" t="e">
        <f>IF(D302="","",VLOOKUP(D302,$Q$567:$R$569,2,TRUE))</f>
        <v>#N/A</v>
      </c>
      <c r="L17" s="20"/>
    </row>
    <row r="18" ht="90" customHeight="1" spans="2:12">
      <c r="B18" s="11"/>
      <c r="C18" s="15"/>
      <c r="D18" s="16"/>
      <c r="E18" s="17"/>
      <c r="F18" s="15"/>
      <c r="G18" s="16"/>
      <c r="H18" s="17"/>
      <c r="I18" s="18" t="e">
        <f>IF(D303="","",VLOOKUP(D303,$S$567:$T$569,2,TRUE))</f>
        <v>#N/A</v>
      </c>
      <c r="J18" s="18" t="e">
        <f>IF(D304="","",VLOOKUP(D304,$U$567:$V$569,2,TRUE))</f>
        <v>#N/A</v>
      </c>
      <c r="K18" s="18" t="e">
        <f>IF(D305="","",VLOOKUP(D305,$W$567:$X$569,2,TRUE))</f>
        <v>#N/A</v>
      </c>
      <c r="L18" s="20"/>
    </row>
    <row r="19" ht="90" customHeight="1" spans="2:12">
      <c r="B19" s="11"/>
      <c r="C19" s="15"/>
      <c r="D19" s="16"/>
      <c r="E19" s="17"/>
      <c r="F19" s="15"/>
      <c r="G19" s="16"/>
      <c r="H19" s="17"/>
      <c r="I19" s="18" t="e">
        <f>IF(D306="","",VLOOKUP(D306,$Y$567:$Z$569,2,TRUE))</f>
        <v>#N/A</v>
      </c>
      <c r="J19" s="18" t="e">
        <f>IF(D307="","",VLOOKUP(D307,$AA$567:$AB$569,2,TRUE))</f>
        <v>#N/A</v>
      </c>
      <c r="K19" s="18" t="e">
        <f>IF(D308="","",VLOOKUP(D308,$AC$567:$AD$569,2,TRUE))</f>
        <v>#N/A</v>
      </c>
      <c r="L19" s="20"/>
    </row>
    <row r="20" ht="90" customHeight="1" spans="2:12">
      <c r="B20" s="11"/>
      <c r="C20" s="15"/>
      <c r="D20" s="16"/>
      <c r="E20" s="17"/>
      <c r="F20" s="15"/>
      <c r="G20" s="16"/>
      <c r="H20" s="17"/>
      <c r="I20" s="18" t="e">
        <f>IF(D309="","",VLOOKUP(D309,$AE$567:$AF$569,2,TRUE))</f>
        <v>#N/A</v>
      </c>
      <c r="J20" s="18" t="e">
        <f>IF(D310="","",VLOOKUP(D310,$AG$567:$AH$569,2,TRUE))</f>
        <v>#N/A</v>
      </c>
      <c r="K20" s="18" t="e">
        <f>IF(D311="","",VLOOKUP(D311,$AI$567:$AJ$569,2,TRUE))</f>
        <v>#N/A</v>
      </c>
      <c r="L20" s="20"/>
    </row>
    <row r="21" ht="90" customHeight="1" spans="2:12">
      <c r="B21" s="11"/>
      <c r="C21" s="15"/>
      <c r="D21" s="16"/>
      <c r="E21" s="17"/>
      <c r="F21" s="15"/>
      <c r="G21" s="16"/>
      <c r="H21" s="17"/>
      <c r="I21" s="18" t="e">
        <f>IF(D312="","",VLOOKUP(D312,$AK$567:$AL$569,2,TRUE))</f>
        <v>#N/A</v>
      </c>
      <c r="J21" s="18" t="e">
        <f>IF(D313="","",VLOOKUP(D313,$AM$567:$AN$569,2,TRUE))</f>
        <v>#N/A</v>
      </c>
      <c r="K21" s="18" t="e">
        <f>IF(D314="","",VLOOKUP(D314,$AO$567:$AP$569,2,TRUE))</f>
        <v>#N/A</v>
      </c>
      <c r="L21" s="20"/>
    </row>
    <row r="22" ht="90" customHeight="1" spans="2:12">
      <c r="B22" s="11"/>
      <c r="C22" s="15"/>
      <c r="D22" s="16"/>
      <c r="E22" s="17"/>
      <c r="F22" s="15"/>
      <c r="G22" s="16"/>
      <c r="H22" s="17"/>
      <c r="I22" s="18" t="e">
        <f>IF(D315="","",VLOOKUP(D315,$AQ$567:$AR$569,2,TRUE))</f>
        <v>#N/A</v>
      </c>
      <c r="J22" s="18" t="e">
        <f>IF(D316="","",VLOOKUP(D316,$AS$567:$AT$569,2,TRUE))</f>
        <v>#N/A</v>
      </c>
      <c r="K22" s="18" t="e">
        <f>IF(D317="","",VLOOKUP(D317,$AU$567:$AV$569,2,TRUE))</f>
        <v>#N/A</v>
      </c>
      <c r="L22" s="20"/>
    </row>
    <row r="23" ht="90" customHeight="1" spans="2:12">
      <c r="B23" s="11"/>
      <c r="C23" s="15"/>
      <c r="D23" s="16"/>
      <c r="E23" s="17"/>
      <c r="F23" s="15"/>
      <c r="G23" s="16"/>
      <c r="H23" s="17"/>
      <c r="I23" s="18" t="e">
        <f>IF(D318="","",VLOOKUP(D318,$AW$567:$AX$569,2,TRUE))</f>
        <v>#N/A</v>
      </c>
      <c r="J23" s="18" t="e">
        <f>IF(D319="","",VLOOKUP(D319,$AY$567:$AZ$569,2,TRUE))</f>
        <v>#N/A</v>
      </c>
      <c r="K23" s="18" t="e">
        <f>IF(D320="","",VLOOKUP(D320,$BA$567:$BB$569,2,TRUE))</f>
        <v>#N/A</v>
      </c>
      <c r="L23" s="20"/>
    </row>
    <row r="24" ht="90" customHeight="1" spans="2:12">
      <c r="B24" s="11"/>
      <c r="C24" s="15"/>
      <c r="D24" s="16"/>
      <c r="E24" s="17"/>
      <c r="F24" s="15"/>
      <c r="G24" s="16"/>
      <c r="H24" s="17"/>
      <c r="I24" s="18" t="e">
        <f>IF(D321="","",VLOOKUP(D321,$M$571:$N$573,2,TRUE))</f>
        <v>#N/A</v>
      </c>
      <c r="J24" s="18" t="e">
        <f>IF(D322="","",VLOOKUP(D322,$O$571:$P$573,2,TRUE))</f>
        <v>#N/A</v>
      </c>
      <c r="K24" s="18" t="e">
        <f>IF(D323="","",VLOOKUP(D323,$Q$571:$R$573,2,TRUE))</f>
        <v>#N/A</v>
      </c>
      <c r="L24" s="20"/>
    </row>
    <row r="25" ht="90" customHeight="1" spans="2:12">
      <c r="B25" s="11"/>
      <c r="C25" s="15"/>
      <c r="D25" s="16"/>
      <c r="E25" s="17"/>
      <c r="F25" s="15"/>
      <c r="G25" s="16"/>
      <c r="H25" s="17"/>
      <c r="I25" s="18" t="e">
        <f>IF(D324="","",VLOOKUP(D324,$S$571:$T$573,2,TRUE))</f>
        <v>#N/A</v>
      </c>
      <c r="J25" s="18" t="e">
        <f>IF(D325="","",VLOOKUP(D325,$U$571:$V$573,2,TRUE))</f>
        <v>#N/A</v>
      </c>
      <c r="K25" s="18" t="e">
        <f>IF(D326="","",VLOOKUP(D326,$W$571:$X$573,2,TRUE))</f>
        <v>#N/A</v>
      </c>
      <c r="L25" s="20"/>
    </row>
    <row r="26" ht="90" customHeight="1" spans="2:12">
      <c r="B26" s="11"/>
      <c r="C26" s="15"/>
      <c r="D26" s="16"/>
      <c r="E26" s="17"/>
      <c r="F26" s="15"/>
      <c r="G26" s="16"/>
      <c r="H26" s="17"/>
      <c r="I26" s="18" t="e">
        <f>IF(D327="","",VLOOKUP(D327,$Y$571:$Z$573,2,TRUE))</f>
        <v>#N/A</v>
      </c>
      <c r="J26" s="18" t="e">
        <f>IF(D328="","",VLOOKUP(D328,$AA$571:$AB$573,2,TRUE))</f>
        <v>#N/A</v>
      </c>
      <c r="K26" s="18" t="e">
        <f>IF(D329="","",VLOOKUP(D329,$AC$571:$AD$573,2,TRUE))</f>
        <v>#N/A</v>
      </c>
      <c r="L26" s="20"/>
    </row>
    <row r="27" ht="90" customHeight="1" spans="2:12">
      <c r="B27" s="11"/>
      <c r="C27" s="15"/>
      <c r="D27" s="16"/>
      <c r="E27" s="17"/>
      <c r="F27" s="15"/>
      <c r="G27" s="16"/>
      <c r="H27" s="17"/>
      <c r="I27" s="18" t="e">
        <f>IF(D330="","",VLOOKUP(D330,$AE$571:$AF$573,2,TRUE))</f>
        <v>#N/A</v>
      </c>
      <c r="J27" s="18" t="e">
        <f>IF(D331="","",VLOOKUP(D341,$AG$571:$AH$573,2,TRUE))</f>
        <v>#N/A</v>
      </c>
      <c r="K27" s="18" t="e">
        <f>IF(D332="","",VLOOKUP(D342,$AI$571:$AJ$573,2,TRUE))</f>
        <v>#N/A</v>
      </c>
      <c r="L27" s="20"/>
    </row>
    <row r="28" ht="90" customHeight="1" spans="2:12">
      <c r="B28" s="11"/>
      <c r="C28" s="15"/>
      <c r="D28" s="16"/>
      <c r="E28" s="17"/>
      <c r="F28" s="15"/>
      <c r="G28" s="16"/>
      <c r="H28" s="17"/>
      <c r="I28" s="18" t="e">
        <f>IF(D333="","",VLOOKUP(D333,$AK$571:$AL$573,2,TRUE))</f>
        <v>#N/A</v>
      </c>
      <c r="J28" s="18" t="e">
        <f>IF(D334="","",VLOOKUP(D334,$AM$571:$AN$573,2,TRUE))</f>
        <v>#N/A</v>
      </c>
      <c r="K28" s="18" t="e">
        <f>IF(D335="","",VLOOKUP(D335,$AO$571:$AP$573,2,TRUE))</f>
        <v>#N/A</v>
      </c>
      <c r="L28" s="20"/>
    </row>
    <row r="29" ht="90" customHeight="1" spans="2:12">
      <c r="B29" s="11"/>
      <c r="C29" s="15"/>
      <c r="D29" s="16"/>
      <c r="E29" s="17"/>
      <c r="F29" s="15"/>
      <c r="G29" s="16"/>
      <c r="H29" s="17"/>
      <c r="I29" s="18" t="e">
        <f>IF(D336="","",VLOOKUP(D336,$AQ$571:$AR$573,2,TRUE))</f>
        <v>#N/A</v>
      </c>
      <c r="J29" s="18" t="e">
        <f>IF(D337="","",VLOOKUP(D337,$AS$571:$AT$573,2,TRUE))</f>
        <v>#N/A</v>
      </c>
      <c r="K29" s="18" t="e">
        <f>IF(D338="","",VLOOKUP(D338,$AU$571:$AV$573,2,TRUE))</f>
        <v>#N/A</v>
      </c>
      <c r="L29" s="20"/>
    </row>
    <row r="30" ht="90" customHeight="1" spans="2:12">
      <c r="B30" s="11"/>
      <c r="C30" s="15"/>
      <c r="D30" s="16"/>
      <c r="E30" s="17"/>
      <c r="F30" s="15"/>
      <c r="G30" s="16"/>
      <c r="H30" s="17"/>
      <c r="I30" s="18" t="e">
        <f>IF(D339="","",VLOOKUP(D339,$AW$571:$AX$573,2,TRUE))</f>
        <v>#N/A</v>
      </c>
      <c r="J30" s="18" t="e">
        <f>IF(D340="","",VLOOKUP(D340,$AY$571:$AZ$573,2,TRUE))</f>
        <v>#N/A</v>
      </c>
      <c r="K30" s="18" t="e">
        <f>IF(D341="","",VLOOKUP(D341,$BA$571:$BB$573,2,TRUE))</f>
        <v>#N/A</v>
      </c>
      <c r="L30" s="20"/>
    </row>
    <row r="31" ht="90" customHeight="1" spans="2:12">
      <c r="B31" s="11"/>
      <c r="C31" s="15"/>
      <c r="D31" s="16"/>
      <c r="E31" s="17"/>
      <c r="F31" s="15"/>
      <c r="G31" s="16"/>
      <c r="H31" s="17"/>
      <c r="I31" s="18" t="e">
        <f>IF(D342="","",VLOOKUP(D342,$M$575:$N$577,2,TRUE))</f>
        <v>#N/A</v>
      </c>
      <c r="J31" s="18" t="e">
        <f>IF(D343="","",VLOOKUP(D343,$O$575:$P$577,2,TRUE))</f>
        <v>#N/A</v>
      </c>
      <c r="K31" s="18" t="e">
        <f>IF(D344="","",VLOOKUP(D344,$Q$575:$R$577,2,TRUE))</f>
        <v>#N/A</v>
      </c>
      <c r="L31" s="20"/>
    </row>
    <row r="32" ht="90" customHeight="1" spans="2:12">
      <c r="B32" s="11"/>
      <c r="C32" s="15"/>
      <c r="D32" s="16"/>
      <c r="E32" s="17"/>
      <c r="F32" s="15"/>
      <c r="G32" s="16"/>
      <c r="H32" s="17"/>
      <c r="I32" s="18" t="e">
        <f>IF(D345="","",VLOOKUP(D345,$S$575:$T$577,2,TRUE))</f>
        <v>#N/A</v>
      </c>
      <c r="J32" s="18" t="e">
        <f>IF(D346="","",VLOOKUP(D346,$U$575:$V$577,2,TRUE))</f>
        <v>#N/A</v>
      </c>
      <c r="K32" s="18" t="e">
        <f>IF(D347="","",VLOOKUP(D347,$W$575:$X$577,2,TRUE))</f>
        <v>#N/A</v>
      </c>
      <c r="L32" s="20"/>
    </row>
    <row r="33" ht="90" customHeight="1" spans="2:12">
      <c r="B33" s="11"/>
      <c r="C33" s="15"/>
      <c r="D33" s="16"/>
      <c r="E33" s="17"/>
      <c r="F33" s="15"/>
      <c r="G33" s="16"/>
      <c r="H33" s="17"/>
      <c r="I33" s="18" t="e">
        <f>IF(D348="","",VLOOKUP(D348,$Y$575:$Z$577,2,TRUE))</f>
        <v>#N/A</v>
      </c>
      <c r="J33" s="18" t="e">
        <f>IF(D349="","",VLOOKUP(D349,$AA$575:$AB$577,2,TRUE))</f>
        <v>#N/A</v>
      </c>
      <c r="K33" s="18" t="e">
        <f>IF(D350="","",VLOOKUP(D350,$AC$575:$AD$577,2,TRUE))</f>
        <v>#N/A</v>
      </c>
      <c r="L33" s="20"/>
    </row>
    <row r="34" ht="90" customHeight="1" spans="2:12">
      <c r="B34" s="11"/>
      <c r="C34" s="15"/>
      <c r="D34" s="16"/>
      <c r="E34" s="17"/>
      <c r="F34" s="15"/>
      <c r="G34" s="16"/>
      <c r="H34" s="17"/>
      <c r="I34" s="18" t="e">
        <f>IF(D351="","",VLOOKUP(D351,$AE$575:$AF$577,2,TRUE))</f>
        <v>#N/A</v>
      </c>
      <c r="J34" s="18" t="e">
        <f>IF(D352="","",VLOOKUP(D352,$AG$575:$AH$577,2,TRUE))</f>
        <v>#N/A</v>
      </c>
      <c r="K34" s="18" t="e">
        <f>IF(D353="","",VLOOKUP(D353,$AI$575:$AJ$577,2,TRUE))</f>
        <v>#N/A</v>
      </c>
      <c r="L34" s="20"/>
    </row>
    <row r="35" ht="90" customHeight="1" spans="2:12">
      <c r="B35" s="11"/>
      <c r="C35" s="15"/>
      <c r="D35" s="16"/>
      <c r="E35" s="17"/>
      <c r="F35" s="15"/>
      <c r="G35" s="16"/>
      <c r="H35" s="17"/>
      <c r="I35" s="18" t="e">
        <f>IF(D354="","",VLOOKUP(D354,$AK$575:$AL$577,2,TRUE))</f>
        <v>#N/A</v>
      </c>
      <c r="J35" s="18" t="e">
        <f>IF(D355="","",VLOOKUP(D355,$AM$575:$AN$577,2,TRUE))</f>
        <v>#N/A</v>
      </c>
      <c r="K35" s="18" t="e">
        <f>IF(D356="","",VLOOKUP(D356,$AO$575:$AP$577,2,TRUE))</f>
        <v>#N/A</v>
      </c>
      <c r="L35" s="20"/>
    </row>
    <row r="36" ht="90" customHeight="1" spans="2:12">
      <c r="B36" s="11"/>
      <c r="C36" s="15"/>
      <c r="D36" s="16"/>
      <c r="E36" s="17"/>
      <c r="F36" s="15"/>
      <c r="G36" s="16"/>
      <c r="H36" s="17"/>
      <c r="I36" s="18" t="e">
        <f>IF(D357="","",VLOOKUP(D357,$AQ$575:$AR$577,2,TRUE))</f>
        <v>#N/A</v>
      </c>
      <c r="J36" s="18" t="e">
        <f>IF(D358="","",VLOOKUP(D358,$AS$575:$AT$577,2,TRUE))</f>
        <v>#N/A</v>
      </c>
      <c r="K36" s="18" t="e">
        <f>IF(D359="","",VLOOKUP(D359,$AU$575:$AV$577,2,TRUE))</f>
        <v>#N/A</v>
      </c>
      <c r="L36" s="20"/>
    </row>
    <row r="37" ht="90" customHeight="1" spans="2:12">
      <c r="B37" s="11"/>
      <c r="C37" s="15"/>
      <c r="D37" s="16"/>
      <c r="E37" s="17"/>
      <c r="F37" s="15"/>
      <c r="G37" s="16"/>
      <c r="H37" s="17"/>
      <c r="I37" s="18" t="e">
        <f>IF(D360="","",VLOOKUP(D360,$AW$575:$AX$577,2,TRUE))</f>
        <v>#N/A</v>
      </c>
      <c r="J37" s="18" t="e">
        <f>IF(D361="","",VLOOKUP(D361,$AY$575:$AZ$577,2,TRUE))</f>
        <v>#N/A</v>
      </c>
      <c r="K37" s="18" t="e">
        <f>IF(D362="","",VLOOKUP(D362,$BA$575:$BB$577,2,TRUE))</f>
        <v>#N/A</v>
      </c>
      <c r="L37" s="20"/>
    </row>
    <row r="38" ht="90" customHeight="1" spans="2:12">
      <c r="B38" s="11"/>
      <c r="C38" s="15"/>
      <c r="D38" s="16"/>
      <c r="E38" s="17"/>
      <c r="F38" s="15"/>
      <c r="G38" s="16"/>
      <c r="H38" s="17"/>
      <c r="I38" s="18" t="e">
        <f>IF(D363="","",VLOOKUP(D363,$M$579:$N$581,2,TRUE))</f>
        <v>#N/A</v>
      </c>
      <c r="J38" s="18" t="e">
        <f>IF(D364="","",VLOOKUP(D364,$O$579:$P$581,2,TRUE))</f>
        <v>#N/A</v>
      </c>
      <c r="K38" s="18" t="e">
        <f>IF(D365="","",VLOOKUP(D365,$Q$579:$R$581,2,TRUE))</f>
        <v>#N/A</v>
      </c>
      <c r="L38" s="20"/>
    </row>
    <row r="39" ht="90" customHeight="1" spans="2:12">
      <c r="B39" s="11"/>
      <c r="C39" s="15"/>
      <c r="D39" s="16"/>
      <c r="E39" s="17"/>
      <c r="F39" s="15"/>
      <c r="G39" s="16"/>
      <c r="H39" s="17"/>
      <c r="I39" s="18" t="e">
        <f>IF(D366="","",VLOOKUP(D366,$S$579:$T$581,2,TRUE))</f>
        <v>#N/A</v>
      </c>
      <c r="J39" s="18" t="e">
        <f>IF(D367="","",VLOOKUP(D367,$U$579:$V$581,2,TRUE))</f>
        <v>#N/A</v>
      </c>
      <c r="K39" s="18" t="e">
        <f>IF(D368="","",VLOOKUP(D368,$W$579:$X$581,2,TRUE))</f>
        <v>#N/A</v>
      </c>
      <c r="L39" s="20"/>
    </row>
    <row r="40" ht="90" customHeight="1" spans="2:12">
      <c r="B40" s="11"/>
      <c r="C40" s="15"/>
      <c r="D40" s="16"/>
      <c r="E40" s="17"/>
      <c r="F40" s="15"/>
      <c r="G40" s="16"/>
      <c r="H40" s="17"/>
      <c r="I40" s="18" t="e">
        <f>IF(D369="","",VLOOKUP(D369,$Y$579:$Z$581,2,TRUE))</f>
        <v>#N/A</v>
      </c>
      <c r="J40" s="18" t="e">
        <f>IF(D370="","",VLOOKUP(D370,$AA$579:$AB$581,2,TRUE))</f>
        <v>#N/A</v>
      </c>
      <c r="K40" s="18" t="e">
        <f>IF(D371="","",VLOOKUP(D371,$AC$579:$AD$581,2,TRUE))</f>
        <v>#N/A</v>
      </c>
      <c r="L40" s="20"/>
    </row>
    <row r="41" ht="90" customHeight="1" spans="2:12">
      <c r="B41" s="11"/>
      <c r="C41" s="15"/>
      <c r="D41" s="16"/>
      <c r="E41" s="17"/>
      <c r="F41" s="15"/>
      <c r="G41" s="16"/>
      <c r="H41" s="17"/>
      <c r="I41" s="18" t="e">
        <f>IF(D372="","",VLOOKUP(D372,$AE$579:$AF$581,2,TRUE))</f>
        <v>#N/A</v>
      </c>
      <c r="J41" s="18" t="e">
        <f>IF(D373="","",VLOOKUP(D373,$AG$579:$AH$581,2,TRUE))</f>
        <v>#N/A</v>
      </c>
      <c r="K41" s="18" t="e">
        <f>IF(D374="","",VLOOKUP(D374,$AI$579:$AJ$581,2,TRUE))</f>
        <v>#N/A</v>
      </c>
      <c r="L41" s="20"/>
    </row>
    <row r="42" ht="90" customHeight="1" spans="2:12">
      <c r="B42" s="11"/>
      <c r="C42" s="15"/>
      <c r="D42" s="16"/>
      <c r="E42" s="17"/>
      <c r="F42" s="15"/>
      <c r="G42" s="16"/>
      <c r="H42" s="17"/>
      <c r="I42" s="18" t="e">
        <f>IF(D375="","",VLOOKUP(D375,$AK$579:$AL$581,2,TRUE))</f>
        <v>#N/A</v>
      </c>
      <c r="J42" s="18" t="e">
        <f>IF(D376="","",VLOOKUP(D376,$AM$579:$AN$581,2,TRUE))</f>
        <v>#N/A</v>
      </c>
      <c r="K42" s="18" t="e">
        <f>IF(D377="","",VLOOKUP(D377,$AO$579:$AP$581,2,TRUE))</f>
        <v>#N/A</v>
      </c>
      <c r="L42" s="20"/>
    </row>
    <row r="43" ht="90" customHeight="1" spans="2:12">
      <c r="B43" s="11"/>
      <c r="C43" s="15"/>
      <c r="D43" s="16"/>
      <c r="E43" s="17"/>
      <c r="F43" s="15"/>
      <c r="G43" s="16"/>
      <c r="H43" s="17"/>
      <c r="I43" s="18" t="e">
        <f>IF(D378="","",VLOOKUP(D378,$AQ$579:$AR$581,2,TRUE))</f>
        <v>#N/A</v>
      </c>
      <c r="J43" s="18" t="e">
        <f>IF(D379="","",VLOOKUP(D379,$AS$579:$AT$581,2,TRUE))</f>
        <v>#N/A</v>
      </c>
      <c r="K43" s="18" t="e">
        <f>IF(D380="","",VLOOKUP(D380,$AU$579:$AV$581,2,TRUE))</f>
        <v>#N/A</v>
      </c>
      <c r="L43" s="20"/>
    </row>
    <row r="44" ht="90" customHeight="1" spans="2:12">
      <c r="B44" s="11"/>
      <c r="C44" s="15"/>
      <c r="D44" s="16"/>
      <c r="E44" s="17"/>
      <c r="F44" s="15"/>
      <c r="G44" s="16"/>
      <c r="H44" s="17"/>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5"/>
      <c r="G45" s="16"/>
      <c r="H45" s="17"/>
      <c r="I45" s="18" t="e">
        <f>IF(E300="","",VLOOKUP(E300,$M$583:$N$585,2,TRUE))</f>
        <v>#N/A</v>
      </c>
      <c r="J45" s="18" t="e">
        <f>IF(E301="","",VLOOKUP(E301,$O$583:$P$585,2,TRUE))</f>
        <v>#N/A</v>
      </c>
      <c r="K45" s="18" t="e">
        <f>IF(E302="","",VLOOKUP(E302,$Q$583:$R$585,2,TRUE))</f>
        <v>#N/A</v>
      </c>
      <c r="L45" s="20"/>
    </row>
    <row r="46" ht="90" customHeight="1" spans="2:12">
      <c r="B46" s="11"/>
      <c r="C46" s="15"/>
      <c r="D46" s="16"/>
      <c r="E46" s="17"/>
      <c r="F46" s="15"/>
      <c r="G46" s="16"/>
      <c r="H46" s="17"/>
      <c r="I46" s="18" t="e">
        <f>IF(E303="","",VLOOKUP(E303,$S$583:$T$585,2,TRUE))</f>
        <v>#N/A</v>
      </c>
      <c r="J46" s="18" t="e">
        <f>IF(E304="","",VLOOKUP(E304,$U$583:$V$585,2,TRUE))</f>
        <v>#N/A</v>
      </c>
      <c r="K46" s="18" t="e">
        <f>IF(E305="","",VLOOKUP(E305,$W$583:$X$585,2,TRUE))</f>
        <v>#N/A</v>
      </c>
      <c r="L46" s="20"/>
    </row>
    <row r="47" ht="90" customHeight="1" spans="2:12">
      <c r="B47" s="11"/>
      <c r="C47" s="15"/>
      <c r="D47" s="16"/>
      <c r="E47" s="17"/>
      <c r="F47" s="15"/>
      <c r="G47" s="16"/>
      <c r="H47" s="17"/>
      <c r="I47" s="18" t="e">
        <f>IF(E306="","",VLOOKUP(E306,$Y$583:$Z$585,2,TRUE))</f>
        <v>#N/A</v>
      </c>
      <c r="J47" s="18" t="e">
        <f>IF(E307="","",VLOOKUP(E307,$AA$583:$AB$585,2,TRUE))</f>
        <v>#N/A</v>
      </c>
      <c r="K47" s="18" t="e">
        <f>IF(E308="","",VLOOKUP(E308,$AC$583:$AD$585,2,TRUE))</f>
        <v>#N/A</v>
      </c>
      <c r="L47" s="20"/>
    </row>
    <row r="48" ht="90" customHeight="1" spans="2:12">
      <c r="B48" s="11"/>
      <c r="C48" s="15"/>
      <c r="D48" s="16"/>
      <c r="E48" s="17"/>
      <c r="F48" s="15"/>
      <c r="G48" s="16"/>
      <c r="H48" s="17"/>
      <c r="I48" s="18" t="e">
        <f>IF(E309="","",VLOOKUP(E309,$AE$583:$AF$585,2,TRUE))</f>
        <v>#N/A</v>
      </c>
      <c r="J48" s="18" t="e">
        <f>IF(E310="","",VLOOKUP(E310,$AG$583:$AH$585,2,TRUE))</f>
        <v>#N/A</v>
      </c>
      <c r="K48" s="18" t="e">
        <f>IF(E311="","",VLOOKUP(E311,$AI$583:$AJ$585,2,TRUE))</f>
        <v>#N/A</v>
      </c>
      <c r="L48" s="20"/>
    </row>
    <row r="49" ht="90" customHeight="1" spans="2:12">
      <c r="B49" s="11"/>
      <c r="C49" s="15"/>
      <c r="D49" s="16"/>
      <c r="E49" s="17"/>
      <c r="F49" s="15"/>
      <c r="G49" s="16"/>
      <c r="H49" s="17"/>
      <c r="I49" s="18" t="e">
        <f>IF(E312="","",VLOOKUP(E312,$AK$583:$AL$585,2,TRUE))</f>
        <v>#N/A</v>
      </c>
      <c r="J49" s="18" t="e">
        <f>IF(E313="","",VLOOKUP(E313,$AM$583:$AN$585,2,TRUE))</f>
        <v>#N/A</v>
      </c>
      <c r="K49" s="18" t="e">
        <f>IF(E314="","",VLOOKUP(E314,$AO$583:$AP$585,2,TRUE))</f>
        <v>#N/A</v>
      </c>
      <c r="L49" s="20"/>
    </row>
    <row r="50" ht="90" customHeight="1" spans="2:12">
      <c r="B50" s="11"/>
      <c r="C50" s="15"/>
      <c r="D50" s="16"/>
      <c r="E50" s="17"/>
      <c r="F50" s="15"/>
      <c r="G50" s="16"/>
      <c r="H50" s="17"/>
      <c r="I50" s="18" t="e">
        <f>IF(E315="","",VLOOKUP(E315,$AQ$583:$AR$585,2,TRUE))</f>
        <v>#N/A</v>
      </c>
      <c r="J50" s="18" t="e">
        <f>IF(E316="","",VLOOKUP(E316,$AS$583:$AT$585,2,TRUE))</f>
        <v>#N/A</v>
      </c>
      <c r="K50" s="18" t="e">
        <f>IF(E317="","",VLOOKUP(E317,$AU$583:$AV$585,2,TRUE))</f>
        <v>#N/A</v>
      </c>
      <c r="L50" s="20"/>
    </row>
    <row r="51" ht="90" customHeight="1" spans="2:12">
      <c r="B51" s="11"/>
      <c r="C51" s="15"/>
      <c r="D51" s="16"/>
      <c r="E51" s="17"/>
      <c r="F51" s="15"/>
      <c r="G51" s="16"/>
      <c r="H51" s="17"/>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15"/>
      <c r="G52" s="16"/>
      <c r="H52" s="17"/>
      <c r="I52" s="21" t="e">
        <f>IF(F300="","",VLOOKUP(F300,$M$587:$N$589,2,TRUE))</f>
        <v>#N/A</v>
      </c>
      <c r="J52" s="18" t="e">
        <f>IF(F301="","",VLOOKUP(F301,$O$587:$P$589,2,TRUE))</f>
        <v>#N/A</v>
      </c>
      <c r="K52" s="18" t="e">
        <f>IF(F302="","",VLOOKUP(F302,$Q$587:$R$589,2,TRUE))</f>
        <v>#N/A</v>
      </c>
      <c r="L52" s="20"/>
    </row>
    <row r="53" ht="90" customHeight="1" spans="2:12">
      <c r="B53" s="11"/>
      <c r="C53" s="15"/>
      <c r="D53" s="16"/>
      <c r="E53" s="17"/>
      <c r="F53" s="15"/>
      <c r="G53" s="16"/>
      <c r="H53" s="17"/>
      <c r="I53" s="18" t="e">
        <f>IF(F303="","",VLOOKUP(F303,$S$587:$T$589,2,TRUE))</f>
        <v>#N/A</v>
      </c>
      <c r="J53" s="18" t="e">
        <f>IF(F304="","",VLOOKUP(F304,$U$587:$V$589,2,TRUE))</f>
        <v>#N/A</v>
      </c>
      <c r="K53" s="18" t="e">
        <f>IF(F305="","",VLOOKUP(F305,$W$587:$X$589,2,TRUE))</f>
        <v>#N/A</v>
      </c>
      <c r="L53" s="20"/>
    </row>
    <row r="54" ht="90" customHeight="1" spans="2:12">
      <c r="B54" s="11"/>
      <c r="C54" s="15"/>
      <c r="D54" s="16"/>
      <c r="E54" s="17"/>
      <c r="F54" s="15"/>
      <c r="G54" s="16"/>
      <c r="H54" s="17"/>
      <c r="I54" s="18" t="e">
        <f>IF(F306="","",VLOOKUP(F306,$Y$587:$Z$589,2,TRUE))</f>
        <v>#N/A</v>
      </c>
      <c r="J54" s="18" t="e">
        <f>IF(F307="","",VLOOKUP(F307,$AA$587:$AB$589,2,TRUE))</f>
        <v>#N/A</v>
      </c>
      <c r="K54" s="18" t="e">
        <f>IF(F308="","",VLOOKUP(F308,$AC$587:$AD$589,2,TRUE))</f>
        <v>#N/A</v>
      </c>
      <c r="L54" s="20"/>
    </row>
    <row r="55" ht="90" customHeight="1" spans="2:12">
      <c r="B55" s="11"/>
      <c r="C55" s="15"/>
      <c r="D55" s="16"/>
      <c r="E55" s="17"/>
      <c r="F55" s="15"/>
      <c r="G55" s="16"/>
      <c r="H55" s="17"/>
      <c r="I55" s="18" t="e">
        <f>IF(F309="","",VLOOKUP(F309,$AE$587:$AF$589,2,TRUE))</f>
        <v>#N/A</v>
      </c>
      <c r="J55" s="18" t="e">
        <f>IF(F310="","",VLOOKUP(F310,$AG$587:$AH$589,2,TRUE))</f>
        <v>#N/A</v>
      </c>
      <c r="K55" s="18" t="e">
        <f>IF(F311="","",VLOOKUP(F311,$AI$587:$AJ$589,2,TRUE))</f>
        <v>#N/A</v>
      </c>
      <c r="L55" s="20"/>
    </row>
    <row r="56" ht="90" customHeight="1" spans="2:12">
      <c r="B56" s="11"/>
      <c r="C56" s="15"/>
      <c r="D56" s="16"/>
      <c r="E56" s="17"/>
      <c r="F56" s="15"/>
      <c r="G56" s="16"/>
      <c r="H56" s="17"/>
      <c r="I56" s="18" t="e">
        <f>IF(F312="","",VLOOKUP(F312,$AK$587:$AL$589,2,TRUE))</f>
        <v>#N/A</v>
      </c>
      <c r="J56" s="18" t="e">
        <f>IF(F313="","",VLOOKUP(F313,$AM$587:$AN$589,2,TRUE))</f>
        <v>#N/A</v>
      </c>
      <c r="K56" s="18" t="e">
        <f>IF(F314="","",VLOOKUP(F314,$AO$587:$AP$589,2,TRUE))</f>
        <v>#N/A</v>
      </c>
      <c r="L56" s="20"/>
    </row>
    <row r="57" ht="90" customHeight="1" spans="2:12">
      <c r="B57" s="11"/>
      <c r="C57" s="15"/>
      <c r="D57" s="16"/>
      <c r="E57" s="17"/>
      <c r="F57" s="15"/>
      <c r="G57" s="16"/>
      <c r="H57" s="17"/>
      <c r="I57" s="21" t="e">
        <f>IF(F315="","",VLOOKUP(F315,$AQ$587:$AR$589,2,TRUE))</f>
        <v>#N/A</v>
      </c>
      <c r="J57" s="18" t="e">
        <f>IF(F316="","",VLOOKUP(F316,$AS$587:$AT$589,2,TRUE))</f>
        <v>#N/A</v>
      </c>
      <c r="K57" s="18" t="e">
        <f>IF(F317="","",VLOOKUP(F317,$AU$587:$AV$589,2,TRUE))</f>
        <v>#N/A</v>
      </c>
      <c r="L57" s="20"/>
    </row>
    <row r="58" ht="90" customHeight="1" spans="2:12">
      <c r="B58" s="11"/>
      <c r="C58" s="15"/>
      <c r="D58" s="16"/>
      <c r="E58" s="17"/>
      <c r="F58" s="15"/>
      <c r="G58" s="16"/>
      <c r="H58" s="17"/>
      <c r="I58" s="18" t="e">
        <f>IF(F318="","",VLOOKUP(F318,$AW$587:$AX$589,2,TRUE))</f>
        <v>#N/A</v>
      </c>
      <c r="J58" s="18" t="e">
        <f>IF(F319="","",VLOOKUP(F319,$AY$587:$AZ$589,2,TRUE))</f>
        <v>#N/A</v>
      </c>
      <c r="K58" s="18" t="e">
        <f>IF(F320="","",VLOOKUP(F320,$BA$587:$BB$589,2,TRUE))</f>
        <v>#N/A</v>
      </c>
      <c r="L58" s="20"/>
    </row>
    <row r="59" ht="90" customHeight="1" spans="2:12">
      <c r="B59" s="11"/>
      <c r="C59" s="15"/>
      <c r="D59" s="16"/>
      <c r="E59" s="17"/>
      <c r="F59" s="15"/>
      <c r="G59" s="16"/>
      <c r="H59" s="17"/>
      <c r="I59" s="21" t="e">
        <f>IF(F321="","",VLOOKUP(F321,$M$591:$N$593,2,TRUE))</f>
        <v>#N/A</v>
      </c>
      <c r="J59" s="18" t="e">
        <f>IF(F322="","",VLOOKUP(F322,$O$591:$P$593,2,TRUE))</f>
        <v>#N/A</v>
      </c>
      <c r="K59" s="18" t="e">
        <f>IF(F323="","",VLOOKUP(F323,$Q$591:$R$593,2,TRUE))</f>
        <v>#N/A</v>
      </c>
      <c r="L59" s="20"/>
    </row>
    <row r="60" ht="90" customHeight="1" spans="2:12">
      <c r="B60" s="11"/>
      <c r="C60" s="15"/>
      <c r="D60" s="16"/>
      <c r="E60" s="17"/>
      <c r="F60" s="15"/>
      <c r="G60" s="16"/>
      <c r="H60" s="17"/>
      <c r="I60" s="18" t="e">
        <f>IF(F324="","",VLOOKUP(F324,$S$591:$T$593,2,TRUE))</f>
        <v>#N/A</v>
      </c>
      <c r="J60" s="18" t="e">
        <f>IF(F325="","",VLOOKUP(F325,$U$591:$V$593,2,TRUE))</f>
        <v>#N/A</v>
      </c>
      <c r="K60" s="18" t="e">
        <f>IF(F326="","",VLOOKUP(F326,$W$591:$X$593,2,TRUE))</f>
        <v>#N/A</v>
      </c>
      <c r="L60" s="20"/>
    </row>
    <row r="61" ht="90" customHeight="1" spans="2:12">
      <c r="B61" s="11"/>
      <c r="C61" s="15"/>
      <c r="D61" s="16"/>
      <c r="E61" s="17"/>
      <c r="F61" s="15"/>
      <c r="G61" s="16"/>
      <c r="H61" s="17"/>
      <c r="I61" s="18" t="e">
        <f>IF(F327="","",VLOOKUP(F327,$Y$591:$Z$593,2,TRUE))</f>
        <v>#N/A</v>
      </c>
      <c r="J61" s="18" t="e">
        <f>IF(F328="","",VLOOKUP(F328,$AA$591:$AB$593,2,TRUE))</f>
        <v>#N/A</v>
      </c>
      <c r="K61" s="18" t="e">
        <f>IF(F329="","",VLOOKUP(F329,$AC$591:$AD$593,2,TRUE))</f>
        <v>#N/A</v>
      </c>
      <c r="L61" s="20"/>
    </row>
    <row r="62" ht="90" customHeight="1" spans="2:12">
      <c r="B62" s="11"/>
      <c r="C62" s="15"/>
      <c r="D62" s="16"/>
      <c r="E62" s="17"/>
      <c r="F62" s="15"/>
      <c r="G62" s="16"/>
      <c r="H62" s="17"/>
      <c r="I62" s="18" t="e">
        <f>IF(F330="","",VLOOKUP(F330,$AE$591:$AF$593,2,TRUE))</f>
        <v>#N/A</v>
      </c>
      <c r="J62" s="18" t="e">
        <f>IF(F331="","",VLOOKUP(F331,$AG$591:$AH$593,2,TRUE))</f>
        <v>#N/A</v>
      </c>
      <c r="K62" s="18" t="e">
        <f>IF(F332="","",VLOOKUP(F332,$AI$591:$AJ$593,2,TRUE))</f>
        <v>#N/A</v>
      </c>
      <c r="L62" s="20"/>
    </row>
    <row r="63" ht="90" customHeight="1" spans="2:12">
      <c r="B63" s="11"/>
      <c r="C63" s="15"/>
      <c r="D63" s="16"/>
      <c r="E63" s="17"/>
      <c r="F63" s="15"/>
      <c r="G63" s="16"/>
      <c r="H63" s="17"/>
      <c r="I63" s="18" t="e">
        <f>IF(F333="","",VLOOKUP(F333,$AK$591:$AL$593,2,TRUE))</f>
        <v>#N/A</v>
      </c>
      <c r="J63" s="18" t="e">
        <f>IF(F334="","",VLOOKUP(F334,$AM$591:$AN$593,2,TRUE))</f>
        <v>#N/A</v>
      </c>
      <c r="K63" s="18" t="e">
        <f>IF(F335="","",VLOOKUP(F335,$AO$591:$AP$593,2,TRUE))</f>
        <v>#N/A</v>
      </c>
      <c r="L63" s="20"/>
    </row>
    <row r="64" ht="90" customHeight="1" spans="2:12">
      <c r="B64" s="11"/>
      <c r="C64" s="15"/>
      <c r="D64" s="16"/>
      <c r="E64" s="17"/>
      <c r="F64" s="15"/>
      <c r="G64" s="16"/>
      <c r="H64" s="17"/>
      <c r="I64" s="21" t="e">
        <f>IF(F336="","",VLOOKUP(F336,$AQ$591:$AR$593,2,TRUE))</f>
        <v>#N/A</v>
      </c>
      <c r="J64" s="18" t="e">
        <f>IF(F337="","",VLOOKUP(F337,$AS$591:$AT$593,2,TRUE))</f>
        <v>#N/A</v>
      </c>
      <c r="K64" s="18" t="e">
        <f>IF(F338="","",VLOOKUP(F338,$AU$591:$AV$593,2,TRUE))</f>
        <v>#N/A</v>
      </c>
      <c r="L64" s="20"/>
    </row>
    <row r="65" ht="90" customHeight="1" spans="2:12">
      <c r="B65" s="11"/>
      <c r="C65" s="15"/>
      <c r="D65" s="16"/>
      <c r="E65" s="17"/>
      <c r="F65" s="15"/>
      <c r="G65" s="16"/>
      <c r="H65" s="17"/>
      <c r="I65" s="18" t="e">
        <f>IF(F339="","",VLOOKUP(F339,$AW$591:$AX$593,2,TRUE))</f>
        <v>#N/A</v>
      </c>
      <c r="J65" s="18" t="e">
        <f>IF(F340="","",VLOOKUP(F340,$AY$591:$AZ$593,2,TRUE))</f>
        <v>#N/A</v>
      </c>
      <c r="K65" s="18" t="e">
        <f>IF(F341="","",VLOOKUP(F341,$BA$591:$BB$593,2,TRUE))</f>
        <v>#N/A</v>
      </c>
      <c r="L65" s="20"/>
    </row>
    <row r="66" ht="90" customHeight="1" spans="2:12">
      <c r="B66" s="11"/>
      <c r="C66" s="15"/>
      <c r="D66" s="16"/>
      <c r="E66" s="17"/>
      <c r="F66" s="15"/>
      <c r="G66" s="16"/>
      <c r="H66" s="17"/>
      <c r="I66" s="21" t="e">
        <f>IF(F342="","",VLOOKUP(F342,$M$595:$N$597,2,TRUE))</f>
        <v>#N/A</v>
      </c>
      <c r="J66" s="18" t="e">
        <f>IF(F343="","",VLOOKUP(F343,$O$595:$P$597,2,TRUE))</f>
        <v>#N/A</v>
      </c>
      <c r="K66" s="18" t="e">
        <f>IF(F344="","",VLOOKUP(F344,$Q$595:$R$597,2,TRUE))</f>
        <v>#N/A</v>
      </c>
      <c r="L66" s="20"/>
    </row>
    <row r="67" ht="90" customHeight="1" spans="2:12">
      <c r="B67" s="11"/>
      <c r="C67" s="15"/>
      <c r="D67" s="16"/>
      <c r="E67" s="17"/>
      <c r="F67" s="15"/>
      <c r="G67" s="16"/>
      <c r="H67" s="17"/>
      <c r="I67" s="18" t="e">
        <f>IF(F345="","",VLOOKUP(F345,$S$595:$T$597,2,TRUE))</f>
        <v>#N/A</v>
      </c>
      <c r="J67" s="18" t="e">
        <f>IF(F346="","",VLOOKUP(F346,$U$595:$V$597,2,TRUE))</f>
        <v>#N/A</v>
      </c>
      <c r="K67" s="18" t="e">
        <f>IF(F347="","",VLOOKUP(F347,$W$595:$X$597,2,TRUE))</f>
        <v>#N/A</v>
      </c>
      <c r="L67" s="20"/>
    </row>
    <row r="68" ht="90" customHeight="1" spans="2:12">
      <c r="B68" s="11"/>
      <c r="C68" s="15"/>
      <c r="D68" s="16"/>
      <c r="E68" s="17"/>
      <c r="F68" s="15"/>
      <c r="G68" s="16"/>
      <c r="H68" s="17"/>
      <c r="I68" s="18" t="e">
        <f>IF(F348="","",VLOOKUP(F348,$Y$595:$Z$597,2,TRUE))</f>
        <v>#N/A</v>
      </c>
      <c r="J68" s="18" t="e">
        <f>IF(F349="","",VLOOKUP(F349,$AA$595:$AB$597,2,TRUE))</f>
        <v>#N/A</v>
      </c>
      <c r="K68" s="18" t="e">
        <f>IF(F350="","",VLOOKUP(F350,$AC$595:$AD$597,2,TRUE))</f>
        <v>#N/A</v>
      </c>
      <c r="L68" s="20"/>
    </row>
    <row r="69" ht="90" customHeight="1" spans="2:12">
      <c r="B69" s="11"/>
      <c r="C69" s="15"/>
      <c r="D69" s="16"/>
      <c r="E69" s="17"/>
      <c r="F69" s="15"/>
      <c r="G69" s="16"/>
      <c r="H69" s="17"/>
      <c r="I69" s="18" t="e">
        <f>IF(F351="","",VLOOKUP(F351,$AE$595:$AF$597,2,TRUE))</f>
        <v>#N/A</v>
      </c>
      <c r="J69" s="18" t="e">
        <f>IF(F352="","",VLOOKUP(F352,$AG$595:$AH$597,2,TRUE))</f>
        <v>#N/A</v>
      </c>
      <c r="K69" s="18" t="e">
        <f>IF(F353="","",VLOOKUP(F353,$AI$595:$AJ$597,2,TRUE))</f>
        <v>#N/A</v>
      </c>
      <c r="L69" s="20"/>
    </row>
    <row r="70" ht="90" customHeight="1" spans="2:12">
      <c r="B70" s="11"/>
      <c r="C70" s="15"/>
      <c r="D70" s="16"/>
      <c r="E70" s="17"/>
      <c r="F70" s="15"/>
      <c r="G70" s="16"/>
      <c r="H70" s="17"/>
      <c r="I70" s="18" t="e">
        <f>IF(F354="","",VLOOKUP(F354,$AK$595:$AL$597,2,TRUE))</f>
        <v>#N/A</v>
      </c>
      <c r="J70" s="18" t="e">
        <f>IF(F355="","",VLOOKUP(F355,$AM$595:$AN$597,2,TRUE))</f>
        <v>#N/A</v>
      </c>
      <c r="K70" s="18" t="e">
        <f>IF(F356="","",VLOOKUP(F356,$AO$595:$AP$597,2,TRUE))</f>
        <v>#N/A</v>
      </c>
      <c r="L70" s="20"/>
    </row>
    <row r="71" ht="90" customHeight="1" spans="2:12">
      <c r="B71" s="11"/>
      <c r="C71" s="15"/>
      <c r="D71" s="16"/>
      <c r="E71" s="17"/>
      <c r="F71" s="15"/>
      <c r="G71" s="16"/>
      <c r="H71" s="17"/>
      <c r="I71" s="21" t="e">
        <f>IF(F357="","",VLOOKUP(F357,$AQ$595:$AR$597,2,TRUE))</f>
        <v>#N/A</v>
      </c>
      <c r="J71" s="18" t="e">
        <f>IF(F358="","",VLOOKUP(F358,$AS$595:$AT$597,2,TRUE))</f>
        <v>#N/A</v>
      </c>
      <c r="K71" s="18" t="e">
        <f>IF(F359="","",VLOOKUP(F359,$AU$595:$AV$597,2,TRUE))</f>
        <v>#N/A</v>
      </c>
      <c r="L71" s="20"/>
    </row>
    <row r="72" ht="90" customHeight="1" spans="2:12">
      <c r="B72" s="11"/>
      <c r="C72" s="15"/>
      <c r="D72" s="16"/>
      <c r="E72" s="17"/>
      <c r="F72" s="15"/>
      <c r="G72" s="16"/>
      <c r="H72" s="17"/>
      <c r="I72" s="18" t="e">
        <f>IF(F360="","",VLOOKUP(F360,$AW$595:$AX$597,2,TRUE))</f>
        <v>#N/A</v>
      </c>
      <c r="J72" s="18" t="e">
        <f>IF(F361="","",VLOOKUP(F361,$AY$595:$AZ$597,2,TRUE))</f>
        <v>#N/A</v>
      </c>
      <c r="K72" s="18" t="e">
        <f>IF(F362="","",VLOOKUP(F362,$BA$595:$BB$597,2,TRUE))</f>
        <v>#N/A</v>
      </c>
      <c r="L72" s="20"/>
    </row>
    <row r="73" ht="90" customHeight="1" spans="2:12">
      <c r="B73" s="11"/>
      <c r="C73" s="15"/>
      <c r="D73" s="16"/>
      <c r="E73" s="17"/>
      <c r="F73" s="15"/>
      <c r="G73" s="16"/>
      <c r="H73" s="17"/>
      <c r="I73" s="21" t="e">
        <f>IF(F363="","",VLOOKUP(F363,$M$599:$N$601,2,TRUE))</f>
        <v>#N/A</v>
      </c>
      <c r="J73" s="18" t="e">
        <f>IF(F364="","",VLOOKUP(F364,$O$599:$P$601,2,TRUE))</f>
        <v>#N/A</v>
      </c>
      <c r="K73" s="18" t="e">
        <f>IF(F365="","",VLOOKUP(F365,$Q$599:$R$601,2,TRUE))</f>
        <v>#N/A</v>
      </c>
      <c r="L73" s="20"/>
    </row>
    <row r="74" ht="90" customHeight="1" spans="2:12">
      <c r="B74" s="11"/>
      <c r="C74" s="15"/>
      <c r="D74" s="16"/>
      <c r="E74" s="17"/>
      <c r="F74" s="15"/>
      <c r="G74" s="16"/>
      <c r="H74" s="17"/>
      <c r="I74" s="18" t="e">
        <f>IF(F366="","",VLOOKUP(F366,$S$599:$T$601,2,TRUE))</f>
        <v>#N/A</v>
      </c>
      <c r="J74" s="18" t="e">
        <f>IF(F367="","",VLOOKUP(F367,$U$599:$V$601,2,TRUE))</f>
        <v>#N/A</v>
      </c>
      <c r="K74" s="18" t="e">
        <f>IF(F368="","",VLOOKUP(F368,$W$599:$X$601,2,TRUE))</f>
        <v>#N/A</v>
      </c>
      <c r="L74" s="20"/>
    </row>
    <row r="75" ht="90" customHeight="1" spans="2:12">
      <c r="B75" s="11"/>
      <c r="C75" s="15"/>
      <c r="D75" s="16"/>
      <c r="E75" s="17"/>
      <c r="F75" s="15"/>
      <c r="G75" s="16"/>
      <c r="H75" s="17"/>
      <c r="I75" s="18" t="e">
        <f>IF(F369="","",VLOOKUP(F369,$Y$599:$Z$601,2,TRUE))</f>
        <v>#N/A</v>
      </c>
      <c r="J75" s="18" t="e">
        <f>IF(F370="","",VLOOKUP(F370,$AA$599:$AB$601,2,TRUE))</f>
        <v>#N/A</v>
      </c>
      <c r="K75" s="18" t="e">
        <f>IF(F371="","",VLOOKUP(F371,$AC$599:$AD$601,2,TRUE))</f>
        <v>#N/A</v>
      </c>
      <c r="L75" s="20"/>
    </row>
    <row r="76" ht="90" customHeight="1" spans="2:12">
      <c r="B76" s="11"/>
      <c r="C76" s="15"/>
      <c r="D76" s="16"/>
      <c r="E76" s="17"/>
      <c r="F76" s="15"/>
      <c r="G76" s="16"/>
      <c r="H76" s="17"/>
      <c r="I76" s="18" t="e">
        <f>IF(F372="","",VLOOKUP(F372,$AE$599:$AF$601,2,TRUE))</f>
        <v>#N/A</v>
      </c>
      <c r="J76" s="18" t="e">
        <f>IF(F373="","",VLOOKUP(F373,$AG$599:$AH$601,2,TRUE))</f>
        <v>#N/A</v>
      </c>
      <c r="K76" s="18" t="e">
        <f>IF(F374="","",VLOOKUP(F374,$AI$599:$AJ$601,2,TRUE))</f>
        <v>#N/A</v>
      </c>
      <c r="L76" s="20"/>
    </row>
    <row r="77" ht="90" customHeight="1" spans="2:12">
      <c r="B77" s="11"/>
      <c r="C77" s="15"/>
      <c r="D77" s="16"/>
      <c r="E77" s="17"/>
      <c r="F77" s="15"/>
      <c r="G77" s="16"/>
      <c r="H77" s="17"/>
      <c r="I77" s="18" t="e">
        <f>IF(F375="","",VLOOKUP(F375,$AK$599:$AL$601,2,TRUE))</f>
        <v>#N/A</v>
      </c>
      <c r="J77" s="18" t="e">
        <f>IF(F376="","",VLOOKUP(F376,$AM$599:$AN$601,2,TRUE))</f>
        <v>#N/A</v>
      </c>
      <c r="K77" s="18" t="e">
        <f>IF(F377="","",VLOOKUP(F377,$AO$599:$AP$601,2,TRUE))</f>
        <v>#N/A</v>
      </c>
      <c r="L77" s="20"/>
    </row>
    <row r="78" ht="90" customHeight="1" spans="2:12">
      <c r="B78" s="11"/>
      <c r="C78" s="15"/>
      <c r="D78" s="16"/>
      <c r="E78" s="17"/>
      <c r="F78" s="15"/>
      <c r="G78" s="16"/>
      <c r="H78" s="17"/>
      <c r="I78" s="21" t="e">
        <f>IF(F378="","",VLOOKUP(F378,$AQ$599:$AR$601,2,TRUE))</f>
        <v>#N/A</v>
      </c>
      <c r="J78" s="18" t="e">
        <f>IF(F379="","",VLOOKUP(F379,$AS$599:$AT$601,2,TRUE))</f>
        <v>#N/A</v>
      </c>
      <c r="K78" s="18" t="e">
        <f>IF(F380="","",VLOOKUP(F380,$AU$599:$AV$601,2,TRUE))</f>
        <v>#N/A</v>
      </c>
      <c r="L78" s="20"/>
    </row>
    <row r="79" ht="90" customHeight="1" spans="2:12">
      <c r="B79" s="11"/>
      <c r="C79" s="15"/>
      <c r="D79" s="16"/>
      <c r="E79" s="17"/>
      <c r="F79" s="15"/>
      <c r="G79" s="16"/>
      <c r="H79" s="17"/>
      <c r="I79" s="18" t="e">
        <f>IF(F381="","",VLOOKUP(F381,$AW$599:$AX$601,2,TRUE))</f>
        <v>#N/A</v>
      </c>
      <c r="J79" s="18" t="e">
        <f>IF(F382="","",VLOOKUP(F382,$AY$599:$AZ$601,2,TRUE))</f>
        <v>#N/A</v>
      </c>
      <c r="K79" s="18" t="e">
        <f>IF(F383="","",VLOOKUP(F383,$BA$599:$BB$601,2,TRUE))</f>
        <v>#N/A</v>
      </c>
      <c r="L79" s="20"/>
    </row>
    <row r="80" ht="90" customHeight="1" spans="2:12">
      <c r="B80" s="11"/>
      <c r="C80" s="15"/>
      <c r="D80" s="16"/>
      <c r="E80" s="17"/>
      <c r="F80" s="15"/>
      <c r="G80" s="16"/>
      <c r="H80" s="17"/>
      <c r="I80" s="21" t="e">
        <f>IF(F384="","",VLOOKUP(F384,$M$603:$N$605,2,TRUE))</f>
        <v>#N/A</v>
      </c>
      <c r="J80" s="18" t="e">
        <f>IF(F385="","",VLOOKUP(F385,$O$603:$P$605,2,TRUE))</f>
        <v>#N/A</v>
      </c>
      <c r="K80" s="18" t="e">
        <f>IF(F386="","",VLOOKUP(F386,$Q$603:$R$605,2,TRUE))</f>
        <v>#N/A</v>
      </c>
      <c r="L80" s="20"/>
    </row>
    <row r="81" ht="90" customHeight="1" spans="2:12">
      <c r="B81" s="11"/>
      <c r="C81" s="15"/>
      <c r="D81" s="16"/>
      <c r="E81" s="17"/>
      <c r="F81" s="15"/>
      <c r="G81" s="16"/>
      <c r="H81" s="17"/>
      <c r="I81" s="18" t="e">
        <f>IF(F387="","",VLOOKUP(F387,$S$603:$T$605,2,TRUE))</f>
        <v>#N/A</v>
      </c>
      <c r="J81" s="18" t="e">
        <f>IF(F388="","",VLOOKUP(F388,$U$603:$V$605,2,TRUE))</f>
        <v>#N/A</v>
      </c>
      <c r="K81" s="18" t="e">
        <f>IF(F389="","",VLOOKUP(F389,$W$603:$X$605,2,TRUE))</f>
        <v>#N/A</v>
      </c>
      <c r="L81" s="20"/>
    </row>
    <row r="82" ht="90" customHeight="1" spans="2:12">
      <c r="B82" s="11"/>
      <c r="C82" s="15"/>
      <c r="D82" s="16"/>
      <c r="E82" s="17"/>
      <c r="F82" s="15"/>
      <c r="G82" s="16"/>
      <c r="H82" s="17"/>
      <c r="I82" s="18" t="e">
        <f>IF(F390="","",VLOOKUP(F390,$Y$603:$Z$605,2,TRUE))</f>
        <v>#N/A</v>
      </c>
      <c r="J82" s="18" t="e">
        <f>IF(F391="","",VLOOKUP(F391,$AA$603:$AB$605,2,TRUE))</f>
        <v>#N/A</v>
      </c>
      <c r="K82" s="18" t="e">
        <f>IF(F392="","",VLOOKUP(F392,$AC$603:$AD$605,2,TRUE))</f>
        <v>#N/A</v>
      </c>
      <c r="L82" s="20"/>
    </row>
    <row r="83" ht="90" customHeight="1" spans="2:12">
      <c r="B83" s="11"/>
      <c r="C83" s="15"/>
      <c r="D83" s="16"/>
      <c r="E83" s="17"/>
      <c r="F83" s="15"/>
      <c r="G83" s="16"/>
      <c r="H83" s="17"/>
      <c r="I83" s="18" t="e">
        <f>IF(F393="","",VLOOKUP(F393,$AE$603:$AF$605,2,TRUE))</f>
        <v>#N/A</v>
      </c>
      <c r="J83" s="18" t="e">
        <f>IF(F394="","",VLOOKUP(F394,$AG$603:$AH$605,2,TRUE))</f>
        <v>#N/A</v>
      </c>
      <c r="K83" s="18" t="e">
        <f>IF(F395="","",VLOOKUP(F395,$AI$603:$AJ$605,2,TRUE))</f>
        <v>#N/A</v>
      </c>
      <c r="L83" s="20"/>
    </row>
    <row r="84" ht="90" customHeight="1" spans="2:12">
      <c r="B84" s="11"/>
      <c r="C84" s="15"/>
      <c r="D84" s="16"/>
      <c r="E84" s="17"/>
      <c r="F84" s="15"/>
      <c r="G84" s="16"/>
      <c r="H84" s="17"/>
      <c r="I84" s="18" t="e">
        <f>IF(F396="","",VLOOKUP(F396,$AK$603:$AL$605,2,TRUE))</f>
        <v>#N/A</v>
      </c>
      <c r="J84" s="18" t="e">
        <f>IF(F397="","",VLOOKUP(F397,$AM$603:$AN$605,2,TRUE))</f>
        <v>#N/A</v>
      </c>
      <c r="K84" s="18" t="e">
        <f>IF(F398="","",VLOOKUP(F398,$AO$603:$AP$605,2,TRUE))</f>
        <v>#N/A</v>
      </c>
      <c r="L84" s="20"/>
    </row>
    <row r="85" ht="90" customHeight="1" spans="2:12">
      <c r="B85" s="11"/>
      <c r="C85" s="15"/>
      <c r="D85" s="16"/>
      <c r="E85" s="17"/>
      <c r="F85" s="15"/>
      <c r="G85" s="16"/>
      <c r="H85" s="17"/>
      <c r="I85" s="21" t="e">
        <f>IF(F399="","",VLOOKUP(F399,$AQ$603:$AR$605,2,TRUE))</f>
        <v>#N/A</v>
      </c>
      <c r="J85" s="18" t="e">
        <f>IF(F400="","",VLOOKUP(F400,$AS$603:$AT$605,2,TRUE))</f>
        <v>#N/A</v>
      </c>
      <c r="K85" s="18" t="e">
        <f>IF(F401="","",VLOOKUP(F401,$AU$603:$AV$605,2,TRUE))</f>
        <v>#N/A</v>
      </c>
      <c r="L85" s="20"/>
    </row>
    <row r="86" ht="90" customHeight="1" spans="2:12">
      <c r="B86" s="11"/>
      <c r="C86" s="15"/>
      <c r="D86" s="16"/>
      <c r="E86" s="17"/>
      <c r="F86" s="15"/>
      <c r="G86" s="16"/>
      <c r="H86" s="17"/>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5"/>
      <c r="G87" s="16"/>
      <c r="H87" s="17"/>
      <c r="I87" s="18" t="e">
        <f>IF(G300="","",VLOOKUP(G300,$M$607:$N$609,2,TRUE))</f>
        <v>#N/A</v>
      </c>
      <c r="J87" s="18" t="e">
        <f>IF(G301="","",VLOOKUP(G301,$O$607:$P$609,2,TRUE))</f>
        <v>#N/A</v>
      </c>
      <c r="K87" s="18" t="e">
        <f>IF(G302="","",VLOOKUP(G302,$Q$607:$R$609,2,TRUE))</f>
        <v>#N/A</v>
      </c>
      <c r="L87" s="20"/>
    </row>
    <row r="88" ht="90" customHeight="1" spans="2:12">
      <c r="B88" s="11"/>
      <c r="C88" s="15"/>
      <c r="D88" s="16"/>
      <c r="E88" s="17"/>
      <c r="F88" s="15"/>
      <c r="G88" s="16"/>
      <c r="H88" s="17"/>
      <c r="I88" s="18" t="e">
        <f>IF(G303="","",VLOOKUP(G303,$S$607:$T$609,2,TRUE))</f>
        <v>#N/A</v>
      </c>
      <c r="J88" s="18" t="e">
        <f>IF(G304="","",VLOOKUP(G304,$U$607:$V$609,2,TRUE))</f>
        <v>#N/A</v>
      </c>
      <c r="K88" s="18" t="e">
        <f>IF(G305="","",VLOOKUP(G305,$W$607:$X$609,2,TRUE))</f>
        <v>#N/A</v>
      </c>
      <c r="L88" s="20"/>
    </row>
    <row r="89" ht="90" customHeight="1" spans="2:12">
      <c r="B89" s="11"/>
      <c r="C89" s="15"/>
      <c r="D89" s="16"/>
      <c r="E89" s="17"/>
      <c r="F89" s="15"/>
      <c r="G89" s="16"/>
      <c r="H89" s="17"/>
      <c r="I89" s="18" t="e">
        <f>IF(G306="","",VLOOKUP(G306,$Y$607:$Z$609,2,TRUE))</f>
        <v>#N/A</v>
      </c>
      <c r="J89" s="18" t="e">
        <f>IF(G307="","",VLOOKUP(G307,$AA$607:$AB$609,2,TRUE))</f>
        <v>#N/A</v>
      </c>
      <c r="K89" s="18" t="e">
        <f>IF(G308="","",VLOOKUP(G308,$AC$607:$AD$609,2,TRUE))</f>
        <v>#N/A</v>
      </c>
      <c r="L89" s="20"/>
    </row>
    <row r="90" ht="90" customHeight="1" spans="2:12">
      <c r="B90" s="11"/>
      <c r="C90" s="15"/>
      <c r="D90" s="16"/>
      <c r="E90" s="17"/>
      <c r="F90" s="15"/>
      <c r="G90" s="16"/>
      <c r="H90" s="17"/>
      <c r="I90" s="18" t="e">
        <f>IF(G309="","",VLOOKUP(G309,$AE$607:$AF$609,2,TRUE))</f>
        <v>#N/A</v>
      </c>
      <c r="J90" s="18" t="e">
        <f>IF(G310="","",VLOOKUP(G310,$AG$607:$AH$609,2,TRUE))</f>
        <v>#N/A</v>
      </c>
      <c r="K90" s="18" t="e">
        <f>IF(G311="","",VLOOKUP(G311,$AI$607:$AJ$609,2,TRUE))</f>
        <v>#N/A</v>
      </c>
      <c r="L90" s="20"/>
    </row>
    <row r="91" ht="90" customHeight="1" spans="2:12">
      <c r="B91" s="11"/>
      <c r="C91" s="15"/>
      <c r="D91" s="16"/>
      <c r="E91" s="17"/>
      <c r="F91" s="15"/>
      <c r="G91" s="16"/>
      <c r="H91" s="17"/>
      <c r="I91" s="18" t="e">
        <f>IF(G312="","",VLOOKUP(G312,$AK$607:$AL$609,2,TRUE))</f>
        <v>#N/A</v>
      </c>
      <c r="J91" s="18" t="e">
        <f>IF(G313="","",VLOOKUP(G313,$AM$607:$AN$609,2,TRUE))</f>
        <v>#N/A</v>
      </c>
      <c r="K91" s="18" t="e">
        <f>IF(G314="","",VLOOKUP(G314,$AO$607:$AP$609,2,TRUE))</f>
        <v>#N/A</v>
      </c>
      <c r="L91" s="20"/>
    </row>
    <row r="92" ht="90" customHeight="1" spans="2:12">
      <c r="B92" s="11"/>
      <c r="C92" s="15"/>
      <c r="D92" s="16"/>
      <c r="E92" s="17"/>
      <c r="F92" s="15"/>
      <c r="G92" s="16"/>
      <c r="H92" s="17"/>
      <c r="I92" s="18" t="e">
        <f>IF(G315="","",VLOOKUP(G315,$AQ$607:$AR$609,2,TRUE))</f>
        <v>#N/A</v>
      </c>
      <c r="J92" s="18" t="e">
        <f>IF(G316="","",VLOOKUP(G316,$AS$607:$AT$609,2,TRUE))</f>
        <v>#N/A</v>
      </c>
      <c r="K92" s="18" t="e">
        <f>IF(G317="","",VLOOKUP(G317,$AU$607:$AV$609,2,TRUE))</f>
        <v>#N/A</v>
      </c>
      <c r="L92" s="20"/>
    </row>
    <row r="93" ht="90" customHeight="1" spans="2:12">
      <c r="B93" s="11"/>
      <c r="C93" s="22"/>
      <c r="D93" s="23"/>
      <c r="E93" s="24"/>
      <c r="F93" s="22"/>
      <c r="G93" s="23"/>
      <c r="H93" s="24"/>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42.7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ht="15" customHeight="1" spans="2:7">
      <c r="B130" s="37"/>
      <c r="C130" s="36"/>
      <c r="D130" s="32"/>
      <c r="E130" s="36"/>
      <c r="F130" s="32"/>
      <c r="G130" s="36"/>
    </row>
    <row r="131" ht="15" customHeight="1" spans="2:7">
      <c r="B131" s="37">
        <v>12</v>
      </c>
      <c r="C131" s="36"/>
      <c r="D131" s="32"/>
      <c r="E131" s="36"/>
      <c r="F131" s="32"/>
      <c r="G131" s="36"/>
    </row>
    <row r="132" ht="15" customHeight="1" spans="2:7">
      <c r="B132" s="37"/>
      <c r="C132" s="36"/>
      <c r="D132" s="32"/>
      <c r="E132" s="36"/>
      <c r="F132" s="32"/>
      <c r="G132" s="36"/>
    </row>
    <row r="133" ht="15" customHeight="1" spans="2:7">
      <c r="B133" s="37"/>
      <c r="C133" s="36"/>
      <c r="D133" s="32"/>
      <c r="E133" s="36"/>
      <c r="F133" s="32"/>
      <c r="G133" s="36"/>
    </row>
    <row r="134" ht="15" customHeight="1" spans="2:7">
      <c r="B134" s="37">
        <v>13</v>
      </c>
      <c r="C134" s="36"/>
      <c r="D134" s="32"/>
      <c r="E134" s="36"/>
      <c r="F134" s="32"/>
      <c r="G134" s="36"/>
    </row>
    <row r="135" ht="15" customHeight="1" spans="2:7">
      <c r="B135" s="37"/>
      <c r="C135" s="36"/>
      <c r="D135" s="32"/>
      <c r="E135" s="36"/>
      <c r="F135" s="32"/>
      <c r="G135" s="36"/>
    </row>
    <row r="136" ht="15" customHeight="1" spans="2:7">
      <c r="B136" s="37"/>
      <c r="C136" s="36"/>
      <c r="D136" s="32"/>
      <c r="E136" s="36"/>
      <c r="F136" s="32"/>
      <c r="G136" s="36"/>
    </row>
    <row r="137" ht="15" customHeight="1" spans="2:7">
      <c r="B137" s="37">
        <v>14</v>
      </c>
      <c r="C137" s="36"/>
      <c r="D137" s="32"/>
      <c r="E137" s="36"/>
      <c r="F137" s="32"/>
      <c r="G137" s="36"/>
    </row>
    <row r="138" ht="15" customHeight="1" spans="2:7">
      <c r="B138" s="37"/>
      <c r="C138" s="36"/>
      <c r="D138" s="32"/>
      <c r="E138" s="36"/>
      <c r="F138" s="32"/>
      <c r="G138" s="36"/>
    </row>
    <row r="139" ht="15" customHeight="1" spans="2:7">
      <c r="B139" s="37"/>
      <c r="C139" s="36"/>
      <c r="D139" s="32"/>
      <c r="E139" s="36"/>
      <c r="F139" s="32"/>
      <c r="G139" s="36"/>
    </row>
    <row r="140" ht="15" customHeight="1" spans="2:7">
      <c r="B140" s="37">
        <v>15</v>
      </c>
      <c r="C140" s="36"/>
      <c r="D140" s="32"/>
      <c r="E140" s="36"/>
      <c r="F140" s="32"/>
      <c r="G140" s="36"/>
    </row>
    <row r="141" ht="15" customHeight="1" spans="2:7">
      <c r="B141" s="37"/>
      <c r="C141" s="36"/>
      <c r="D141" s="32"/>
      <c r="E141" s="36"/>
      <c r="F141" s="32"/>
      <c r="G141" s="36"/>
    </row>
    <row r="142" ht="15" customHeight="1" spans="2:7">
      <c r="B142" s="37"/>
      <c r="C142" s="36"/>
      <c r="D142" s="32"/>
      <c r="E142" s="36"/>
      <c r="F142" s="32"/>
      <c r="G142" s="36"/>
    </row>
    <row r="143" ht="15" customHeight="1" spans="2:7">
      <c r="B143" s="37">
        <v>16</v>
      </c>
      <c r="C143" s="36"/>
      <c r="D143" s="32"/>
      <c r="E143" s="36"/>
      <c r="F143" s="32"/>
      <c r="G143" s="36"/>
    </row>
    <row r="144" ht="15" customHeight="1" spans="2:7">
      <c r="B144" s="37"/>
      <c r="C144" s="36"/>
      <c r="D144" s="32"/>
      <c r="E144" s="36"/>
      <c r="F144" s="32"/>
      <c r="G144" s="36"/>
    </row>
    <row r="145" ht="15" customHeight="1" spans="2:7">
      <c r="B145" s="37"/>
      <c r="C145" s="36"/>
      <c r="D145" s="32"/>
      <c r="E145" s="36"/>
      <c r="F145" s="32"/>
      <c r="G145" s="36"/>
    </row>
    <row r="146" ht="15" customHeight="1" spans="2:7">
      <c r="B146" s="37">
        <v>17</v>
      </c>
      <c r="C146" s="36"/>
      <c r="D146" s="32"/>
      <c r="E146" s="36"/>
      <c r="F146" s="32"/>
      <c r="G146" s="36"/>
    </row>
    <row r="147" ht="15" customHeight="1" spans="2:7">
      <c r="B147" s="37"/>
      <c r="C147" s="36"/>
      <c r="D147" s="32"/>
      <c r="E147" s="36"/>
      <c r="F147" s="32"/>
      <c r="G147" s="36"/>
    </row>
    <row r="148" ht="15" customHeight="1" spans="2:7">
      <c r="B148" s="37"/>
      <c r="C148" s="36"/>
      <c r="D148" s="32"/>
      <c r="E148" s="36"/>
      <c r="F148" s="32"/>
      <c r="G148" s="36"/>
    </row>
    <row r="149" ht="15" customHeight="1" spans="2:7">
      <c r="B149" s="37">
        <v>18</v>
      </c>
      <c r="C149" s="36"/>
      <c r="D149" s="32"/>
      <c r="E149" s="36"/>
      <c r="F149" s="32"/>
      <c r="G149" s="36"/>
    </row>
    <row r="150" ht="15" customHeight="1" spans="2:7">
      <c r="B150" s="37"/>
      <c r="C150" s="36"/>
      <c r="D150" s="32"/>
      <c r="E150" s="36"/>
      <c r="F150" s="32"/>
      <c r="G150" s="36"/>
    </row>
    <row r="151" ht="15" customHeight="1" spans="2:7">
      <c r="B151" s="37"/>
      <c r="C151" s="36"/>
      <c r="D151" s="32"/>
      <c r="E151" s="36"/>
      <c r="F151" s="32"/>
      <c r="G151" s="36"/>
    </row>
    <row r="152" ht="15" customHeight="1" spans="2:7">
      <c r="B152" s="37">
        <v>19</v>
      </c>
      <c r="C152" s="36"/>
      <c r="D152" s="35"/>
      <c r="E152" s="36"/>
      <c r="F152" s="32"/>
      <c r="G152" s="36"/>
    </row>
    <row r="153" ht="15" customHeight="1" spans="2:7">
      <c r="B153" s="37"/>
      <c r="C153" s="36"/>
      <c r="D153" s="36"/>
      <c r="E153" s="36"/>
      <c r="F153" s="32"/>
      <c r="G153" s="36"/>
    </row>
    <row r="154" ht="15" customHeight="1" spans="2:7">
      <c r="B154" s="37"/>
      <c r="C154" s="36"/>
      <c r="D154" s="36"/>
      <c r="E154" s="36"/>
      <c r="F154" s="32"/>
      <c r="G154" s="36"/>
    </row>
    <row r="155" ht="15" customHeight="1" spans="2:7">
      <c r="B155" s="37">
        <v>20</v>
      </c>
      <c r="C155" s="36"/>
      <c r="D155" s="36"/>
      <c r="E155" s="36"/>
      <c r="F155" s="32"/>
      <c r="G155" s="36"/>
    </row>
    <row r="156" ht="15" customHeight="1" spans="2:7">
      <c r="B156" s="37"/>
      <c r="C156" s="36"/>
      <c r="D156" s="36"/>
      <c r="E156" s="36"/>
      <c r="F156" s="32"/>
      <c r="G156" s="36"/>
    </row>
    <row r="157" ht="15" customHeight="1" spans="2:7">
      <c r="B157" s="37"/>
      <c r="C157" s="36"/>
      <c r="D157" s="36"/>
      <c r="E157" s="36"/>
      <c r="F157" s="32"/>
      <c r="G157" s="36"/>
    </row>
    <row r="158" ht="15" customHeight="1" spans="2:7">
      <c r="B158" s="31">
        <v>21</v>
      </c>
      <c r="C158" s="36"/>
      <c r="D158" s="36"/>
      <c r="E158" s="36"/>
      <c r="F158" s="32"/>
      <c r="G158" s="36"/>
    </row>
    <row r="159" ht="15" customHeight="1" spans="2:7">
      <c r="B159" s="33"/>
      <c r="C159" s="36"/>
      <c r="D159" s="36"/>
      <c r="E159" s="36"/>
      <c r="F159" s="32"/>
      <c r="G159" s="36"/>
    </row>
    <row r="160" ht="15" customHeight="1" spans="2:7">
      <c r="B160" s="34"/>
      <c r="C160" s="36"/>
      <c r="D160" s="36"/>
      <c r="E160" s="36"/>
      <c r="F160" s="32"/>
      <c r="G160" s="36"/>
    </row>
    <row r="161" ht="15" customHeight="1" spans="2:7">
      <c r="B161" s="31">
        <v>22</v>
      </c>
      <c r="C161" s="36"/>
      <c r="D161" s="36"/>
      <c r="E161" s="36"/>
      <c r="F161" s="32"/>
      <c r="G161" s="36"/>
    </row>
    <row r="162" ht="15" customHeight="1" spans="2:7">
      <c r="B162" s="33"/>
      <c r="C162" s="36"/>
      <c r="D162" s="36"/>
      <c r="E162" s="36"/>
      <c r="F162" s="32"/>
      <c r="G162" s="36"/>
    </row>
    <row r="163" ht="15" customHeight="1" spans="2:7">
      <c r="B163" s="34"/>
      <c r="C163" s="36"/>
      <c r="D163" s="36"/>
      <c r="E163" s="36"/>
      <c r="F163" s="32"/>
      <c r="G163" s="36"/>
    </row>
    <row r="164" ht="15" customHeight="1" spans="2:7">
      <c r="B164" s="31">
        <v>23</v>
      </c>
      <c r="C164" s="36"/>
      <c r="D164" s="36"/>
      <c r="E164" s="36"/>
      <c r="F164" s="32"/>
      <c r="G164" s="36"/>
    </row>
    <row r="165" ht="15" customHeight="1" spans="2:7">
      <c r="B165" s="33"/>
      <c r="C165" s="36"/>
      <c r="D165" s="36"/>
      <c r="E165" s="36"/>
      <c r="F165" s="32"/>
      <c r="G165" s="36"/>
    </row>
    <row r="166" ht="15" customHeight="1" spans="2:7">
      <c r="B166" s="34"/>
      <c r="C166" s="36"/>
      <c r="D166" s="36"/>
      <c r="E166" s="36"/>
      <c r="F166" s="32"/>
      <c r="G166" s="36"/>
    </row>
    <row r="167" ht="15" customHeight="1" spans="2:7">
      <c r="B167" s="31">
        <v>24</v>
      </c>
      <c r="C167" s="36"/>
      <c r="D167" s="36"/>
      <c r="E167" s="36"/>
      <c r="F167" s="32"/>
      <c r="G167" s="36"/>
    </row>
    <row r="168" ht="15" customHeight="1" spans="2:7">
      <c r="B168" s="33"/>
      <c r="C168" s="36"/>
      <c r="D168" s="36"/>
      <c r="E168" s="36"/>
      <c r="F168" s="32"/>
      <c r="G168" s="36"/>
    </row>
    <row r="169" ht="15" customHeight="1" spans="2:7">
      <c r="B169" s="34"/>
      <c r="C169" s="36"/>
      <c r="D169" s="36"/>
      <c r="E169" s="36"/>
      <c r="F169" s="32"/>
      <c r="G169" s="36"/>
    </row>
    <row r="170" ht="15" customHeight="1" spans="2:7">
      <c r="B170" s="31">
        <v>25</v>
      </c>
      <c r="C170" s="36"/>
      <c r="D170" s="36"/>
      <c r="E170" s="36"/>
      <c r="F170" s="32"/>
      <c r="G170" s="36"/>
    </row>
    <row r="171" ht="15" customHeight="1" spans="2:7">
      <c r="B171" s="33"/>
      <c r="C171" s="36"/>
      <c r="D171" s="36"/>
      <c r="E171" s="36"/>
      <c r="F171" s="32"/>
      <c r="G171" s="36"/>
    </row>
    <row r="172" ht="15" customHeight="1" spans="2:7">
      <c r="B172" s="34"/>
      <c r="C172" s="36"/>
      <c r="D172" s="36"/>
      <c r="E172" s="36"/>
      <c r="F172" s="32"/>
      <c r="G172" s="36"/>
    </row>
    <row r="173" ht="15" customHeight="1" spans="2:7">
      <c r="B173" s="31">
        <v>26</v>
      </c>
      <c r="C173" s="36"/>
      <c r="D173" s="36"/>
      <c r="E173" s="36"/>
      <c r="F173" s="32"/>
      <c r="G173" s="36"/>
    </row>
    <row r="174" ht="15" customHeight="1" spans="2:7">
      <c r="B174" s="33"/>
      <c r="C174" s="36"/>
      <c r="D174" s="36"/>
      <c r="E174" s="36"/>
      <c r="F174" s="32"/>
      <c r="G174" s="36"/>
    </row>
    <row r="175" ht="15" customHeight="1" spans="2:7">
      <c r="B175" s="34"/>
      <c r="C175" s="36"/>
      <c r="D175" s="36"/>
      <c r="E175" s="36"/>
      <c r="F175" s="32"/>
      <c r="G175" s="36"/>
    </row>
    <row r="176" ht="15" customHeight="1" spans="2:7">
      <c r="B176" s="31">
        <v>27</v>
      </c>
      <c r="C176" s="36"/>
      <c r="D176" s="36"/>
      <c r="E176" s="36"/>
      <c r="F176" s="32"/>
      <c r="G176" s="36"/>
    </row>
    <row r="177" ht="15" customHeight="1" spans="2:7">
      <c r="B177" s="33"/>
      <c r="C177" s="36"/>
      <c r="D177" s="36"/>
      <c r="E177" s="36"/>
      <c r="F177" s="32"/>
      <c r="G177" s="36"/>
    </row>
    <row r="178" ht="15" customHeight="1" spans="2:7">
      <c r="B178" s="34"/>
      <c r="C178" s="36"/>
      <c r="D178" s="36"/>
      <c r="E178" s="36"/>
      <c r="F178" s="32"/>
      <c r="G178" s="36"/>
    </row>
    <row r="179" ht="15" customHeight="1" spans="2:7">
      <c r="B179" s="31">
        <v>28</v>
      </c>
      <c r="C179" s="36"/>
      <c r="D179" s="36"/>
      <c r="E179" s="36"/>
      <c r="F179" s="32"/>
      <c r="G179" s="36"/>
    </row>
    <row r="180" ht="15" customHeight="1" spans="2:7">
      <c r="B180" s="33"/>
      <c r="C180" s="36"/>
      <c r="D180" s="36"/>
      <c r="E180" s="36"/>
      <c r="F180" s="32"/>
      <c r="G180" s="36"/>
    </row>
    <row r="181" ht="15" customHeight="1" spans="2:7">
      <c r="B181" s="34"/>
      <c r="C181" s="36"/>
      <c r="D181" s="36"/>
      <c r="E181" s="36"/>
      <c r="F181" s="32"/>
      <c r="G181" s="36"/>
    </row>
    <row r="182" ht="15" customHeight="1" spans="2:7">
      <c r="B182" s="31">
        <v>29</v>
      </c>
      <c r="C182" s="36"/>
      <c r="D182" s="36"/>
      <c r="E182" s="36"/>
      <c r="F182" s="32"/>
      <c r="G182" s="36"/>
    </row>
    <row r="183" ht="15" customHeight="1" spans="2:7">
      <c r="B183" s="33"/>
      <c r="C183" s="36"/>
      <c r="D183" s="36"/>
      <c r="E183" s="36"/>
      <c r="F183" s="32"/>
      <c r="G183" s="36"/>
    </row>
    <row r="184" ht="15" customHeight="1" spans="2:7">
      <c r="B184" s="34"/>
      <c r="C184" s="36"/>
      <c r="D184" s="36"/>
      <c r="E184" s="36"/>
      <c r="F184" s="32"/>
      <c r="G184" s="36"/>
    </row>
    <row r="185" ht="15" customHeight="1" spans="2:7">
      <c r="B185" s="31">
        <v>30</v>
      </c>
      <c r="C185" s="36"/>
      <c r="D185" s="36"/>
      <c r="E185" s="36"/>
      <c r="F185" s="32"/>
      <c r="G185" s="36"/>
    </row>
    <row r="186" ht="15" customHeight="1" spans="2:7">
      <c r="B186" s="33"/>
      <c r="C186" s="36"/>
      <c r="D186" s="36"/>
      <c r="E186" s="36"/>
      <c r="F186" s="32"/>
      <c r="G186" s="36"/>
    </row>
    <row r="187" ht="15" customHeight="1" spans="2:7">
      <c r="B187" s="34"/>
      <c r="C187" s="38"/>
      <c r="D187" s="38"/>
      <c r="E187" s="38"/>
      <c r="F187" s="32"/>
      <c r="G187" s="38"/>
    </row>
    <row r="188" ht="15" customHeight="1"/>
    <row r="189" ht="15" customHeight="1" spans="2:7">
      <c r="B189" s="25" t="s">
        <v>839</v>
      </c>
      <c r="C189" s="26"/>
      <c r="D189" s="26"/>
      <c r="E189" s="26"/>
      <c r="F189" s="26"/>
      <c r="G189" s="27"/>
    </row>
    <row r="190" ht="36" customHeight="1" spans="2:7">
      <c r="B190" s="28"/>
      <c r="C190" s="29" t="s">
        <v>5</v>
      </c>
      <c r="D190" s="29" t="s">
        <v>112</v>
      </c>
      <c r="E190" s="29" t="s">
        <v>338</v>
      </c>
      <c r="F190" s="29" t="s">
        <v>405</v>
      </c>
      <c r="G190" s="30" t="s">
        <v>726</v>
      </c>
    </row>
    <row r="191" ht="15" customHeight="1" spans="2:7">
      <c r="B191" s="31">
        <v>1</v>
      </c>
      <c r="C191" s="39"/>
      <c r="D191" s="40"/>
      <c r="E191" s="40"/>
      <c r="F191" s="40"/>
      <c r="G191" s="40"/>
    </row>
    <row r="192" ht="15" customHeight="1" spans="2:7">
      <c r="B192" s="33"/>
      <c r="C192" s="39"/>
      <c r="D192" s="40"/>
      <c r="E192" s="40"/>
      <c r="F192" s="40"/>
      <c r="G192" s="40"/>
    </row>
    <row r="193" ht="15" customHeight="1" spans="2:7">
      <c r="B193" s="34"/>
      <c r="C193" s="39"/>
      <c r="D193" s="40"/>
      <c r="E193" s="40"/>
      <c r="F193" s="40"/>
      <c r="G193" s="40"/>
    </row>
    <row r="194" ht="15" customHeight="1" spans="2:7">
      <c r="B194" s="31">
        <v>2</v>
      </c>
      <c r="C194" s="39"/>
      <c r="D194" s="40"/>
      <c r="E194" s="40"/>
      <c r="F194" s="40"/>
      <c r="G194" s="40"/>
    </row>
    <row r="195" ht="15" customHeight="1" spans="2:7">
      <c r="B195" s="33"/>
      <c r="C195" s="39"/>
      <c r="D195" s="40"/>
      <c r="E195" s="40"/>
      <c r="F195" s="40"/>
      <c r="G195" s="40"/>
    </row>
    <row r="196" ht="15" customHeight="1" spans="2:7">
      <c r="B196" s="34"/>
      <c r="C196" s="39"/>
      <c r="D196" s="40"/>
      <c r="E196" s="40"/>
      <c r="F196" s="40"/>
      <c r="G196" s="40"/>
    </row>
    <row r="197" ht="15" customHeight="1" spans="2:7">
      <c r="B197" s="31">
        <v>3</v>
      </c>
      <c r="C197" s="39"/>
      <c r="D197" s="40"/>
      <c r="E197" s="40"/>
      <c r="F197" s="40"/>
      <c r="G197" s="40"/>
    </row>
    <row r="198" ht="15" customHeight="1" spans="2:7">
      <c r="B198" s="33"/>
      <c r="C198" s="39"/>
      <c r="D198" s="40"/>
      <c r="E198" s="40"/>
      <c r="F198" s="40"/>
      <c r="G198" s="40"/>
    </row>
    <row r="199" ht="15" customHeight="1" spans="2:7">
      <c r="B199" s="34"/>
      <c r="C199" s="39"/>
      <c r="D199" s="40"/>
      <c r="E199" s="40"/>
      <c r="F199" s="40"/>
      <c r="G199" s="40"/>
    </row>
    <row r="200" ht="15" customHeight="1" spans="2:7">
      <c r="B200" s="31">
        <v>4</v>
      </c>
      <c r="C200" s="39"/>
      <c r="D200" s="40"/>
      <c r="E200" s="40"/>
      <c r="F200" s="40"/>
      <c r="G200" s="40"/>
    </row>
    <row r="201" ht="15" customHeight="1" spans="2:7">
      <c r="B201" s="33"/>
      <c r="C201" s="39"/>
      <c r="D201" s="40"/>
      <c r="E201" s="40"/>
      <c r="F201" s="40"/>
      <c r="G201" s="40"/>
    </row>
    <row r="202" ht="15" customHeight="1" spans="2:7">
      <c r="B202" s="34"/>
      <c r="C202" s="39"/>
      <c r="D202" s="40"/>
      <c r="E202" s="40"/>
      <c r="F202" s="40"/>
      <c r="G202" s="40"/>
    </row>
    <row r="203" ht="15" customHeight="1" spans="2:7">
      <c r="B203" s="31">
        <v>5</v>
      </c>
      <c r="C203" s="39"/>
      <c r="D203" s="40"/>
      <c r="E203" s="40"/>
      <c r="F203" s="40"/>
      <c r="G203" s="40"/>
    </row>
    <row r="204" ht="15" customHeight="1" spans="2:7">
      <c r="B204" s="33"/>
      <c r="C204" s="39"/>
      <c r="D204" s="40"/>
      <c r="E204" s="40"/>
      <c r="F204" s="40"/>
      <c r="G204" s="40"/>
    </row>
    <row r="205" ht="15" customHeight="1" spans="2:7">
      <c r="B205" s="34"/>
      <c r="C205" s="39"/>
      <c r="D205" s="40"/>
      <c r="E205" s="40"/>
      <c r="F205" s="40"/>
      <c r="G205" s="40"/>
    </row>
    <row r="206" ht="15" customHeight="1" spans="2:7">
      <c r="B206" s="31">
        <v>6</v>
      </c>
      <c r="C206" s="39"/>
      <c r="D206" s="40"/>
      <c r="E206" s="40"/>
      <c r="F206" s="40"/>
      <c r="G206" s="40"/>
    </row>
    <row r="207" ht="15" customHeight="1" spans="2:7">
      <c r="B207" s="33"/>
      <c r="C207" s="39"/>
      <c r="D207" s="40"/>
      <c r="E207" s="40"/>
      <c r="F207" s="40"/>
      <c r="G207" s="40"/>
    </row>
    <row r="208" ht="15" customHeight="1" spans="2:7">
      <c r="B208" s="34"/>
      <c r="C208" s="39"/>
      <c r="D208" s="40"/>
      <c r="E208" s="40"/>
      <c r="F208" s="40"/>
      <c r="G208" s="40"/>
    </row>
    <row r="209" ht="15" customHeight="1" spans="2:7">
      <c r="B209" s="31">
        <v>7</v>
      </c>
      <c r="C209" s="39"/>
      <c r="D209" s="40"/>
      <c r="E209" s="40"/>
      <c r="F209" s="40"/>
      <c r="G209" s="40"/>
    </row>
    <row r="210" ht="15" customHeight="1" spans="2:7">
      <c r="B210" s="33"/>
      <c r="C210" s="39"/>
      <c r="D210" s="40"/>
      <c r="E210" s="40"/>
      <c r="F210" s="40"/>
      <c r="G210" s="40"/>
    </row>
    <row r="211" ht="15" customHeight="1" spans="2:7">
      <c r="B211" s="34"/>
      <c r="C211" s="39"/>
      <c r="D211" s="40"/>
      <c r="E211" s="40"/>
      <c r="F211" s="40"/>
      <c r="G211" s="40"/>
    </row>
    <row r="212" ht="15" customHeight="1" spans="2:7">
      <c r="B212" s="31">
        <v>8</v>
      </c>
      <c r="C212" s="41"/>
      <c r="D212" s="40"/>
      <c r="E212" s="42"/>
      <c r="F212" s="40"/>
      <c r="G212" s="42"/>
    </row>
    <row r="213" ht="15" customHeight="1" spans="2:7">
      <c r="B213" s="33"/>
      <c r="C213" s="43"/>
      <c r="D213" s="40"/>
      <c r="E213" s="44"/>
      <c r="F213" s="40"/>
      <c r="G213" s="44"/>
    </row>
    <row r="214" ht="15" customHeight="1" spans="2:7">
      <c r="B214" s="34"/>
      <c r="C214" s="43"/>
      <c r="D214" s="40"/>
      <c r="E214" s="44"/>
      <c r="F214" s="40"/>
      <c r="G214" s="44"/>
    </row>
    <row r="215" ht="15" customHeight="1" spans="2:7">
      <c r="B215" s="31">
        <v>9</v>
      </c>
      <c r="C215" s="43"/>
      <c r="D215" s="40"/>
      <c r="E215" s="44"/>
      <c r="F215" s="40"/>
      <c r="G215" s="44"/>
    </row>
    <row r="216" ht="15" customHeight="1" spans="2:7">
      <c r="B216" s="33"/>
      <c r="C216" s="43"/>
      <c r="D216" s="40"/>
      <c r="E216" s="44"/>
      <c r="F216" s="40"/>
      <c r="G216" s="44"/>
    </row>
    <row r="217" ht="15" customHeight="1" spans="2:7">
      <c r="B217" s="34"/>
      <c r="C217" s="43"/>
      <c r="D217" s="40"/>
      <c r="E217" s="44"/>
      <c r="F217" s="40"/>
      <c r="G217" s="44"/>
    </row>
    <row r="218" ht="15" customHeight="1" spans="2:7">
      <c r="B218" s="37">
        <v>10</v>
      </c>
      <c r="C218" s="43"/>
      <c r="D218" s="40"/>
      <c r="E218" s="44"/>
      <c r="F218" s="40"/>
      <c r="G218" s="44"/>
    </row>
    <row r="219" ht="15" customHeight="1" spans="2:7">
      <c r="B219" s="37"/>
      <c r="C219" s="43"/>
      <c r="D219" s="40"/>
      <c r="E219" s="44"/>
      <c r="F219" s="40"/>
      <c r="G219" s="44"/>
    </row>
    <row r="220" ht="15" customHeight="1" spans="2:7">
      <c r="B220" s="37"/>
      <c r="C220" s="43"/>
      <c r="D220" s="40"/>
      <c r="E220" s="44"/>
      <c r="F220" s="40"/>
      <c r="G220" s="44"/>
    </row>
    <row r="221" ht="15" customHeight="1" spans="2:7">
      <c r="B221" s="37">
        <v>11</v>
      </c>
      <c r="C221" s="43"/>
      <c r="D221" s="40"/>
      <c r="E221" s="44"/>
      <c r="F221" s="40"/>
      <c r="G221" s="44"/>
    </row>
    <row r="222" ht="15" customHeight="1" spans="2:7">
      <c r="B222" s="37"/>
      <c r="C222" s="43"/>
      <c r="D222" s="40"/>
      <c r="E222" s="44"/>
      <c r="F222" s="40"/>
      <c r="G222" s="44"/>
    </row>
    <row r="223" ht="15" customHeight="1" spans="2:7">
      <c r="B223" s="37"/>
      <c r="C223" s="43"/>
      <c r="D223" s="40"/>
      <c r="E223" s="44"/>
      <c r="F223" s="40"/>
      <c r="G223" s="44"/>
    </row>
    <row r="224" ht="15" customHeight="1" spans="2:7">
      <c r="B224" s="37">
        <v>12</v>
      </c>
      <c r="C224" s="43"/>
      <c r="D224" s="40"/>
      <c r="E224" s="44"/>
      <c r="F224" s="40"/>
      <c r="G224" s="44"/>
    </row>
    <row r="225" ht="15" customHeight="1" spans="2:7">
      <c r="B225" s="37"/>
      <c r="C225" s="43"/>
      <c r="D225" s="40"/>
      <c r="E225" s="44"/>
      <c r="F225" s="40"/>
      <c r="G225" s="44"/>
    </row>
    <row r="226" ht="15" customHeight="1" spans="2:7">
      <c r="B226" s="37"/>
      <c r="C226" s="43"/>
      <c r="D226" s="40"/>
      <c r="E226" s="44"/>
      <c r="F226" s="40"/>
      <c r="G226" s="44"/>
    </row>
    <row r="227" ht="15" customHeight="1" spans="2:7">
      <c r="B227" s="37">
        <v>13</v>
      </c>
      <c r="C227" s="43"/>
      <c r="D227" s="40"/>
      <c r="E227" s="44"/>
      <c r="F227" s="40"/>
      <c r="G227" s="44"/>
    </row>
    <row r="228" ht="15" customHeight="1" spans="2:7">
      <c r="B228" s="37"/>
      <c r="C228" s="43"/>
      <c r="D228" s="40"/>
      <c r="E228" s="44"/>
      <c r="F228" s="40"/>
      <c r="G228" s="44"/>
    </row>
    <row r="229" ht="15" customHeight="1" spans="2:7">
      <c r="B229" s="37"/>
      <c r="C229" s="43"/>
      <c r="D229" s="40"/>
      <c r="E229" s="44"/>
      <c r="F229" s="40"/>
      <c r="G229" s="44"/>
    </row>
    <row r="230" ht="15" customHeight="1" spans="2:7">
      <c r="B230" s="37">
        <v>14</v>
      </c>
      <c r="C230" s="43"/>
      <c r="D230" s="40"/>
      <c r="E230" s="44"/>
      <c r="F230" s="40"/>
      <c r="G230" s="44"/>
    </row>
    <row r="231" ht="15" customHeight="1" spans="2:7">
      <c r="B231" s="37"/>
      <c r="C231" s="43"/>
      <c r="D231" s="40"/>
      <c r="E231" s="44"/>
      <c r="F231" s="40"/>
      <c r="G231" s="44"/>
    </row>
    <row r="232" ht="15" customHeight="1" spans="2:7">
      <c r="B232" s="37"/>
      <c r="C232" s="43"/>
      <c r="D232" s="40"/>
      <c r="E232" s="44"/>
      <c r="F232" s="40"/>
      <c r="G232" s="44"/>
    </row>
    <row r="233" ht="15" customHeight="1" spans="2:7">
      <c r="B233" s="37">
        <v>15</v>
      </c>
      <c r="C233" s="43"/>
      <c r="D233" s="40"/>
      <c r="E233" s="44"/>
      <c r="F233" s="40"/>
      <c r="G233" s="44"/>
    </row>
    <row r="234" ht="15" customHeight="1" spans="2:7">
      <c r="B234" s="37"/>
      <c r="C234" s="43"/>
      <c r="D234" s="40"/>
      <c r="E234" s="44"/>
      <c r="F234" s="40"/>
      <c r="G234" s="44"/>
    </row>
    <row r="235" ht="15" customHeight="1" spans="2:7">
      <c r="B235" s="37"/>
      <c r="C235" s="43"/>
      <c r="D235" s="40"/>
      <c r="E235" s="44"/>
      <c r="F235" s="40"/>
      <c r="G235" s="44"/>
    </row>
    <row r="236" ht="15" customHeight="1" spans="2:7">
      <c r="B236" s="31">
        <v>16</v>
      </c>
      <c r="C236" s="43"/>
      <c r="D236" s="40"/>
      <c r="E236" s="44"/>
      <c r="F236" s="40"/>
      <c r="G236" s="44"/>
    </row>
    <row r="237" ht="15" customHeight="1" spans="2:7">
      <c r="B237" s="33"/>
      <c r="C237" s="43"/>
      <c r="D237" s="40"/>
      <c r="E237" s="44"/>
      <c r="F237" s="40"/>
      <c r="G237" s="44"/>
    </row>
    <row r="238" ht="15" customHeight="1" spans="2:7">
      <c r="B238" s="34"/>
      <c r="C238" s="43"/>
      <c r="D238" s="40"/>
      <c r="E238" s="44"/>
      <c r="F238" s="40"/>
      <c r="G238" s="44"/>
    </row>
    <row r="239" ht="15" customHeight="1" spans="2:7">
      <c r="B239" s="31">
        <v>17</v>
      </c>
      <c r="C239" s="43"/>
      <c r="D239" s="40"/>
      <c r="E239" s="44"/>
      <c r="F239" s="40"/>
      <c r="G239" s="44"/>
    </row>
    <row r="240" ht="15" customHeight="1" spans="2:7">
      <c r="B240" s="33"/>
      <c r="C240" s="43"/>
      <c r="D240" s="40"/>
      <c r="E240" s="44"/>
      <c r="F240" s="40"/>
      <c r="G240" s="44"/>
    </row>
    <row r="241" ht="15" customHeight="1" spans="2:7">
      <c r="B241" s="34"/>
      <c r="C241" s="43"/>
      <c r="D241" s="40"/>
      <c r="E241" s="44"/>
      <c r="F241" s="40"/>
      <c r="G241" s="44"/>
    </row>
    <row r="242" ht="15" customHeight="1" spans="2:7">
      <c r="B242" s="31">
        <v>18</v>
      </c>
      <c r="C242" s="43"/>
      <c r="D242" s="40"/>
      <c r="E242" s="44"/>
      <c r="F242" s="40"/>
      <c r="G242" s="44"/>
    </row>
    <row r="243" ht="15" customHeight="1" spans="2:7">
      <c r="B243" s="33"/>
      <c r="C243" s="43"/>
      <c r="D243" s="40"/>
      <c r="E243" s="44"/>
      <c r="F243" s="40"/>
      <c r="G243" s="44"/>
    </row>
    <row r="244" ht="15" customHeight="1" spans="2:7">
      <c r="B244" s="34"/>
      <c r="C244" s="43"/>
      <c r="D244" s="40"/>
      <c r="E244" s="44"/>
      <c r="F244" s="40"/>
      <c r="G244" s="44"/>
    </row>
    <row r="245" ht="15" customHeight="1" spans="2:7">
      <c r="B245" s="31">
        <v>19</v>
      </c>
      <c r="C245" s="43"/>
      <c r="D245" s="40"/>
      <c r="E245" s="44"/>
      <c r="F245" s="40"/>
      <c r="G245" s="44"/>
    </row>
    <row r="246" ht="15" customHeight="1" spans="2:7">
      <c r="B246" s="33"/>
      <c r="C246" s="43"/>
      <c r="D246" s="40"/>
      <c r="E246" s="44"/>
      <c r="F246" s="40"/>
      <c r="G246" s="44"/>
    </row>
    <row r="247" ht="15" customHeight="1" spans="2:7">
      <c r="B247" s="34"/>
      <c r="C247" s="43"/>
      <c r="D247" s="40"/>
      <c r="E247" s="44"/>
      <c r="F247" s="40"/>
      <c r="G247" s="44"/>
    </row>
    <row r="248" ht="15" customHeight="1" spans="2:7">
      <c r="B248" s="31">
        <v>20</v>
      </c>
      <c r="C248" s="43"/>
      <c r="D248" s="40"/>
      <c r="E248" s="44"/>
      <c r="F248" s="40"/>
      <c r="G248" s="44"/>
    </row>
    <row r="249" ht="15" customHeight="1" spans="2:7">
      <c r="B249" s="33"/>
      <c r="C249" s="43"/>
      <c r="D249" s="40"/>
      <c r="E249" s="44"/>
      <c r="F249" s="40"/>
      <c r="G249" s="44"/>
    </row>
    <row r="250" ht="15" customHeight="1" spans="2:7">
      <c r="B250" s="34"/>
      <c r="C250" s="43"/>
      <c r="D250" s="40"/>
      <c r="E250" s="44"/>
      <c r="F250" s="40"/>
      <c r="G250" s="44"/>
    </row>
    <row r="251" ht="15" customHeight="1" spans="2:7">
      <c r="B251" s="31">
        <v>21</v>
      </c>
      <c r="C251" s="43"/>
      <c r="D251" s="40"/>
      <c r="E251" s="44"/>
      <c r="F251" s="40"/>
      <c r="G251" s="44"/>
    </row>
    <row r="252" ht="15" customHeight="1" spans="2:7">
      <c r="B252" s="33"/>
      <c r="C252" s="43"/>
      <c r="D252" s="40"/>
      <c r="E252" s="44"/>
      <c r="F252" s="40"/>
      <c r="G252" s="44"/>
    </row>
    <row r="253" ht="15" customHeight="1" spans="2:7">
      <c r="B253" s="34"/>
      <c r="C253" s="43"/>
      <c r="D253" s="40"/>
      <c r="E253" s="44"/>
      <c r="F253" s="40"/>
      <c r="G253" s="44"/>
    </row>
    <row r="254" ht="15" customHeight="1" spans="2:7">
      <c r="B254" s="31">
        <v>22</v>
      </c>
      <c r="C254" s="43"/>
      <c r="D254" s="40"/>
      <c r="E254" s="44"/>
      <c r="F254" s="40"/>
      <c r="G254" s="44"/>
    </row>
    <row r="255" ht="15" customHeight="1" spans="2:7">
      <c r="B255" s="33"/>
      <c r="C255" s="43"/>
      <c r="D255" s="40"/>
      <c r="E255" s="44"/>
      <c r="F255" s="40"/>
      <c r="G255" s="44"/>
    </row>
    <row r="256" ht="15" customHeight="1" spans="2:7">
      <c r="B256" s="34"/>
      <c r="C256" s="43"/>
      <c r="D256" s="40"/>
      <c r="E256" s="44"/>
      <c r="F256" s="40"/>
      <c r="G256" s="44"/>
    </row>
    <row r="257" ht="15" customHeight="1" spans="2:7">
      <c r="B257" s="31">
        <v>23</v>
      </c>
      <c r="C257" s="43"/>
      <c r="D257" s="40"/>
      <c r="E257" s="44"/>
      <c r="F257" s="40"/>
      <c r="G257" s="44"/>
    </row>
    <row r="258" ht="15" customHeight="1" spans="2:7">
      <c r="B258" s="33"/>
      <c r="C258" s="43"/>
      <c r="D258" s="40"/>
      <c r="E258" s="44"/>
      <c r="F258" s="40"/>
      <c r="G258" s="44"/>
    </row>
    <row r="259" ht="15" customHeight="1" spans="2:7">
      <c r="B259" s="34"/>
      <c r="C259" s="43"/>
      <c r="D259" s="40"/>
      <c r="E259" s="44"/>
      <c r="F259" s="40"/>
      <c r="G259" s="44"/>
    </row>
    <row r="260" ht="15" customHeight="1" spans="2:7">
      <c r="B260" s="31">
        <v>24</v>
      </c>
      <c r="C260" s="43"/>
      <c r="D260" s="40"/>
      <c r="E260" s="44"/>
      <c r="F260" s="40"/>
      <c r="G260" s="44"/>
    </row>
    <row r="261" ht="15" customHeight="1" spans="2:7">
      <c r="B261" s="33"/>
      <c r="C261" s="43"/>
      <c r="D261" s="40"/>
      <c r="E261" s="44"/>
      <c r="F261" s="40"/>
      <c r="G261" s="44"/>
    </row>
    <row r="262" ht="15" customHeight="1" spans="2:7">
      <c r="B262" s="34"/>
      <c r="C262" s="43"/>
      <c r="D262" s="40"/>
      <c r="E262" s="44"/>
      <c r="F262" s="40"/>
      <c r="G262" s="44"/>
    </row>
    <row r="263" ht="15" customHeight="1" spans="2:7">
      <c r="B263" s="31">
        <v>25</v>
      </c>
      <c r="C263" s="43"/>
      <c r="D263" s="40"/>
      <c r="E263" s="44"/>
      <c r="F263" s="40"/>
      <c r="G263" s="44"/>
    </row>
    <row r="264" ht="15" customHeight="1" spans="2:7">
      <c r="B264" s="33"/>
      <c r="C264" s="43"/>
      <c r="D264" s="40"/>
      <c r="E264" s="44"/>
      <c r="F264" s="40"/>
      <c r="G264" s="44"/>
    </row>
    <row r="265" ht="15" customHeight="1" spans="2:7">
      <c r="B265" s="34"/>
      <c r="C265" s="43"/>
      <c r="D265" s="40"/>
      <c r="E265" s="44"/>
      <c r="F265" s="40"/>
      <c r="G265" s="44"/>
    </row>
    <row r="266" ht="15" customHeight="1" spans="2:7">
      <c r="B266" s="37">
        <v>26</v>
      </c>
      <c r="C266" s="43"/>
      <c r="D266" s="40"/>
      <c r="E266" s="44"/>
      <c r="F266" s="40"/>
      <c r="G266" s="44"/>
    </row>
    <row r="267" ht="15" customHeight="1" spans="2:7">
      <c r="B267" s="37"/>
      <c r="C267" s="43"/>
      <c r="D267" s="40"/>
      <c r="E267" s="44"/>
      <c r="F267" s="40"/>
      <c r="G267" s="44"/>
    </row>
    <row r="268" ht="15" customHeight="1" spans="2:7">
      <c r="B268" s="37"/>
      <c r="C268" s="43"/>
      <c r="D268" s="40"/>
      <c r="E268" s="44"/>
      <c r="F268" s="40"/>
      <c r="G268" s="44"/>
    </row>
    <row r="269" ht="15" customHeight="1" spans="2:7">
      <c r="B269" s="37">
        <v>27</v>
      </c>
      <c r="C269" s="43"/>
      <c r="D269" s="40"/>
      <c r="E269" s="44"/>
      <c r="F269" s="40"/>
      <c r="G269" s="44"/>
    </row>
    <row r="270" ht="15" customHeight="1" spans="2:7">
      <c r="B270" s="37"/>
      <c r="C270" s="43"/>
      <c r="D270" s="40"/>
      <c r="E270" s="44"/>
      <c r="F270" s="40"/>
      <c r="G270" s="44"/>
    </row>
    <row r="271" ht="15" customHeight="1" spans="2:7">
      <c r="B271" s="37"/>
      <c r="C271" s="43"/>
      <c r="D271" s="40"/>
      <c r="E271" s="44"/>
      <c r="F271" s="40"/>
      <c r="G271" s="44"/>
    </row>
    <row r="272" ht="15" customHeight="1" spans="2:7">
      <c r="B272" s="37">
        <v>28</v>
      </c>
      <c r="C272" s="43"/>
      <c r="D272" s="40"/>
      <c r="E272" s="44"/>
      <c r="F272" s="40"/>
      <c r="G272" s="44"/>
    </row>
    <row r="273" ht="15" customHeight="1" spans="2:7">
      <c r="B273" s="37"/>
      <c r="C273" s="43"/>
      <c r="D273" s="40"/>
      <c r="E273" s="44"/>
      <c r="F273" s="40"/>
      <c r="G273" s="44"/>
    </row>
    <row r="274" ht="15" customHeight="1" spans="2:7">
      <c r="B274" s="37"/>
      <c r="C274" s="43"/>
      <c r="D274" s="40"/>
      <c r="E274" s="44"/>
      <c r="F274" s="40"/>
      <c r="G274" s="44"/>
    </row>
    <row r="275" ht="15" customHeight="1" spans="2:7">
      <c r="B275" s="37">
        <v>29</v>
      </c>
      <c r="C275" s="43"/>
      <c r="D275" s="42"/>
      <c r="E275" s="44"/>
      <c r="F275" s="40"/>
      <c r="G275" s="44"/>
    </row>
    <row r="276" ht="15" customHeight="1" spans="2:7">
      <c r="B276" s="37"/>
      <c r="C276" s="43"/>
      <c r="D276" s="44"/>
      <c r="E276" s="44"/>
      <c r="F276" s="40"/>
      <c r="G276" s="44"/>
    </row>
    <row r="277" ht="15" customHeight="1" spans="2:7">
      <c r="B277" s="37"/>
      <c r="C277" s="43"/>
      <c r="D277" s="44"/>
      <c r="E277" s="44"/>
      <c r="F277" s="40"/>
      <c r="G277" s="44"/>
    </row>
    <row r="278" ht="15" customHeight="1" spans="2:7">
      <c r="B278" s="37">
        <v>30</v>
      </c>
      <c r="C278" s="43"/>
      <c r="D278" s="44"/>
      <c r="E278" s="44"/>
      <c r="F278" s="40"/>
      <c r="G278" s="44"/>
    </row>
    <row r="279" ht="15" customHeight="1" spans="2:7">
      <c r="B279" s="37"/>
      <c r="C279" s="43"/>
      <c r="D279" s="44"/>
      <c r="E279" s="44"/>
      <c r="F279" s="40"/>
      <c r="G279" s="44"/>
    </row>
    <row r="280" ht="15" customHeight="1" spans="2:7">
      <c r="B280" s="37"/>
      <c r="C280" s="43"/>
      <c r="D280" s="44"/>
      <c r="E280" s="44"/>
      <c r="F280" s="40"/>
      <c r="G280" s="44"/>
    </row>
    <row r="281" ht="15" customHeight="1" spans="2:7">
      <c r="B281" s="37">
        <v>31</v>
      </c>
      <c r="C281" s="43"/>
      <c r="D281" s="44"/>
      <c r="E281" s="44"/>
      <c r="F281" s="40"/>
      <c r="G281" s="44"/>
    </row>
    <row r="282" ht="15" customHeight="1" spans="2:7">
      <c r="B282" s="37"/>
      <c r="C282" s="43"/>
      <c r="D282" s="44"/>
      <c r="E282" s="44"/>
      <c r="F282" s="40"/>
      <c r="G282" s="44"/>
    </row>
    <row r="283" ht="15" customHeight="1" spans="2:7">
      <c r="B283" s="37"/>
      <c r="C283" s="43"/>
      <c r="D283" s="44"/>
      <c r="E283" s="44"/>
      <c r="F283" s="40"/>
      <c r="G283" s="44"/>
    </row>
    <row r="284" ht="15" customHeight="1" spans="2:7">
      <c r="B284" s="37">
        <v>32</v>
      </c>
      <c r="C284" s="43"/>
      <c r="D284" s="44"/>
      <c r="E284" s="44"/>
      <c r="F284" s="40"/>
      <c r="G284" s="44"/>
    </row>
    <row r="285" ht="15" customHeight="1" spans="2:7">
      <c r="B285" s="37"/>
      <c r="C285" s="43"/>
      <c r="D285" s="44"/>
      <c r="E285" s="44"/>
      <c r="F285" s="40"/>
      <c r="G285" s="44"/>
    </row>
    <row r="286" ht="15" customHeight="1" spans="2:7">
      <c r="B286" s="37"/>
      <c r="C286" s="43"/>
      <c r="D286" s="44"/>
      <c r="E286" s="44"/>
      <c r="F286" s="40"/>
      <c r="G286" s="44"/>
    </row>
    <row r="287" ht="15" customHeight="1" spans="2:7">
      <c r="B287" s="37">
        <v>33</v>
      </c>
      <c r="C287" s="43"/>
      <c r="D287" s="44"/>
      <c r="E287" s="44"/>
      <c r="F287" s="40"/>
      <c r="G287" s="44"/>
    </row>
    <row r="288" ht="15" customHeight="1" spans="2:7">
      <c r="B288" s="37"/>
      <c r="C288" s="43"/>
      <c r="D288" s="44"/>
      <c r="E288" s="44"/>
      <c r="F288" s="40"/>
      <c r="G288" s="44"/>
    </row>
    <row r="289" ht="15" customHeight="1" spans="2:7">
      <c r="B289" s="37"/>
      <c r="C289" s="43"/>
      <c r="D289" s="44"/>
      <c r="E289" s="44"/>
      <c r="F289" s="40"/>
      <c r="G289" s="44"/>
    </row>
    <row r="290" ht="15" customHeight="1" spans="2:7">
      <c r="B290" s="37">
        <v>34</v>
      </c>
      <c r="C290" s="43"/>
      <c r="D290" s="44"/>
      <c r="E290" s="44"/>
      <c r="F290" s="40"/>
      <c r="G290" s="44"/>
    </row>
    <row r="291" ht="15" customHeight="1" spans="2:7">
      <c r="B291" s="37"/>
      <c r="C291" s="43"/>
      <c r="D291" s="44"/>
      <c r="E291" s="44"/>
      <c r="F291" s="40"/>
      <c r="G291" s="44"/>
    </row>
    <row r="292" ht="15" customHeight="1" spans="2:7">
      <c r="B292" s="37"/>
      <c r="C292" s="43"/>
      <c r="D292" s="44"/>
      <c r="E292" s="44"/>
      <c r="F292" s="40"/>
      <c r="G292" s="44"/>
    </row>
    <row r="293" ht="15" customHeight="1" spans="2:7">
      <c r="B293" s="37">
        <v>35</v>
      </c>
      <c r="C293" s="43"/>
      <c r="D293" s="44"/>
      <c r="E293" s="44"/>
      <c r="F293" s="40"/>
      <c r="G293" s="44"/>
    </row>
    <row r="294" ht="15" customHeight="1" spans="2:7">
      <c r="B294" s="37"/>
      <c r="C294" s="43"/>
      <c r="D294" s="44"/>
      <c r="E294" s="44"/>
      <c r="F294" s="40"/>
      <c r="G294" s="44"/>
    </row>
    <row r="295" ht="15" customHeight="1" spans="2:7">
      <c r="B295" s="37"/>
      <c r="C295" s="45"/>
      <c r="D295" s="46"/>
      <c r="E295" s="46"/>
      <c r="F295" s="40"/>
      <c r="G295" s="46"/>
    </row>
    <row r="296" ht="15" customHeight="1"/>
    <row r="297" ht="15" customHeight="1"/>
    <row r="298" ht="15" customHeight="1" spans="2:7">
      <c r="B298" s="25" t="s">
        <v>840</v>
      </c>
      <c r="C298" s="26"/>
      <c r="D298" s="26"/>
      <c r="E298" s="26"/>
      <c r="F298" s="26"/>
      <c r="G298" s="27"/>
    </row>
    <row r="299" ht="39" customHeight="1" spans="2:7">
      <c r="B299" s="28"/>
      <c r="C299" s="29" t="s">
        <v>5</v>
      </c>
      <c r="D299" s="29" t="s">
        <v>112</v>
      </c>
      <c r="E299" s="29" t="s">
        <v>338</v>
      </c>
      <c r="F299" s="29" t="s">
        <v>405</v>
      </c>
      <c r="G299" s="30" t="s">
        <v>726</v>
      </c>
    </row>
    <row r="300" ht="15" customHeight="1" spans="2:7">
      <c r="B300" s="31">
        <v>1</v>
      </c>
      <c r="C300" s="137">
        <f>'5 жастағы балалар Ф'!D162</f>
        <v>0</v>
      </c>
      <c r="D300" s="137">
        <f>'5 жастағы балалар К'!D162</f>
        <v>0</v>
      </c>
      <c r="E300" s="137">
        <f>'5 жастағы балалар Т'!D162</f>
        <v>0</v>
      </c>
      <c r="F300" s="137">
        <f>'5 жастағы балалар Ш'!D162</f>
        <v>0</v>
      </c>
      <c r="G300" s="137">
        <f>'5 жастағы балалар Ә'!D162</f>
        <v>0</v>
      </c>
    </row>
    <row r="301" ht="15" customHeight="1" spans="2:7">
      <c r="B301" s="33"/>
      <c r="C301" s="137">
        <f>'5 жастағы балалар Ф'!E162</f>
        <v>0</v>
      </c>
      <c r="D301" s="137">
        <f>'5 жастағы балалар К'!E162</f>
        <v>0</v>
      </c>
      <c r="E301" s="137">
        <f>'5 жастағы балалар Т'!E162</f>
        <v>0</v>
      </c>
      <c r="F301" s="137">
        <f>'5 жастағы балалар Ш'!E162</f>
        <v>0</v>
      </c>
      <c r="G301" s="137">
        <f>'5 жастағы балалар Ә'!E162</f>
        <v>0</v>
      </c>
    </row>
    <row r="302" ht="15" customHeight="1" spans="2:7">
      <c r="B302" s="34"/>
      <c r="C302" s="137">
        <f>'5 жастағы балалар Ф'!F162</f>
        <v>0</v>
      </c>
      <c r="D302" s="137">
        <f>'5 жастағы балалар К'!F162</f>
        <v>0</v>
      </c>
      <c r="E302" s="137">
        <f>'5 жастағы балалар Т'!F162</f>
        <v>0</v>
      </c>
      <c r="F302" s="137">
        <f>'5 жастағы балалар Ш'!F162</f>
        <v>0</v>
      </c>
      <c r="G302" s="137">
        <f>'5 жастағы балалар Ә'!F162</f>
        <v>0</v>
      </c>
    </row>
    <row r="303" ht="15" customHeight="1" spans="2:7">
      <c r="B303" s="31">
        <v>2</v>
      </c>
      <c r="C303" s="137">
        <f>'5 жастағы балалар Ф'!G162</f>
        <v>0</v>
      </c>
      <c r="D303" s="137">
        <f>'5 жастағы балалар К'!G162</f>
        <v>0</v>
      </c>
      <c r="E303" s="137">
        <f>'5 жастағы балалар Т'!G162</f>
        <v>0</v>
      </c>
      <c r="F303" s="137">
        <f>'5 жастағы балалар Ш'!G162</f>
        <v>0</v>
      </c>
      <c r="G303" s="137">
        <f>'5 жастағы балалар Ә'!G162</f>
        <v>0</v>
      </c>
    </row>
    <row r="304" ht="15" customHeight="1" spans="2:7">
      <c r="B304" s="33"/>
      <c r="C304" s="137">
        <f>'5 жастағы балалар Ф'!H162</f>
        <v>0</v>
      </c>
      <c r="D304" s="137">
        <f>'5 жастағы балалар К'!H162</f>
        <v>0</v>
      </c>
      <c r="E304" s="137">
        <f>'5 жастағы балалар Т'!H162</f>
        <v>0</v>
      </c>
      <c r="F304" s="137">
        <f>'5 жастағы балалар Ш'!H162</f>
        <v>0</v>
      </c>
      <c r="G304" s="137">
        <f>'5 жастағы балалар Ә'!H162</f>
        <v>0</v>
      </c>
    </row>
    <row r="305" ht="15" customHeight="1" spans="2:7">
      <c r="B305" s="34"/>
      <c r="C305" s="137">
        <f>'5 жастағы балалар Ф'!I162</f>
        <v>0</v>
      </c>
      <c r="D305" s="137">
        <f>'5 жастағы балалар К'!I162</f>
        <v>0</v>
      </c>
      <c r="E305" s="137">
        <f>'5 жастағы балалар Т'!I162</f>
        <v>0</v>
      </c>
      <c r="F305" s="137">
        <f>'5 жастағы балалар Ш'!I162</f>
        <v>0</v>
      </c>
      <c r="G305" s="137">
        <f>'5 жастағы балалар Ә'!I162</f>
        <v>0</v>
      </c>
    </row>
    <row r="306" ht="15" customHeight="1" spans="2:7">
      <c r="B306" s="31">
        <v>3</v>
      </c>
      <c r="C306" s="137">
        <f>'5 жастағы балалар Ф'!J162</f>
        <v>0</v>
      </c>
      <c r="D306" s="137">
        <f>'5 жастағы балалар К'!J162</f>
        <v>0</v>
      </c>
      <c r="E306" s="137">
        <f>'5 жастағы балалар Т'!J162</f>
        <v>0</v>
      </c>
      <c r="F306" s="137">
        <f>'5 жастағы балалар Ш'!J162</f>
        <v>0</v>
      </c>
      <c r="G306" s="137">
        <f>'5 жастағы балалар Ә'!J162</f>
        <v>0</v>
      </c>
    </row>
    <row r="307" ht="15" customHeight="1" spans="2:7">
      <c r="B307" s="33"/>
      <c r="C307" s="137">
        <f>'5 жастағы балалар Ф'!K162</f>
        <v>0</v>
      </c>
      <c r="D307" s="137">
        <f>'5 жастағы балалар К'!K162</f>
        <v>0</v>
      </c>
      <c r="E307" s="137">
        <f>'5 жастағы балалар Т'!K162</f>
        <v>0</v>
      </c>
      <c r="F307" s="137">
        <f>'5 жастағы балалар Ш'!K162</f>
        <v>0</v>
      </c>
      <c r="G307" s="137">
        <f>'5 жастағы балалар Ә'!K162</f>
        <v>0</v>
      </c>
    </row>
    <row r="308" ht="15" customHeight="1" spans="2:7">
      <c r="B308" s="34"/>
      <c r="C308" s="137">
        <f>'5 жастағы балалар Ф'!L162</f>
        <v>0</v>
      </c>
      <c r="D308" s="137">
        <f>'5 жастағы балалар К'!L162</f>
        <v>0</v>
      </c>
      <c r="E308" s="137">
        <f>'5 жастағы балалар Т'!L162</f>
        <v>0</v>
      </c>
      <c r="F308" s="137">
        <f>'5 жастағы балалар Ш'!L162</f>
        <v>0</v>
      </c>
      <c r="G308" s="137">
        <f>'5 жастағы балалар Ә'!L162</f>
        <v>0</v>
      </c>
    </row>
    <row r="309" ht="15" customHeight="1" spans="2:7">
      <c r="B309" s="31">
        <v>4</v>
      </c>
      <c r="C309" s="137">
        <f>'5 жастағы балалар Ф'!M162</f>
        <v>0</v>
      </c>
      <c r="D309" s="137">
        <f>'5 жастағы балалар К'!M162</f>
        <v>0</v>
      </c>
      <c r="E309" s="137">
        <f>'5 жастағы балалар Т'!M162</f>
        <v>0</v>
      </c>
      <c r="F309" s="137">
        <f>'5 жастағы балалар Ш'!M162</f>
        <v>0</v>
      </c>
      <c r="G309" s="137">
        <f>'5 жастағы балалар Ә'!M162</f>
        <v>0</v>
      </c>
    </row>
    <row r="310" ht="15" customHeight="1" spans="2:7">
      <c r="B310" s="33"/>
      <c r="C310" s="137">
        <f>'5 жастағы балалар Ф'!N162</f>
        <v>0</v>
      </c>
      <c r="D310" s="137">
        <f>'5 жастағы балалар К'!N162</f>
        <v>0</v>
      </c>
      <c r="E310" s="137">
        <f>'5 жастағы балалар Т'!N162</f>
        <v>0</v>
      </c>
      <c r="F310" s="137">
        <f>'5 жастағы балалар Ш'!N162</f>
        <v>0</v>
      </c>
      <c r="G310" s="137">
        <f>'5 жастағы балалар Ә'!N162</f>
        <v>0</v>
      </c>
    </row>
    <row r="311" ht="15" customHeight="1" spans="2:7">
      <c r="B311" s="34"/>
      <c r="C311" s="137">
        <f>'5 жастағы балалар Ф'!O162</f>
        <v>0</v>
      </c>
      <c r="D311" s="137">
        <f>'5 жастағы балалар К'!O162</f>
        <v>0</v>
      </c>
      <c r="E311" s="137">
        <f>'5 жастағы балалар Т'!O162</f>
        <v>0</v>
      </c>
      <c r="F311" s="137">
        <f>'5 жастағы балалар Ш'!O162</f>
        <v>0</v>
      </c>
      <c r="G311" s="137">
        <f>'5 жастағы балалар Ә'!O162</f>
        <v>0</v>
      </c>
    </row>
    <row r="312" ht="15" customHeight="1" spans="2:7">
      <c r="B312" s="31">
        <v>5</v>
      </c>
      <c r="C312" s="137">
        <f>'5 жастағы балалар Ф'!P162</f>
        <v>0</v>
      </c>
      <c r="D312" s="137">
        <f>'5 жастағы балалар К'!P162</f>
        <v>0</v>
      </c>
      <c r="E312" s="137">
        <f>'5 жастағы балалар Т'!P162</f>
        <v>0</v>
      </c>
      <c r="F312" s="137">
        <f>'5 жастағы балалар Ш'!P162</f>
        <v>0</v>
      </c>
      <c r="G312" s="137">
        <f>'5 жастағы балалар Ә'!P162</f>
        <v>0</v>
      </c>
    </row>
    <row r="313" ht="15" customHeight="1" spans="2:7">
      <c r="B313" s="33"/>
      <c r="C313" s="137">
        <f>'5 жастағы балалар Ф'!Q162</f>
        <v>0</v>
      </c>
      <c r="D313" s="137">
        <f>'5 жастағы балалар К'!Q162</f>
        <v>0</v>
      </c>
      <c r="E313" s="137">
        <f>'5 жастағы балалар Т'!Q162</f>
        <v>0</v>
      </c>
      <c r="F313" s="137">
        <f>'5 жастағы балалар Ш'!Q162</f>
        <v>0</v>
      </c>
      <c r="G313" s="137">
        <f>'5 жастағы балалар Ә'!Q162</f>
        <v>0</v>
      </c>
    </row>
    <row r="314" ht="15" customHeight="1" spans="2:7">
      <c r="B314" s="34"/>
      <c r="C314" s="137">
        <f>'5 жастағы балалар Ф'!R162</f>
        <v>0</v>
      </c>
      <c r="D314" s="137">
        <f>'5 жастағы балалар К'!R162</f>
        <v>0</v>
      </c>
      <c r="E314" s="137">
        <f>'5 жастағы балалар Т'!R162</f>
        <v>0</v>
      </c>
      <c r="F314" s="137">
        <f>'5 жастағы балалар Ш'!R162</f>
        <v>0</v>
      </c>
      <c r="G314" s="137">
        <f>'5 жастағы балалар Ә'!R162</f>
        <v>0</v>
      </c>
    </row>
    <row r="315" ht="15" customHeight="1" spans="2:7">
      <c r="B315" s="31">
        <v>6</v>
      </c>
      <c r="C315" s="137">
        <f>'5 жастағы балалар Ф'!S162</f>
        <v>0</v>
      </c>
      <c r="D315" s="137">
        <f>'5 жастағы балалар К'!S162</f>
        <v>0</v>
      </c>
      <c r="E315" s="137">
        <f>'5 жастағы балалар Т'!S162</f>
        <v>0</v>
      </c>
      <c r="F315" s="137">
        <f>'5 жастағы балалар Ш'!S162</f>
        <v>0</v>
      </c>
      <c r="G315" s="137">
        <f>'5 жастағы балалар Ә'!S162</f>
        <v>0</v>
      </c>
    </row>
    <row r="316" ht="15" customHeight="1" spans="2:7">
      <c r="B316" s="33"/>
      <c r="C316" s="137">
        <f>'5 жастағы балалар Ф'!T162</f>
        <v>0</v>
      </c>
      <c r="D316" s="137">
        <f>'5 жастағы балалар К'!T162</f>
        <v>0</v>
      </c>
      <c r="E316" s="137">
        <f>'5 жастағы балалар Т'!T162</f>
        <v>0</v>
      </c>
      <c r="F316" s="137">
        <f>'5 жастағы балалар Ш'!T162</f>
        <v>0</v>
      </c>
      <c r="G316" s="137">
        <f>'5 жастағы балалар Ә'!T162</f>
        <v>0</v>
      </c>
    </row>
    <row r="317" ht="15" customHeight="1" spans="2:7">
      <c r="B317" s="34"/>
      <c r="C317" s="137">
        <f>'5 жастағы балалар Ф'!U162</f>
        <v>0</v>
      </c>
      <c r="D317" s="137">
        <f>'5 жастағы балалар К'!U162</f>
        <v>0</v>
      </c>
      <c r="E317" s="137">
        <f>'5 жастағы балалар Т'!U162</f>
        <v>0</v>
      </c>
      <c r="F317" s="137">
        <f>'5 жастағы балалар Ш'!U162</f>
        <v>0</v>
      </c>
      <c r="G317" s="137">
        <f>'5 жастағы балалар Ә'!U162</f>
        <v>0</v>
      </c>
    </row>
    <row r="318" ht="15" customHeight="1" spans="2:7">
      <c r="B318" s="31">
        <v>7</v>
      </c>
      <c r="C318" s="137">
        <f>'5 жастағы балалар Ф'!V162</f>
        <v>0</v>
      </c>
      <c r="D318" s="137">
        <f>'5 жастағы балалар К'!V162</f>
        <v>0</v>
      </c>
      <c r="E318" s="137">
        <f>'5 жастағы балалар Т'!V162</f>
        <v>0</v>
      </c>
      <c r="F318" s="137">
        <f>'5 жастағы балалар Ш'!V162</f>
        <v>0</v>
      </c>
      <c r="G318" s="137">
        <f>'5 жастағы балалар Ә'!V162</f>
        <v>0</v>
      </c>
    </row>
    <row r="319" ht="15" customHeight="1" spans="2:7">
      <c r="B319" s="33"/>
      <c r="C319" s="137">
        <f>'5 жастағы балалар Ф'!W162</f>
        <v>0</v>
      </c>
      <c r="D319" s="137">
        <f>'5 жастағы балалар Ш'!W162</f>
        <v>0</v>
      </c>
      <c r="E319" s="137">
        <f>'5 жастағы балалар Т'!W162</f>
        <v>0</v>
      </c>
      <c r="F319" s="137">
        <f>'5 жастағы балалар Ш'!W162</f>
        <v>0</v>
      </c>
      <c r="G319" s="137">
        <f>'5 жастағы балалар Ә'!W162</f>
        <v>0</v>
      </c>
    </row>
    <row r="320" ht="15" customHeight="1" spans="2:7">
      <c r="B320" s="34"/>
      <c r="C320" s="137">
        <f>'5 жастағы балалар Ф'!X162</f>
        <v>0</v>
      </c>
      <c r="D320" s="137">
        <f>'5 жастағы балалар К'!X162</f>
        <v>0</v>
      </c>
      <c r="E320" s="137">
        <f>'5 жастағы балалар Т'!X162</f>
        <v>0</v>
      </c>
      <c r="F320" s="137">
        <f>'5 жастағы балалар Ш'!X162</f>
        <v>0</v>
      </c>
      <c r="G320" s="137">
        <f>'5 жастағы балалар Ә'!X162</f>
        <v>0</v>
      </c>
    </row>
    <row r="321" ht="15" customHeight="1" spans="2:7">
      <c r="B321" s="31">
        <v>8</v>
      </c>
      <c r="C321" s="41"/>
      <c r="D321" s="137">
        <f>'5 жастағы балалар К'!Y162</f>
        <v>0</v>
      </c>
      <c r="E321" s="42"/>
      <c r="F321" s="137">
        <f>'5 жастағы балалар Ш'!Y162</f>
        <v>0</v>
      </c>
      <c r="G321" s="42"/>
    </row>
    <row r="322" ht="15" customHeight="1" spans="2:7">
      <c r="B322" s="33"/>
      <c r="C322" s="43"/>
      <c r="D322" s="137">
        <f>'5 жастағы балалар К'!Z162</f>
        <v>0</v>
      </c>
      <c r="E322" s="44"/>
      <c r="F322" s="137">
        <f>'5 жастағы балалар Ш'!Z162</f>
        <v>0</v>
      </c>
      <c r="G322" s="44"/>
    </row>
    <row r="323" ht="15" customHeight="1" spans="2:7">
      <c r="B323" s="34"/>
      <c r="C323" s="43"/>
      <c r="D323" s="137">
        <f>'5 жастағы балалар К'!AA162</f>
        <v>0</v>
      </c>
      <c r="E323" s="44"/>
      <c r="F323" s="137">
        <f>'5 жастағы балалар Ш'!AA162</f>
        <v>0</v>
      </c>
      <c r="G323" s="44"/>
    </row>
    <row r="324" ht="15" customHeight="1" spans="2:7">
      <c r="B324" s="31">
        <v>9</v>
      </c>
      <c r="C324" s="43"/>
      <c r="D324" s="137">
        <f>'5 жастағы балалар К'!AB162</f>
        <v>0</v>
      </c>
      <c r="E324" s="44"/>
      <c r="F324" s="137">
        <f>'5 жастағы балалар Ш'!AB162</f>
        <v>0</v>
      </c>
      <c r="G324" s="44"/>
    </row>
    <row r="325" ht="15" customHeight="1" spans="2:7">
      <c r="B325" s="33"/>
      <c r="C325" s="43"/>
      <c r="D325" s="137">
        <f>'5 жастағы балалар К'!AC162</f>
        <v>0</v>
      </c>
      <c r="E325" s="44"/>
      <c r="F325" s="137">
        <f>'5 жастағы балалар Ш'!AC162</f>
        <v>0</v>
      </c>
      <c r="G325" s="44"/>
    </row>
    <row r="326" ht="15" customHeight="1" spans="2:7">
      <c r="B326" s="34"/>
      <c r="C326" s="43"/>
      <c r="D326" s="137">
        <f>'5 жастағы балалар К'!AD162</f>
        <v>0</v>
      </c>
      <c r="E326" s="44"/>
      <c r="F326" s="137">
        <f>'5 жастағы балалар Ш'!AD162</f>
        <v>0</v>
      </c>
      <c r="G326" s="44"/>
    </row>
    <row r="327" ht="15" customHeight="1" spans="2:7">
      <c r="B327" s="37">
        <v>10</v>
      </c>
      <c r="C327" s="43"/>
      <c r="D327" s="137">
        <f>'5 жастағы балалар К'!AE162</f>
        <v>0</v>
      </c>
      <c r="E327" s="44"/>
      <c r="F327" s="137">
        <f>'5 жастағы балалар Ш'!AE162</f>
        <v>0</v>
      </c>
      <c r="G327" s="44"/>
    </row>
    <row r="328" ht="15" customHeight="1" spans="2:7">
      <c r="B328" s="37"/>
      <c r="C328" s="43"/>
      <c r="D328" s="137">
        <f>'5 жастағы балалар К'!AF162</f>
        <v>0</v>
      </c>
      <c r="E328" s="44"/>
      <c r="F328" s="137">
        <f>'5 жастағы балалар Ш'!AF162</f>
        <v>0</v>
      </c>
      <c r="G328" s="44"/>
    </row>
    <row r="329" ht="15" customHeight="1" spans="2:7">
      <c r="B329" s="37"/>
      <c r="C329" s="43"/>
      <c r="D329" s="137">
        <f>'5 жастағы балалар К'!AG162</f>
        <v>0</v>
      </c>
      <c r="E329" s="44"/>
      <c r="F329" s="137">
        <f>'5 жастағы балалар Ш'!AG162</f>
        <v>0</v>
      </c>
      <c r="G329" s="44"/>
    </row>
    <row r="330" ht="15" customHeight="1" spans="2:7">
      <c r="B330" s="37">
        <v>11</v>
      </c>
      <c r="C330" s="43"/>
      <c r="D330" s="137">
        <f>'5 жастағы балалар К'!AH162</f>
        <v>0</v>
      </c>
      <c r="E330" s="44"/>
      <c r="F330" s="137">
        <f>'5 жастағы балалар Ш'!AH162</f>
        <v>0</v>
      </c>
      <c r="G330" s="44"/>
    </row>
    <row r="331" ht="15" customHeight="1" spans="2:7">
      <c r="B331" s="37"/>
      <c r="C331" s="43"/>
      <c r="D331" s="137">
        <f>'5 жастағы балалар К'!AI162</f>
        <v>0</v>
      </c>
      <c r="E331" s="44"/>
      <c r="F331" s="137">
        <f>'5 жастағы балалар Ш'!AI162</f>
        <v>0</v>
      </c>
      <c r="G331" s="44"/>
    </row>
    <row r="332" ht="15" customHeight="1" spans="2:7">
      <c r="B332" s="37"/>
      <c r="C332" s="43"/>
      <c r="D332" s="137">
        <f>'5 жастағы балалар К'!AJ162</f>
        <v>0</v>
      </c>
      <c r="E332" s="44"/>
      <c r="F332" s="137">
        <f>'5 жастағы балалар Ш'!AJ162</f>
        <v>0</v>
      </c>
      <c r="G332" s="44"/>
    </row>
    <row r="333" ht="15" customHeight="1" spans="2:7">
      <c r="B333" s="37">
        <v>12</v>
      </c>
      <c r="C333" s="43"/>
      <c r="D333" s="137">
        <f>'5 жастағы балалар К'!AK162</f>
        <v>0</v>
      </c>
      <c r="E333" s="44"/>
      <c r="F333" s="137">
        <f>'5 жастағы балалар Ш'!AK162</f>
        <v>0</v>
      </c>
      <c r="G333" s="44"/>
    </row>
    <row r="334" ht="15" customHeight="1" spans="2:7">
      <c r="B334" s="37"/>
      <c r="C334" s="43"/>
      <c r="D334" s="137">
        <f>'5 жастағы балалар К'!AL162</f>
        <v>0</v>
      </c>
      <c r="E334" s="44"/>
      <c r="F334" s="137">
        <f>'5 жастағы балалар Ш'!AL162</f>
        <v>0</v>
      </c>
      <c r="G334" s="44"/>
    </row>
    <row r="335" ht="15" customHeight="1" spans="2:7">
      <c r="B335" s="37"/>
      <c r="C335" s="43"/>
      <c r="D335" s="137">
        <f>'5 жастағы балалар К'!AM162</f>
        <v>0</v>
      </c>
      <c r="E335" s="44"/>
      <c r="F335" s="137">
        <f>'5 жастағы балалар Ш'!AM162</f>
        <v>0</v>
      </c>
      <c r="G335" s="44"/>
    </row>
    <row r="336" ht="15" customHeight="1" spans="2:7">
      <c r="B336" s="37">
        <v>13</v>
      </c>
      <c r="C336" s="43"/>
      <c r="D336" s="137">
        <f>'5 жастағы балалар К'!AN162</f>
        <v>0</v>
      </c>
      <c r="E336" s="44"/>
      <c r="F336" s="137">
        <f>'5 жастағы балалар Ш'!AN162</f>
        <v>0</v>
      </c>
      <c r="G336" s="44"/>
    </row>
    <row r="337" ht="15" customHeight="1" spans="2:7">
      <c r="B337" s="37"/>
      <c r="C337" s="43"/>
      <c r="D337" s="137">
        <f>'5 жастағы балалар К'!AO162</f>
        <v>0</v>
      </c>
      <c r="E337" s="44"/>
      <c r="F337" s="137">
        <f>'5 жастағы балалар Ш'!AO162</f>
        <v>0</v>
      </c>
      <c r="G337" s="44"/>
    </row>
    <row r="338" ht="15" customHeight="1" spans="2:7">
      <c r="B338" s="37"/>
      <c r="C338" s="43"/>
      <c r="D338" s="137">
        <f>'5 жастағы балалар К'!AP162</f>
        <v>0</v>
      </c>
      <c r="E338" s="44"/>
      <c r="F338" s="137">
        <f>'5 жастағы балалар Ш'!AP162</f>
        <v>0</v>
      </c>
      <c r="G338" s="44"/>
    </row>
    <row r="339" ht="15" customHeight="1" spans="2:7">
      <c r="B339" s="37">
        <v>14</v>
      </c>
      <c r="C339" s="43"/>
      <c r="D339" s="137">
        <f>'5 жастағы балалар К'!AQ162</f>
        <v>0</v>
      </c>
      <c r="E339" s="44"/>
      <c r="F339" s="137">
        <f>'5 жастағы балалар Ш'!AQ162</f>
        <v>0</v>
      </c>
      <c r="G339" s="44"/>
    </row>
    <row r="340" ht="15" customHeight="1" spans="2:7">
      <c r="B340" s="37"/>
      <c r="C340" s="43"/>
      <c r="D340" s="137">
        <f>'5 жастағы балалар К'!AR162</f>
        <v>0</v>
      </c>
      <c r="E340" s="44"/>
      <c r="F340" s="137">
        <f>'5 жастағы балалар Ш'!AR162</f>
        <v>0</v>
      </c>
      <c r="G340" s="44"/>
    </row>
    <row r="341" ht="15" customHeight="1" spans="2:7">
      <c r="B341" s="37"/>
      <c r="C341" s="43"/>
      <c r="D341" s="137">
        <f>'5 жастағы балалар К'!AS162</f>
        <v>0</v>
      </c>
      <c r="E341" s="44"/>
      <c r="F341" s="137">
        <f>'5 жастағы балалар Ш'!AS162</f>
        <v>0</v>
      </c>
      <c r="G341" s="44"/>
    </row>
    <row r="342" ht="15" customHeight="1" spans="2:7">
      <c r="B342" s="37">
        <v>15</v>
      </c>
      <c r="C342" s="43"/>
      <c r="D342" s="137">
        <f>'5 жастағы балалар К'!AT162</f>
        <v>0</v>
      </c>
      <c r="E342" s="44"/>
      <c r="F342" s="137">
        <f>'5 жастағы балалар Ш'!AT162</f>
        <v>0</v>
      </c>
      <c r="G342" s="44"/>
    </row>
    <row r="343" ht="15" customHeight="1" spans="2:7">
      <c r="B343" s="37"/>
      <c r="C343" s="43"/>
      <c r="D343" s="137">
        <f>'5 жастағы балалар К'!AU162</f>
        <v>0</v>
      </c>
      <c r="E343" s="44"/>
      <c r="F343" s="137">
        <f>'5 жастағы балалар Ш'!AU162</f>
        <v>0</v>
      </c>
      <c r="G343" s="44"/>
    </row>
    <row r="344" ht="15" customHeight="1" spans="2:7">
      <c r="B344" s="37"/>
      <c r="C344" s="43"/>
      <c r="D344" s="137">
        <f>'5 жастағы балалар К'!AV162</f>
        <v>0</v>
      </c>
      <c r="E344" s="44"/>
      <c r="F344" s="137">
        <f>'5 жастағы балалар Ш'!AV162</f>
        <v>0</v>
      </c>
      <c r="G344" s="44"/>
    </row>
    <row r="345" ht="15" customHeight="1" spans="2:7">
      <c r="B345" s="31">
        <v>16</v>
      </c>
      <c r="C345" s="43"/>
      <c r="D345" s="137">
        <f>'5 жастағы балалар К'!AW162</f>
        <v>0</v>
      </c>
      <c r="E345" s="44"/>
      <c r="F345" s="137">
        <f>'5 жастағы балалар Ш'!AW162</f>
        <v>0</v>
      </c>
      <c r="G345" s="44"/>
    </row>
    <row r="346" ht="15" customHeight="1" spans="2:7">
      <c r="B346" s="33"/>
      <c r="C346" s="43"/>
      <c r="D346" s="137">
        <f>'5 жастағы балалар К'!AX162</f>
        <v>0</v>
      </c>
      <c r="E346" s="44"/>
      <c r="F346" s="137">
        <f>'5 жастағы балалар Ш'!AX162</f>
        <v>0</v>
      </c>
      <c r="G346" s="44"/>
    </row>
    <row r="347" ht="15" customHeight="1" spans="2:7">
      <c r="B347" s="34"/>
      <c r="C347" s="43"/>
      <c r="D347" s="137">
        <f>'5 жастағы балалар К'!AY162</f>
        <v>0</v>
      </c>
      <c r="E347" s="44"/>
      <c r="F347" s="137">
        <f>'5 жастағы балалар Ш'!AY162</f>
        <v>0</v>
      </c>
      <c r="G347" s="44"/>
    </row>
    <row r="348" ht="15" customHeight="1" spans="2:7">
      <c r="B348" s="31">
        <v>17</v>
      </c>
      <c r="C348" s="43"/>
      <c r="D348" s="137">
        <f>'5 жастағы балалар К'!AZ162</f>
        <v>0</v>
      </c>
      <c r="E348" s="44"/>
      <c r="F348" s="137">
        <f>'5 жастағы балалар Ш'!AZ162</f>
        <v>0</v>
      </c>
      <c r="G348" s="44"/>
    </row>
    <row r="349" ht="15" customHeight="1" spans="2:7">
      <c r="B349" s="33"/>
      <c r="C349" s="43"/>
      <c r="D349" s="137">
        <f>'5 жастағы балалар К'!BA162</f>
        <v>0</v>
      </c>
      <c r="E349" s="44"/>
      <c r="F349" s="137">
        <f>'5 жастағы балалар Ш'!BA162</f>
        <v>0</v>
      </c>
      <c r="G349" s="44"/>
    </row>
    <row r="350" ht="15" customHeight="1" spans="2:7">
      <c r="B350" s="34"/>
      <c r="C350" s="43"/>
      <c r="D350" s="137">
        <f>'5 жастағы балалар К'!BB162</f>
        <v>0</v>
      </c>
      <c r="E350" s="44"/>
      <c r="F350" s="137">
        <f>'5 жастағы балалар Ш'!BB162</f>
        <v>0</v>
      </c>
      <c r="G350" s="44"/>
    </row>
    <row r="351" ht="15" customHeight="1" spans="2:7">
      <c r="B351" s="31">
        <v>18</v>
      </c>
      <c r="C351" s="43"/>
      <c r="D351" s="137">
        <f>'5 жастағы балалар К'!BC162</f>
        <v>0</v>
      </c>
      <c r="E351" s="44"/>
      <c r="F351" s="137">
        <f>'5 жастағы балалар Ш'!BC162</f>
        <v>0</v>
      </c>
      <c r="G351" s="44"/>
    </row>
    <row r="352" ht="15" customHeight="1" spans="2:7">
      <c r="B352" s="33"/>
      <c r="C352" s="43"/>
      <c r="D352" s="137">
        <f>'5 жастағы балалар К'!BD162</f>
        <v>0</v>
      </c>
      <c r="E352" s="44"/>
      <c r="F352" s="137">
        <f>'5 жастағы балалар Ш'!BD162</f>
        <v>0</v>
      </c>
      <c r="G352" s="44"/>
    </row>
    <row r="353" ht="15" customHeight="1" spans="2:7">
      <c r="B353" s="34"/>
      <c r="C353" s="43"/>
      <c r="D353" s="137">
        <f>'5 жастағы балалар К'!BE162</f>
        <v>0</v>
      </c>
      <c r="E353" s="44"/>
      <c r="F353" s="137">
        <f>'5 жастағы балалар Ш'!BE162</f>
        <v>0</v>
      </c>
      <c r="G353" s="44"/>
    </row>
    <row r="354" ht="15" customHeight="1" spans="2:7">
      <c r="B354" s="31">
        <v>19</v>
      </c>
      <c r="C354" s="43"/>
      <c r="D354" s="137">
        <f>'5 жастағы балалар К'!BF162</f>
        <v>0</v>
      </c>
      <c r="E354" s="44"/>
      <c r="F354" s="137">
        <f>'5 жастағы балалар Ш'!BF162</f>
        <v>0</v>
      </c>
      <c r="G354" s="44"/>
    </row>
    <row r="355" ht="15" customHeight="1" spans="2:7">
      <c r="B355" s="33"/>
      <c r="C355" s="43"/>
      <c r="D355" s="137">
        <f>'5 жастағы балалар К'!BG162</f>
        <v>0</v>
      </c>
      <c r="E355" s="44"/>
      <c r="F355" s="137">
        <f>'5 жастағы балалар Ш'!BG162</f>
        <v>0</v>
      </c>
      <c r="G355" s="44"/>
    </row>
    <row r="356" ht="15" customHeight="1" spans="2:7">
      <c r="B356" s="34"/>
      <c r="C356" s="43"/>
      <c r="D356" s="137">
        <f>'5 жастағы балалар К'!BH162</f>
        <v>0</v>
      </c>
      <c r="E356" s="44"/>
      <c r="F356" s="137">
        <f>'5 жастағы балалар Ш'!BH162</f>
        <v>0</v>
      </c>
      <c r="G356" s="44"/>
    </row>
    <row r="357" ht="15" customHeight="1" spans="2:7">
      <c r="B357" s="31">
        <v>20</v>
      </c>
      <c r="C357" s="43"/>
      <c r="D357" s="137">
        <f>'5 жастағы балалар К'!BI162</f>
        <v>0</v>
      </c>
      <c r="E357" s="44"/>
      <c r="F357" s="137">
        <f>'5 жастағы балалар Ш'!BI162</f>
        <v>0</v>
      </c>
      <c r="G357" s="44"/>
    </row>
    <row r="358" ht="15" customHeight="1" spans="2:7">
      <c r="B358" s="33"/>
      <c r="C358" s="43"/>
      <c r="D358" s="137">
        <f>'5 жастағы балалар К'!BJ162</f>
        <v>0</v>
      </c>
      <c r="E358" s="44"/>
      <c r="F358" s="137">
        <f>'5 жастағы балалар Ш'!BJ162</f>
        <v>0</v>
      </c>
      <c r="G358" s="44"/>
    </row>
    <row r="359" ht="15" customHeight="1" spans="2:7">
      <c r="B359" s="34"/>
      <c r="C359" s="43"/>
      <c r="D359" s="137">
        <f>'5 жастағы балалар К'!BK162</f>
        <v>0</v>
      </c>
      <c r="E359" s="44"/>
      <c r="F359" s="137">
        <f>'5 жастағы балалар Ш'!BK162</f>
        <v>0</v>
      </c>
      <c r="G359" s="44"/>
    </row>
    <row r="360" ht="15" customHeight="1" spans="2:7">
      <c r="B360" s="31">
        <v>21</v>
      </c>
      <c r="C360" s="43"/>
      <c r="D360" s="137">
        <f>'5 жастағы балалар К'!BL162</f>
        <v>0</v>
      </c>
      <c r="E360" s="44"/>
      <c r="F360" s="137">
        <f>'5 жастағы балалар Ш'!BL162</f>
        <v>0</v>
      </c>
      <c r="G360" s="44"/>
    </row>
    <row r="361" ht="15" customHeight="1" spans="2:7">
      <c r="B361" s="33"/>
      <c r="C361" s="43"/>
      <c r="D361" s="137">
        <f>'5 жастағы балалар К'!BM162</f>
        <v>0</v>
      </c>
      <c r="E361" s="44"/>
      <c r="F361" s="137">
        <f>'5 жастағы балалар Ш'!BM162</f>
        <v>0</v>
      </c>
      <c r="G361" s="44"/>
    </row>
    <row r="362" ht="15" customHeight="1" spans="2:7">
      <c r="B362" s="34"/>
      <c r="C362" s="43"/>
      <c r="D362" s="137">
        <f>'5 жастағы балалар К'!BN162</f>
        <v>0</v>
      </c>
      <c r="E362" s="44"/>
      <c r="F362" s="137">
        <f>'5 жастағы балалар Ш'!BN162</f>
        <v>0</v>
      </c>
      <c r="G362" s="44"/>
    </row>
    <row r="363" ht="15" customHeight="1" spans="2:7">
      <c r="B363" s="31">
        <v>22</v>
      </c>
      <c r="C363" s="43"/>
      <c r="D363" s="137">
        <f>'5 жастағы балалар К'!BO162</f>
        <v>0</v>
      </c>
      <c r="E363" s="44"/>
      <c r="F363" s="137">
        <f>'5 жастағы балалар Ш'!BO162</f>
        <v>0</v>
      </c>
      <c r="G363" s="44"/>
    </row>
    <row r="364" ht="15" customHeight="1" spans="2:7">
      <c r="B364" s="33"/>
      <c r="C364" s="43"/>
      <c r="D364" s="137">
        <f>'5 жастағы балалар К'!BP162</f>
        <v>0</v>
      </c>
      <c r="E364" s="44"/>
      <c r="F364" s="137">
        <f>'5 жастағы балалар Ш'!BP162</f>
        <v>0</v>
      </c>
      <c r="G364" s="44"/>
    </row>
    <row r="365" ht="15" customHeight="1" spans="2:7">
      <c r="B365" s="34"/>
      <c r="C365" s="43"/>
      <c r="D365" s="137">
        <f>'5 жастағы балалар К'!BQ162</f>
        <v>0</v>
      </c>
      <c r="E365" s="44"/>
      <c r="F365" s="137">
        <f>'5 жастағы балалар Ш'!BQ162</f>
        <v>0</v>
      </c>
      <c r="G365" s="44"/>
    </row>
    <row r="366" ht="15" customHeight="1" spans="2:7">
      <c r="B366" s="31">
        <v>23</v>
      </c>
      <c r="C366" s="43"/>
      <c r="D366" s="137">
        <f>'5 жастағы балалар К'!BR162</f>
        <v>0</v>
      </c>
      <c r="E366" s="44"/>
      <c r="F366" s="137">
        <f>'5 жастағы балалар Ш'!BR162</f>
        <v>0</v>
      </c>
      <c r="G366" s="44"/>
    </row>
    <row r="367" ht="15" customHeight="1" spans="2:7">
      <c r="B367" s="33"/>
      <c r="C367" s="43"/>
      <c r="D367" s="137">
        <f>'5 жастағы балалар К'!BS162</f>
        <v>0</v>
      </c>
      <c r="E367" s="44"/>
      <c r="F367" s="137">
        <f>'5 жастағы балалар Ш'!BS162</f>
        <v>0</v>
      </c>
      <c r="G367" s="44"/>
    </row>
    <row r="368" ht="15" customHeight="1" spans="2:7">
      <c r="B368" s="34"/>
      <c r="C368" s="43"/>
      <c r="D368" s="137">
        <f>'5 жастағы балалар К'!BT162</f>
        <v>0</v>
      </c>
      <c r="E368" s="44"/>
      <c r="F368" s="137">
        <f>'5 жастағы балалар Ш'!BT162</f>
        <v>0</v>
      </c>
      <c r="G368" s="44"/>
    </row>
    <row r="369" ht="15" customHeight="1" spans="2:7">
      <c r="B369" s="31">
        <v>24</v>
      </c>
      <c r="C369" s="43"/>
      <c r="D369" s="137">
        <f>'5 жастағы балалар К'!BU162</f>
        <v>0</v>
      </c>
      <c r="E369" s="44"/>
      <c r="F369" s="137">
        <f>'5 жастағы балалар Ш'!BU162</f>
        <v>0</v>
      </c>
      <c r="G369" s="44"/>
    </row>
    <row r="370" ht="15" customHeight="1" spans="2:7">
      <c r="B370" s="33"/>
      <c r="C370" s="43"/>
      <c r="D370" s="137">
        <f>'5 жастағы балалар К'!BV162</f>
        <v>0</v>
      </c>
      <c r="E370" s="44"/>
      <c r="F370" s="137">
        <f>'5 жастағы балалар Ш'!BV162</f>
        <v>0</v>
      </c>
      <c r="G370" s="44"/>
    </row>
    <row r="371" ht="15" customHeight="1" spans="2:7">
      <c r="B371" s="34"/>
      <c r="C371" s="43"/>
      <c r="D371" s="137">
        <f>'5 жастағы балалар К'!BW162</f>
        <v>0</v>
      </c>
      <c r="E371" s="44"/>
      <c r="F371" s="137">
        <f>'5 жастағы балалар Ш'!BW162</f>
        <v>0</v>
      </c>
      <c r="G371" s="44"/>
    </row>
    <row r="372" ht="15" customHeight="1" spans="2:7">
      <c r="B372" s="31">
        <v>25</v>
      </c>
      <c r="C372" s="43"/>
      <c r="D372" s="137">
        <f>'5 жастағы балалар К'!BX162</f>
        <v>0</v>
      </c>
      <c r="E372" s="44"/>
      <c r="F372" s="137">
        <f>'5 жастағы балалар Ш'!BX162</f>
        <v>0</v>
      </c>
      <c r="G372" s="44"/>
    </row>
    <row r="373" ht="15" customHeight="1" spans="2:7">
      <c r="B373" s="33"/>
      <c r="C373" s="43"/>
      <c r="D373" s="137">
        <f>'5 жастағы балалар К'!BY162</f>
        <v>0</v>
      </c>
      <c r="E373" s="44"/>
      <c r="F373" s="137">
        <f>'5 жастағы балалар Ш'!BY162</f>
        <v>0</v>
      </c>
      <c r="G373" s="44"/>
    </row>
    <row r="374" ht="15" customHeight="1" spans="2:7">
      <c r="B374" s="34"/>
      <c r="C374" s="43"/>
      <c r="D374" s="137">
        <f>'5 жастағы балалар К'!BZ162</f>
        <v>0</v>
      </c>
      <c r="E374" s="44"/>
      <c r="F374" s="137">
        <f>'5 жастағы балалар Ш'!BZ162</f>
        <v>0</v>
      </c>
      <c r="G374" s="44"/>
    </row>
    <row r="375" ht="15" customHeight="1" spans="2:7">
      <c r="B375" s="37">
        <v>26</v>
      </c>
      <c r="C375" s="43"/>
      <c r="D375" s="137">
        <f>'5 жастағы балалар К'!CA162</f>
        <v>0</v>
      </c>
      <c r="E375" s="44"/>
      <c r="F375" s="137">
        <f>'5 жастағы балалар Ш'!CA162</f>
        <v>0</v>
      </c>
      <c r="G375" s="44"/>
    </row>
    <row r="376" ht="15" customHeight="1" spans="2:7">
      <c r="B376" s="37"/>
      <c r="C376" s="43"/>
      <c r="D376" s="137">
        <f>'5 жастағы балалар К'!CB162</f>
        <v>0</v>
      </c>
      <c r="E376" s="44"/>
      <c r="F376" s="137">
        <f>'5 жастағы балалар Ш'!CB162</f>
        <v>0</v>
      </c>
      <c r="G376" s="44"/>
    </row>
    <row r="377" ht="15" customHeight="1" spans="2:7">
      <c r="B377" s="37"/>
      <c r="C377" s="43"/>
      <c r="D377" s="137">
        <f>'5 жастағы балалар К'!CC162</f>
        <v>0</v>
      </c>
      <c r="E377" s="44"/>
      <c r="F377" s="137">
        <f>'5 жастағы балалар Ш'!CC162</f>
        <v>0</v>
      </c>
      <c r="G377" s="44"/>
    </row>
    <row r="378" ht="15" customHeight="1" spans="2:7">
      <c r="B378" s="37">
        <v>27</v>
      </c>
      <c r="C378" s="43"/>
      <c r="D378" s="137">
        <f>'5 жастағы балалар К'!CD162</f>
        <v>0</v>
      </c>
      <c r="E378" s="44"/>
      <c r="F378" s="137">
        <f>'5 жастағы балалар Ш'!CD162</f>
        <v>0</v>
      </c>
      <c r="G378" s="44"/>
    </row>
    <row r="379" ht="15" customHeight="1" spans="2:7">
      <c r="B379" s="37"/>
      <c r="C379" s="43"/>
      <c r="D379" s="137">
        <f>'5 жастағы балалар К'!CE162</f>
        <v>0</v>
      </c>
      <c r="E379" s="44"/>
      <c r="F379" s="137">
        <f>'5 жастағы балалар Ш'!CE162</f>
        <v>0</v>
      </c>
      <c r="G379" s="44"/>
    </row>
    <row r="380" ht="15" customHeight="1" spans="2:7">
      <c r="B380" s="37"/>
      <c r="C380" s="43"/>
      <c r="D380" s="137">
        <f>'5 жастағы балалар К'!CF162</f>
        <v>0</v>
      </c>
      <c r="E380" s="44"/>
      <c r="F380" s="137">
        <f>'5 жастағы балалар Ш'!CF162</f>
        <v>0</v>
      </c>
      <c r="G380" s="44"/>
    </row>
    <row r="381" ht="15" customHeight="1" spans="2:7">
      <c r="B381" s="37">
        <v>28</v>
      </c>
      <c r="C381" s="43"/>
      <c r="D381" s="137">
        <f>'5 жастағы балалар К'!CG162</f>
        <v>0</v>
      </c>
      <c r="E381" s="44"/>
      <c r="F381" s="137">
        <f>'5 жастағы балалар Ш'!CG162</f>
        <v>0</v>
      </c>
      <c r="G381" s="44"/>
    </row>
    <row r="382" ht="15" customHeight="1" spans="2:7">
      <c r="B382" s="37"/>
      <c r="C382" s="43"/>
      <c r="D382" s="137">
        <f>'5 жастағы балалар К'!CH162</f>
        <v>0</v>
      </c>
      <c r="E382" s="44"/>
      <c r="F382" s="137">
        <f>'5 жастағы балалар Ш'!CH162</f>
        <v>0</v>
      </c>
      <c r="G382" s="44"/>
    </row>
    <row r="383" ht="15" customHeight="1" spans="2:7">
      <c r="B383" s="37"/>
      <c r="C383" s="43"/>
      <c r="D383" s="137">
        <f>'5 жастағы балалар К'!CI162</f>
        <v>0</v>
      </c>
      <c r="E383" s="44"/>
      <c r="F383" s="137">
        <f>'5 жастағы балалар Ш'!CI162</f>
        <v>0</v>
      </c>
      <c r="G383" s="44"/>
    </row>
    <row r="384" ht="15" customHeight="1" spans="2:7">
      <c r="B384" s="37">
        <v>29</v>
      </c>
      <c r="C384" s="43"/>
      <c r="D384" s="42"/>
      <c r="E384" s="44"/>
      <c r="F384" s="137">
        <f>'5 жастағы балалар Ш'!CJ162</f>
        <v>0</v>
      </c>
      <c r="G384" s="44"/>
    </row>
    <row r="385" ht="15" customHeight="1" spans="2:7">
      <c r="B385" s="37"/>
      <c r="C385" s="43"/>
      <c r="D385" s="44"/>
      <c r="E385" s="44"/>
      <c r="F385" s="137">
        <f>'5 жастағы балалар Ш'!CK162</f>
        <v>0</v>
      </c>
      <c r="G385" s="44"/>
    </row>
    <row r="386" ht="15" customHeight="1" spans="2:7">
      <c r="B386" s="37"/>
      <c r="C386" s="43"/>
      <c r="D386" s="44"/>
      <c r="E386" s="44"/>
      <c r="F386" s="137">
        <f>'5 жастағы балалар Ш'!CL162</f>
        <v>0</v>
      </c>
      <c r="G386" s="44"/>
    </row>
    <row r="387" ht="15" customHeight="1" spans="2:7">
      <c r="B387" s="37">
        <v>30</v>
      </c>
      <c r="C387" s="43"/>
      <c r="D387" s="44"/>
      <c r="E387" s="44"/>
      <c r="F387" s="137">
        <f>'5 жастағы балалар Ш'!CM162</f>
        <v>0</v>
      </c>
      <c r="G387" s="44"/>
    </row>
    <row r="388" ht="15" customHeight="1" spans="2:7">
      <c r="B388" s="37"/>
      <c r="C388" s="43"/>
      <c r="D388" s="44"/>
      <c r="E388" s="44"/>
      <c r="F388" s="137">
        <f>'5 жастағы балалар Ш'!CN162</f>
        <v>0</v>
      </c>
      <c r="G388" s="44"/>
    </row>
    <row r="389" ht="15" customHeight="1" spans="2:7">
      <c r="B389" s="37"/>
      <c r="C389" s="43"/>
      <c r="D389" s="44"/>
      <c r="E389" s="44"/>
      <c r="F389" s="137">
        <f>'5 жастағы балалар Ш'!CO162</f>
        <v>0</v>
      </c>
      <c r="G389" s="44"/>
    </row>
    <row r="390" ht="15" customHeight="1" spans="2:7">
      <c r="B390" s="37">
        <v>31</v>
      </c>
      <c r="C390" s="43"/>
      <c r="D390" s="44"/>
      <c r="E390" s="44"/>
      <c r="F390" s="137">
        <f>'5 жастағы балалар Ш'!CP162</f>
        <v>0</v>
      </c>
      <c r="G390" s="44"/>
    </row>
    <row r="391" ht="15" customHeight="1" spans="2:7">
      <c r="B391" s="37"/>
      <c r="C391" s="43"/>
      <c r="D391" s="44"/>
      <c r="E391" s="44"/>
      <c r="F391" s="137">
        <f>'5 жастағы балалар Ш'!CQ162</f>
        <v>0</v>
      </c>
      <c r="G391" s="44"/>
    </row>
    <row r="392" ht="15" customHeight="1" spans="2:7">
      <c r="B392" s="37"/>
      <c r="C392" s="43"/>
      <c r="D392" s="44"/>
      <c r="E392" s="44"/>
      <c r="F392" s="137">
        <f>'5 жастағы балалар Ш'!CR162</f>
        <v>0</v>
      </c>
      <c r="G392" s="44"/>
    </row>
    <row r="393" ht="15" customHeight="1" spans="2:7">
      <c r="B393" s="37">
        <v>32</v>
      </c>
      <c r="C393" s="43"/>
      <c r="D393" s="44"/>
      <c r="E393" s="44"/>
      <c r="F393" s="137">
        <f>'5 жастағы балалар Ш'!CS162</f>
        <v>0</v>
      </c>
      <c r="G393" s="44"/>
    </row>
    <row r="394" ht="15" customHeight="1" spans="2:7">
      <c r="B394" s="37"/>
      <c r="C394" s="43"/>
      <c r="D394" s="44"/>
      <c r="E394" s="44"/>
      <c r="F394" s="137">
        <f>'5 жастағы балалар Ш'!CT162</f>
        <v>0</v>
      </c>
      <c r="G394" s="44"/>
    </row>
    <row r="395" ht="15" customHeight="1" spans="2:7">
      <c r="B395" s="37"/>
      <c r="C395" s="43"/>
      <c r="D395" s="44"/>
      <c r="E395" s="44"/>
      <c r="F395" s="137">
        <f>'5 жастағы балалар Ш'!CU162</f>
        <v>0</v>
      </c>
      <c r="G395" s="44"/>
    </row>
    <row r="396" ht="15" customHeight="1" spans="2:7">
      <c r="B396" s="37">
        <v>33</v>
      </c>
      <c r="C396" s="43"/>
      <c r="D396" s="44"/>
      <c r="E396" s="44"/>
      <c r="F396" s="137">
        <f>'5 жастағы балалар Ш'!CV162</f>
        <v>0</v>
      </c>
      <c r="G396" s="44"/>
    </row>
    <row r="397" ht="15" customHeight="1" spans="2:7">
      <c r="B397" s="37"/>
      <c r="C397" s="43"/>
      <c r="D397" s="44"/>
      <c r="E397" s="44"/>
      <c r="F397" s="137">
        <f>'5 жастағы балалар Ш'!CW162</f>
        <v>0</v>
      </c>
      <c r="G397" s="44"/>
    </row>
    <row r="398" ht="15" customHeight="1" spans="2:7">
      <c r="B398" s="37"/>
      <c r="C398" s="43"/>
      <c r="D398" s="44"/>
      <c r="E398" s="44"/>
      <c r="F398" s="137">
        <f>'5 жастағы балалар Ш'!CX162</f>
        <v>0</v>
      </c>
      <c r="G398" s="44"/>
    </row>
    <row r="399" ht="15" customHeight="1" spans="2:7">
      <c r="B399" s="37">
        <v>34</v>
      </c>
      <c r="C399" s="43"/>
      <c r="D399" s="44"/>
      <c r="E399" s="44"/>
      <c r="F399" s="137">
        <f>'5 жастағы балалар Ш'!CY162</f>
        <v>0</v>
      </c>
      <c r="G399" s="44"/>
    </row>
    <row r="400" ht="15" customHeight="1" spans="2:7">
      <c r="B400" s="37"/>
      <c r="C400" s="43"/>
      <c r="D400" s="44"/>
      <c r="E400" s="44"/>
      <c r="F400" s="137">
        <f>'5 жастағы балалар Ш'!CZ162</f>
        <v>0</v>
      </c>
      <c r="G400" s="44"/>
    </row>
    <row r="401" ht="15" customHeight="1" spans="2:7">
      <c r="B401" s="37"/>
      <c r="C401" s="43"/>
      <c r="D401" s="44"/>
      <c r="E401" s="44"/>
      <c r="F401" s="137">
        <f>'5 жастағы балалар Ш'!DA162</f>
        <v>0</v>
      </c>
      <c r="G401" s="44"/>
    </row>
    <row r="402" ht="15" customHeight="1" spans="2:7">
      <c r="B402" s="37">
        <v>35</v>
      </c>
      <c r="C402" s="43"/>
      <c r="D402" s="44"/>
      <c r="E402" s="44"/>
      <c r="F402" s="137">
        <f>'5 жастағы балалар Ш'!DB162</f>
        <v>0</v>
      </c>
      <c r="G402" s="44"/>
    </row>
    <row r="403" ht="15" customHeight="1" spans="2:7">
      <c r="B403" s="37"/>
      <c r="C403" s="43"/>
      <c r="D403" s="44"/>
      <c r="E403" s="44"/>
      <c r="F403" s="137">
        <f>'5 жастағы балалар Ш'!DC162</f>
        <v>0</v>
      </c>
      <c r="G403" s="44"/>
    </row>
    <row r="404" ht="15" customHeight="1" spans="2:7">
      <c r="B404" s="37"/>
      <c r="C404" s="45"/>
      <c r="D404" s="46"/>
      <c r="E404" s="46"/>
      <c r="F404" s="137">
        <f>'5 жастағы балалар Ш'!DD162</f>
        <v>0</v>
      </c>
      <c r="G404" s="46"/>
    </row>
    <row r="405" ht="15" customHeight="1" spans="2:2">
      <c r="B405" s="47">
        <f>СВОД3!V57</f>
        <v>0</v>
      </c>
    </row>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sheetData>
  <sheetProtection password="CC4B" sheet="1" selectLockedCells="1"/>
  <mergeCells count="135">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 ref="F10:H93"/>
  </mergeCells>
  <pageMargins left="0.7" right="0.7" top="0.75" bottom="0.75" header="0.3" footer="0.3"/>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B1:BB633"/>
  <sheetViews>
    <sheetView zoomScale="60" zoomScaleNormal="60" workbookViewId="0">
      <selection activeCell="D7" sqref="D7"/>
    </sheetView>
  </sheetViews>
  <sheetFormatPr defaultColWidth="9" defaultRowHeight="14.4"/>
  <cols>
    <col min="2" max="2" width="22.5740740740741" customWidth="1"/>
    <col min="3" max="11" width="45.712962962963" customWidth="1"/>
    <col min="12" max="12" width="50.712962962963" customWidth="1"/>
  </cols>
  <sheetData>
    <row r="1" ht="15" customHeight="1"/>
    <row r="2" ht="15" customHeight="1" spans="2:8">
      <c r="B2" s="1"/>
      <c r="C2" s="2"/>
      <c r="D2" s="2" t="str">
        <f>'1'!D2</f>
        <v>2023- 2024 оқу жылында бала дамуының жеке картасы</v>
      </c>
      <c r="E2" s="2"/>
      <c r="F2" s="2"/>
      <c r="G2" s="1"/>
      <c r="H2" s="1"/>
    </row>
    <row r="3" ht="15" customHeight="1" spans="2:8">
      <c r="B3" s="1"/>
      <c r="C3" s="1"/>
      <c r="D3" s="1"/>
      <c r="E3" s="1"/>
      <c r="F3" s="1"/>
      <c r="G3" s="1"/>
      <c r="H3" s="1"/>
    </row>
    <row r="4" ht="20.1" customHeight="1" spans="2:8">
      <c r="B4" s="3" t="s">
        <v>827</v>
      </c>
      <c r="C4" s="3"/>
      <c r="D4" s="4">
        <f>'5 жастағы балалар Ф'!C163</f>
        <v>0</v>
      </c>
      <c r="E4" s="5"/>
      <c r="F4" s="5"/>
      <c r="G4" s="1"/>
      <c r="H4" s="1"/>
    </row>
    <row r="5" ht="20.1" customHeight="1" spans="2:8">
      <c r="B5" s="6" t="s">
        <v>2</v>
      </c>
      <c r="C5" s="6"/>
      <c r="D5" s="7">
        <f>'5 жастағы балалар Ф'!A163</f>
        <v>0</v>
      </c>
      <c r="E5" s="7"/>
      <c r="F5" s="7"/>
      <c r="G5" s="1"/>
      <c r="H5" s="1"/>
    </row>
    <row r="6" ht="81.75" customHeight="1" spans="2:8">
      <c r="B6" s="8" t="s">
        <v>828</v>
      </c>
      <c r="C6" s="8"/>
      <c r="D6" s="4" t="str">
        <f>'1'!D6</f>
        <v>"С.Сейфуллин атындағы ЖББМ" Мектепалды сыныбы" </v>
      </c>
      <c r="E6" s="1"/>
      <c r="F6" s="9" t="str">
        <f>'1'!F6</f>
        <v>Қарағанды облысы</v>
      </c>
      <c r="G6" s="1"/>
      <c r="H6" s="4"/>
    </row>
    <row r="7" ht="20.1" customHeight="1" spans="2:8">
      <c r="B7" s="6" t="s">
        <v>831</v>
      </c>
      <c r="C7" s="6"/>
      <c r="D7" s="4" t="s">
        <v>1275</v>
      </c>
      <c r="E7" s="1"/>
      <c r="F7" s="1"/>
      <c r="G7" s="1"/>
      <c r="H7" s="1"/>
    </row>
    <row r="8" ht="15" customHeight="1"/>
    <row r="9" ht="92.25" customHeight="1" spans="2:12">
      <c r="B9" s="10" t="s">
        <v>833</v>
      </c>
      <c r="C9" s="11" t="s">
        <v>834</v>
      </c>
      <c r="D9" s="11"/>
      <c r="E9" s="11"/>
      <c r="F9" s="11" t="s">
        <v>835</v>
      </c>
      <c r="G9" s="11"/>
      <c r="H9" s="11"/>
      <c r="I9" s="11" t="s">
        <v>836</v>
      </c>
      <c r="J9" s="11"/>
      <c r="K9" s="11"/>
      <c r="L9" s="11" t="s">
        <v>837</v>
      </c>
    </row>
    <row r="10" ht="90" customHeight="1" spans="2:12">
      <c r="B10" s="11" t="s">
        <v>5</v>
      </c>
      <c r="C10" s="12"/>
      <c r="D10" s="13"/>
      <c r="E10" s="14"/>
      <c r="F10" s="12"/>
      <c r="G10" s="13"/>
      <c r="H10" s="14"/>
      <c r="I10" s="18" t="e">
        <f>IF(C300="","",VLOOKUP(C300,$M$563:$N$565,2,TRUE))</f>
        <v>#N/A</v>
      </c>
      <c r="J10" s="18" t="e">
        <f>IF(C301="","",VLOOKUP(C301,$O$563:$P$565,2,TRUE))</f>
        <v>#N/A</v>
      </c>
      <c r="K10" s="18" t="e">
        <f>IF(C302="","",VLOOKUP(C302,$Q$563:$R$565,2,TRUE))</f>
        <v>#N/A</v>
      </c>
      <c r="L10" s="19" t="e">
        <f>IF(B405="","",VLOOKUP(B405,$M$612:$N$614,2,TRUE))</f>
        <v>#N/A</v>
      </c>
    </row>
    <row r="11" ht="90" customHeight="1" spans="2:12">
      <c r="B11" s="11"/>
      <c r="C11" s="15"/>
      <c r="D11" s="16"/>
      <c r="E11" s="17"/>
      <c r="F11" s="15"/>
      <c r="G11" s="16"/>
      <c r="H11" s="17"/>
      <c r="I11" s="18" t="e">
        <f>IF(C303="","",VLOOKUP(C303,$S$563:$T$565,2,TRUE))</f>
        <v>#N/A</v>
      </c>
      <c r="J11" s="18" t="e">
        <f>IF(C304="","",VLOOKUP(C304,$U$563:$V$565,2,TRUE))</f>
        <v>#N/A</v>
      </c>
      <c r="K11" s="18" t="e">
        <f>IF(C305="","",VLOOKUP(C305,$W$563:$X$565,2,TRUE))</f>
        <v>#N/A</v>
      </c>
      <c r="L11" s="20"/>
    </row>
    <row r="12" ht="90" customHeight="1" spans="2:12">
      <c r="B12" s="11"/>
      <c r="C12" s="15"/>
      <c r="D12" s="16"/>
      <c r="E12" s="17"/>
      <c r="F12" s="15"/>
      <c r="G12" s="16"/>
      <c r="H12" s="17"/>
      <c r="I12" s="18" t="e">
        <f>IF(C306="","",VLOOKUP(C306,$Y$563:$Z$565,2,TRUE))</f>
        <v>#N/A</v>
      </c>
      <c r="J12" s="18" t="e">
        <f>IF(C307="","",VLOOKUP(C307,$AA$563:$AB$565,2,TRUE))</f>
        <v>#N/A</v>
      </c>
      <c r="K12" s="18" t="e">
        <f>IF(C308="","",VLOOKUP(C308,$AC$563:$AD$565,2,TRUE))</f>
        <v>#N/A</v>
      </c>
      <c r="L12" s="20"/>
    </row>
    <row r="13" ht="90" customHeight="1" spans="2:12">
      <c r="B13" s="11"/>
      <c r="C13" s="15"/>
      <c r="D13" s="16"/>
      <c r="E13" s="17"/>
      <c r="F13" s="15"/>
      <c r="G13" s="16"/>
      <c r="H13" s="17"/>
      <c r="I13" s="18" t="e">
        <f>IF(C309="","",VLOOKUP(C309,$AE$563:$AF$565,2,TRUE))</f>
        <v>#N/A</v>
      </c>
      <c r="J13" s="18" t="e">
        <f>IF(C310="","",VLOOKUP(C310,$AG$563:$AH$565,2,TRUE))</f>
        <v>#N/A</v>
      </c>
      <c r="K13" s="18" t="e">
        <f>IF(C311="","",VLOOKUP(C311,$AI$563:$AJ$565,2,TRUE))</f>
        <v>#N/A</v>
      </c>
      <c r="L13" s="20"/>
    </row>
    <row r="14" ht="90" customHeight="1" spans="2:12">
      <c r="B14" s="11"/>
      <c r="C14" s="15"/>
      <c r="D14" s="16"/>
      <c r="E14" s="17"/>
      <c r="F14" s="15"/>
      <c r="G14" s="16"/>
      <c r="H14" s="17"/>
      <c r="I14" s="18" t="e">
        <f>IF(C312="","",VLOOKUP(C312,$AK$563:$AL$565,2,TRUE))</f>
        <v>#N/A</v>
      </c>
      <c r="J14" s="18" t="e">
        <f>IF(C313="","",VLOOKUP(C313,$AM$563:$AN$565,2,TRUE))</f>
        <v>#N/A</v>
      </c>
      <c r="K14" s="18" t="e">
        <f>IF(C314="","",VLOOKUP(C314,$AO$563:$AP$565,2,TRUE))</f>
        <v>#N/A</v>
      </c>
      <c r="L14" s="20"/>
    </row>
    <row r="15" ht="90" customHeight="1" spans="2:12">
      <c r="B15" s="11"/>
      <c r="C15" s="15"/>
      <c r="D15" s="16"/>
      <c r="E15" s="17"/>
      <c r="F15" s="15"/>
      <c r="G15" s="16"/>
      <c r="H15" s="17"/>
      <c r="I15" s="18" t="e">
        <f>IF(C315="","",VLOOKUP(C315,$AQ$563:$AR$565,2,TRUE))</f>
        <v>#N/A</v>
      </c>
      <c r="J15" s="18" t="e">
        <f>IF(C316="","",VLOOKUP(C316,$AS$563:$AT$565,2,TRUE))</f>
        <v>#N/A</v>
      </c>
      <c r="K15" s="18" t="e">
        <f>IF(C317="","",VLOOKUP(C317,$AU$563:$AV$565,2,TRUE))</f>
        <v>#N/A</v>
      </c>
      <c r="L15" s="20"/>
    </row>
    <row r="16" ht="90" customHeight="1" spans="2:12">
      <c r="B16" s="11"/>
      <c r="C16" s="15"/>
      <c r="D16" s="16"/>
      <c r="E16" s="17"/>
      <c r="F16" s="15"/>
      <c r="G16" s="16"/>
      <c r="H16" s="17"/>
      <c r="I16" s="18" t="e">
        <f>IF(C318="","",VLOOKUP(C318,$AW$563:$AX$565,2,TRUE))</f>
        <v>#N/A</v>
      </c>
      <c r="J16" s="18" t="e">
        <f>IF(C319="","",VLOOKUP(C319,$AY$563:$AZ$565,2,TRUE))</f>
        <v>#N/A</v>
      </c>
      <c r="K16" s="18" t="e">
        <f>IF(C320="","",VLOOKUP(C320,$BA$563:$BB$565,2,TRUE))</f>
        <v>#N/A</v>
      </c>
      <c r="L16" s="20"/>
    </row>
    <row r="17" ht="90" customHeight="1" spans="2:12">
      <c r="B17" s="11" t="s">
        <v>112</v>
      </c>
      <c r="C17" s="15"/>
      <c r="D17" s="16"/>
      <c r="E17" s="17"/>
      <c r="F17" s="15"/>
      <c r="G17" s="16"/>
      <c r="H17" s="17"/>
      <c r="I17" s="18" t="e">
        <f>IF(D300="","",VLOOKUP(D300,$M$567:$N$569,2,TRUE))</f>
        <v>#N/A</v>
      </c>
      <c r="J17" s="18" t="e">
        <f>IF(D301="","",VLOOKUP(D301,$O$567:$P$569,2,TRUE))</f>
        <v>#N/A</v>
      </c>
      <c r="K17" s="18" t="e">
        <f>IF(D302="","",VLOOKUP(D302,$Q$567:$R$569,2,TRUE))</f>
        <v>#N/A</v>
      </c>
      <c r="L17" s="20"/>
    </row>
    <row r="18" ht="90" customHeight="1" spans="2:12">
      <c r="B18" s="11"/>
      <c r="C18" s="15"/>
      <c r="D18" s="16"/>
      <c r="E18" s="17"/>
      <c r="F18" s="15"/>
      <c r="G18" s="16"/>
      <c r="H18" s="17"/>
      <c r="I18" s="18" t="e">
        <f>IF(D303="","",VLOOKUP(D303,$S$567:$T$569,2,TRUE))</f>
        <v>#N/A</v>
      </c>
      <c r="J18" s="18" t="e">
        <f>IF(D304="","",VLOOKUP(D304,$U$567:$V$569,2,TRUE))</f>
        <v>#N/A</v>
      </c>
      <c r="K18" s="18" t="e">
        <f>IF(D305="","",VLOOKUP(D305,$W$567:$X$569,2,TRUE))</f>
        <v>#N/A</v>
      </c>
      <c r="L18" s="20"/>
    </row>
    <row r="19" ht="90" customHeight="1" spans="2:12">
      <c r="B19" s="11"/>
      <c r="C19" s="15"/>
      <c r="D19" s="16"/>
      <c r="E19" s="17"/>
      <c r="F19" s="15"/>
      <c r="G19" s="16"/>
      <c r="H19" s="17"/>
      <c r="I19" s="18" t="e">
        <f>IF(D306="","",VLOOKUP(D306,$Y$567:$Z$569,2,TRUE))</f>
        <v>#N/A</v>
      </c>
      <c r="J19" s="18" t="e">
        <f>IF(D307="","",VLOOKUP(D307,$AA$567:$AB$569,2,TRUE))</f>
        <v>#N/A</v>
      </c>
      <c r="K19" s="18" t="e">
        <f>IF(D308="","",VLOOKUP(D308,$AC$567:$AD$569,2,TRUE))</f>
        <v>#N/A</v>
      </c>
      <c r="L19" s="20"/>
    </row>
    <row r="20" ht="90" customHeight="1" spans="2:12">
      <c r="B20" s="11"/>
      <c r="C20" s="15"/>
      <c r="D20" s="16"/>
      <c r="E20" s="17"/>
      <c r="F20" s="15"/>
      <c r="G20" s="16"/>
      <c r="H20" s="17"/>
      <c r="I20" s="18" t="e">
        <f>IF(D309="","",VLOOKUP(D309,$AE$567:$AF$569,2,TRUE))</f>
        <v>#N/A</v>
      </c>
      <c r="J20" s="18" t="e">
        <f>IF(D310="","",VLOOKUP(D310,$AG$567:$AH$569,2,TRUE))</f>
        <v>#N/A</v>
      </c>
      <c r="K20" s="18" t="e">
        <f>IF(D311="","",VLOOKUP(D311,$AI$567:$AJ$569,2,TRUE))</f>
        <v>#N/A</v>
      </c>
      <c r="L20" s="20"/>
    </row>
    <row r="21" ht="90" customHeight="1" spans="2:12">
      <c r="B21" s="11"/>
      <c r="C21" s="15"/>
      <c r="D21" s="16"/>
      <c r="E21" s="17"/>
      <c r="F21" s="15"/>
      <c r="G21" s="16"/>
      <c r="H21" s="17"/>
      <c r="I21" s="18" t="e">
        <f>IF(D312="","",VLOOKUP(D312,$AK$567:$AL$569,2,TRUE))</f>
        <v>#N/A</v>
      </c>
      <c r="J21" s="18" t="e">
        <f>IF(D313="","",VLOOKUP(D313,$AM$567:$AN$569,2,TRUE))</f>
        <v>#N/A</v>
      </c>
      <c r="K21" s="18" t="e">
        <f>IF(D314="","",VLOOKUP(D314,$AO$567:$AP$569,2,TRUE))</f>
        <v>#N/A</v>
      </c>
      <c r="L21" s="20"/>
    </row>
    <row r="22" ht="90" customHeight="1" spans="2:12">
      <c r="B22" s="11"/>
      <c r="C22" s="15"/>
      <c r="D22" s="16"/>
      <c r="E22" s="17"/>
      <c r="F22" s="15"/>
      <c r="G22" s="16"/>
      <c r="H22" s="17"/>
      <c r="I22" s="18" t="e">
        <f>IF(D315="","",VLOOKUP(D315,$AQ$567:$AR$569,2,TRUE))</f>
        <v>#N/A</v>
      </c>
      <c r="J22" s="18" t="e">
        <f>IF(D316="","",VLOOKUP(D316,$AS$567:$AT$569,2,TRUE))</f>
        <v>#N/A</v>
      </c>
      <c r="K22" s="18" t="e">
        <f>IF(D317="","",VLOOKUP(D317,$AU$567:$AV$569,2,TRUE))</f>
        <v>#N/A</v>
      </c>
      <c r="L22" s="20"/>
    </row>
    <row r="23" ht="90" customHeight="1" spans="2:12">
      <c r="B23" s="11"/>
      <c r="C23" s="15"/>
      <c r="D23" s="16"/>
      <c r="E23" s="17"/>
      <c r="F23" s="15"/>
      <c r="G23" s="16"/>
      <c r="H23" s="17"/>
      <c r="I23" s="18" t="e">
        <f>IF(D318="","",VLOOKUP(D318,$AW$567:$AX$569,2,TRUE))</f>
        <v>#N/A</v>
      </c>
      <c r="J23" s="18" t="e">
        <f>IF(D319="","",VLOOKUP(D319,$AY$567:$AZ$569,2,TRUE))</f>
        <v>#N/A</v>
      </c>
      <c r="K23" s="18" t="e">
        <f>IF(D320="","",VLOOKUP(D320,$BA$567:$BB$569,2,TRUE))</f>
        <v>#N/A</v>
      </c>
      <c r="L23" s="20"/>
    </row>
    <row r="24" ht="90" customHeight="1" spans="2:12">
      <c r="B24" s="11"/>
      <c r="C24" s="15"/>
      <c r="D24" s="16"/>
      <c r="E24" s="17"/>
      <c r="F24" s="15"/>
      <c r="G24" s="16"/>
      <c r="H24" s="17"/>
      <c r="I24" s="18" t="e">
        <f>IF(D321="","",VLOOKUP(D321,$M$571:$N$573,2,TRUE))</f>
        <v>#N/A</v>
      </c>
      <c r="J24" s="18" t="e">
        <f>IF(D322="","",VLOOKUP(D322,$O$571:$P$573,2,TRUE))</f>
        <v>#N/A</v>
      </c>
      <c r="K24" s="18" t="e">
        <f>IF(D323="","",VLOOKUP(D323,$Q$571:$R$573,2,TRUE))</f>
        <v>#N/A</v>
      </c>
      <c r="L24" s="20"/>
    </row>
    <row r="25" ht="90" customHeight="1" spans="2:12">
      <c r="B25" s="11"/>
      <c r="C25" s="15"/>
      <c r="D25" s="16"/>
      <c r="E25" s="17"/>
      <c r="F25" s="15"/>
      <c r="G25" s="16"/>
      <c r="H25" s="17"/>
      <c r="I25" s="18" t="e">
        <f>IF(D324="","",VLOOKUP(D324,$S$571:$T$573,2,TRUE))</f>
        <v>#N/A</v>
      </c>
      <c r="J25" s="18" t="e">
        <f>IF(D325="","",VLOOKUP(D325,$U$571:$V$573,2,TRUE))</f>
        <v>#N/A</v>
      </c>
      <c r="K25" s="18" t="e">
        <f>IF(D326="","",VLOOKUP(D326,$W$571:$X$573,2,TRUE))</f>
        <v>#N/A</v>
      </c>
      <c r="L25" s="20"/>
    </row>
    <row r="26" ht="90" customHeight="1" spans="2:12">
      <c r="B26" s="11"/>
      <c r="C26" s="15"/>
      <c r="D26" s="16"/>
      <c r="E26" s="17"/>
      <c r="F26" s="15"/>
      <c r="G26" s="16"/>
      <c r="H26" s="17"/>
      <c r="I26" s="18" t="e">
        <f>IF(D327="","",VLOOKUP(D327,$Y$571:$Z$573,2,TRUE))</f>
        <v>#N/A</v>
      </c>
      <c r="J26" s="18" t="e">
        <f>IF(D328="","",VLOOKUP(D328,$AA$571:$AB$573,2,TRUE))</f>
        <v>#N/A</v>
      </c>
      <c r="K26" s="18" t="e">
        <f>IF(D329="","",VLOOKUP(D329,$AC$571:$AD$573,2,TRUE))</f>
        <v>#N/A</v>
      </c>
      <c r="L26" s="20"/>
    </row>
    <row r="27" ht="90" customHeight="1" spans="2:12">
      <c r="B27" s="11"/>
      <c r="C27" s="15"/>
      <c r="D27" s="16"/>
      <c r="E27" s="17"/>
      <c r="F27" s="15"/>
      <c r="G27" s="16"/>
      <c r="H27" s="17"/>
      <c r="I27" s="18" t="e">
        <f>IF(D330="","",VLOOKUP(D330,$AE$571:$AF$573,2,TRUE))</f>
        <v>#N/A</v>
      </c>
      <c r="J27" s="18" t="e">
        <f>IF(D331="","",VLOOKUP(D341,$AG$571:$AH$573,2,TRUE))</f>
        <v>#N/A</v>
      </c>
      <c r="K27" s="18" t="e">
        <f>IF(D332="","",VLOOKUP(D342,$AI$571:$AJ$573,2,TRUE))</f>
        <v>#N/A</v>
      </c>
      <c r="L27" s="20"/>
    </row>
    <row r="28" ht="90" customHeight="1" spans="2:12">
      <c r="B28" s="11"/>
      <c r="C28" s="15"/>
      <c r="D28" s="16"/>
      <c r="E28" s="17"/>
      <c r="F28" s="15"/>
      <c r="G28" s="16"/>
      <c r="H28" s="17"/>
      <c r="I28" s="18" t="e">
        <f>IF(D333="","",VLOOKUP(D333,$AK$571:$AL$573,2,TRUE))</f>
        <v>#N/A</v>
      </c>
      <c r="J28" s="18" t="e">
        <f>IF(D334="","",VLOOKUP(D334,$AM$571:$AN$573,2,TRUE))</f>
        <v>#N/A</v>
      </c>
      <c r="K28" s="18" t="e">
        <f>IF(D335="","",VLOOKUP(D335,$AO$571:$AP$573,2,TRUE))</f>
        <v>#N/A</v>
      </c>
      <c r="L28" s="20"/>
    </row>
    <row r="29" ht="90" customHeight="1" spans="2:12">
      <c r="B29" s="11"/>
      <c r="C29" s="15"/>
      <c r="D29" s="16"/>
      <c r="E29" s="17"/>
      <c r="F29" s="15"/>
      <c r="G29" s="16"/>
      <c r="H29" s="17"/>
      <c r="I29" s="18" t="e">
        <f>IF(D336="","",VLOOKUP(D336,$AQ$571:$AR$573,2,TRUE))</f>
        <v>#N/A</v>
      </c>
      <c r="J29" s="18" t="e">
        <f>IF(D337="","",VLOOKUP(D337,$AS$571:$AT$573,2,TRUE))</f>
        <v>#N/A</v>
      </c>
      <c r="K29" s="18" t="e">
        <f>IF(D338="","",VLOOKUP(D338,$AU$571:$AV$573,2,TRUE))</f>
        <v>#N/A</v>
      </c>
      <c r="L29" s="20"/>
    </row>
    <row r="30" ht="90" customHeight="1" spans="2:12">
      <c r="B30" s="11"/>
      <c r="C30" s="15"/>
      <c r="D30" s="16"/>
      <c r="E30" s="17"/>
      <c r="F30" s="15"/>
      <c r="G30" s="16"/>
      <c r="H30" s="17"/>
      <c r="I30" s="18" t="e">
        <f>IF(D339="","",VLOOKUP(D339,$AW$571:$AX$573,2,TRUE))</f>
        <v>#N/A</v>
      </c>
      <c r="J30" s="18" t="e">
        <f>IF(D340="","",VLOOKUP(D340,$AY$571:$AZ$573,2,TRUE))</f>
        <v>#N/A</v>
      </c>
      <c r="K30" s="18" t="e">
        <f>IF(D341="","",VLOOKUP(D341,$BA$571:$BB$573,2,TRUE))</f>
        <v>#N/A</v>
      </c>
      <c r="L30" s="20"/>
    </row>
    <row r="31" ht="90" customHeight="1" spans="2:12">
      <c r="B31" s="11"/>
      <c r="C31" s="15"/>
      <c r="D31" s="16"/>
      <c r="E31" s="17"/>
      <c r="F31" s="15"/>
      <c r="G31" s="16"/>
      <c r="H31" s="17"/>
      <c r="I31" s="18" t="e">
        <f>IF(D342="","",VLOOKUP(D342,$M$575:$N$577,2,TRUE))</f>
        <v>#N/A</v>
      </c>
      <c r="J31" s="18" t="e">
        <f>IF(D343="","",VLOOKUP(D343,$O$575:$P$577,2,TRUE))</f>
        <v>#N/A</v>
      </c>
      <c r="K31" s="18" t="e">
        <f>IF(D344="","",VLOOKUP(D344,$Q$575:$R$577,2,TRUE))</f>
        <v>#N/A</v>
      </c>
      <c r="L31" s="20"/>
    </row>
    <row r="32" ht="90" customHeight="1" spans="2:12">
      <c r="B32" s="11"/>
      <c r="C32" s="15"/>
      <c r="D32" s="16"/>
      <c r="E32" s="17"/>
      <c r="F32" s="15"/>
      <c r="G32" s="16"/>
      <c r="H32" s="17"/>
      <c r="I32" s="18" t="e">
        <f>IF(D345="","",VLOOKUP(D345,$S$575:$T$577,2,TRUE))</f>
        <v>#N/A</v>
      </c>
      <c r="J32" s="18" t="e">
        <f>IF(D346="","",VLOOKUP(D346,$U$575:$V$577,2,TRUE))</f>
        <v>#N/A</v>
      </c>
      <c r="K32" s="18" t="e">
        <f>IF(D347="","",VLOOKUP(D347,$W$575:$X$577,2,TRUE))</f>
        <v>#N/A</v>
      </c>
      <c r="L32" s="20"/>
    </row>
    <row r="33" ht="90" customHeight="1" spans="2:12">
      <c r="B33" s="11"/>
      <c r="C33" s="15"/>
      <c r="D33" s="16"/>
      <c r="E33" s="17"/>
      <c r="F33" s="15"/>
      <c r="G33" s="16"/>
      <c r="H33" s="17"/>
      <c r="I33" s="18" t="e">
        <f>IF(D348="","",VLOOKUP(D348,$Y$575:$Z$577,2,TRUE))</f>
        <v>#N/A</v>
      </c>
      <c r="J33" s="18" t="e">
        <f>IF(D349="","",VLOOKUP(D349,$AA$575:$AB$577,2,TRUE))</f>
        <v>#N/A</v>
      </c>
      <c r="K33" s="18" t="e">
        <f>IF(D350="","",VLOOKUP(D350,$AC$575:$AD$577,2,TRUE))</f>
        <v>#N/A</v>
      </c>
      <c r="L33" s="20"/>
    </row>
    <row r="34" ht="90" customHeight="1" spans="2:12">
      <c r="B34" s="11"/>
      <c r="C34" s="15"/>
      <c r="D34" s="16"/>
      <c r="E34" s="17"/>
      <c r="F34" s="15"/>
      <c r="G34" s="16"/>
      <c r="H34" s="17"/>
      <c r="I34" s="18" t="e">
        <f>IF(D351="","",VLOOKUP(D351,$AE$575:$AF$577,2,TRUE))</f>
        <v>#N/A</v>
      </c>
      <c r="J34" s="18" t="e">
        <f>IF(D352="","",VLOOKUP(D352,$AG$575:$AH$577,2,TRUE))</f>
        <v>#N/A</v>
      </c>
      <c r="K34" s="18" t="e">
        <f>IF(D353="","",VLOOKUP(D353,$AI$575:$AJ$577,2,TRUE))</f>
        <v>#N/A</v>
      </c>
      <c r="L34" s="20"/>
    </row>
    <row r="35" ht="90" customHeight="1" spans="2:12">
      <c r="B35" s="11"/>
      <c r="C35" s="15"/>
      <c r="D35" s="16"/>
      <c r="E35" s="17"/>
      <c r="F35" s="15"/>
      <c r="G35" s="16"/>
      <c r="H35" s="17"/>
      <c r="I35" s="18" t="e">
        <f>IF(D354="","",VLOOKUP(D354,$AK$575:$AL$577,2,TRUE))</f>
        <v>#N/A</v>
      </c>
      <c r="J35" s="18" t="e">
        <f>IF(D355="","",VLOOKUP(D355,$AM$575:$AN$577,2,TRUE))</f>
        <v>#N/A</v>
      </c>
      <c r="K35" s="18" t="e">
        <f>IF(D356="","",VLOOKUP(D356,$AO$575:$AP$577,2,TRUE))</f>
        <v>#N/A</v>
      </c>
      <c r="L35" s="20"/>
    </row>
    <row r="36" ht="90" customHeight="1" spans="2:12">
      <c r="B36" s="11"/>
      <c r="C36" s="15"/>
      <c r="D36" s="16"/>
      <c r="E36" s="17"/>
      <c r="F36" s="15"/>
      <c r="G36" s="16"/>
      <c r="H36" s="17"/>
      <c r="I36" s="18" t="e">
        <f>IF(D357="","",VLOOKUP(D357,$AQ$575:$AR$577,2,TRUE))</f>
        <v>#N/A</v>
      </c>
      <c r="J36" s="18" t="e">
        <f>IF(D358="","",VLOOKUP(D358,$AS$575:$AT$577,2,TRUE))</f>
        <v>#N/A</v>
      </c>
      <c r="K36" s="18" t="e">
        <f>IF(D359="","",VLOOKUP(D359,$AU$575:$AV$577,2,TRUE))</f>
        <v>#N/A</v>
      </c>
      <c r="L36" s="20"/>
    </row>
    <row r="37" ht="90" customHeight="1" spans="2:12">
      <c r="B37" s="11"/>
      <c r="C37" s="15"/>
      <c r="D37" s="16"/>
      <c r="E37" s="17"/>
      <c r="F37" s="15"/>
      <c r="G37" s="16"/>
      <c r="H37" s="17"/>
      <c r="I37" s="18" t="e">
        <f>IF(D360="","",VLOOKUP(D360,$AW$575:$AX$577,2,TRUE))</f>
        <v>#N/A</v>
      </c>
      <c r="J37" s="18" t="e">
        <f>IF(D361="","",VLOOKUP(D361,$AY$575:$AZ$577,2,TRUE))</f>
        <v>#N/A</v>
      </c>
      <c r="K37" s="18" t="e">
        <f>IF(D362="","",VLOOKUP(D362,$BA$575:$BB$577,2,TRUE))</f>
        <v>#N/A</v>
      </c>
      <c r="L37" s="20"/>
    </row>
    <row r="38" ht="90" customHeight="1" spans="2:12">
      <c r="B38" s="11"/>
      <c r="C38" s="15"/>
      <c r="D38" s="16"/>
      <c r="E38" s="17"/>
      <c r="F38" s="15"/>
      <c r="G38" s="16"/>
      <c r="H38" s="17"/>
      <c r="I38" s="18" t="e">
        <f>IF(D363="","",VLOOKUP(D363,$M$579:$N$581,2,TRUE))</f>
        <v>#N/A</v>
      </c>
      <c r="J38" s="18" t="e">
        <f>IF(D364="","",VLOOKUP(D364,$O$579:$P$581,2,TRUE))</f>
        <v>#N/A</v>
      </c>
      <c r="K38" s="18" t="e">
        <f>IF(D365="","",VLOOKUP(D365,$Q$579:$R$581,2,TRUE))</f>
        <v>#N/A</v>
      </c>
      <c r="L38" s="20"/>
    </row>
    <row r="39" ht="90" customHeight="1" spans="2:12">
      <c r="B39" s="11"/>
      <c r="C39" s="15"/>
      <c r="D39" s="16"/>
      <c r="E39" s="17"/>
      <c r="F39" s="15"/>
      <c r="G39" s="16"/>
      <c r="H39" s="17"/>
      <c r="I39" s="18" t="e">
        <f>IF(D366="","",VLOOKUP(D366,$S$579:$T$581,2,TRUE))</f>
        <v>#N/A</v>
      </c>
      <c r="J39" s="18" t="e">
        <f>IF(D367="","",VLOOKUP(D367,$U$579:$V$581,2,TRUE))</f>
        <v>#N/A</v>
      </c>
      <c r="K39" s="18" t="e">
        <f>IF(D368="","",VLOOKUP(D368,$W$579:$X$581,2,TRUE))</f>
        <v>#N/A</v>
      </c>
      <c r="L39" s="20"/>
    </row>
    <row r="40" ht="90" customHeight="1" spans="2:12">
      <c r="B40" s="11"/>
      <c r="C40" s="15"/>
      <c r="D40" s="16"/>
      <c r="E40" s="17"/>
      <c r="F40" s="15"/>
      <c r="G40" s="16"/>
      <c r="H40" s="17"/>
      <c r="I40" s="18" t="e">
        <f>IF(D369="","",VLOOKUP(D369,$Y$579:$Z$581,2,TRUE))</f>
        <v>#N/A</v>
      </c>
      <c r="J40" s="18" t="e">
        <f>IF(D370="","",VLOOKUP(D370,$AA$579:$AB$581,2,TRUE))</f>
        <v>#N/A</v>
      </c>
      <c r="K40" s="18" t="e">
        <f>IF(D371="","",VLOOKUP(D371,$AC$579:$AD$581,2,TRUE))</f>
        <v>#N/A</v>
      </c>
      <c r="L40" s="20"/>
    </row>
    <row r="41" ht="90" customHeight="1" spans="2:12">
      <c r="B41" s="11"/>
      <c r="C41" s="15"/>
      <c r="D41" s="16"/>
      <c r="E41" s="17"/>
      <c r="F41" s="15"/>
      <c r="G41" s="16"/>
      <c r="H41" s="17"/>
      <c r="I41" s="18" t="e">
        <f>IF(D372="","",VLOOKUP(D372,$AE$579:$AF$581,2,TRUE))</f>
        <v>#N/A</v>
      </c>
      <c r="J41" s="18" t="e">
        <f>IF(D373="","",VLOOKUP(D373,$AG$579:$AH$581,2,TRUE))</f>
        <v>#N/A</v>
      </c>
      <c r="K41" s="18" t="e">
        <f>IF(D374="","",VLOOKUP(D374,$AI$579:$AJ$581,2,TRUE))</f>
        <v>#N/A</v>
      </c>
      <c r="L41" s="20"/>
    </row>
    <row r="42" ht="90" customHeight="1" spans="2:12">
      <c r="B42" s="11"/>
      <c r="C42" s="15"/>
      <c r="D42" s="16"/>
      <c r="E42" s="17"/>
      <c r="F42" s="15"/>
      <c r="G42" s="16"/>
      <c r="H42" s="17"/>
      <c r="I42" s="18" t="e">
        <f>IF(D375="","",VLOOKUP(D375,$AK$579:$AL$581,2,TRUE))</f>
        <v>#N/A</v>
      </c>
      <c r="J42" s="18" t="e">
        <f>IF(D376="","",VLOOKUP(D376,$AM$579:$AN$581,2,TRUE))</f>
        <v>#N/A</v>
      </c>
      <c r="K42" s="18" t="e">
        <f>IF(D377="","",VLOOKUP(D377,$AO$579:$AP$581,2,TRUE))</f>
        <v>#N/A</v>
      </c>
      <c r="L42" s="20"/>
    </row>
    <row r="43" ht="90" customHeight="1" spans="2:12">
      <c r="B43" s="11"/>
      <c r="C43" s="15"/>
      <c r="D43" s="16"/>
      <c r="E43" s="17"/>
      <c r="F43" s="15"/>
      <c r="G43" s="16"/>
      <c r="H43" s="17"/>
      <c r="I43" s="18" t="e">
        <f>IF(D378="","",VLOOKUP(D378,$AQ$579:$AR$581,2,TRUE))</f>
        <v>#N/A</v>
      </c>
      <c r="J43" s="18" t="e">
        <f>IF(D379="","",VLOOKUP(D379,$AS$579:$AT$581,2,TRUE))</f>
        <v>#N/A</v>
      </c>
      <c r="K43" s="18" t="e">
        <f>IF(D380="","",VLOOKUP(D380,$AU$579:$AV$581,2,TRUE))</f>
        <v>#N/A</v>
      </c>
      <c r="L43" s="20"/>
    </row>
    <row r="44" ht="90" customHeight="1" spans="2:12">
      <c r="B44" s="11"/>
      <c r="C44" s="15"/>
      <c r="D44" s="16"/>
      <c r="E44" s="17"/>
      <c r="F44" s="15"/>
      <c r="G44" s="16"/>
      <c r="H44" s="17"/>
      <c r="I44" s="18" t="e">
        <f>IF(D381="","",VLOOKUP(D381,$AW$579:$AX$581,2,TRUE))</f>
        <v>#N/A</v>
      </c>
      <c r="J44" s="18" t="e">
        <f>IF(D382="","",VLOOKUP(D382,$AY$579:$AZ$581,2,TRUE))</f>
        <v>#N/A</v>
      </c>
      <c r="K44" s="18" t="e">
        <f>IF(D383="","",VLOOKUP(D383,$BA$579:$BB$581,2,TRUE))</f>
        <v>#N/A</v>
      </c>
      <c r="L44" s="20"/>
    </row>
    <row r="45" ht="90" customHeight="1" spans="2:12">
      <c r="B45" s="11" t="s">
        <v>338</v>
      </c>
      <c r="C45" s="15"/>
      <c r="D45" s="16"/>
      <c r="E45" s="17"/>
      <c r="F45" s="15"/>
      <c r="G45" s="16"/>
      <c r="H45" s="17"/>
      <c r="I45" s="18" t="e">
        <f>IF(E300="","",VLOOKUP(E300,$M$583:$N$585,2,TRUE))</f>
        <v>#N/A</v>
      </c>
      <c r="J45" s="18" t="e">
        <f>IF(E301="","",VLOOKUP(E301,$O$583:$P$585,2,TRUE))</f>
        <v>#N/A</v>
      </c>
      <c r="K45" s="18" t="e">
        <f>IF(E302="","",VLOOKUP(E302,$Q$583:$R$585,2,TRUE))</f>
        <v>#N/A</v>
      </c>
      <c r="L45" s="20"/>
    </row>
    <row r="46" ht="90" customHeight="1" spans="2:12">
      <c r="B46" s="11"/>
      <c r="C46" s="15"/>
      <c r="D46" s="16"/>
      <c r="E46" s="17"/>
      <c r="F46" s="15"/>
      <c r="G46" s="16"/>
      <c r="H46" s="17"/>
      <c r="I46" s="18" t="e">
        <f>IF(E303="","",VLOOKUP(E303,$S$583:$T$585,2,TRUE))</f>
        <v>#N/A</v>
      </c>
      <c r="J46" s="18" t="e">
        <f>IF(E304="","",VLOOKUP(E304,$U$583:$V$585,2,TRUE))</f>
        <v>#N/A</v>
      </c>
      <c r="K46" s="18" t="e">
        <f>IF(E305="","",VLOOKUP(E305,$W$583:$X$585,2,TRUE))</f>
        <v>#N/A</v>
      </c>
      <c r="L46" s="20"/>
    </row>
    <row r="47" ht="90" customHeight="1" spans="2:12">
      <c r="B47" s="11"/>
      <c r="C47" s="15"/>
      <c r="D47" s="16"/>
      <c r="E47" s="17"/>
      <c r="F47" s="15"/>
      <c r="G47" s="16"/>
      <c r="H47" s="17"/>
      <c r="I47" s="18" t="e">
        <f>IF(E306="","",VLOOKUP(E306,$Y$583:$Z$585,2,TRUE))</f>
        <v>#N/A</v>
      </c>
      <c r="J47" s="18" t="e">
        <f>IF(E307="","",VLOOKUP(E307,$AA$583:$AB$585,2,TRUE))</f>
        <v>#N/A</v>
      </c>
      <c r="K47" s="18" t="e">
        <f>IF(E308="","",VLOOKUP(E308,$AC$583:$AD$585,2,TRUE))</f>
        <v>#N/A</v>
      </c>
      <c r="L47" s="20"/>
    </row>
    <row r="48" ht="90" customHeight="1" spans="2:12">
      <c r="B48" s="11"/>
      <c r="C48" s="15"/>
      <c r="D48" s="16"/>
      <c r="E48" s="17"/>
      <c r="F48" s="15"/>
      <c r="G48" s="16"/>
      <c r="H48" s="17"/>
      <c r="I48" s="18" t="e">
        <f>IF(E309="","",VLOOKUP(E309,$AE$583:$AF$585,2,TRUE))</f>
        <v>#N/A</v>
      </c>
      <c r="J48" s="18" t="e">
        <f>IF(E310="","",VLOOKUP(E310,$AG$583:$AH$585,2,TRUE))</f>
        <v>#N/A</v>
      </c>
      <c r="K48" s="18" t="e">
        <f>IF(E311="","",VLOOKUP(E311,$AI$583:$AJ$585,2,TRUE))</f>
        <v>#N/A</v>
      </c>
      <c r="L48" s="20"/>
    </row>
    <row r="49" ht="90" customHeight="1" spans="2:12">
      <c r="B49" s="11"/>
      <c r="C49" s="15"/>
      <c r="D49" s="16"/>
      <c r="E49" s="17"/>
      <c r="F49" s="15"/>
      <c r="G49" s="16"/>
      <c r="H49" s="17"/>
      <c r="I49" s="18" t="e">
        <f>IF(E312="","",VLOOKUP(E312,$AK$583:$AL$585,2,TRUE))</f>
        <v>#N/A</v>
      </c>
      <c r="J49" s="18" t="e">
        <f>IF(E313="","",VLOOKUP(E313,$AM$583:$AN$585,2,TRUE))</f>
        <v>#N/A</v>
      </c>
      <c r="K49" s="18" t="e">
        <f>IF(E314="","",VLOOKUP(E314,$AO$583:$AP$585,2,TRUE))</f>
        <v>#N/A</v>
      </c>
      <c r="L49" s="20"/>
    </row>
    <row r="50" ht="90" customHeight="1" spans="2:12">
      <c r="B50" s="11"/>
      <c r="C50" s="15"/>
      <c r="D50" s="16"/>
      <c r="E50" s="17"/>
      <c r="F50" s="15"/>
      <c r="G50" s="16"/>
      <c r="H50" s="17"/>
      <c r="I50" s="18" t="e">
        <f>IF(E315="","",VLOOKUP(E315,$AQ$583:$AR$585,2,TRUE))</f>
        <v>#N/A</v>
      </c>
      <c r="J50" s="18" t="e">
        <f>IF(E316="","",VLOOKUP(E316,$AS$583:$AT$585,2,TRUE))</f>
        <v>#N/A</v>
      </c>
      <c r="K50" s="18" t="e">
        <f>IF(E317="","",VLOOKUP(E317,$AU$583:$AV$585,2,TRUE))</f>
        <v>#N/A</v>
      </c>
      <c r="L50" s="20"/>
    </row>
    <row r="51" ht="90" customHeight="1" spans="2:12">
      <c r="B51" s="11"/>
      <c r="C51" s="15"/>
      <c r="D51" s="16"/>
      <c r="E51" s="17"/>
      <c r="F51" s="15"/>
      <c r="G51" s="16"/>
      <c r="H51" s="17"/>
      <c r="I51" s="18" t="e">
        <f>IF(E318="","",VLOOKUP(E318,$AW$583:$AX$585,2,TRUE))</f>
        <v>#N/A</v>
      </c>
      <c r="J51" s="18" t="e">
        <f>IF(E319="","",VLOOKUP(E319,$AY$583:$AZ$585,2,TRUE))</f>
        <v>#N/A</v>
      </c>
      <c r="K51" s="18" t="e">
        <f>IF(E320="","",VLOOKUP(E320,$BA$583:$BB$585,2,TRUE))</f>
        <v>#N/A</v>
      </c>
      <c r="L51" s="20"/>
    </row>
    <row r="52" ht="90" customHeight="1" spans="2:12">
      <c r="B52" s="11" t="s">
        <v>405</v>
      </c>
      <c r="C52" s="15"/>
      <c r="D52" s="16"/>
      <c r="E52" s="17"/>
      <c r="F52" s="15"/>
      <c r="G52" s="16"/>
      <c r="H52" s="17"/>
      <c r="I52" s="21" t="e">
        <f>IF(F300="","",VLOOKUP(F300,$M$587:$N$589,2,TRUE))</f>
        <v>#N/A</v>
      </c>
      <c r="J52" s="18" t="e">
        <f>IF(F301="","",VLOOKUP(F301,$O$587:$P$589,2,TRUE))</f>
        <v>#N/A</v>
      </c>
      <c r="K52" s="18" t="e">
        <f>IF(F302="","",VLOOKUP(F302,$Q$587:$R$589,2,TRUE))</f>
        <v>#N/A</v>
      </c>
      <c r="L52" s="20"/>
    </row>
    <row r="53" ht="90" customHeight="1" spans="2:12">
      <c r="B53" s="11"/>
      <c r="C53" s="15"/>
      <c r="D53" s="16"/>
      <c r="E53" s="17"/>
      <c r="F53" s="15"/>
      <c r="G53" s="16"/>
      <c r="H53" s="17"/>
      <c r="I53" s="18" t="e">
        <f>IF(F303="","",VLOOKUP(F303,$S$587:$T$589,2,TRUE))</f>
        <v>#N/A</v>
      </c>
      <c r="J53" s="18" t="e">
        <f>IF(F304="","",VLOOKUP(F304,$U$587:$V$589,2,TRUE))</f>
        <v>#N/A</v>
      </c>
      <c r="K53" s="18" t="e">
        <f>IF(F305="","",VLOOKUP(F305,$W$587:$X$589,2,TRUE))</f>
        <v>#N/A</v>
      </c>
      <c r="L53" s="20"/>
    </row>
    <row r="54" ht="90" customHeight="1" spans="2:12">
      <c r="B54" s="11"/>
      <c r="C54" s="15"/>
      <c r="D54" s="16"/>
      <c r="E54" s="17"/>
      <c r="F54" s="15"/>
      <c r="G54" s="16"/>
      <c r="H54" s="17"/>
      <c r="I54" s="18" t="e">
        <f>IF(F306="","",VLOOKUP(F306,$Y$587:$Z$589,2,TRUE))</f>
        <v>#N/A</v>
      </c>
      <c r="J54" s="18" t="e">
        <f>IF(F307="","",VLOOKUP(F307,$AA$587:$AB$589,2,TRUE))</f>
        <v>#N/A</v>
      </c>
      <c r="K54" s="18" t="e">
        <f>IF(F308="","",VLOOKUP(F308,$AC$587:$AD$589,2,TRUE))</f>
        <v>#N/A</v>
      </c>
      <c r="L54" s="20"/>
    </row>
    <row r="55" ht="90" customHeight="1" spans="2:12">
      <c r="B55" s="11"/>
      <c r="C55" s="15"/>
      <c r="D55" s="16"/>
      <c r="E55" s="17"/>
      <c r="F55" s="15"/>
      <c r="G55" s="16"/>
      <c r="H55" s="17"/>
      <c r="I55" s="18" t="e">
        <f>IF(F309="","",VLOOKUP(F309,$AE$587:$AF$589,2,TRUE))</f>
        <v>#N/A</v>
      </c>
      <c r="J55" s="18" t="e">
        <f>IF(F310="","",VLOOKUP(F310,$AG$587:$AH$589,2,TRUE))</f>
        <v>#N/A</v>
      </c>
      <c r="K55" s="18" t="e">
        <f>IF(F311="","",VLOOKUP(F311,$AI$587:$AJ$589,2,TRUE))</f>
        <v>#N/A</v>
      </c>
      <c r="L55" s="20"/>
    </row>
    <row r="56" ht="90" customHeight="1" spans="2:12">
      <c r="B56" s="11"/>
      <c r="C56" s="15"/>
      <c r="D56" s="16"/>
      <c r="E56" s="17"/>
      <c r="F56" s="15"/>
      <c r="G56" s="16"/>
      <c r="H56" s="17"/>
      <c r="I56" s="18" t="e">
        <f>IF(F312="","",VLOOKUP(F312,$AK$587:$AL$589,2,TRUE))</f>
        <v>#N/A</v>
      </c>
      <c r="J56" s="18" t="e">
        <f>IF(F313="","",VLOOKUP(F313,$AM$587:$AN$589,2,TRUE))</f>
        <v>#N/A</v>
      </c>
      <c r="K56" s="18" t="e">
        <f>IF(F314="","",VLOOKUP(F314,$AO$587:$AP$589,2,TRUE))</f>
        <v>#N/A</v>
      </c>
      <c r="L56" s="20"/>
    </row>
    <row r="57" ht="90" customHeight="1" spans="2:12">
      <c r="B57" s="11"/>
      <c r="C57" s="15"/>
      <c r="D57" s="16"/>
      <c r="E57" s="17"/>
      <c r="F57" s="15"/>
      <c r="G57" s="16"/>
      <c r="H57" s="17"/>
      <c r="I57" s="21" t="e">
        <f>IF(F315="","",VLOOKUP(F315,$AQ$587:$AR$589,2,TRUE))</f>
        <v>#N/A</v>
      </c>
      <c r="J57" s="18" t="e">
        <f>IF(F316="","",VLOOKUP(F316,$AS$587:$AT$589,2,TRUE))</f>
        <v>#N/A</v>
      </c>
      <c r="K57" s="18" t="e">
        <f>IF(F317="","",VLOOKUP(F317,$AU$587:$AV$589,2,TRUE))</f>
        <v>#N/A</v>
      </c>
      <c r="L57" s="20"/>
    </row>
    <row r="58" ht="90" customHeight="1" spans="2:12">
      <c r="B58" s="11"/>
      <c r="C58" s="15"/>
      <c r="D58" s="16"/>
      <c r="E58" s="17"/>
      <c r="F58" s="15"/>
      <c r="G58" s="16"/>
      <c r="H58" s="17"/>
      <c r="I58" s="18" t="e">
        <f>IF(F318="","",VLOOKUP(F318,$AW$587:$AX$589,2,TRUE))</f>
        <v>#N/A</v>
      </c>
      <c r="J58" s="18" t="e">
        <f>IF(F319="","",VLOOKUP(F319,$AY$587:$AZ$589,2,TRUE))</f>
        <v>#N/A</v>
      </c>
      <c r="K58" s="18" t="e">
        <f>IF(F320="","",VLOOKUP(F320,$BA$587:$BB$589,2,TRUE))</f>
        <v>#N/A</v>
      </c>
      <c r="L58" s="20"/>
    </row>
    <row r="59" ht="90" customHeight="1" spans="2:12">
      <c r="B59" s="11"/>
      <c r="C59" s="15"/>
      <c r="D59" s="16"/>
      <c r="E59" s="17"/>
      <c r="F59" s="15"/>
      <c r="G59" s="16"/>
      <c r="H59" s="17"/>
      <c r="I59" s="21" t="e">
        <f>IF(F321="","",VLOOKUP(F321,$M$591:$N$593,2,TRUE))</f>
        <v>#N/A</v>
      </c>
      <c r="J59" s="18" t="e">
        <f>IF(F322="","",VLOOKUP(F322,$O$591:$P$593,2,TRUE))</f>
        <v>#N/A</v>
      </c>
      <c r="K59" s="18" t="e">
        <f>IF(F323="","",VLOOKUP(F323,$Q$591:$R$593,2,TRUE))</f>
        <v>#N/A</v>
      </c>
      <c r="L59" s="20"/>
    </row>
    <row r="60" ht="90" customHeight="1" spans="2:12">
      <c r="B60" s="11"/>
      <c r="C60" s="15"/>
      <c r="D60" s="16"/>
      <c r="E60" s="17"/>
      <c r="F60" s="15"/>
      <c r="G60" s="16"/>
      <c r="H60" s="17"/>
      <c r="I60" s="18" t="e">
        <f>IF(F324="","",VLOOKUP(F324,$S$591:$T$593,2,TRUE))</f>
        <v>#N/A</v>
      </c>
      <c r="J60" s="18" t="e">
        <f>IF(F325="","",VLOOKUP(F325,$U$591:$V$593,2,TRUE))</f>
        <v>#N/A</v>
      </c>
      <c r="K60" s="18" t="e">
        <f>IF(F326="","",VLOOKUP(F326,$W$591:$X$593,2,TRUE))</f>
        <v>#N/A</v>
      </c>
      <c r="L60" s="20"/>
    </row>
    <row r="61" ht="90" customHeight="1" spans="2:12">
      <c r="B61" s="11"/>
      <c r="C61" s="15"/>
      <c r="D61" s="16"/>
      <c r="E61" s="17"/>
      <c r="F61" s="15"/>
      <c r="G61" s="16"/>
      <c r="H61" s="17"/>
      <c r="I61" s="18" t="e">
        <f>IF(F327="","",VLOOKUP(F327,$Y$591:$Z$593,2,TRUE))</f>
        <v>#N/A</v>
      </c>
      <c r="J61" s="18" t="e">
        <f>IF(F328="","",VLOOKUP(F328,$AA$591:$AB$593,2,TRUE))</f>
        <v>#N/A</v>
      </c>
      <c r="K61" s="18" t="e">
        <f>IF(F329="","",VLOOKUP(F329,$AC$591:$AD$593,2,TRUE))</f>
        <v>#N/A</v>
      </c>
      <c r="L61" s="20"/>
    </row>
    <row r="62" ht="90" customHeight="1" spans="2:12">
      <c r="B62" s="11"/>
      <c r="C62" s="15"/>
      <c r="D62" s="16"/>
      <c r="E62" s="17"/>
      <c r="F62" s="15"/>
      <c r="G62" s="16"/>
      <c r="H62" s="17"/>
      <c r="I62" s="18" t="e">
        <f>IF(F330="","",VLOOKUP(F330,$AE$591:$AF$593,2,TRUE))</f>
        <v>#N/A</v>
      </c>
      <c r="J62" s="18" t="e">
        <f>IF(F331="","",VLOOKUP(F331,$AG$591:$AH$593,2,TRUE))</f>
        <v>#N/A</v>
      </c>
      <c r="K62" s="18" t="e">
        <f>IF(F332="","",VLOOKUP(F332,$AI$591:$AJ$593,2,TRUE))</f>
        <v>#N/A</v>
      </c>
      <c r="L62" s="20"/>
    </row>
    <row r="63" ht="90" customHeight="1" spans="2:12">
      <c r="B63" s="11"/>
      <c r="C63" s="15"/>
      <c r="D63" s="16"/>
      <c r="E63" s="17"/>
      <c r="F63" s="15"/>
      <c r="G63" s="16"/>
      <c r="H63" s="17"/>
      <c r="I63" s="18" t="e">
        <f>IF(F333="","",VLOOKUP(F333,$AK$591:$AL$593,2,TRUE))</f>
        <v>#N/A</v>
      </c>
      <c r="J63" s="18" t="e">
        <f>IF(F334="","",VLOOKUP(F334,$AM$591:$AN$593,2,TRUE))</f>
        <v>#N/A</v>
      </c>
      <c r="K63" s="18" t="e">
        <f>IF(F335="","",VLOOKUP(F335,$AO$591:$AP$593,2,TRUE))</f>
        <v>#N/A</v>
      </c>
      <c r="L63" s="20"/>
    </row>
    <row r="64" ht="90" customHeight="1" spans="2:12">
      <c r="B64" s="11"/>
      <c r="C64" s="15"/>
      <c r="D64" s="16"/>
      <c r="E64" s="17"/>
      <c r="F64" s="15"/>
      <c r="G64" s="16"/>
      <c r="H64" s="17"/>
      <c r="I64" s="21" t="e">
        <f>IF(F336="","",VLOOKUP(F336,$AQ$591:$AR$593,2,TRUE))</f>
        <v>#N/A</v>
      </c>
      <c r="J64" s="18" t="e">
        <f>IF(F337="","",VLOOKUP(F337,$AS$591:$AT$593,2,TRUE))</f>
        <v>#N/A</v>
      </c>
      <c r="K64" s="18" t="e">
        <f>IF(F338="","",VLOOKUP(F338,$AU$591:$AV$593,2,TRUE))</f>
        <v>#N/A</v>
      </c>
      <c r="L64" s="20"/>
    </row>
    <row r="65" ht="90" customHeight="1" spans="2:12">
      <c r="B65" s="11"/>
      <c r="C65" s="15"/>
      <c r="D65" s="16"/>
      <c r="E65" s="17"/>
      <c r="F65" s="15"/>
      <c r="G65" s="16"/>
      <c r="H65" s="17"/>
      <c r="I65" s="18" t="e">
        <f>IF(F339="","",VLOOKUP(F339,$AW$591:$AX$593,2,TRUE))</f>
        <v>#N/A</v>
      </c>
      <c r="J65" s="18" t="e">
        <f>IF(F340="","",VLOOKUP(F340,$AY$591:$AZ$593,2,TRUE))</f>
        <v>#N/A</v>
      </c>
      <c r="K65" s="18" t="e">
        <f>IF(F341="","",VLOOKUP(F341,$BA$591:$BB$593,2,TRUE))</f>
        <v>#N/A</v>
      </c>
      <c r="L65" s="20"/>
    </row>
    <row r="66" ht="90" customHeight="1" spans="2:12">
      <c r="B66" s="11"/>
      <c r="C66" s="15"/>
      <c r="D66" s="16"/>
      <c r="E66" s="17"/>
      <c r="F66" s="15"/>
      <c r="G66" s="16"/>
      <c r="H66" s="17"/>
      <c r="I66" s="21" t="e">
        <f>IF(F342="","",VLOOKUP(F342,$M$595:$N$597,2,TRUE))</f>
        <v>#N/A</v>
      </c>
      <c r="J66" s="18" t="e">
        <f>IF(F343="","",VLOOKUP(F343,$O$595:$P$597,2,TRUE))</f>
        <v>#N/A</v>
      </c>
      <c r="K66" s="18" t="e">
        <f>IF(F344="","",VLOOKUP(F344,$Q$595:$R$597,2,TRUE))</f>
        <v>#N/A</v>
      </c>
      <c r="L66" s="20"/>
    </row>
    <row r="67" ht="90" customHeight="1" spans="2:12">
      <c r="B67" s="11"/>
      <c r="C67" s="15"/>
      <c r="D67" s="16"/>
      <c r="E67" s="17"/>
      <c r="F67" s="15"/>
      <c r="G67" s="16"/>
      <c r="H67" s="17"/>
      <c r="I67" s="18" t="e">
        <f>IF(F345="","",VLOOKUP(F345,$S$595:$T$597,2,TRUE))</f>
        <v>#N/A</v>
      </c>
      <c r="J67" s="18" t="e">
        <f>IF(F346="","",VLOOKUP(F346,$U$595:$V$597,2,TRUE))</f>
        <v>#N/A</v>
      </c>
      <c r="K67" s="18" t="e">
        <f>IF(F347="","",VLOOKUP(F347,$W$595:$X$597,2,TRUE))</f>
        <v>#N/A</v>
      </c>
      <c r="L67" s="20"/>
    </row>
    <row r="68" ht="90" customHeight="1" spans="2:12">
      <c r="B68" s="11"/>
      <c r="C68" s="15"/>
      <c r="D68" s="16"/>
      <c r="E68" s="17"/>
      <c r="F68" s="15"/>
      <c r="G68" s="16"/>
      <c r="H68" s="17"/>
      <c r="I68" s="18" t="e">
        <f>IF(F348="","",VLOOKUP(F348,$Y$595:$Z$597,2,TRUE))</f>
        <v>#N/A</v>
      </c>
      <c r="J68" s="18" t="e">
        <f>IF(F349="","",VLOOKUP(F349,$AA$595:$AB$597,2,TRUE))</f>
        <v>#N/A</v>
      </c>
      <c r="K68" s="18" t="e">
        <f>IF(F350="","",VLOOKUP(F350,$AC$595:$AD$597,2,TRUE))</f>
        <v>#N/A</v>
      </c>
      <c r="L68" s="20"/>
    </row>
    <row r="69" ht="90" customHeight="1" spans="2:12">
      <c r="B69" s="11"/>
      <c r="C69" s="15"/>
      <c r="D69" s="16"/>
      <c r="E69" s="17"/>
      <c r="F69" s="15"/>
      <c r="G69" s="16"/>
      <c r="H69" s="17"/>
      <c r="I69" s="18" t="e">
        <f>IF(F351="","",VLOOKUP(F351,$AE$595:$AF$597,2,TRUE))</f>
        <v>#N/A</v>
      </c>
      <c r="J69" s="18" t="e">
        <f>IF(F352="","",VLOOKUP(F352,$AG$595:$AH$597,2,TRUE))</f>
        <v>#N/A</v>
      </c>
      <c r="K69" s="18" t="e">
        <f>IF(F353="","",VLOOKUP(F353,$AI$595:$AJ$597,2,TRUE))</f>
        <v>#N/A</v>
      </c>
      <c r="L69" s="20"/>
    </row>
    <row r="70" ht="90" customHeight="1" spans="2:12">
      <c r="B70" s="11"/>
      <c r="C70" s="15"/>
      <c r="D70" s="16"/>
      <c r="E70" s="17"/>
      <c r="F70" s="15"/>
      <c r="G70" s="16"/>
      <c r="H70" s="17"/>
      <c r="I70" s="18" t="e">
        <f>IF(F354="","",VLOOKUP(F354,$AK$595:$AL$597,2,TRUE))</f>
        <v>#N/A</v>
      </c>
      <c r="J70" s="18" t="e">
        <f>IF(F355="","",VLOOKUP(F355,$AM$595:$AN$597,2,TRUE))</f>
        <v>#N/A</v>
      </c>
      <c r="K70" s="18" t="e">
        <f>IF(F356="","",VLOOKUP(F356,$AO$595:$AP$597,2,TRUE))</f>
        <v>#N/A</v>
      </c>
      <c r="L70" s="20"/>
    </row>
    <row r="71" ht="90" customHeight="1" spans="2:12">
      <c r="B71" s="11"/>
      <c r="C71" s="15"/>
      <c r="D71" s="16"/>
      <c r="E71" s="17"/>
      <c r="F71" s="15"/>
      <c r="G71" s="16"/>
      <c r="H71" s="17"/>
      <c r="I71" s="21" t="e">
        <f>IF(F357="","",VLOOKUP(F357,$AQ$595:$AR$597,2,TRUE))</f>
        <v>#N/A</v>
      </c>
      <c r="J71" s="18" t="e">
        <f>IF(F358="","",VLOOKUP(F358,$AS$595:$AT$597,2,TRUE))</f>
        <v>#N/A</v>
      </c>
      <c r="K71" s="18" t="e">
        <f>IF(F359="","",VLOOKUP(F359,$AU$595:$AV$597,2,TRUE))</f>
        <v>#N/A</v>
      </c>
      <c r="L71" s="20"/>
    </row>
    <row r="72" ht="90" customHeight="1" spans="2:12">
      <c r="B72" s="11"/>
      <c r="C72" s="15"/>
      <c r="D72" s="16"/>
      <c r="E72" s="17"/>
      <c r="F72" s="15"/>
      <c r="G72" s="16"/>
      <c r="H72" s="17"/>
      <c r="I72" s="18" t="e">
        <f>IF(F360="","",VLOOKUP(F360,$AW$595:$AX$597,2,TRUE))</f>
        <v>#N/A</v>
      </c>
      <c r="J72" s="18" t="e">
        <f>IF(F361="","",VLOOKUP(F361,$AY$595:$AZ$597,2,TRUE))</f>
        <v>#N/A</v>
      </c>
      <c r="K72" s="18" t="e">
        <f>IF(F362="","",VLOOKUP(F362,$BA$595:$BB$597,2,TRUE))</f>
        <v>#N/A</v>
      </c>
      <c r="L72" s="20"/>
    </row>
    <row r="73" ht="90" customHeight="1" spans="2:12">
      <c r="B73" s="11"/>
      <c r="C73" s="15"/>
      <c r="D73" s="16"/>
      <c r="E73" s="17"/>
      <c r="F73" s="15"/>
      <c r="G73" s="16"/>
      <c r="H73" s="17"/>
      <c r="I73" s="21" t="e">
        <f>IF(F363="","",VLOOKUP(F363,$M$599:$N$601,2,TRUE))</f>
        <v>#N/A</v>
      </c>
      <c r="J73" s="18" t="e">
        <f>IF(F364="","",VLOOKUP(F364,$O$599:$P$601,2,TRUE))</f>
        <v>#N/A</v>
      </c>
      <c r="K73" s="18" t="e">
        <f>IF(F365="","",VLOOKUP(F365,$Q$599:$R$601,2,TRUE))</f>
        <v>#N/A</v>
      </c>
      <c r="L73" s="20"/>
    </row>
    <row r="74" ht="90" customHeight="1" spans="2:12">
      <c r="B74" s="11"/>
      <c r="C74" s="15"/>
      <c r="D74" s="16"/>
      <c r="E74" s="17"/>
      <c r="F74" s="15"/>
      <c r="G74" s="16"/>
      <c r="H74" s="17"/>
      <c r="I74" s="18" t="e">
        <f>IF(F366="","",VLOOKUP(F366,$S$599:$T$601,2,TRUE))</f>
        <v>#N/A</v>
      </c>
      <c r="J74" s="18" t="e">
        <f>IF(F367="","",VLOOKUP(F367,$U$599:$V$601,2,TRUE))</f>
        <v>#N/A</v>
      </c>
      <c r="K74" s="18" t="e">
        <f>IF(F368="","",VLOOKUP(F368,$W$599:$X$601,2,TRUE))</f>
        <v>#N/A</v>
      </c>
      <c r="L74" s="20"/>
    </row>
    <row r="75" ht="90" customHeight="1" spans="2:12">
      <c r="B75" s="11"/>
      <c r="C75" s="15"/>
      <c r="D75" s="16"/>
      <c r="E75" s="17"/>
      <c r="F75" s="15"/>
      <c r="G75" s="16"/>
      <c r="H75" s="17"/>
      <c r="I75" s="18" t="e">
        <f>IF(F369="","",VLOOKUP(F369,$Y$599:$Z$601,2,TRUE))</f>
        <v>#N/A</v>
      </c>
      <c r="J75" s="18" t="e">
        <f>IF(F370="","",VLOOKUP(F370,$AA$599:$AB$601,2,TRUE))</f>
        <v>#N/A</v>
      </c>
      <c r="K75" s="18" t="e">
        <f>IF(F371="","",VLOOKUP(F371,$AC$599:$AD$601,2,TRUE))</f>
        <v>#N/A</v>
      </c>
      <c r="L75" s="20"/>
    </row>
    <row r="76" ht="90" customHeight="1" spans="2:12">
      <c r="B76" s="11"/>
      <c r="C76" s="15"/>
      <c r="D76" s="16"/>
      <c r="E76" s="17"/>
      <c r="F76" s="15"/>
      <c r="G76" s="16"/>
      <c r="H76" s="17"/>
      <c r="I76" s="18" t="e">
        <f>IF(F372="","",VLOOKUP(F372,$AE$599:$AF$601,2,TRUE))</f>
        <v>#N/A</v>
      </c>
      <c r="J76" s="18" t="e">
        <f>IF(F373="","",VLOOKUP(F373,$AG$599:$AH$601,2,TRUE))</f>
        <v>#N/A</v>
      </c>
      <c r="K76" s="18" t="e">
        <f>IF(F374="","",VLOOKUP(F374,$AI$599:$AJ$601,2,TRUE))</f>
        <v>#N/A</v>
      </c>
      <c r="L76" s="20"/>
    </row>
    <row r="77" ht="90" customHeight="1" spans="2:12">
      <c r="B77" s="11"/>
      <c r="C77" s="15"/>
      <c r="D77" s="16"/>
      <c r="E77" s="17"/>
      <c r="F77" s="15"/>
      <c r="G77" s="16"/>
      <c r="H77" s="17"/>
      <c r="I77" s="18" t="e">
        <f>IF(F375="","",VLOOKUP(F375,$AK$599:$AL$601,2,TRUE))</f>
        <v>#N/A</v>
      </c>
      <c r="J77" s="18" t="e">
        <f>IF(F376="","",VLOOKUP(F376,$AM$599:$AN$601,2,TRUE))</f>
        <v>#N/A</v>
      </c>
      <c r="K77" s="18" t="e">
        <f>IF(F377="","",VLOOKUP(F377,$AO$599:$AP$601,2,TRUE))</f>
        <v>#N/A</v>
      </c>
      <c r="L77" s="20"/>
    </row>
    <row r="78" ht="90" customHeight="1" spans="2:12">
      <c r="B78" s="11"/>
      <c r="C78" s="15"/>
      <c r="D78" s="16"/>
      <c r="E78" s="17"/>
      <c r="F78" s="15"/>
      <c r="G78" s="16"/>
      <c r="H78" s="17"/>
      <c r="I78" s="21" t="e">
        <f>IF(F378="","",VLOOKUP(F378,$AQ$599:$AR$601,2,TRUE))</f>
        <v>#N/A</v>
      </c>
      <c r="J78" s="18" t="e">
        <f>IF(F379="","",VLOOKUP(F379,$AS$599:$AT$601,2,TRUE))</f>
        <v>#N/A</v>
      </c>
      <c r="K78" s="18" t="e">
        <f>IF(F380="","",VLOOKUP(F380,$AU$599:$AV$601,2,TRUE))</f>
        <v>#N/A</v>
      </c>
      <c r="L78" s="20"/>
    </row>
    <row r="79" ht="90" customHeight="1" spans="2:12">
      <c r="B79" s="11"/>
      <c r="C79" s="15"/>
      <c r="D79" s="16"/>
      <c r="E79" s="17"/>
      <c r="F79" s="15"/>
      <c r="G79" s="16"/>
      <c r="H79" s="17"/>
      <c r="I79" s="18" t="e">
        <f>IF(F381="","",VLOOKUP(F381,$AW$599:$AX$601,2,TRUE))</f>
        <v>#N/A</v>
      </c>
      <c r="J79" s="18" t="e">
        <f>IF(F382="","",VLOOKUP(F382,$AY$599:$AZ$601,2,TRUE))</f>
        <v>#N/A</v>
      </c>
      <c r="K79" s="18" t="e">
        <f>IF(F383="","",VLOOKUP(F383,$BA$599:$BB$601,2,TRUE))</f>
        <v>#N/A</v>
      </c>
      <c r="L79" s="20"/>
    </row>
    <row r="80" ht="90" customHeight="1" spans="2:12">
      <c r="B80" s="11"/>
      <c r="C80" s="15"/>
      <c r="D80" s="16"/>
      <c r="E80" s="17"/>
      <c r="F80" s="15"/>
      <c r="G80" s="16"/>
      <c r="H80" s="17"/>
      <c r="I80" s="21" t="e">
        <f>IF(F384="","",VLOOKUP(F384,$M$603:$N$605,2,TRUE))</f>
        <v>#N/A</v>
      </c>
      <c r="J80" s="18" t="e">
        <f>IF(F385="","",VLOOKUP(F385,$O$603:$P$605,2,TRUE))</f>
        <v>#N/A</v>
      </c>
      <c r="K80" s="18" t="e">
        <f>IF(F386="","",VLOOKUP(F386,$Q$603:$R$605,2,TRUE))</f>
        <v>#N/A</v>
      </c>
      <c r="L80" s="20"/>
    </row>
    <row r="81" ht="90" customHeight="1" spans="2:12">
      <c r="B81" s="11"/>
      <c r="C81" s="15"/>
      <c r="D81" s="16"/>
      <c r="E81" s="17"/>
      <c r="F81" s="15"/>
      <c r="G81" s="16"/>
      <c r="H81" s="17"/>
      <c r="I81" s="18" t="e">
        <f>IF(F387="","",VLOOKUP(F387,$S$603:$T$605,2,TRUE))</f>
        <v>#N/A</v>
      </c>
      <c r="J81" s="18" t="e">
        <f>IF(F388="","",VLOOKUP(F388,$U$603:$V$605,2,TRUE))</f>
        <v>#N/A</v>
      </c>
      <c r="K81" s="18" t="e">
        <f>IF(F389="","",VLOOKUP(F389,$W$603:$X$605,2,TRUE))</f>
        <v>#N/A</v>
      </c>
      <c r="L81" s="20"/>
    </row>
    <row r="82" ht="90" customHeight="1" spans="2:12">
      <c r="B82" s="11"/>
      <c r="C82" s="15"/>
      <c r="D82" s="16"/>
      <c r="E82" s="17"/>
      <c r="F82" s="15"/>
      <c r="G82" s="16"/>
      <c r="H82" s="17"/>
      <c r="I82" s="18" t="e">
        <f>IF(F390="","",VLOOKUP(F390,$Y$603:$Z$605,2,TRUE))</f>
        <v>#N/A</v>
      </c>
      <c r="J82" s="18" t="e">
        <f>IF(F391="","",VLOOKUP(F391,$AA$603:$AB$605,2,TRUE))</f>
        <v>#N/A</v>
      </c>
      <c r="K82" s="18" t="e">
        <f>IF(F392="","",VLOOKUP(F392,$AC$603:$AD$605,2,TRUE))</f>
        <v>#N/A</v>
      </c>
      <c r="L82" s="20"/>
    </row>
    <row r="83" ht="90" customHeight="1" spans="2:12">
      <c r="B83" s="11"/>
      <c r="C83" s="15"/>
      <c r="D83" s="16"/>
      <c r="E83" s="17"/>
      <c r="F83" s="15"/>
      <c r="G83" s="16"/>
      <c r="H83" s="17"/>
      <c r="I83" s="18" t="e">
        <f>IF(F393="","",VLOOKUP(F393,$AE$603:$AF$605,2,TRUE))</f>
        <v>#N/A</v>
      </c>
      <c r="J83" s="18" t="e">
        <f>IF(F394="","",VLOOKUP(F394,$AG$603:$AH$605,2,TRUE))</f>
        <v>#N/A</v>
      </c>
      <c r="K83" s="18" t="e">
        <f>IF(F395="","",VLOOKUP(F395,$AI$603:$AJ$605,2,TRUE))</f>
        <v>#N/A</v>
      </c>
      <c r="L83" s="20"/>
    </row>
    <row r="84" ht="90" customHeight="1" spans="2:12">
      <c r="B84" s="11"/>
      <c r="C84" s="15"/>
      <c r="D84" s="16"/>
      <c r="E84" s="17"/>
      <c r="F84" s="15"/>
      <c r="G84" s="16"/>
      <c r="H84" s="17"/>
      <c r="I84" s="18" t="e">
        <f>IF(F396="","",VLOOKUP(F396,$AK$603:$AL$605,2,TRUE))</f>
        <v>#N/A</v>
      </c>
      <c r="J84" s="18" t="e">
        <f>IF(F397="","",VLOOKUP(F397,$AM$603:$AN$605,2,TRUE))</f>
        <v>#N/A</v>
      </c>
      <c r="K84" s="18" t="e">
        <f>IF(F398="","",VLOOKUP(F398,$AO$603:$AP$605,2,TRUE))</f>
        <v>#N/A</v>
      </c>
      <c r="L84" s="20"/>
    </row>
    <row r="85" ht="90" customHeight="1" spans="2:12">
      <c r="B85" s="11"/>
      <c r="C85" s="15"/>
      <c r="D85" s="16"/>
      <c r="E85" s="17"/>
      <c r="F85" s="15"/>
      <c r="G85" s="16"/>
      <c r="H85" s="17"/>
      <c r="I85" s="21" t="e">
        <f>IF(F399="","",VLOOKUP(F399,$AQ$603:$AR$605,2,TRUE))</f>
        <v>#N/A</v>
      </c>
      <c r="J85" s="18" t="e">
        <f>IF(F400="","",VLOOKUP(F400,$AS$603:$AT$605,2,TRUE))</f>
        <v>#N/A</v>
      </c>
      <c r="K85" s="18" t="e">
        <f>IF(F401="","",VLOOKUP(F401,$AU$603:$AV$605,2,TRUE))</f>
        <v>#N/A</v>
      </c>
      <c r="L85" s="20"/>
    </row>
    <row r="86" ht="90" customHeight="1" spans="2:12">
      <c r="B86" s="11"/>
      <c r="C86" s="15"/>
      <c r="D86" s="16"/>
      <c r="E86" s="17"/>
      <c r="F86" s="15"/>
      <c r="G86" s="16"/>
      <c r="H86" s="17"/>
      <c r="I86" s="18" t="e">
        <f>IF(F402="","",VLOOKUP(F402,$AW$603:$AX$605,2,TRUE))</f>
        <v>#N/A</v>
      </c>
      <c r="J86" s="18" t="e">
        <f>IF(F403="","",VLOOKUP(F403,$AY$603:$AZ$605,2,TRUE))</f>
        <v>#N/A</v>
      </c>
      <c r="K86" s="18" t="e">
        <f>IF(F404="","",VLOOKUP(F404,$BA$603:$BB$605,2,TRUE))</f>
        <v>#N/A</v>
      </c>
      <c r="L86" s="20"/>
    </row>
    <row r="87" ht="90" customHeight="1" spans="2:12">
      <c r="B87" s="11" t="s">
        <v>726</v>
      </c>
      <c r="C87" s="15"/>
      <c r="D87" s="16"/>
      <c r="E87" s="17"/>
      <c r="F87" s="15"/>
      <c r="G87" s="16"/>
      <c r="H87" s="17"/>
      <c r="I87" s="18" t="e">
        <f>IF(G300="","",VLOOKUP(G300,$M$607:$N$609,2,TRUE))</f>
        <v>#N/A</v>
      </c>
      <c r="J87" s="18" t="e">
        <f>IF(G301="","",VLOOKUP(G301,$O$607:$P$609,2,TRUE))</f>
        <v>#N/A</v>
      </c>
      <c r="K87" s="18" t="e">
        <f>IF(G302="","",VLOOKUP(G302,$Q$607:$R$609,2,TRUE))</f>
        <v>#N/A</v>
      </c>
      <c r="L87" s="20"/>
    </row>
    <row r="88" ht="90" customHeight="1" spans="2:12">
      <c r="B88" s="11"/>
      <c r="C88" s="15"/>
      <c r="D88" s="16"/>
      <c r="E88" s="17"/>
      <c r="F88" s="15"/>
      <c r="G88" s="16"/>
      <c r="H88" s="17"/>
      <c r="I88" s="18" t="e">
        <f>IF(G303="","",VLOOKUP(G303,$S$607:$T$609,2,TRUE))</f>
        <v>#N/A</v>
      </c>
      <c r="J88" s="18" t="e">
        <f>IF(G304="","",VLOOKUP(G304,$U$607:$V$609,2,TRUE))</f>
        <v>#N/A</v>
      </c>
      <c r="K88" s="18" t="e">
        <f>IF(G305="","",VLOOKUP(G305,$W$607:$X$609,2,TRUE))</f>
        <v>#N/A</v>
      </c>
      <c r="L88" s="20"/>
    </row>
    <row r="89" ht="90" customHeight="1" spans="2:12">
      <c r="B89" s="11"/>
      <c r="C89" s="15"/>
      <c r="D89" s="16"/>
      <c r="E89" s="17"/>
      <c r="F89" s="15"/>
      <c r="G89" s="16"/>
      <c r="H89" s="17"/>
      <c r="I89" s="18" t="e">
        <f>IF(G306="","",VLOOKUP(G306,$Y$607:$Z$609,2,TRUE))</f>
        <v>#N/A</v>
      </c>
      <c r="J89" s="18" t="e">
        <f>IF(G307="","",VLOOKUP(G307,$AA$607:$AB$609,2,TRUE))</f>
        <v>#N/A</v>
      </c>
      <c r="K89" s="18" t="e">
        <f>IF(G308="","",VLOOKUP(G308,$AC$607:$AD$609,2,TRUE))</f>
        <v>#N/A</v>
      </c>
      <c r="L89" s="20"/>
    </row>
    <row r="90" ht="90" customHeight="1" spans="2:12">
      <c r="B90" s="11"/>
      <c r="C90" s="15"/>
      <c r="D90" s="16"/>
      <c r="E90" s="17"/>
      <c r="F90" s="15"/>
      <c r="G90" s="16"/>
      <c r="H90" s="17"/>
      <c r="I90" s="18" t="e">
        <f>IF(G309="","",VLOOKUP(G309,$AE$607:$AF$609,2,TRUE))</f>
        <v>#N/A</v>
      </c>
      <c r="J90" s="18" t="e">
        <f>IF(G310="","",VLOOKUP(G310,$AG$607:$AH$609,2,TRUE))</f>
        <v>#N/A</v>
      </c>
      <c r="K90" s="18" t="e">
        <f>IF(G311="","",VLOOKUP(G311,$AI$607:$AJ$609,2,TRUE))</f>
        <v>#N/A</v>
      </c>
      <c r="L90" s="20"/>
    </row>
    <row r="91" ht="90" customHeight="1" spans="2:12">
      <c r="B91" s="11"/>
      <c r="C91" s="15"/>
      <c r="D91" s="16"/>
      <c r="E91" s="17"/>
      <c r="F91" s="15"/>
      <c r="G91" s="16"/>
      <c r="H91" s="17"/>
      <c r="I91" s="18" t="e">
        <f>IF(G312="","",VLOOKUP(G312,$AK$607:$AL$609,2,TRUE))</f>
        <v>#N/A</v>
      </c>
      <c r="J91" s="18" t="e">
        <f>IF(G313="","",VLOOKUP(G313,$AM$607:$AN$609,2,TRUE))</f>
        <v>#N/A</v>
      </c>
      <c r="K91" s="18" t="e">
        <f>IF(G314="","",VLOOKUP(G314,$AO$607:$AP$609,2,TRUE))</f>
        <v>#N/A</v>
      </c>
      <c r="L91" s="20"/>
    </row>
    <row r="92" ht="90" customHeight="1" spans="2:12">
      <c r="B92" s="11"/>
      <c r="C92" s="15"/>
      <c r="D92" s="16"/>
      <c r="E92" s="17"/>
      <c r="F92" s="15"/>
      <c r="G92" s="16"/>
      <c r="H92" s="17"/>
      <c r="I92" s="18" t="e">
        <f>IF(G315="","",VLOOKUP(G315,$AQ$607:$AR$609,2,TRUE))</f>
        <v>#N/A</v>
      </c>
      <c r="J92" s="18" t="e">
        <f>IF(G316="","",VLOOKUP(G316,$AS$607:$AT$609,2,TRUE))</f>
        <v>#N/A</v>
      </c>
      <c r="K92" s="18" t="e">
        <f>IF(G317="","",VLOOKUP(G317,$AU$607:$AV$609,2,TRUE))</f>
        <v>#N/A</v>
      </c>
      <c r="L92" s="20"/>
    </row>
    <row r="93" ht="90" customHeight="1" spans="2:12">
      <c r="B93" s="11"/>
      <c r="C93" s="22"/>
      <c r="D93" s="23"/>
      <c r="E93" s="24"/>
      <c r="F93" s="22"/>
      <c r="G93" s="23"/>
      <c r="H93" s="24"/>
      <c r="I93" s="18" t="e">
        <f>IF(G318="","",VLOOKUP(G318,$AW$607:$AX$609,2,TRUE))</f>
        <v>#N/A</v>
      </c>
      <c r="J93" s="18" t="e">
        <f>IF(G319="","",VLOOKUP(G319,$AY$607:$AZ$609,2,TRUE))</f>
        <v>#N/A</v>
      </c>
      <c r="K93" s="18" t="e">
        <f>IF(G320="","",VLOOKUP(G320,$BA$607:$BB$609,2,TRUE))</f>
        <v>#N/A</v>
      </c>
      <c r="L93" s="20"/>
    </row>
    <row r="94" ht="15" customHeight="1"/>
    <row r="95" ht="15" customHeight="1"/>
    <row r="96" ht="15" customHeight="1" spans="2:7">
      <c r="B96" s="25" t="s">
        <v>838</v>
      </c>
      <c r="C96" s="26"/>
      <c r="D96" s="26"/>
      <c r="E96" s="26"/>
      <c r="F96" s="26"/>
      <c r="G96" s="27"/>
    </row>
    <row r="97" ht="37.5" customHeight="1" spans="2:7">
      <c r="B97" s="28"/>
      <c r="C97" s="29" t="s">
        <v>5</v>
      </c>
      <c r="D97" s="29" t="s">
        <v>112</v>
      </c>
      <c r="E97" s="29" t="s">
        <v>338</v>
      </c>
      <c r="F97" s="29" t="s">
        <v>405</v>
      </c>
      <c r="G97" s="30" t="s">
        <v>726</v>
      </c>
    </row>
    <row r="98" ht="15" customHeight="1" spans="2:7">
      <c r="B98" s="31">
        <v>1</v>
      </c>
      <c r="C98" s="32"/>
      <c r="D98" s="32"/>
      <c r="E98" s="32"/>
      <c r="F98" s="32"/>
      <c r="G98" s="32"/>
    </row>
    <row r="99" ht="15" customHeight="1" spans="2:7">
      <c r="B99" s="33"/>
      <c r="C99" s="32"/>
      <c r="D99" s="32"/>
      <c r="E99" s="32"/>
      <c r="F99" s="32"/>
      <c r="G99" s="32"/>
    </row>
    <row r="100" ht="15" customHeight="1" spans="2:7">
      <c r="B100" s="34"/>
      <c r="C100" s="32"/>
      <c r="D100" s="32"/>
      <c r="E100" s="32"/>
      <c r="F100" s="32"/>
      <c r="G100" s="32"/>
    </row>
    <row r="101" ht="15" customHeight="1" spans="2:7">
      <c r="B101" s="31">
        <v>2</v>
      </c>
      <c r="C101" s="32"/>
      <c r="D101" s="32"/>
      <c r="E101" s="32"/>
      <c r="F101" s="32"/>
      <c r="G101" s="32"/>
    </row>
    <row r="102" ht="15" customHeight="1" spans="2:7">
      <c r="B102" s="33"/>
      <c r="C102" s="32"/>
      <c r="D102" s="32"/>
      <c r="E102" s="32"/>
      <c r="F102" s="32"/>
      <c r="G102" s="32"/>
    </row>
    <row r="103" ht="15" customHeight="1" spans="2:7">
      <c r="B103" s="34"/>
      <c r="C103" s="32"/>
      <c r="D103" s="32"/>
      <c r="E103" s="32"/>
      <c r="F103" s="32"/>
      <c r="G103" s="32"/>
    </row>
    <row r="104" ht="15" customHeight="1" spans="2:7">
      <c r="B104" s="31">
        <v>3</v>
      </c>
      <c r="C104" s="32"/>
      <c r="D104" s="32"/>
      <c r="E104" s="32"/>
      <c r="F104" s="32"/>
      <c r="G104" s="32"/>
    </row>
    <row r="105" ht="15" customHeight="1" spans="2:7">
      <c r="B105" s="33"/>
      <c r="C105" s="32"/>
      <c r="D105" s="32"/>
      <c r="E105" s="32"/>
      <c r="F105" s="32"/>
      <c r="G105" s="32"/>
    </row>
    <row r="106" ht="15" customHeight="1" spans="2:7">
      <c r="B106" s="34"/>
      <c r="C106" s="32"/>
      <c r="D106" s="32"/>
      <c r="E106" s="32"/>
      <c r="F106" s="32"/>
      <c r="G106" s="32"/>
    </row>
    <row r="107" ht="15" customHeight="1" spans="2:7">
      <c r="B107" s="31">
        <v>4</v>
      </c>
      <c r="C107" s="32"/>
      <c r="D107" s="32"/>
      <c r="E107" s="32"/>
      <c r="F107" s="32"/>
      <c r="G107" s="32"/>
    </row>
    <row r="108" ht="15" customHeight="1" spans="2:7">
      <c r="B108" s="33"/>
      <c r="C108" s="32"/>
      <c r="D108" s="32"/>
      <c r="E108" s="32"/>
      <c r="F108" s="32"/>
      <c r="G108" s="32"/>
    </row>
    <row r="109" ht="15" customHeight="1" spans="2:7">
      <c r="B109" s="34"/>
      <c r="C109" s="32"/>
      <c r="D109" s="32"/>
      <c r="E109" s="32"/>
      <c r="F109" s="32"/>
      <c r="G109" s="32"/>
    </row>
    <row r="110" ht="15" customHeight="1" spans="2:7">
      <c r="B110" s="31">
        <v>5</v>
      </c>
      <c r="C110" s="32"/>
      <c r="D110" s="32"/>
      <c r="E110" s="32"/>
      <c r="F110" s="32"/>
      <c r="G110" s="32"/>
    </row>
    <row r="111" ht="15" customHeight="1" spans="2:7">
      <c r="B111" s="33"/>
      <c r="C111" s="32"/>
      <c r="D111" s="32"/>
      <c r="E111" s="32"/>
      <c r="F111" s="32"/>
      <c r="G111" s="32"/>
    </row>
    <row r="112" ht="15" customHeight="1" spans="2:7">
      <c r="B112" s="34"/>
      <c r="C112" s="32"/>
      <c r="D112" s="32"/>
      <c r="E112" s="32"/>
      <c r="F112" s="32"/>
      <c r="G112" s="32"/>
    </row>
    <row r="113" ht="15" customHeight="1" spans="2:7">
      <c r="B113" s="31">
        <v>6</v>
      </c>
      <c r="C113" s="32"/>
      <c r="D113" s="32"/>
      <c r="E113" s="32"/>
      <c r="F113" s="32"/>
      <c r="G113" s="32"/>
    </row>
    <row r="114" ht="15" customHeight="1" spans="2:7">
      <c r="B114" s="33"/>
      <c r="C114" s="32"/>
      <c r="D114" s="32"/>
      <c r="E114" s="32"/>
      <c r="F114" s="32"/>
      <c r="G114" s="32"/>
    </row>
    <row r="115" ht="15" customHeight="1" spans="2:7">
      <c r="B115" s="34"/>
      <c r="C115" s="32"/>
      <c r="D115" s="32"/>
      <c r="E115" s="32"/>
      <c r="F115" s="32"/>
      <c r="G115" s="32"/>
    </row>
    <row r="116" ht="15" customHeight="1" spans="2:7">
      <c r="B116" s="31">
        <v>7</v>
      </c>
      <c r="C116" s="35"/>
      <c r="D116" s="32"/>
      <c r="E116" s="35"/>
      <c r="F116" s="32"/>
      <c r="G116" s="35"/>
    </row>
    <row r="117" ht="15" customHeight="1" spans="2:7">
      <c r="B117" s="33"/>
      <c r="C117" s="36"/>
      <c r="D117" s="32"/>
      <c r="E117" s="36"/>
      <c r="F117" s="32"/>
      <c r="G117" s="36"/>
    </row>
    <row r="118" ht="15" customHeight="1" spans="2:7">
      <c r="B118" s="34"/>
      <c r="C118" s="36"/>
      <c r="D118" s="32"/>
      <c r="E118" s="36"/>
      <c r="F118" s="32"/>
      <c r="G118" s="36"/>
    </row>
    <row r="119" ht="15" customHeight="1" spans="2:7">
      <c r="B119" s="31">
        <v>8</v>
      </c>
      <c r="C119" s="36"/>
      <c r="D119" s="32"/>
      <c r="E119" s="36"/>
      <c r="F119" s="32"/>
      <c r="G119" s="36"/>
    </row>
    <row r="120" ht="15" customHeight="1" spans="2:7">
      <c r="B120" s="33"/>
      <c r="C120" s="36"/>
      <c r="D120" s="32"/>
      <c r="E120" s="36"/>
      <c r="F120" s="32"/>
      <c r="G120" s="36"/>
    </row>
    <row r="121" ht="15" customHeight="1" spans="2:7">
      <c r="B121" s="34"/>
      <c r="C121" s="36"/>
      <c r="D121" s="32"/>
      <c r="E121" s="36"/>
      <c r="F121" s="32"/>
      <c r="G121" s="36"/>
    </row>
    <row r="122" ht="15" customHeight="1" spans="2:7">
      <c r="B122" s="31">
        <v>9</v>
      </c>
      <c r="C122" s="36"/>
      <c r="D122" s="32"/>
      <c r="E122" s="36"/>
      <c r="F122" s="32"/>
      <c r="G122" s="36"/>
    </row>
    <row r="123" ht="15" customHeight="1" spans="2:7">
      <c r="B123" s="33"/>
      <c r="C123" s="36"/>
      <c r="D123" s="32"/>
      <c r="E123" s="36"/>
      <c r="F123" s="32"/>
      <c r="G123" s="36"/>
    </row>
    <row r="124" ht="15" customHeight="1" spans="2:7">
      <c r="B124" s="34"/>
      <c r="C124" s="36"/>
      <c r="D124" s="32"/>
      <c r="E124" s="36"/>
      <c r="F124" s="32"/>
      <c r="G124" s="36"/>
    </row>
    <row r="125" ht="15" customHeight="1" spans="2:7">
      <c r="B125" s="37">
        <v>10</v>
      </c>
      <c r="C125" s="36"/>
      <c r="D125" s="32"/>
      <c r="E125" s="36"/>
      <c r="F125" s="32"/>
      <c r="G125" s="36"/>
    </row>
    <row r="126" ht="15" customHeight="1" spans="2:7">
      <c r="B126" s="37"/>
      <c r="C126" s="36"/>
      <c r="D126" s="32"/>
      <c r="E126" s="36"/>
      <c r="F126" s="32"/>
      <c r="G126" s="36"/>
    </row>
    <row r="127" ht="15" customHeight="1" spans="2:7">
      <c r="B127" s="37"/>
      <c r="C127" s="36"/>
      <c r="D127" s="32"/>
      <c r="E127" s="36"/>
      <c r="F127" s="32"/>
      <c r="G127" s="36"/>
    </row>
    <row r="128" ht="15" customHeight="1" spans="2:7">
      <c r="B128" s="37">
        <v>11</v>
      </c>
      <c r="C128" s="36"/>
      <c r="D128" s="32"/>
      <c r="E128" s="36"/>
      <c r="F128" s="32"/>
      <c r="G128" s="36"/>
    </row>
    <row r="129" ht="15" customHeight="1" spans="2:7">
      <c r="B129" s="37"/>
      <c r="C129" s="36"/>
      <c r="D129" s="32"/>
      <c r="E129" s="36"/>
      <c r="F129" s="32"/>
      <c r="G129" s="36"/>
    </row>
    <row r="130" ht="15" customHeight="1" spans="2:7">
      <c r="B130" s="37"/>
      <c r="C130" s="36"/>
      <c r="D130" s="32"/>
      <c r="E130" s="36"/>
      <c r="F130" s="32"/>
      <c r="G130" s="36"/>
    </row>
    <row r="131" ht="15" customHeight="1" spans="2:7">
      <c r="B131" s="37">
        <v>12</v>
      </c>
      <c r="C131" s="36"/>
      <c r="D131" s="32"/>
      <c r="E131" s="36"/>
      <c r="F131" s="32"/>
      <c r="G131" s="36"/>
    </row>
    <row r="132" ht="15" customHeight="1" spans="2:7">
      <c r="B132" s="37"/>
      <c r="C132" s="36"/>
      <c r="D132" s="32"/>
      <c r="E132" s="36"/>
      <c r="F132" s="32"/>
      <c r="G132" s="36"/>
    </row>
    <row r="133" ht="15" customHeight="1" spans="2:7">
      <c r="B133" s="37"/>
      <c r="C133" s="36"/>
      <c r="D133" s="32"/>
      <c r="E133" s="36"/>
      <c r="F133" s="32"/>
      <c r="G133" s="36"/>
    </row>
    <row r="134" ht="15" customHeight="1" spans="2:7">
      <c r="B134" s="37">
        <v>13</v>
      </c>
      <c r="C134" s="36"/>
      <c r="D134" s="32"/>
      <c r="E134" s="36"/>
      <c r="F134" s="32"/>
      <c r="G134" s="36"/>
    </row>
    <row r="135" ht="15" customHeight="1" spans="2:7">
      <c r="B135" s="37"/>
      <c r="C135" s="36"/>
      <c r="D135" s="32"/>
      <c r="E135" s="36"/>
      <c r="F135" s="32"/>
      <c r="G135" s="36"/>
    </row>
    <row r="136" ht="15" customHeight="1" spans="2:7">
      <c r="B136" s="37"/>
      <c r="C136" s="36"/>
      <c r="D136" s="32"/>
      <c r="E136" s="36"/>
      <c r="F136" s="32"/>
      <c r="G136" s="36"/>
    </row>
    <row r="137" ht="15" customHeight="1" spans="2:7">
      <c r="B137" s="37">
        <v>14</v>
      </c>
      <c r="C137" s="36"/>
      <c r="D137" s="32"/>
      <c r="E137" s="36"/>
      <c r="F137" s="32"/>
      <c r="G137" s="36"/>
    </row>
    <row r="138" ht="15" customHeight="1" spans="2:7">
      <c r="B138" s="37"/>
      <c r="C138" s="36"/>
      <c r="D138" s="32"/>
      <c r="E138" s="36"/>
      <c r="F138" s="32"/>
      <c r="G138" s="36"/>
    </row>
    <row r="139" ht="15" customHeight="1" spans="2:7">
      <c r="B139" s="37"/>
      <c r="C139" s="36"/>
      <c r="D139" s="32"/>
      <c r="E139" s="36"/>
      <c r="F139" s="32"/>
      <c r="G139" s="36"/>
    </row>
    <row r="140" ht="15" customHeight="1" spans="2:7">
      <c r="B140" s="37">
        <v>15</v>
      </c>
      <c r="C140" s="36"/>
      <c r="D140" s="32"/>
      <c r="E140" s="36"/>
      <c r="F140" s="32"/>
      <c r="G140" s="36"/>
    </row>
    <row r="141" ht="15" customHeight="1" spans="2:7">
      <c r="B141" s="37"/>
      <c r="C141" s="36"/>
      <c r="D141" s="32"/>
      <c r="E141" s="36"/>
      <c r="F141" s="32"/>
      <c r="G141" s="36"/>
    </row>
    <row r="142" ht="15" customHeight="1" spans="2:7">
      <c r="B142" s="37"/>
      <c r="C142" s="36"/>
      <c r="D142" s="32"/>
      <c r="E142" s="36"/>
      <c r="F142" s="32"/>
      <c r="G142" s="36"/>
    </row>
    <row r="143" ht="15" customHeight="1" spans="2:7">
      <c r="B143" s="37">
        <v>16</v>
      </c>
      <c r="C143" s="36"/>
      <c r="D143" s="32"/>
      <c r="E143" s="36"/>
      <c r="F143" s="32"/>
      <c r="G143" s="36"/>
    </row>
    <row r="144" ht="15" customHeight="1" spans="2:7">
      <c r="B144" s="37"/>
      <c r="C144" s="36"/>
      <c r="D144" s="32"/>
      <c r="E144" s="36"/>
      <c r="F144" s="32"/>
      <c r="G144" s="36"/>
    </row>
    <row r="145" ht="15" customHeight="1" spans="2:7">
      <c r="B145" s="37"/>
      <c r="C145" s="36"/>
      <c r="D145" s="32"/>
      <c r="E145" s="36"/>
      <c r="F145" s="32"/>
      <c r="G145" s="36"/>
    </row>
    <row r="146" ht="15" customHeight="1" spans="2:7">
      <c r="B146" s="37">
        <v>17</v>
      </c>
      <c r="C146" s="36"/>
      <c r="D146" s="32"/>
      <c r="E146" s="36"/>
      <c r="F146" s="32"/>
      <c r="G146" s="36"/>
    </row>
    <row r="147" ht="15" customHeight="1" spans="2:7">
      <c r="B147" s="37"/>
      <c r="C147" s="36"/>
      <c r="D147" s="32"/>
      <c r="E147" s="36"/>
      <c r="F147" s="32"/>
      <c r="G147" s="36"/>
    </row>
    <row r="148" ht="15" customHeight="1" spans="2:7">
      <c r="B148" s="37"/>
      <c r="C148" s="36"/>
      <c r="D148" s="32"/>
      <c r="E148" s="36"/>
      <c r="F148" s="32"/>
      <c r="G148" s="36"/>
    </row>
    <row r="149" ht="15" customHeight="1" spans="2:7">
      <c r="B149" s="37">
        <v>18</v>
      </c>
      <c r="C149" s="36"/>
      <c r="D149" s="32"/>
      <c r="E149" s="36"/>
      <c r="F149" s="32"/>
      <c r="G149" s="36"/>
    </row>
    <row r="150" ht="15" customHeight="1" spans="2:7">
      <c r="B150" s="37"/>
      <c r="C150" s="36"/>
      <c r="D150" s="32"/>
      <c r="E150" s="36"/>
      <c r="F150" s="32"/>
      <c r="G150" s="36"/>
    </row>
    <row r="151" ht="15" customHeight="1" spans="2:7">
      <c r="B151" s="37"/>
      <c r="C151" s="36"/>
      <c r="D151" s="32"/>
      <c r="E151" s="36"/>
      <c r="F151" s="32"/>
      <c r="G151" s="36"/>
    </row>
    <row r="152" ht="15" customHeight="1" spans="2:7">
      <c r="B152" s="37">
        <v>19</v>
      </c>
      <c r="C152" s="36"/>
      <c r="D152" s="35"/>
      <c r="E152" s="36"/>
      <c r="F152" s="32"/>
      <c r="G152" s="36"/>
    </row>
    <row r="153" ht="15" customHeight="1" spans="2:7">
      <c r="B153" s="37"/>
      <c r="C153" s="36"/>
      <c r="D153" s="36"/>
      <c r="E153" s="36"/>
      <c r="F153" s="32"/>
      <c r="G153" s="36"/>
    </row>
    <row r="154" ht="15" customHeight="1" spans="2:7">
      <c r="B154" s="37"/>
      <c r="C154" s="36"/>
      <c r="D154" s="36"/>
      <c r="E154" s="36"/>
      <c r="F154" s="32"/>
      <c r="G154" s="36"/>
    </row>
    <row r="155" ht="15" customHeight="1" spans="2:7">
      <c r="B155" s="37">
        <v>20</v>
      </c>
      <c r="C155" s="36"/>
      <c r="D155" s="36"/>
      <c r="E155" s="36"/>
      <c r="F155" s="32"/>
      <c r="G155" s="36"/>
    </row>
    <row r="156" ht="15" customHeight="1" spans="2:7">
      <c r="B156" s="37"/>
      <c r="C156" s="36"/>
      <c r="D156" s="36"/>
      <c r="E156" s="36"/>
      <c r="F156" s="32"/>
      <c r="G156" s="36"/>
    </row>
    <row r="157" ht="15" customHeight="1" spans="2:7">
      <c r="B157" s="37"/>
      <c r="C157" s="36"/>
      <c r="D157" s="36"/>
      <c r="E157" s="36"/>
      <c r="F157" s="32"/>
      <c r="G157" s="36"/>
    </row>
    <row r="158" ht="15" customHeight="1" spans="2:7">
      <c r="B158" s="31">
        <v>21</v>
      </c>
      <c r="C158" s="36"/>
      <c r="D158" s="36"/>
      <c r="E158" s="36"/>
      <c r="F158" s="32"/>
      <c r="G158" s="36"/>
    </row>
    <row r="159" ht="15" customHeight="1" spans="2:7">
      <c r="B159" s="33"/>
      <c r="C159" s="36"/>
      <c r="D159" s="36"/>
      <c r="E159" s="36"/>
      <c r="F159" s="32"/>
      <c r="G159" s="36"/>
    </row>
    <row r="160" ht="15" customHeight="1" spans="2:7">
      <c r="B160" s="34"/>
      <c r="C160" s="36"/>
      <c r="D160" s="36"/>
      <c r="E160" s="36"/>
      <c r="F160" s="32"/>
      <c r="G160" s="36"/>
    </row>
    <row r="161" ht="15" customHeight="1" spans="2:7">
      <c r="B161" s="31">
        <v>22</v>
      </c>
      <c r="C161" s="36"/>
      <c r="D161" s="36"/>
      <c r="E161" s="36"/>
      <c r="F161" s="32"/>
      <c r="G161" s="36"/>
    </row>
    <row r="162" ht="15" customHeight="1" spans="2:7">
      <c r="B162" s="33"/>
      <c r="C162" s="36"/>
      <c r="D162" s="36"/>
      <c r="E162" s="36"/>
      <c r="F162" s="32"/>
      <c r="G162" s="36"/>
    </row>
    <row r="163" ht="15" customHeight="1" spans="2:7">
      <c r="B163" s="34"/>
      <c r="C163" s="36"/>
      <c r="D163" s="36"/>
      <c r="E163" s="36"/>
      <c r="F163" s="32"/>
      <c r="G163" s="36"/>
    </row>
    <row r="164" ht="15" customHeight="1" spans="2:7">
      <c r="B164" s="31">
        <v>23</v>
      </c>
      <c r="C164" s="36"/>
      <c r="D164" s="36"/>
      <c r="E164" s="36"/>
      <c r="F164" s="32"/>
      <c r="G164" s="36"/>
    </row>
    <row r="165" ht="15" customHeight="1" spans="2:7">
      <c r="B165" s="33"/>
      <c r="C165" s="36"/>
      <c r="D165" s="36"/>
      <c r="E165" s="36"/>
      <c r="F165" s="32"/>
      <c r="G165" s="36"/>
    </row>
    <row r="166" ht="15" customHeight="1" spans="2:7">
      <c r="B166" s="34"/>
      <c r="C166" s="36"/>
      <c r="D166" s="36"/>
      <c r="E166" s="36"/>
      <c r="F166" s="32"/>
      <c r="G166" s="36"/>
    </row>
    <row r="167" ht="15" customHeight="1" spans="2:7">
      <c r="B167" s="31">
        <v>24</v>
      </c>
      <c r="C167" s="36"/>
      <c r="D167" s="36"/>
      <c r="E167" s="36"/>
      <c r="F167" s="32"/>
      <c r="G167" s="36"/>
    </row>
    <row r="168" ht="15" customHeight="1" spans="2:7">
      <c r="B168" s="33"/>
      <c r="C168" s="36"/>
      <c r="D168" s="36"/>
      <c r="E168" s="36"/>
      <c r="F168" s="32"/>
      <c r="G168" s="36"/>
    </row>
    <row r="169" ht="15" customHeight="1" spans="2:7">
      <c r="B169" s="34"/>
      <c r="C169" s="36"/>
      <c r="D169" s="36"/>
      <c r="E169" s="36"/>
      <c r="F169" s="32"/>
      <c r="G169" s="36"/>
    </row>
    <row r="170" ht="15" customHeight="1" spans="2:7">
      <c r="B170" s="31">
        <v>25</v>
      </c>
      <c r="C170" s="36"/>
      <c r="D170" s="36"/>
      <c r="E170" s="36"/>
      <c r="F170" s="32"/>
      <c r="G170" s="36"/>
    </row>
    <row r="171" ht="15" customHeight="1" spans="2:7">
      <c r="B171" s="33"/>
      <c r="C171" s="36"/>
      <c r="D171" s="36"/>
      <c r="E171" s="36"/>
      <c r="F171" s="32"/>
      <c r="G171" s="36"/>
    </row>
    <row r="172" ht="15" customHeight="1" spans="2:7">
      <c r="B172" s="34"/>
      <c r="C172" s="36"/>
      <c r="D172" s="36"/>
      <c r="E172" s="36"/>
      <c r="F172" s="32"/>
      <c r="G172" s="36"/>
    </row>
    <row r="173" ht="15" customHeight="1" spans="2:7">
      <c r="B173" s="31">
        <v>26</v>
      </c>
      <c r="C173" s="36"/>
      <c r="D173" s="36"/>
      <c r="E173" s="36"/>
      <c r="F173" s="32"/>
      <c r="G173" s="36"/>
    </row>
    <row r="174" ht="15" customHeight="1" spans="2:7">
      <c r="B174" s="33"/>
      <c r="C174" s="36"/>
      <c r="D174" s="36"/>
      <c r="E174" s="36"/>
      <c r="F174" s="32"/>
      <c r="G174" s="36"/>
    </row>
    <row r="175" ht="15" customHeight="1" spans="2:7">
      <c r="B175" s="34"/>
      <c r="C175" s="36"/>
      <c r="D175" s="36"/>
      <c r="E175" s="36"/>
      <c r="F175" s="32"/>
      <c r="G175" s="36"/>
    </row>
    <row r="176" ht="15" customHeight="1" spans="2:7">
      <c r="B176" s="31">
        <v>27</v>
      </c>
      <c r="C176" s="36"/>
      <c r="D176" s="36"/>
      <c r="E176" s="36"/>
      <c r="F176" s="32"/>
      <c r="G176" s="36"/>
    </row>
    <row r="177" ht="15" customHeight="1" spans="2:7">
      <c r="B177" s="33"/>
      <c r="C177" s="36"/>
      <c r="D177" s="36"/>
      <c r="E177" s="36"/>
      <c r="F177" s="32"/>
      <c r="G177" s="36"/>
    </row>
    <row r="178" ht="15" customHeight="1" spans="2:7">
      <c r="B178" s="34"/>
      <c r="C178" s="36"/>
      <c r="D178" s="36"/>
      <c r="E178" s="36"/>
      <c r="F178" s="32"/>
      <c r="G178" s="36"/>
    </row>
    <row r="179" ht="15" customHeight="1" spans="2:7">
      <c r="B179" s="31">
        <v>28</v>
      </c>
      <c r="C179" s="36"/>
      <c r="D179" s="36"/>
      <c r="E179" s="36"/>
      <c r="F179" s="32"/>
      <c r="G179" s="36"/>
    </row>
    <row r="180" ht="15" customHeight="1" spans="2:7">
      <c r="B180" s="33"/>
      <c r="C180" s="36"/>
      <c r="D180" s="36"/>
      <c r="E180" s="36"/>
      <c r="F180" s="32"/>
      <c r="G180" s="36"/>
    </row>
    <row r="181" ht="15" customHeight="1" spans="2:7">
      <c r="B181" s="34"/>
      <c r="C181" s="36"/>
      <c r="D181" s="36"/>
      <c r="E181" s="36"/>
      <c r="F181" s="32"/>
      <c r="G181" s="36"/>
    </row>
    <row r="182" ht="15" customHeight="1" spans="2:7">
      <c r="B182" s="31">
        <v>29</v>
      </c>
      <c r="C182" s="36"/>
      <c r="D182" s="36"/>
      <c r="E182" s="36"/>
      <c r="F182" s="32"/>
      <c r="G182" s="36"/>
    </row>
    <row r="183" ht="15" customHeight="1" spans="2:7">
      <c r="B183" s="33"/>
      <c r="C183" s="36"/>
      <c r="D183" s="36"/>
      <c r="E183" s="36"/>
      <c r="F183" s="32"/>
      <c r="G183" s="36"/>
    </row>
    <row r="184" ht="15" customHeight="1" spans="2:7">
      <c r="B184" s="34"/>
      <c r="C184" s="36"/>
      <c r="D184" s="36"/>
      <c r="E184" s="36"/>
      <c r="F184" s="32"/>
      <c r="G184" s="36"/>
    </row>
    <row r="185" ht="15" customHeight="1" spans="2:7">
      <c r="B185" s="31">
        <v>30</v>
      </c>
      <c r="C185" s="36"/>
      <c r="D185" s="36"/>
      <c r="E185" s="36"/>
      <c r="F185" s="32"/>
      <c r="G185" s="36"/>
    </row>
    <row r="186" ht="15" customHeight="1" spans="2:7">
      <c r="B186" s="33"/>
      <c r="C186" s="36"/>
      <c r="D186" s="36"/>
      <c r="E186" s="36"/>
      <c r="F186" s="32"/>
      <c r="G186" s="36"/>
    </row>
    <row r="187" ht="15" customHeight="1" spans="2:7">
      <c r="B187" s="34"/>
      <c r="C187" s="38"/>
      <c r="D187" s="38"/>
      <c r="E187" s="38"/>
      <c r="F187" s="32"/>
      <c r="G187" s="38"/>
    </row>
    <row r="188" ht="15" customHeight="1"/>
    <row r="189" ht="15" customHeight="1" spans="2:7">
      <c r="B189" s="25" t="s">
        <v>839</v>
      </c>
      <c r="C189" s="26"/>
      <c r="D189" s="26"/>
      <c r="E189" s="26"/>
      <c r="F189" s="26"/>
      <c r="G189" s="27"/>
    </row>
    <row r="190" ht="33.75" customHeight="1" spans="2:7">
      <c r="B190" s="28"/>
      <c r="C190" s="29" t="s">
        <v>5</v>
      </c>
      <c r="D190" s="29" t="s">
        <v>112</v>
      </c>
      <c r="E190" s="29" t="s">
        <v>338</v>
      </c>
      <c r="F190" s="29" t="s">
        <v>405</v>
      </c>
      <c r="G190" s="30" t="s">
        <v>726</v>
      </c>
    </row>
    <row r="191" ht="15" customHeight="1" spans="2:7">
      <c r="B191" s="31">
        <v>1</v>
      </c>
      <c r="C191" s="39"/>
      <c r="D191" s="40"/>
      <c r="E191" s="40"/>
      <c r="F191" s="40"/>
      <c r="G191" s="40"/>
    </row>
    <row r="192" ht="15" customHeight="1" spans="2:7">
      <c r="B192" s="33"/>
      <c r="C192" s="39"/>
      <c r="D192" s="40"/>
      <c r="E192" s="40"/>
      <c r="F192" s="40"/>
      <c r="G192" s="40"/>
    </row>
    <row r="193" ht="15" customHeight="1" spans="2:7">
      <c r="B193" s="34"/>
      <c r="C193" s="39"/>
      <c r="D193" s="40"/>
      <c r="E193" s="40"/>
      <c r="F193" s="40"/>
      <c r="G193" s="40"/>
    </row>
    <row r="194" ht="15" customHeight="1" spans="2:7">
      <c r="B194" s="31">
        <v>2</v>
      </c>
      <c r="C194" s="39"/>
      <c r="D194" s="40"/>
      <c r="E194" s="40"/>
      <c r="F194" s="40"/>
      <c r="G194" s="40"/>
    </row>
    <row r="195" ht="15" customHeight="1" spans="2:7">
      <c r="B195" s="33"/>
      <c r="C195" s="39"/>
      <c r="D195" s="40"/>
      <c r="E195" s="40"/>
      <c r="F195" s="40"/>
      <c r="G195" s="40"/>
    </row>
    <row r="196" ht="15" customHeight="1" spans="2:7">
      <c r="B196" s="34"/>
      <c r="C196" s="39"/>
      <c r="D196" s="40"/>
      <c r="E196" s="40"/>
      <c r="F196" s="40"/>
      <c r="G196" s="40"/>
    </row>
    <row r="197" ht="15" customHeight="1" spans="2:7">
      <c r="B197" s="31">
        <v>3</v>
      </c>
      <c r="C197" s="39"/>
      <c r="D197" s="40"/>
      <c r="E197" s="40"/>
      <c r="F197" s="40"/>
      <c r="G197" s="40"/>
    </row>
    <row r="198" ht="15" customHeight="1" spans="2:7">
      <c r="B198" s="33"/>
      <c r="C198" s="39"/>
      <c r="D198" s="40"/>
      <c r="E198" s="40"/>
      <c r="F198" s="40"/>
      <c r="G198" s="40"/>
    </row>
    <row r="199" ht="15" customHeight="1" spans="2:7">
      <c r="B199" s="34"/>
      <c r="C199" s="39"/>
      <c r="D199" s="40"/>
      <c r="E199" s="40"/>
      <c r="F199" s="40"/>
      <c r="G199" s="40"/>
    </row>
    <row r="200" ht="15" customHeight="1" spans="2:7">
      <c r="B200" s="31">
        <v>4</v>
      </c>
      <c r="C200" s="39"/>
      <c r="D200" s="40"/>
      <c r="E200" s="40"/>
      <c r="F200" s="40"/>
      <c r="G200" s="40"/>
    </row>
    <row r="201" ht="15" customHeight="1" spans="2:7">
      <c r="B201" s="33"/>
      <c r="C201" s="39"/>
      <c r="D201" s="40"/>
      <c r="E201" s="40"/>
      <c r="F201" s="40"/>
      <c r="G201" s="40"/>
    </row>
    <row r="202" ht="15" customHeight="1" spans="2:7">
      <c r="B202" s="34"/>
      <c r="C202" s="39"/>
      <c r="D202" s="40"/>
      <c r="E202" s="40"/>
      <c r="F202" s="40"/>
      <c r="G202" s="40"/>
    </row>
    <row r="203" ht="15" customHeight="1" spans="2:7">
      <c r="B203" s="31">
        <v>5</v>
      </c>
      <c r="C203" s="39"/>
      <c r="D203" s="40"/>
      <c r="E203" s="40"/>
      <c r="F203" s="40"/>
      <c r="G203" s="40"/>
    </row>
    <row r="204" ht="15" customHeight="1" spans="2:7">
      <c r="B204" s="33"/>
      <c r="C204" s="39"/>
      <c r="D204" s="40"/>
      <c r="E204" s="40"/>
      <c r="F204" s="40"/>
      <c r="G204" s="40"/>
    </row>
    <row r="205" ht="15" customHeight="1" spans="2:7">
      <c r="B205" s="34"/>
      <c r="C205" s="39"/>
      <c r="D205" s="40"/>
      <c r="E205" s="40"/>
      <c r="F205" s="40"/>
      <c r="G205" s="40"/>
    </row>
    <row r="206" ht="15" customHeight="1" spans="2:7">
      <c r="B206" s="31">
        <v>6</v>
      </c>
      <c r="C206" s="39"/>
      <c r="D206" s="40"/>
      <c r="E206" s="40"/>
      <c r="F206" s="40"/>
      <c r="G206" s="40"/>
    </row>
    <row r="207" ht="15" customHeight="1" spans="2:7">
      <c r="B207" s="33"/>
      <c r="C207" s="39"/>
      <c r="D207" s="40"/>
      <c r="E207" s="40"/>
      <c r="F207" s="40"/>
      <c r="G207" s="40"/>
    </row>
    <row r="208" ht="15" customHeight="1" spans="2:7">
      <c r="B208" s="34"/>
      <c r="C208" s="39"/>
      <c r="D208" s="40"/>
      <c r="E208" s="40"/>
      <c r="F208" s="40"/>
      <c r="G208" s="40"/>
    </row>
    <row r="209" ht="15" customHeight="1" spans="2:7">
      <c r="B209" s="31">
        <v>7</v>
      </c>
      <c r="C209" s="39"/>
      <c r="D209" s="40"/>
      <c r="E209" s="40"/>
      <c r="F209" s="40"/>
      <c r="G209" s="40"/>
    </row>
    <row r="210" ht="15" customHeight="1" spans="2:7">
      <c r="B210" s="33"/>
      <c r="C210" s="39"/>
      <c r="D210" s="40"/>
      <c r="E210" s="40"/>
      <c r="F210" s="40"/>
      <c r="G210" s="40"/>
    </row>
    <row r="211" ht="15" customHeight="1" spans="2:7">
      <c r="B211" s="34"/>
      <c r="C211" s="39"/>
      <c r="D211" s="40"/>
      <c r="E211" s="40"/>
      <c r="F211" s="40"/>
      <c r="G211" s="40"/>
    </row>
    <row r="212" ht="15" customHeight="1" spans="2:7">
      <c r="B212" s="31">
        <v>8</v>
      </c>
      <c r="C212" s="41"/>
      <c r="D212" s="40"/>
      <c r="E212" s="42"/>
      <c r="F212" s="40"/>
      <c r="G212" s="42"/>
    </row>
    <row r="213" ht="15" customHeight="1" spans="2:7">
      <c r="B213" s="33"/>
      <c r="C213" s="43"/>
      <c r="D213" s="40"/>
      <c r="E213" s="44"/>
      <c r="F213" s="40"/>
      <c r="G213" s="44"/>
    </row>
    <row r="214" ht="15" customHeight="1" spans="2:7">
      <c r="B214" s="34"/>
      <c r="C214" s="43"/>
      <c r="D214" s="40"/>
      <c r="E214" s="44"/>
      <c r="F214" s="40"/>
      <c r="G214" s="44"/>
    </row>
    <row r="215" ht="15" customHeight="1" spans="2:7">
      <c r="B215" s="31">
        <v>9</v>
      </c>
      <c r="C215" s="43"/>
      <c r="D215" s="40"/>
      <c r="E215" s="44"/>
      <c r="F215" s="40"/>
      <c r="G215" s="44"/>
    </row>
    <row r="216" ht="15" customHeight="1" spans="2:7">
      <c r="B216" s="33"/>
      <c r="C216" s="43"/>
      <c r="D216" s="40"/>
      <c r="E216" s="44"/>
      <c r="F216" s="40"/>
      <c r="G216" s="44"/>
    </row>
    <row r="217" ht="15" customHeight="1" spans="2:7">
      <c r="B217" s="34"/>
      <c r="C217" s="43"/>
      <c r="D217" s="40"/>
      <c r="E217" s="44"/>
      <c r="F217" s="40"/>
      <c r="G217" s="44"/>
    </row>
    <row r="218" ht="15" customHeight="1" spans="2:7">
      <c r="B218" s="37">
        <v>10</v>
      </c>
      <c r="C218" s="43"/>
      <c r="D218" s="40"/>
      <c r="E218" s="44"/>
      <c r="F218" s="40"/>
      <c r="G218" s="44"/>
    </row>
    <row r="219" ht="15" customHeight="1" spans="2:7">
      <c r="B219" s="37"/>
      <c r="C219" s="43"/>
      <c r="D219" s="40"/>
      <c r="E219" s="44"/>
      <c r="F219" s="40"/>
      <c r="G219" s="44"/>
    </row>
    <row r="220" ht="15" customHeight="1" spans="2:7">
      <c r="B220" s="37"/>
      <c r="C220" s="43"/>
      <c r="D220" s="40"/>
      <c r="E220" s="44"/>
      <c r="F220" s="40"/>
      <c r="G220" s="44"/>
    </row>
    <row r="221" ht="15" customHeight="1" spans="2:7">
      <c r="B221" s="37">
        <v>11</v>
      </c>
      <c r="C221" s="43"/>
      <c r="D221" s="40"/>
      <c r="E221" s="44"/>
      <c r="F221" s="40"/>
      <c r="G221" s="44"/>
    </row>
    <row r="222" ht="15" customHeight="1" spans="2:7">
      <c r="B222" s="37"/>
      <c r="C222" s="43"/>
      <c r="D222" s="40"/>
      <c r="E222" s="44"/>
      <c r="F222" s="40"/>
      <c r="G222" s="44"/>
    </row>
    <row r="223" ht="15" customHeight="1" spans="2:7">
      <c r="B223" s="37"/>
      <c r="C223" s="43"/>
      <c r="D223" s="40"/>
      <c r="E223" s="44"/>
      <c r="F223" s="40"/>
      <c r="G223" s="44"/>
    </row>
    <row r="224" ht="15" customHeight="1" spans="2:7">
      <c r="B224" s="37">
        <v>12</v>
      </c>
      <c r="C224" s="43"/>
      <c r="D224" s="40"/>
      <c r="E224" s="44"/>
      <c r="F224" s="40"/>
      <c r="G224" s="44"/>
    </row>
    <row r="225" ht="15" customHeight="1" spans="2:7">
      <c r="B225" s="37"/>
      <c r="C225" s="43"/>
      <c r="D225" s="40"/>
      <c r="E225" s="44"/>
      <c r="F225" s="40"/>
      <c r="G225" s="44"/>
    </row>
    <row r="226" ht="15" customHeight="1" spans="2:7">
      <c r="B226" s="37"/>
      <c r="C226" s="43"/>
      <c r="D226" s="40"/>
      <c r="E226" s="44"/>
      <c r="F226" s="40"/>
      <c r="G226" s="44"/>
    </row>
    <row r="227" ht="15" customHeight="1" spans="2:7">
      <c r="B227" s="37">
        <v>13</v>
      </c>
      <c r="C227" s="43"/>
      <c r="D227" s="40"/>
      <c r="E227" s="44"/>
      <c r="F227" s="40"/>
      <c r="G227" s="44"/>
    </row>
    <row r="228" ht="15" customHeight="1" spans="2:7">
      <c r="B228" s="37"/>
      <c r="C228" s="43"/>
      <c r="D228" s="40"/>
      <c r="E228" s="44"/>
      <c r="F228" s="40"/>
      <c r="G228" s="44"/>
    </row>
    <row r="229" ht="15" customHeight="1" spans="2:7">
      <c r="B229" s="37"/>
      <c r="C229" s="43"/>
      <c r="D229" s="40"/>
      <c r="E229" s="44"/>
      <c r="F229" s="40"/>
      <c r="G229" s="44"/>
    </row>
    <row r="230" ht="15" customHeight="1" spans="2:7">
      <c r="B230" s="37">
        <v>14</v>
      </c>
      <c r="C230" s="43"/>
      <c r="D230" s="40"/>
      <c r="E230" s="44"/>
      <c r="F230" s="40"/>
      <c r="G230" s="44"/>
    </row>
    <row r="231" ht="15" customHeight="1" spans="2:7">
      <c r="B231" s="37"/>
      <c r="C231" s="43"/>
      <c r="D231" s="40"/>
      <c r="E231" s="44"/>
      <c r="F231" s="40"/>
      <c r="G231" s="44"/>
    </row>
    <row r="232" ht="15" customHeight="1" spans="2:7">
      <c r="B232" s="37"/>
      <c r="C232" s="43"/>
      <c r="D232" s="40"/>
      <c r="E232" s="44"/>
      <c r="F232" s="40"/>
      <c r="G232" s="44"/>
    </row>
    <row r="233" ht="15" customHeight="1" spans="2:7">
      <c r="B233" s="37">
        <v>15</v>
      </c>
      <c r="C233" s="43"/>
      <c r="D233" s="40"/>
      <c r="E233" s="44"/>
      <c r="F233" s="40"/>
      <c r="G233" s="44"/>
    </row>
    <row r="234" ht="15" customHeight="1" spans="2:7">
      <c r="B234" s="37"/>
      <c r="C234" s="43"/>
      <c r="D234" s="40"/>
      <c r="E234" s="44"/>
      <c r="F234" s="40"/>
      <c r="G234" s="44"/>
    </row>
    <row r="235" ht="15" customHeight="1" spans="2:7">
      <c r="B235" s="37"/>
      <c r="C235" s="43"/>
      <c r="D235" s="40"/>
      <c r="E235" s="44"/>
      <c r="F235" s="40"/>
      <c r="G235" s="44"/>
    </row>
    <row r="236" ht="15" customHeight="1" spans="2:7">
      <c r="B236" s="31">
        <v>16</v>
      </c>
      <c r="C236" s="43"/>
      <c r="D236" s="40"/>
      <c r="E236" s="44"/>
      <c r="F236" s="40"/>
      <c r="G236" s="44"/>
    </row>
    <row r="237" ht="15" customHeight="1" spans="2:7">
      <c r="B237" s="33"/>
      <c r="C237" s="43"/>
      <c r="D237" s="40"/>
      <c r="E237" s="44"/>
      <c r="F237" s="40"/>
      <c r="G237" s="44"/>
    </row>
    <row r="238" ht="15" customHeight="1" spans="2:7">
      <c r="B238" s="34"/>
      <c r="C238" s="43"/>
      <c r="D238" s="40"/>
      <c r="E238" s="44"/>
      <c r="F238" s="40"/>
      <c r="G238" s="44"/>
    </row>
    <row r="239" ht="15" customHeight="1" spans="2:7">
      <c r="B239" s="31">
        <v>17</v>
      </c>
      <c r="C239" s="43"/>
      <c r="D239" s="40"/>
      <c r="E239" s="44"/>
      <c r="F239" s="40"/>
      <c r="G239" s="44"/>
    </row>
    <row r="240" ht="15" customHeight="1" spans="2:7">
      <c r="B240" s="33"/>
      <c r="C240" s="43"/>
      <c r="D240" s="40"/>
      <c r="E240" s="44"/>
      <c r="F240" s="40"/>
      <c r="G240" s="44"/>
    </row>
    <row r="241" ht="15" customHeight="1" spans="2:7">
      <c r="B241" s="34"/>
      <c r="C241" s="43"/>
      <c r="D241" s="40"/>
      <c r="E241" s="44"/>
      <c r="F241" s="40"/>
      <c r="G241" s="44"/>
    </row>
    <row r="242" ht="15" customHeight="1" spans="2:7">
      <c r="B242" s="31">
        <v>18</v>
      </c>
      <c r="C242" s="43"/>
      <c r="D242" s="40"/>
      <c r="E242" s="44"/>
      <c r="F242" s="40"/>
      <c r="G242" s="44"/>
    </row>
    <row r="243" ht="15" customHeight="1" spans="2:7">
      <c r="B243" s="33"/>
      <c r="C243" s="43"/>
      <c r="D243" s="40"/>
      <c r="E243" s="44"/>
      <c r="F243" s="40"/>
      <c r="G243" s="44"/>
    </row>
    <row r="244" ht="15" customHeight="1" spans="2:7">
      <c r="B244" s="34"/>
      <c r="C244" s="43"/>
      <c r="D244" s="40"/>
      <c r="E244" s="44"/>
      <c r="F244" s="40"/>
      <c r="G244" s="44"/>
    </row>
    <row r="245" ht="15" customHeight="1" spans="2:7">
      <c r="B245" s="31">
        <v>19</v>
      </c>
      <c r="C245" s="43"/>
      <c r="D245" s="40"/>
      <c r="E245" s="44"/>
      <c r="F245" s="40"/>
      <c r="G245" s="44"/>
    </row>
    <row r="246" ht="15" customHeight="1" spans="2:7">
      <c r="B246" s="33"/>
      <c r="C246" s="43"/>
      <c r="D246" s="40"/>
      <c r="E246" s="44"/>
      <c r="F246" s="40"/>
      <c r="G246" s="44"/>
    </row>
    <row r="247" ht="15" customHeight="1" spans="2:7">
      <c r="B247" s="34"/>
      <c r="C247" s="43"/>
      <c r="D247" s="40"/>
      <c r="E247" s="44"/>
      <c r="F247" s="40"/>
      <c r="G247" s="44"/>
    </row>
    <row r="248" ht="15" customHeight="1" spans="2:7">
      <c r="B248" s="31">
        <v>20</v>
      </c>
      <c r="C248" s="43"/>
      <c r="D248" s="40"/>
      <c r="E248" s="44"/>
      <c r="F248" s="40"/>
      <c r="G248" s="44"/>
    </row>
    <row r="249" ht="15" customHeight="1" spans="2:7">
      <c r="B249" s="33"/>
      <c r="C249" s="43"/>
      <c r="D249" s="40"/>
      <c r="E249" s="44"/>
      <c r="F249" s="40"/>
      <c r="G249" s="44"/>
    </row>
    <row r="250" ht="15" customHeight="1" spans="2:7">
      <c r="B250" s="34"/>
      <c r="C250" s="43"/>
      <c r="D250" s="40"/>
      <c r="E250" s="44"/>
      <c r="F250" s="40"/>
      <c r="G250" s="44"/>
    </row>
    <row r="251" ht="15" customHeight="1" spans="2:7">
      <c r="B251" s="31">
        <v>21</v>
      </c>
      <c r="C251" s="43"/>
      <c r="D251" s="40"/>
      <c r="E251" s="44"/>
      <c r="F251" s="40"/>
      <c r="G251" s="44"/>
    </row>
    <row r="252" ht="15" customHeight="1" spans="2:7">
      <c r="B252" s="33"/>
      <c r="C252" s="43"/>
      <c r="D252" s="40"/>
      <c r="E252" s="44"/>
      <c r="F252" s="40"/>
      <c r="G252" s="44"/>
    </row>
    <row r="253" ht="15" customHeight="1" spans="2:7">
      <c r="B253" s="34"/>
      <c r="C253" s="43"/>
      <c r="D253" s="40"/>
      <c r="E253" s="44"/>
      <c r="F253" s="40"/>
      <c r="G253" s="44"/>
    </row>
    <row r="254" ht="15" customHeight="1" spans="2:7">
      <c r="B254" s="31">
        <v>22</v>
      </c>
      <c r="C254" s="43"/>
      <c r="D254" s="40"/>
      <c r="E254" s="44"/>
      <c r="F254" s="40"/>
      <c r="G254" s="44"/>
    </row>
    <row r="255" ht="15" customHeight="1" spans="2:7">
      <c r="B255" s="33"/>
      <c r="C255" s="43"/>
      <c r="D255" s="40"/>
      <c r="E255" s="44"/>
      <c r="F255" s="40"/>
      <c r="G255" s="44"/>
    </row>
    <row r="256" ht="15" customHeight="1" spans="2:7">
      <c r="B256" s="34"/>
      <c r="C256" s="43"/>
      <c r="D256" s="40"/>
      <c r="E256" s="44"/>
      <c r="F256" s="40"/>
      <c r="G256" s="44"/>
    </row>
    <row r="257" ht="15" customHeight="1" spans="2:7">
      <c r="B257" s="31">
        <v>23</v>
      </c>
      <c r="C257" s="43"/>
      <c r="D257" s="40"/>
      <c r="E257" s="44"/>
      <c r="F257" s="40"/>
      <c r="G257" s="44"/>
    </row>
    <row r="258" ht="15" customHeight="1" spans="2:7">
      <c r="B258" s="33"/>
      <c r="C258" s="43"/>
      <c r="D258" s="40"/>
      <c r="E258" s="44"/>
      <c r="F258" s="40"/>
      <c r="G258" s="44"/>
    </row>
    <row r="259" ht="15" customHeight="1" spans="2:7">
      <c r="B259" s="34"/>
      <c r="C259" s="43"/>
      <c r="D259" s="40"/>
      <c r="E259" s="44"/>
      <c r="F259" s="40"/>
      <c r="G259" s="44"/>
    </row>
    <row r="260" ht="15" customHeight="1" spans="2:7">
      <c r="B260" s="31">
        <v>24</v>
      </c>
      <c r="C260" s="43"/>
      <c r="D260" s="40"/>
      <c r="E260" s="44"/>
      <c r="F260" s="40"/>
      <c r="G260" s="44"/>
    </row>
    <row r="261" ht="15" customHeight="1" spans="2:7">
      <c r="B261" s="33"/>
      <c r="C261" s="43"/>
      <c r="D261" s="40"/>
      <c r="E261" s="44"/>
      <c r="F261" s="40"/>
      <c r="G261" s="44"/>
    </row>
    <row r="262" ht="15" customHeight="1" spans="2:7">
      <c r="B262" s="34"/>
      <c r="C262" s="43"/>
      <c r="D262" s="40"/>
      <c r="E262" s="44"/>
      <c r="F262" s="40"/>
      <c r="G262" s="44"/>
    </row>
    <row r="263" ht="15" customHeight="1" spans="2:7">
      <c r="B263" s="31">
        <v>25</v>
      </c>
      <c r="C263" s="43"/>
      <c r="D263" s="40"/>
      <c r="E263" s="44"/>
      <c r="F263" s="40"/>
      <c r="G263" s="44"/>
    </row>
    <row r="264" ht="15" customHeight="1" spans="2:7">
      <c r="B264" s="33"/>
      <c r="C264" s="43"/>
      <c r="D264" s="40"/>
      <c r="E264" s="44"/>
      <c r="F264" s="40"/>
      <c r="G264" s="44"/>
    </row>
    <row r="265" ht="15" customHeight="1" spans="2:7">
      <c r="B265" s="34"/>
      <c r="C265" s="43"/>
      <c r="D265" s="40"/>
      <c r="E265" s="44"/>
      <c r="F265" s="40"/>
      <c r="G265" s="44"/>
    </row>
    <row r="266" ht="15" customHeight="1" spans="2:7">
      <c r="B266" s="37">
        <v>26</v>
      </c>
      <c r="C266" s="43"/>
      <c r="D266" s="40"/>
      <c r="E266" s="44"/>
      <c r="F266" s="40"/>
      <c r="G266" s="44"/>
    </row>
    <row r="267" ht="15" customHeight="1" spans="2:7">
      <c r="B267" s="37"/>
      <c r="C267" s="43"/>
      <c r="D267" s="40"/>
      <c r="E267" s="44"/>
      <c r="F267" s="40"/>
      <c r="G267" s="44"/>
    </row>
    <row r="268" ht="15" customHeight="1" spans="2:7">
      <c r="B268" s="37"/>
      <c r="C268" s="43"/>
      <c r="D268" s="40"/>
      <c r="E268" s="44"/>
      <c r="F268" s="40"/>
      <c r="G268" s="44"/>
    </row>
    <row r="269" ht="15" customHeight="1" spans="2:7">
      <c r="B269" s="37">
        <v>27</v>
      </c>
      <c r="C269" s="43"/>
      <c r="D269" s="40"/>
      <c r="E269" s="44"/>
      <c r="F269" s="40"/>
      <c r="G269" s="44"/>
    </row>
    <row r="270" ht="15" customHeight="1" spans="2:7">
      <c r="B270" s="37"/>
      <c r="C270" s="43"/>
      <c r="D270" s="40"/>
      <c r="E270" s="44"/>
      <c r="F270" s="40"/>
      <c r="G270" s="44"/>
    </row>
    <row r="271" ht="15" customHeight="1" spans="2:7">
      <c r="B271" s="37"/>
      <c r="C271" s="43"/>
      <c r="D271" s="40"/>
      <c r="E271" s="44"/>
      <c r="F271" s="40"/>
      <c r="G271" s="44"/>
    </row>
    <row r="272" ht="15" customHeight="1" spans="2:7">
      <c r="B272" s="37">
        <v>28</v>
      </c>
      <c r="C272" s="43"/>
      <c r="D272" s="40"/>
      <c r="E272" s="44"/>
      <c r="F272" s="40"/>
      <c r="G272" s="44"/>
    </row>
    <row r="273" ht="15" customHeight="1" spans="2:7">
      <c r="B273" s="37"/>
      <c r="C273" s="43"/>
      <c r="D273" s="40"/>
      <c r="E273" s="44"/>
      <c r="F273" s="40"/>
      <c r="G273" s="44"/>
    </row>
    <row r="274" ht="15" customHeight="1" spans="2:7">
      <c r="B274" s="37"/>
      <c r="C274" s="43"/>
      <c r="D274" s="40"/>
      <c r="E274" s="44"/>
      <c r="F274" s="40"/>
      <c r="G274" s="44"/>
    </row>
    <row r="275" ht="15" customHeight="1" spans="2:7">
      <c r="B275" s="37">
        <v>29</v>
      </c>
      <c r="C275" s="43"/>
      <c r="D275" s="42"/>
      <c r="E275" s="44"/>
      <c r="F275" s="40"/>
      <c r="G275" s="44"/>
    </row>
    <row r="276" ht="15" customHeight="1" spans="2:7">
      <c r="B276" s="37"/>
      <c r="C276" s="43"/>
      <c r="D276" s="44"/>
      <c r="E276" s="44"/>
      <c r="F276" s="40"/>
      <c r="G276" s="44"/>
    </row>
    <row r="277" ht="15" customHeight="1" spans="2:7">
      <c r="B277" s="37"/>
      <c r="C277" s="43"/>
      <c r="D277" s="44"/>
      <c r="E277" s="44"/>
      <c r="F277" s="40"/>
      <c r="G277" s="44"/>
    </row>
    <row r="278" ht="15" customHeight="1" spans="2:7">
      <c r="B278" s="37">
        <v>30</v>
      </c>
      <c r="C278" s="43"/>
      <c r="D278" s="44"/>
      <c r="E278" s="44"/>
      <c r="F278" s="40"/>
      <c r="G278" s="44"/>
    </row>
    <row r="279" ht="15" customHeight="1" spans="2:7">
      <c r="B279" s="37"/>
      <c r="C279" s="43"/>
      <c r="D279" s="44"/>
      <c r="E279" s="44"/>
      <c r="F279" s="40"/>
      <c r="G279" s="44"/>
    </row>
    <row r="280" ht="15" customHeight="1" spans="2:7">
      <c r="B280" s="37"/>
      <c r="C280" s="43"/>
      <c r="D280" s="44"/>
      <c r="E280" s="44"/>
      <c r="F280" s="40"/>
      <c r="G280" s="44"/>
    </row>
    <row r="281" ht="15" customHeight="1" spans="2:7">
      <c r="B281" s="37">
        <v>31</v>
      </c>
      <c r="C281" s="43"/>
      <c r="D281" s="44"/>
      <c r="E281" s="44"/>
      <c r="F281" s="40"/>
      <c r="G281" s="44"/>
    </row>
    <row r="282" ht="15" customHeight="1" spans="2:7">
      <c r="B282" s="37"/>
      <c r="C282" s="43"/>
      <c r="D282" s="44"/>
      <c r="E282" s="44"/>
      <c r="F282" s="40"/>
      <c r="G282" s="44"/>
    </row>
    <row r="283" ht="15" customHeight="1" spans="2:7">
      <c r="B283" s="37"/>
      <c r="C283" s="43"/>
      <c r="D283" s="44"/>
      <c r="E283" s="44"/>
      <c r="F283" s="40"/>
      <c r="G283" s="44"/>
    </row>
    <row r="284" ht="15" customHeight="1" spans="2:7">
      <c r="B284" s="37">
        <v>32</v>
      </c>
      <c r="C284" s="43"/>
      <c r="D284" s="44"/>
      <c r="E284" s="44"/>
      <c r="F284" s="40"/>
      <c r="G284" s="44"/>
    </row>
    <row r="285" ht="15" customHeight="1" spans="2:7">
      <c r="B285" s="37"/>
      <c r="C285" s="43"/>
      <c r="D285" s="44"/>
      <c r="E285" s="44"/>
      <c r="F285" s="40"/>
      <c r="G285" s="44"/>
    </row>
    <row r="286" ht="15" customHeight="1" spans="2:7">
      <c r="B286" s="37"/>
      <c r="C286" s="43"/>
      <c r="D286" s="44"/>
      <c r="E286" s="44"/>
      <c r="F286" s="40"/>
      <c r="G286" s="44"/>
    </row>
    <row r="287" ht="15" customHeight="1" spans="2:7">
      <c r="B287" s="37">
        <v>33</v>
      </c>
      <c r="C287" s="43"/>
      <c r="D287" s="44"/>
      <c r="E287" s="44"/>
      <c r="F287" s="40"/>
      <c r="G287" s="44"/>
    </row>
    <row r="288" ht="15" customHeight="1" spans="2:7">
      <c r="B288" s="37"/>
      <c r="C288" s="43"/>
      <c r="D288" s="44"/>
      <c r="E288" s="44"/>
      <c r="F288" s="40"/>
      <c r="G288" s="44"/>
    </row>
    <row r="289" ht="15" customHeight="1" spans="2:7">
      <c r="B289" s="37"/>
      <c r="C289" s="43"/>
      <c r="D289" s="44"/>
      <c r="E289" s="44"/>
      <c r="F289" s="40"/>
      <c r="G289" s="44"/>
    </row>
    <row r="290" ht="15" customHeight="1" spans="2:7">
      <c r="B290" s="37">
        <v>34</v>
      </c>
      <c r="C290" s="43"/>
      <c r="D290" s="44"/>
      <c r="E290" s="44"/>
      <c r="F290" s="40"/>
      <c r="G290" s="44"/>
    </row>
    <row r="291" ht="15" customHeight="1" spans="2:7">
      <c r="B291" s="37"/>
      <c r="C291" s="43"/>
      <c r="D291" s="44"/>
      <c r="E291" s="44"/>
      <c r="F291" s="40"/>
      <c r="G291" s="44"/>
    </row>
    <row r="292" ht="15" customHeight="1" spans="2:7">
      <c r="B292" s="37"/>
      <c r="C292" s="43"/>
      <c r="D292" s="44"/>
      <c r="E292" s="44"/>
      <c r="F292" s="40"/>
      <c r="G292" s="44"/>
    </row>
    <row r="293" ht="15" customHeight="1" spans="2:7">
      <c r="B293" s="37">
        <v>35</v>
      </c>
      <c r="C293" s="43"/>
      <c r="D293" s="44"/>
      <c r="E293" s="44"/>
      <c r="F293" s="40"/>
      <c r="G293" s="44"/>
    </row>
    <row r="294" ht="15" customHeight="1" spans="2:7">
      <c r="B294" s="37"/>
      <c r="C294" s="43"/>
      <c r="D294" s="44"/>
      <c r="E294" s="44"/>
      <c r="F294" s="40"/>
      <c r="G294" s="44"/>
    </row>
    <row r="295" ht="15" customHeight="1" spans="2:7">
      <c r="B295" s="37"/>
      <c r="C295" s="45"/>
      <c r="D295" s="46"/>
      <c r="E295" s="46"/>
      <c r="F295" s="40"/>
      <c r="G295" s="46"/>
    </row>
    <row r="296" ht="15" customHeight="1"/>
    <row r="297" ht="15" customHeight="1"/>
    <row r="298" ht="15" customHeight="1" spans="2:7">
      <c r="B298" s="25" t="s">
        <v>840</v>
      </c>
      <c r="C298" s="26"/>
      <c r="D298" s="26"/>
      <c r="E298" s="26"/>
      <c r="F298" s="26"/>
      <c r="G298" s="27"/>
    </row>
    <row r="299" ht="33.75" customHeight="1" spans="2:7">
      <c r="B299" s="28"/>
      <c r="C299" s="29" t="s">
        <v>5</v>
      </c>
      <c r="D299" s="29" t="s">
        <v>112</v>
      </c>
      <c r="E299" s="29" t="s">
        <v>338</v>
      </c>
      <c r="F299" s="29" t="s">
        <v>405</v>
      </c>
      <c r="G299" s="30" t="s">
        <v>726</v>
      </c>
    </row>
    <row r="300" ht="15" customHeight="1" spans="2:7">
      <c r="B300" s="31">
        <v>1</v>
      </c>
      <c r="C300" s="32">
        <f>'5 жастағы балалар Ф'!D163</f>
        <v>0</v>
      </c>
      <c r="D300" s="32">
        <f>'5 жастағы балалар К'!D163</f>
        <v>0</v>
      </c>
      <c r="E300" s="32">
        <f>'5 жастағы балалар Т'!D163</f>
        <v>0</v>
      </c>
      <c r="F300" s="32">
        <f>'5 жастағы балалар Ш'!D163</f>
        <v>0</v>
      </c>
      <c r="G300" s="32">
        <f>'5 жастағы балалар Ә'!D163</f>
        <v>0</v>
      </c>
    </row>
    <row r="301" ht="15" customHeight="1" spans="2:7">
      <c r="B301" s="33"/>
      <c r="C301" s="32">
        <f>'5 жастағы балалар Ф'!E163</f>
        <v>0</v>
      </c>
      <c r="D301" s="32">
        <f>'5 жастағы балалар К'!E163</f>
        <v>0</v>
      </c>
      <c r="E301" s="32">
        <f>'5 жастағы балалар Т'!E163</f>
        <v>0</v>
      </c>
      <c r="F301" s="32">
        <f>'5 жастағы балалар Ш'!E163</f>
        <v>0</v>
      </c>
      <c r="G301" s="32">
        <f>'5 жастағы балалар Ә'!E163</f>
        <v>0</v>
      </c>
    </row>
    <row r="302" ht="15" customHeight="1" spans="2:7">
      <c r="B302" s="34"/>
      <c r="C302" s="32">
        <f>'5 жастағы балалар Ф'!F163</f>
        <v>0</v>
      </c>
      <c r="D302" s="32">
        <f>'5 жастағы балалар К'!F163</f>
        <v>0</v>
      </c>
      <c r="E302" s="32">
        <f>'5 жастағы балалар Т'!F163</f>
        <v>0</v>
      </c>
      <c r="F302" s="32">
        <f>'5 жастағы балалар Ш'!F163</f>
        <v>0</v>
      </c>
      <c r="G302" s="32">
        <f>'5 жастағы балалар Ә'!F163</f>
        <v>0</v>
      </c>
    </row>
    <row r="303" ht="15" customHeight="1" spans="2:7">
      <c r="B303" s="31">
        <v>2</v>
      </c>
      <c r="C303" s="32">
        <f>'5 жастағы балалар Ф'!G163</f>
        <v>0</v>
      </c>
      <c r="D303" s="32">
        <f>'5 жастағы балалар К'!G163</f>
        <v>0</v>
      </c>
      <c r="E303" s="32">
        <f>'5 жастағы балалар Т'!G163</f>
        <v>0</v>
      </c>
      <c r="F303" s="32">
        <f>'5 жастағы балалар Ш'!G163</f>
        <v>0</v>
      </c>
      <c r="G303" s="32">
        <f>'5 жастағы балалар Ә'!G163</f>
        <v>0</v>
      </c>
    </row>
    <row r="304" ht="15" customHeight="1" spans="2:7">
      <c r="B304" s="33"/>
      <c r="C304" s="32">
        <f>'5 жастағы балалар Ф'!H163</f>
        <v>0</v>
      </c>
      <c r="D304" s="32">
        <f>'5 жастағы балалар К'!H163</f>
        <v>0</v>
      </c>
      <c r="E304" s="32">
        <f>'5 жастағы балалар Т'!H163</f>
        <v>0</v>
      </c>
      <c r="F304" s="32">
        <f>'5 жастағы балалар Ш'!H163</f>
        <v>0</v>
      </c>
      <c r="G304" s="32">
        <f>'5 жастағы балалар Ә'!H163</f>
        <v>0</v>
      </c>
    </row>
    <row r="305" ht="15" customHeight="1" spans="2:7">
      <c r="B305" s="34"/>
      <c r="C305" s="32">
        <f>'5 жастағы балалар Ф'!I163</f>
        <v>0</v>
      </c>
      <c r="D305" s="32">
        <f>'5 жастағы балалар К'!I163</f>
        <v>0</v>
      </c>
      <c r="E305" s="32">
        <f>'5 жастағы балалар Т'!I163</f>
        <v>0</v>
      </c>
      <c r="F305" s="32">
        <f>'5 жастағы балалар Ш'!I163</f>
        <v>0</v>
      </c>
      <c r="G305" s="32">
        <f>'5 жастағы балалар Ә'!I163</f>
        <v>0</v>
      </c>
    </row>
    <row r="306" ht="15" customHeight="1" spans="2:7">
      <c r="B306" s="31">
        <v>3</v>
      </c>
      <c r="C306" s="32">
        <f>'5 жастағы балалар Ф'!J163</f>
        <v>0</v>
      </c>
      <c r="D306" s="32">
        <f>'5 жастағы балалар К'!J163</f>
        <v>0</v>
      </c>
      <c r="E306" s="32">
        <f>'5 жастағы балалар Т'!J163</f>
        <v>0</v>
      </c>
      <c r="F306" s="32">
        <f>'5 жастағы балалар Ш'!J163</f>
        <v>0</v>
      </c>
      <c r="G306" s="32">
        <f>'5 жастағы балалар Ә'!J163</f>
        <v>0</v>
      </c>
    </row>
    <row r="307" ht="15" customHeight="1" spans="2:7">
      <c r="B307" s="33"/>
      <c r="C307" s="32">
        <f>'5 жастағы балалар Ф'!K163</f>
        <v>0</v>
      </c>
      <c r="D307" s="32">
        <f>'5 жастағы балалар К'!K163</f>
        <v>0</v>
      </c>
      <c r="E307" s="32">
        <f>'5 жастағы балалар Т'!K163</f>
        <v>0</v>
      </c>
      <c r="F307" s="32">
        <f>'5 жастағы балалар Ш'!K163</f>
        <v>0</v>
      </c>
      <c r="G307" s="32">
        <f>'5 жастағы балалар Ә'!K163</f>
        <v>0</v>
      </c>
    </row>
    <row r="308" ht="15" customHeight="1" spans="2:7">
      <c r="B308" s="34"/>
      <c r="C308" s="32">
        <f>'5 жастағы балалар Ф'!L163</f>
        <v>0</v>
      </c>
      <c r="D308" s="32">
        <f>'5 жастағы балалар К'!L163</f>
        <v>0</v>
      </c>
      <c r="E308" s="32">
        <f>'5 жастағы балалар Т'!L163</f>
        <v>0</v>
      </c>
      <c r="F308" s="32">
        <f>'5 жастағы балалар Ш'!L163</f>
        <v>0</v>
      </c>
      <c r="G308" s="32">
        <f>'5 жастағы балалар Ә'!L163</f>
        <v>0</v>
      </c>
    </row>
    <row r="309" ht="15" customHeight="1" spans="2:7">
      <c r="B309" s="31">
        <v>4</v>
      </c>
      <c r="C309" s="32">
        <f>'5 жастағы балалар Ф'!M163</f>
        <v>0</v>
      </c>
      <c r="D309" s="32">
        <f>'5 жастағы балалар К'!M163</f>
        <v>0</v>
      </c>
      <c r="E309" s="32">
        <f>'5 жастағы балалар Т'!M163</f>
        <v>0</v>
      </c>
      <c r="F309" s="32">
        <f>'5 жастағы балалар Ш'!M163</f>
        <v>0</v>
      </c>
      <c r="G309" s="32">
        <f>'5 жастағы балалар Ә'!M163</f>
        <v>0</v>
      </c>
    </row>
    <row r="310" ht="15" customHeight="1" spans="2:7">
      <c r="B310" s="33"/>
      <c r="C310" s="32">
        <f>'5 жастағы балалар Ф'!N163</f>
        <v>0</v>
      </c>
      <c r="D310" s="32">
        <f>'5 жастағы балалар К'!N163</f>
        <v>0</v>
      </c>
      <c r="E310" s="32">
        <f>'5 жастағы балалар Т'!N163</f>
        <v>0</v>
      </c>
      <c r="F310" s="32">
        <f>'5 жастағы балалар Ш'!N163</f>
        <v>0</v>
      </c>
      <c r="G310" s="32">
        <f>'5 жастағы балалар Ә'!N163</f>
        <v>0</v>
      </c>
    </row>
    <row r="311" ht="15" customHeight="1" spans="2:7">
      <c r="B311" s="34"/>
      <c r="C311" s="32">
        <f>'5 жастағы балалар Ф'!O163</f>
        <v>0</v>
      </c>
      <c r="D311" s="32">
        <f>'5 жастағы балалар К'!O163</f>
        <v>0</v>
      </c>
      <c r="E311" s="32">
        <f>'5 жастағы балалар Т'!O163</f>
        <v>0</v>
      </c>
      <c r="F311" s="32">
        <f>'5 жастағы балалар Ш'!O163</f>
        <v>0</v>
      </c>
      <c r="G311" s="32">
        <f>'5 жастағы балалар Ә'!O163</f>
        <v>0</v>
      </c>
    </row>
    <row r="312" ht="15" customHeight="1" spans="2:7">
      <c r="B312" s="31">
        <v>5</v>
      </c>
      <c r="C312" s="32">
        <f>'5 жастағы балалар Ф'!P163</f>
        <v>0</v>
      </c>
      <c r="D312" s="32">
        <f>'5 жастағы балалар К'!P163</f>
        <v>0</v>
      </c>
      <c r="E312" s="32">
        <f>'5 жастағы балалар Т'!P163</f>
        <v>0</v>
      </c>
      <c r="F312" s="32">
        <f>'5 жастағы балалар Ш'!P163</f>
        <v>0</v>
      </c>
      <c r="G312" s="32">
        <f>'5 жастағы балалар Ә'!P163</f>
        <v>0</v>
      </c>
    </row>
    <row r="313" ht="15" customHeight="1" spans="2:7">
      <c r="B313" s="33"/>
      <c r="C313" s="32">
        <f>'5 жастағы балалар Ф'!Q163</f>
        <v>0</v>
      </c>
      <c r="D313" s="32">
        <f>'5 жастағы балалар К'!Q163</f>
        <v>0</v>
      </c>
      <c r="E313" s="32">
        <f>'5 жастағы балалар Т'!Q163</f>
        <v>0</v>
      </c>
      <c r="F313" s="32">
        <f>'5 жастағы балалар Ш'!Q163</f>
        <v>0</v>
      </c>
      <c r="G313" s="32">
        <f>'5 жастағы балалар Ә'!Q163</f>
        <v>0</v>
      </c>
    </row>
    <row r="314" ht="15" customHeight="1" spans="2:7">
      <c r="B314" s="34"/>
      <c r="C314" s="32">
        <f>'5 жастағы балалар Ф'!R163</f>
        <v>0</v>
      </c>
      <c r="D314" s="32">
        <f>'5 жастағы балалар К'!R163</f>
        <v>0</v>
      </c>
      <c r="E314" s="32">
        <f>'5 жастағы балалар Т'!R163</f>
        <v>0</v>
      </c>
      <c r="F314" s="32">
        <f>'5 жастағы балалар Ш'!R163</f>
        <v>0</v>
      </c>
      <c r="G314" s="32">
        <f>'5 жастағы балалар Ә'!R163</f>
        <v>0</v>
      </c>
    </row>
    <row r="315" ht="15" customHeight="1" spans="2:7">
      <c r="B315" s="31">
        <v>6</v>
      </c>
      <c r="C315" s="32">
        <f>'5 жастағы балалар Ф'!S163</f>
        <v>0</v>
      </c>
      <c r="D315" s="32">
        <f>'5 жастағы балалар К'!S163</f>
        <v>0</v>
      </c>
      <c r="E315" s="32">
        <f>'5 жастағы балалар Т'!S163</f>
        <v>0</v>
      </c>
      <c r="F315" s="32">
        <f>'5 жастағы балалар Ш'!S163</f>
        <v>0</v>
      </c>
      <c r="G315" s="32">
        <f>'5 жастағы балалар Ә'!S163</f>
        <v>0</v>
      </c>
    </row>
    <row r="316" ht="15" customHeight="1" spans="2:7">
      <c r="B316" s="33"/>
      <c r="C316" s="32">
        <f>'5 жастағы балалар Ф'!T163</f>
        <v>0</v>
      </c>
      <c r="D316" s="32">
        <f>'5 жастағы балалар К'!T163</f>
        <v>0</v>
      </c>
      <c r="E316" s="32">
        <f>'5 жастағы балалар Т'!T163</f>
        <v>0</v>
      </c>
      <c r="F316" s="32">
        <f>'5 жастағы балалар Ш'!T163</f>
        <v>0</v>
      </c>
      <c r="G316" s="32">
        <f>'5 жастағы балалар Ә'!T163</f>
        <v>0</v>
      </c>
    </row>
    <row r="317" ht="15" customHeight="1" spans="2:7">
      <c r="B317" s="34"/>
      <c r="C317" s="32">
        <f>'5 жастағы балалар Ф'!U163</f>
        <v>0</v>
      </c>
      <c r="D317" s="32">
        <f>'5 жастағы балалар К'!U163</f>
        <v>0</v>
      </c>
      <c r="E317" s="32">
        <f>'5 жастағы балалар Т'!U163</f>
        <v>0</v>
      </c>
      <c r="F317" s="32">
        <f>'5 жастағы балалар Ш'!U163</f>
        <v>0</v>
      </c>
      <c r="G317" s="32">
        <f>'5 жастағы балалар Ә'!U163</f>
        <v>0</v>
      </c>
    </row>
    <row r="318" ht="15" customHeight="1" spans="2:7">
      <c r="B318" s="31">
        <v>7</v>
      </c>
      <c r="C318" s="32">
        <f>'5 жастағы балалар Ф'!V163</f>
        <v>0</v>
      </c>
      <c r="D318" s="32">
        <f>'5 жастағы балалар К'!V163</f>
        <v>0</v>
      </c>
      <c r="E318" s="32">
        <f>'5 жастағы балалар Т'!V163</f>
        <v>0</v>
      </c>
      <c r="F318" s="32">
        <f>'5 жастағы балалар Ш'!V163</f>
        <v>0</v>
      </c>
      <c r="G318" s="32">
        <f>'5 жастағы балалар Ә'!V163</f>
        <v>0</v>
      </c>
    </row>
    <row r="319" ht="15" customHeight="1" spans="2:7">
      <c r="B319" s="33"/>
      <c r="C319" s="32">
        <f>'5 жастағы балалар Ф'!W163</f>
        <v>0</v>
      </c>
      <c r="D319" s="32">
        <f>'5 жастағы балалар Ш'!W163</f>
        <v>0</v>
      </c>
      <c r="E319" s="32">
        <f>'5 жастағы балалар Т'!W163</f>
        <v>0</v>
      </c>
      <c r="F319" s="32">
        <f>'5 жастағы балалар Ш'!W163</f>
        <v>0</v>
      </c>
      <c r="G319" s="32">
        <f>'5 жастағы балалар Ә'!W163</f>
        <v>0</v>
      </c>
    </row>
    <row r="320" ht="15" customHeight="1" spans="2:7">
      <c r="B320" s="34"/>
      <c r="C320" s="32">
        <f>'5 жастағы балалар Ф'!X163</f>
        <v>0</v>
      </c>
      <c r="D320" s="32">
        <f>'5 жастағы балалар К'!X163</f>
        <v>0</v>
      </c>
      <c r="E320" s="32">
        <f>'5 жастағы балалар Т'!X163</f>
        <v>0</v>
      </c>
      <c r="F320" s="32">
        <f>'5 жастағы балалар Ш'!X163</f>
        <v>0</v>
      </c>
      <c r="G320" s="32">
        <f>'5 жастағы балалар Ә'!X163</f>
        <v>0</v>
      </c>
    </row>
    <row r="321" ht="15" customHeight="1" spans="2:7">
      <c r="B321" s="31">
        <v>8</v>
      </c>
      <c r="C321" s="41"/>
      <c r="D321" s="32">
        <f>'5 жастағы балалар К'!Y163</f>
        <v>0</v>
      </c>
      <c r="E321" s="42"/>
      <c r="F321" s="32">
        <f>'5 жастағы балалар Ш'!Y163</f>
        <v>0</v>
      </c>
      <c r="G321" s="42"/>
    </row>
    <row r="322" ht="15" customHeight="1" spans="2:7">
      <c r="B322" s="33"/>
      <c r="C322" s="43"/>
      <c r="D322" s="32">
        <f>'5 жастағы балалар К'!Z163</f>
        <v>0</v>
      </c>
      <c r="E322" s="44"/>
      <c r="F322" s="32">
        <f>'5 жастағы балалар Ш'!Z163</f>
        <v>0</v>
      </c>
      <c r="G322" s="44"/>
    </row>
    <row r="323" ht="15" customHeight="1" spans="2:7">
      <c r="B323" s="34"/>
      <c r="C323" s="43"/>
      <c r="D323" s="32">
        <f>'5 жастағы балалар К'!AA163</f>
        <v>0</v>
      </c>
      <c r="E323" s="44"/>
      <c r="F323" s="32">
        <f>'5 жастағы балалар Ш'!AA163</f>
        <v>0</v>
      </c>
      <c r="G323" s="44"/>
    </row>
    <row r="324" ht="15" customHeight="1" spans="2:7">
      <c r="B324" s="31">
        <v>9</v>
      </c>
      <c r="C324" s="43"/>
      <c r="D324" s="32">
        <f>'5 жастағы балалар К'!AB163</f>
        <v>0</v>
      </c>
      <c r="E324" s="44"/>
      <c r="F324" s="32">
        <f>'5 жастағы балалар Ш'!AB163</f>
        <v>0</v>
      </c>
      <c r="G324" s="44"/>
    </row>
    <row r="325" ht="15" customHeight="1" spans="2:7">
      <c r="B325" s="33"/>
      <c r="C325" s="43"/>
      <c r="D325" s="32">
        <f>'5 жастағы балалар К'!AC163</f>
        <v>0</v>
      </c>
      <c r="E325" s="44"/>
      <c r="F325" s="32">
        <f>'5 жастағы балалар Ш'!AC163</f>
        <v>0</v>
      </c>
      <c r="G325" s="44"/>
    </row>
    <row r="326" ht="15" customHeight="1" spans="2:7">
      <c r="B326" s="34"/>
      <c r="C326" s="43"/>
      <c r="D326" s="32">
        <f>'5 жастағы балалар К'!AD163</f>
        <v>0</v>
      </c>
      <c r="E326" s="44"/>
      <c r="F326" s="32">
        <f>'5 жастағы балалар Ш'!AD163</f>
        <v>0</v>
      </c>
      <c r="G326" s="44"/>
    </row>
    <row r="327" ht="15" customHeight="1" spans="2:7">
      <c r="B327" s="37">
        <v>10</v>
      </c>
      <c r="C327" s="43"/>
      <c r="D327" s="32">
        <f>'5 жастағы балалар К'!AE163</f>
        <v>0</v>
      </c>
      <c r="E327" s="44"/>
      <c r="F327" s="32">
        <f>'5 жастағы балалар Ш'!AE163</f>
        <v>0</v>
      </c>
      <c r="G327" s="44"/>
    </row>
    <row r="328" ht="15" customHeight="1" spans="2:7">
      <c r="B328" s="37"/>
      <c r="C328" s="43"/>
      <c r="D328" s="32">
        <f>'5 жастағы балалар К'!AF163</f>
        <v>0</v>
      </c>
      <c r="E328" s="44"/>
      <c r="F328" s="32">
        <f>'5 жастағы балалар Ш'!AF163</f>
        <v>0</v>
      </c>
      <c r="G328" s="44"/>
    </row>
    <row r="329" ht="15" customHeight="1" spans="2:7">
      <c r="B329" s="37"/>
      <c r="C329" s="43"/>
      <c r="D329" s="32">
        <f>'5 жастағы балалар К'!AG163</f>
        <v>0</v>
      </c>
      <c r="E329" s="44"/>
      <c r="F329" s="32">
        <f>'5 жастағы балалар Ш'!AG163</f>
        <v>0</v>
      </c>
      <c r="G329" s="44"/>
    </row>
    <row r="330" ht="15" customHeight="1" spans="2:7">
      <c r="B330" s="37">
        <v>11</v>
      </c>
      <c r="C330" s="43"/>
      <c r="D330" s="32">
        <f>'5 жастағы балалар К'!AH163</f>
        <v>0</v>
      </c>
      <c r="E330" s="44"/>
      <c r="F330" s="32">
        <f>'5 жастағы балалар Ш'!AH163</f>
        <v>0</v>
      </c>
      <c r="G330" s="44"/>
    </row>
    <row r="331" ht="15" customHeight="1" spans="2:7">
      <c r="B331" s="37"/>
      <c r="C331" s="43"/>
      <c r="D331" s="32">
        <f>'5 жастағы балалар К'!AI163</f>
        <v>0</v>
      </c>
      <c r="E331" s="44"/>
      <c r="F331" s="32">
        <f>'5 жастағы балалар Ш'!AI163</f>
        <v>0</v>
      </c>
      <c r="G331" s="44"/>
    </row>
    <row r="332" ht="15" customHeight="1" spans="2:7">
      <c r="B332" s="37"/>
      <c r="C332" s="43"/>
      <c r="D332" s="32">
        <f>'5 жастағы балалар К'!AJ163</f>
        <v>0</v>
      </c>
      <c r="E332" s="44"/>
      <c r="F332" s="32">
        <f>'5 жастағы балалар Ш'!AJ163</f>
        <v>0</v>
      </c>
      <c r="G332" s="44"/>
    </row>
    <row r="333" ht="15" customHeight="1" spans="2:7">
      <c r="B333" s="37">
        <v>12</v>
      </c>
      <c r="C333" s="43"/>
      <c r="D333" s="32">
        <f>'5 жастағы балалар К'!AK163</f>
        <v>0</v>
      </c>
      <c r="E333" s="44"/>
      <c r="F333" s="32">
        <f>'5 жастағы балалар Ш'!AK163</f>
        <v>0</v>
      </c>
      <c r="G333" s="44"/>
    </row>
    <row r="334" ht="15" customHeight="1" spans="2:7">
      <c r="B334" s="37"/>
      <c r="C334" s="43"/>
      <c r="D334" s="32">
        <f>'5 жастағы балалар К'!AL163</f>
        <v>0</v>
      </c>
      <c r="E334" s="44"/>
      <c r="F334" s="32">
        <f>'5 жастағы балалар Ш'!AL163</f>
        <v>0</v>
      </c>
      <c r="G334" s="44"/>
    </row>
    <row r="335" ht="15" customHeight="1" spans="2:7">
      <c r="B335" s="37"/>
      <c r="C335" s="43"/>
      <c r="D335" s="32">
        <f>'5 жастағы балалар К'!AM163</f>
        <v>0</v>
      </c>
      <c r="E335" s="44"/>
      <c r="F335" s="32">
        <f>'5 жастағы балалар Ш'!AM163</f>
        <v>0</v>
      </c>
      <c r="G335" s="44"/>
    </row>
    <row r="336" ht="15" customHeight="1" spans="2:7">
      <c r="B336" s="37">
        <v>13</v>
      </c>
      <c r="C336" s="43"/>
      <c r="D336" s="32">
        <f>'5 жастағы балалар К'!AN163</f>
        <v>0</v>
      </c>
      <c r="E336" s="44"/>
      <c r="F336" s="32">
        <f>'5 жастағы балалар Ш'!AN163</f>
        <v>0</v>
      </c>
      <c r="G336" s="44"/>
    </row>
    <row r="337" ht="15" customHeight="1" spans="2:7">
      <c r="B337" s="37"/>
      <c r="C337" s="43"/>
      <c r="D337" s="32">
        <f>'5 жастағы балалар К'!AO163</f>
        <v>0</v>
      </c>
      <c r="E337" s="44"/>
      <c r="F337" s="32">
        <f>'5 жастағы балалар Ш'!AO163</f>
        <v>0</v>
      </c>
      <c r="G337" s="44"/>
    </row>
    <row r="338" ht="15" customHeight="1" spans="2:7">
      <c r="B338" s="37"/>
      <c r="C338" s="43"/>
      <c r="D338" s="32">
        <f>'5 жастағы балалар К'!AP163</f>
        <v>0</v>
      </c>
      <c r="E338" s="44"/>
      <c r="F338" s="32">
        <f>'5 жастағы балалар Ш'!AP163</f>
        <v>0</v>
      </c>
      <c r="G338" s="44"/>
    </row>
    <row r="339" ht="15" customHeight="1" spans="2:7">
      <c r="B339" s="37">
        <v>14</v>
      </c>
      <c r="C339" s="43"/>
      <c r="D339" s="32">
        <f>'5 жастағы балалар К'!AQ163</f>
        <v>0</v>
      </c>
      <c r="E339" s="44"/>
      <c r="F339" s="32">
        <f>'5 жастағы балалар Ш'!AQ163</f>
        <v>0</v>
      </c>
      <c r="G339" s="44"/>
    </row>
    <row r="340" ht="15" customHeight="1" spans="2:7">
      <c r="B340" s="37"/>
      <c r="C340" s="43"/>
      <c r="D340" s="32">
        <f>'5 жастағы балалар К'!AR163</f>
        <v>0</v>
      </c>
      <c r="E340" s="44"/>
      <c r="F340" s="32">
        <f>'5 жастағы балалар Ш'!AR163</f>
        <v>0</v>
      </c>
      <c r="G340" s="44"/>
    </row>
    <row r="341" ht="15" customHeight="1" spans="2:7">
      <c r="B341" s="37"/>
      <c r="C341" s="43"/>
      <c r="D341" s="32">
        <f>'5 жастағы балалар К'!AS163</f>
        <v>0</v>
      </c>
      <c r="E341" s="44"/>
      <c r="F341" s="32">
        <f>'5 жастағы балалар Ш'!AS163</f>
        <v>0</v>
      </c>
      <c r="G341" s="44"/>
    </row>
    <row r="342" ht="15" customHeight="1" spans="2:7">
      <c r="B342" s="37">
        <v>15</v>
      </c>
      <c r="C342" s="43"/>
      <c r="D342" s="32">
        <f>'5 жастағы балалар К'!AT163</f>
        <v>0</v>
      </c>
      <c r="E342" s="44"/>
      <c r="F342" s="32">
        <f>'5 жастағы балалар Ш'!AT163</f>
        <v>0</v>
      </c>
      <c r="G342" s="44"/>
    </row>
    <row r="343" ht="15" customHeight="1" spans="2:7">
      <c r="B343" s="37"/>
      <c r="C343" s="43"/>
      <c r="D343" s="32">
        <f>'5 жастағы балалар К'!AU163</f>
        <v>0</v>
      </c>
      <c r="E343" s="44"/>
      <c r="F343" s="32">
        <f>'5 жастағы балалар Ш'!AU163</f>
        <v>0</v>
      </c>
      <c r="G343" s="44"/>
    </row>
    <row r="344" ht="15" customHeight="1" spans="2:7">
      <c r="B344" s="37"/>
      <c r="C344" s="43"/>
      <c r="D344" s="32">
        <f>'5 жастағы балалар К'!AV163</f>
        <v>0</v>
      </c>
      <c r="E344" s="44"/>
      <c r="F344" s="32">
        <f>'5 жастағы балалар Ш'!AV163</f>
        <v>0</v>
      </c>
      <c r="G344" s="44"/>
    </row>
    <row r="345" ht="15" customHeight="1" spans="2:7">
      <c r="B345" s="31">
        <v>16</v>
      </c>
      <c r="C345" s="43"/>
      <c r="D345" s="32">
        <f>'5 жастағы балалар К'!AW163</f>
        <v>0</v>
      </c>
      <c r="E345" s="44"/>
      <c r="F345" s="32">
        <f>'5 жастағы балалар Ш'!AW163</f>
        <v>0</v>
      </c>
      <c r="G345" s="44"/>
    </row>
    <row r="346" ht="15" customHeight="1" spans="2:7">
      <c r="B346" s="33"/>
      <c r="C346" s="43"/>
      <c r="D346" s="32">
        <f>'5 жастағы балалар К'!AX163</f>
        <v>0</v>
      </c>
      <c r="E346" s="44"/>
      <c r="F346" s="32">
        <f>'5 жастағы балалар Ш'!AX163</f>
        <v>0</v>
      </c>
      <c r="G346" s="44"/>
    </row>
    <row r="347" ht="15" customHeight="1" spans="2:7">
      <c r="B347" s="34"/>
      <c r="C347" s="43"/>
      <c r="D347" s="32">
        <f>'5 жастағы балалар К'!AY163</f>
        <v>0</v>
      </c>
      <c r="E347" s="44"/>
      <c r="F347" s="32">
        <f>'5 жастағы балалар Ш'!AY163</f>
        <v>0</v>
      </c>
      <c r="G347" s="44"/>
    </row>
    <row r="348" ht="15" customHeight="1" spans="2:7">
      <c r="B348" s="31">
        <v>17</v>
      </c>
      <c r="C348" s="43"/>
      <c r="D348" s="32">
        <f>'5 жастағы балалар К'!AZ163</f>
        <v>0</v>
      </c>
      <c r="E348" s="44"/>
      <c r="F348" s="32">
        <f>'5 жастағы балалар Ш'!AZ163</f>
        <v>0</v>
      </c>
      <c r="G348" s="44"/>
    </row>
    <row r="349" ht="15" customHeight="1" spans="2:7">
      <c r="B349" s="33"/>
      <c r="C349" s="43"/>
      <c r="D349" s="32">
        <f>'5 жастағы балалар К'!BA163</f>
        <v>0</v>
      </c>
      <c r="E349" s="44"/>
      <c r="F349" s="32">
        <f>'5 жастағы балалар Ш'!BA163</f>
        <v>0</v>
      </c>
      <c r="G349" s="44"/>
    </row>
    <row r="350" ht="15" customHeight="1" spans="2:7">
      <c r="B350" s="34"/>
      <c r="C350" s="43"/>
      <c r="D350" s="32">
        <f>'5 жастағы балалар К'!BB163</f>
        <v>0</v>
      </c>
      <c r="E350" s="44"/>
      <c r="F350" s="32">
        <f>'5 жастағы балалар Ш'!BB163</f>
        <v>0</v>
      </c>
      <c r="G350" s="44"/>
    </row>
    <row r="351" ht="15" customHeight="1" spans="2:7">
      <c r="B351" s="31">
        <v>18</v>
      </c>
      <c r="C351" s="43"/>
      <c r="D351" s="32">
        <f>'5 жастағы балалар К'!BC163</f>
        <v>0</v>
      </c>
      <c r="E351" s="44"/>
      <c r="F351" s="32">
        <f>'5 жастағы балалар Ш'!BC163</f>
        <v>0</v>
      </c>
      <c r="G351" s="44"/>
    </row>
    <row r="352" ht="15" customHeight="1" spans="2:7">
      <c r="B352" s="33"/>
      <c r="C352" s="43"/>
      <c r="D352" s="32">
        <f>'5 жастағы балалар К'!BD163</f>
        <v>0</v>
      </c>
      <c r="E352" s="44"/>
      <c r="F352" s="32">
        <f>'5 жастағы балалар Ш'!BD163</f>
        <v>0</v>
      </c>
      <c r="G352" s="44"/>
    </row>
    <row r="353" ht="15" customHeight="1" spans="2:7">
      <c r="B353" s="34"/>
      <c r="C353" s="43"/>
      <c r="D353" s="32">
        <f>'5 жастағы балалар К'!BE163</f>
        <v>0</v>
      </c>
      <c r="E353" s="44"/>
      <c r="F353" s="32">
        <f>'5 жастағы балалар Ш'!BE163</f>
        <v>0</v>
      </c>
      <c r="G353" s="44"/>
    </row>
    <row r="354" ht="15" customHeight="1" spans="2:7">
      <c r="B354" s="31">
        <v>19</v>
      </c>
      <c r="C354" s="43"/>
      <c r="D354" s="32">
        <f>'5 жастағы балалар К'!BF163</f>
        <v>0</v>
      </c>
      <c r="E354" s="44"/>
      <c r="F354" s="32">
        <f>'5 жастағы балалар Ш'!BF163</f>
        <v>0</v>
      </c>
      <c r="G354" s="44"/>
    </row>
    <row r="355" ht="15" customHeight="1" spans="2:7">
      <c r="B355" s="33"/>
      <c r="C355" s="43"/>
      <c r="D355" s="32">
        <f>'5 жастағы балалар К'!BG163</f>
        <v>0</v>
      </c>
      <c r="E355" s="44"/>
      <c r="F355" s="32">
        <f>'5 жастағы балалар Ш'!BG163</f>
        <v>0</v>
      </c>
      <c r="G355" s="44"/>
    </row>
    <row r="356" ht="15" customHeight="1" spans="2:7">
      <c r="B356" s="34"/>
      <c r="C356" s="43"/>
      <c r="D356" s="32">
        <f>'5 жастағы балалар К'!BH163</f>
        <v>0</v>
      </c>
      <c r="E356" s="44"/>
      <c r="F356" s="32">
        <f>'5 жастағы балалар Ш'!BH163</f>
        <v>0</v>
      </c>
      <c r="G356" s="44"/>
    </row>
    <row r="357" ht="15" customHeight="1" spans="2:7">
      <c r="B357" s="31">
        <v>20</v>
      </c>
      <c r="C357" s="43"/>
      <c r="D357" s="32">
        <f>'5 жастағы балалар К'!BI163</f>
        <v>0</v>
      </c>
      <c r="E357" s="44"/>
      <c r="F357" s="32">
        <f>'5 жастағы балалар Ш'!BI163</f>
        <v>0</v>
      </c>
      <c r="G357" s="44"/>
    </row>
    <row r="358" ht="15" customHeight="1" spans="2:7">
      <c r="B358" s="33"/>
      <c r="C358" s="43"/>
      <c r="D358" s="32">
        <f>'5 жастағы балалар К'!BJ163</f>
        <v>0</v>
      </c>
      <c r="E358" s="44"/>
      <c r="F358" s="32">
        <f>'5 жастағы балалар Ш'!BJ163</f>
        <v>0</v>
      </c>
      <c r="G358" s="44"/>
    </row>
    <row r="359" ht="15" customHeight="1" spans="2:7">
      <c r="B359" s="34"/>
      <c r="C359" s="43"/>
      <c r="D359" s="32">
        <f>'5 жастағы балалар К'!BK163</f>
        <v>0</v>
      </c>
      <c r="E359" s="44"/>
      <c r="F359" s="32">
        <f>'5 жастағы балалар Ш'!BK163</f>
        <v>0</v>
      </c>
      <c r="G359" s="44"/>
    </row>
    <row r="360" ht="15" customHeight="1" spans="2:7">
      <c r="B360" s="31">
        <v>21</v>
      </c>
      <c r="C360" s="43"/>
      <c r="D360" s="32">
        <f>'5 жастағы балалар К'!BL163</f>
        <v>0</v>
      </c>
      <c r="E360" s="44"/>
      <c r="F360" s="32">
        <f>'5 жастағы балалар Ш'!BL163</f>
        <v>0</v>
      </c>
      <c r="G360" s="44"/>
    </row>
    <row r="361" ht="15" customHeight="1" spans="2:7">
      <c r="B361" s="33"/>
      <c r="C361" s="43"/>
      <c r="D361" s="32">
        <f>'5 жастағы балалар К'!BM163</f>
        <v>0</v>
      </c>
      <c r="E361" s="44"/>
      <c r="F361" s="32">
        <f>'5 жастағы балалар Ш'!BM163</f>
        <v>0</v>
      </c>
      <c r="G361" s="44"/>
    </row>
    <row r="362" ht="15" customHeight="1" spans="2:7">
      <c r="B362" s="34"/>
      <c r="C362" s="43"/>
      <c r="D362" s="32">
        <f>'5 жастағы балалар К'!BN163</f>
        <v>0</v>
      </c>
      <c r="E362" s="44"/>
      <c r="F362" s="32">
        <f>'5 жастағы балалар Ш'!BN163</f>
        <v>0</v>
      </c>
      <c r="G362" s="44"/>
    </row>
    <row r="363" ht="15" customHeight="1" spans="2:7">
      <c r="B363" s="31">
        <v>22</v>
      </c>
      <c r="C363" s="43"/>
      <c r="D363" s="32">
        <f>'5 жастағы балалар К'!BO163</f>
        <v>0</v>
      </c>
      <c r="E363" s="44"/>
      <c r="F363" s="32">
        <f>'5 жастағы балалар Ш'!BO163</f>
        <v>0</v>
      </c>
      <c r="G363" s="44"/>
    </row>
    <row r="364" ht="15" customHeight="1" spans="2:7">
      <c r="B364" s="33"/>
      <c r="C364" s="43"/>
      <c r="D364" s="32">
        <f>'5 жастағы балалар К'!BP163</f>
        <v>0</v>
      </c>
      <c r="E364" s="44"/>
      <c r="F364" s="32">
        <f>'5 жастағы балалар Ш'!BP163</f>
        <v>0</v>
      </c>
      <c r="G364" s="44"/>
    </row>
    <row r="365" ht="15" customHeight="1" spans="2:7">
      <c r="B365" s="34"/>
      <c r="C365" s="43"/>
      <c r="D365" s="32">
        <f>'5 жастағы балалар К'!BQ163</f>
        <v>0</v>
      </c>
      <c r="E365" s="44"/>
      <c r="F365" s="32">
        <f>'5 жастағы балалар Ш'!BQ163</f>
        <v>0</v>
      </c>
      <c r="G365" s="44"/>
    </row>
    <row r="366" ht="15" customHeight="1" spans="2:7">
      <c r="B366" s="31">
        <v>23</v>
      </c>
      <c r="C366" s="43"/>
      <c r="D366" s="32">
        <f>'5 жастағы балалар К'!BR163</f>
        <v>0</v>
      </c>
      <c r="E366" s="44"/>
      <c r="F366" s="32">
        <f>'5 жастағы балалар Ш'!BR163</f>
        <v>0</v>
      </c>
      <c r="G366" s="44"/>
    </row>
    <row r="367" ht="15" customHeight="1" spans="2:7">
      <c r="B367" s="33"/>
      <c r="C367" s="43"/>
      <c r="D367" s="32">
        <f>'5 жастағы балалар К'!BS163</f>
        <v>0</v>
      </c>
      <c r="E367" s="44"/>
      <c r="F367" s="32">
        <f>'5 жастағы балалар Ш'!BS163</f>
        <v>0</v>
      </c>
      <c r="G367" s="44"/>
    </row>
    <row r="368" ht="15" customHeight="1" spans="2:7">
      <c r="B368" s="34"/>
      <c r="C368" s="43"/>
      <c r="D368" s="32">
        <f>'5 жастағы балалар К'!BT163</f>
        <v>0</v>
      </c>
      <c r="E368" s="44"/>
      <c r="F368" s="32">
        <f>'5 жастағы балалар Ш'!BT163</f>
        <v>0</v>
      </c>
      <c r="G368" s="44"/>
    </row>
    <row r="369" ht="15" customHeight="1" spans="2:7">
      <c r="B369" s="31">
        <v>24</v>
      </c>
      <c r="C369" s="43"/>
      <c r="D369" s="32">
        <f>'5 жастағы балалар К'!BU163</f>
        <v>0</v>
      </c>
      <c r="E369" s="44"/>
      <c r="F369" s="32">
        <f>'5 жастағы балалар Ш'!BU163</f>
        <v>0</v>
      </c>
      <c r="G369" s="44"/>
    </row>
    <row r="370" ht="15" customHeight="1" spans="2:7">
      <c r="B370" s="33"/>
      <c r="C370" s="43"/>
      <c r="D370" s="32">
        <f>'5 жастағы балалар К'!BV163</f>
        <v>0</v>
      </c>
      <c r="E370" s="44"/>
      <c r="F370" s="32">
        <f>'5 жастағы балалар Ш'!BV163</f>
        <v>0</v>
      </c>
      <c r="G370" s="44"/>
    </row>
    <row r="371" ht="15" customHeight="1" spans="2:7">
      <c r="B371" s="34"/>
      <c r="C371" s="43"/>
      <c r="D371" s="32">
        <f>'5 жастағы балалар К'!BW163</f>
        <v>0</v>
      </c>
      <c r="E371" s="44"/>
      <c r="F371" s="32">
        <f>'5 жастағы балалар Ш'!BW163</f>
        <v>0</v>
      </c>
      <c r="G371" s="44"/>
    </row>
    <row r="372" ht="15" customHeight="1" spans="2:7">
      <c r="B372" s="31">
        <v>25</v>
      </c>
      <c r="C372" s="43"/>
      <c r="D372" s="32">
        <f>'5 жастағы балалар К'!BX163</f>
        <v>0</v>
      </c>
      <c r="E372" s="44"/>
      <c r="F372" s="32">
        <f>'5 жастағы балалар Ш'!BX163</f>
        <v>0</v>
      </c>
      <c r="G372" s="44"/>
    </row>
    <row r="373" ht="15" customHeight="1" spans="2:7">
      <c r="B373" s="33"/>
      <c r="C373" s="43"/>
      <c r="D373" s="32">
        <f>'5 жастағы балалар К'!BY163</f>
        <v>0</v>
      </c>
      <c r="E373" s="44"/>
      <c r="F373" s="32">
        <f>'5 жастағы балалар Ш'!BY163</f>
        <v>0</v>
      </c>
      <c r="G373" s="44"/>
    </row>
    <row r="374" ht="15" customHeight="1" spans="2:7">
      <c r="B374" s="34"/>
      <c r="C374" s="43"/>
      <c r="D374" s="32">
        <f>'5 жастағы балалар К'!BZ163</f>
        <v>0</v>
      </c>
      <c r="E374" s="44"/>
      <c r="F374" s="32">
        <f>'5 жастағы балалар Ш'!BZ163</f>
        <v>0</v>
      </c>
      <c r="G374" s="44"/>
    </row>
    <row r="375" ht="15" customHeight="1" spans="2:7">
      <c r="B375" s="37">
        <v>26</v>
      </c>
      <c r="C375" s="43"/>
      <c r="D375" s="32">
        <f>'5 жастағы балалар К'!CA163</f>
        <v>0</v>
      </c>
      <c r="E375" s="44"/>
      <c r="F375" s="32">
        <f>'5 жастағы балалар Ш'!CA163</f>
        <v>0</v>
      </c>
      <c r="G375" s="44"/>
    </row>
    <row r="376" ht="15" customHeight="1" spans="2:7">
      <c r="B376" s="37"/>
      <c r="C376" s="43"/>
      <c r="D376" s="32">
        <f>'5 жастағы балалар К'!CB163</f>
        <v>0</v>
      </c>
      <c r="E376" s="44"/>
      <c r="F376" s="32">
        <f>'5 жастағы балалар Ш'!CB163</f>
        <v>0</v>
      </c>
      <c r="G376" s="44"/>
    </row>
    <row r="377" ht="15" customHeight="1" spans="2:7">
      <c r="B377" s="37"/>
      <c r="C377" s="43"/>
      <c r="D377" s="32">
        <f>'5 жастағы балалар К'!CC163</f>
        <v>0</v>
      </c>
      <c r="E377" s="44"/>
      <c r="F377" s="32">
        <f>'5 жастағы балалар Ш'!CC163</f>
        <v>0</v>
      </c>
      <c r="G377" s="44"/>
    </row>
    <row r="378" ht="15" customHeight="1" spans="2:7">
      <c r="B378" s="37">
        <v>27</v>
      </c>
      <c r="C378" s="43"/>
      <c r="D378" s="32">
        <f>'5 жастағы балалар К'!CD163</f>
        <v>0</v>
      </c>
      <c r="E378" s="44"/>
      <c r="F378" s="32">
        <f>'5 жастағы балалар Ш'!CD163</f>
        <v>0</v>
      </c>
      <c r="G378" s="44"/>
    </row>
    <row r="379" ht="15" customHeight="1" spans="2:7">
      <c r="B379" s="37"/>
      <c r="C379" s="43"/>
      <c r="D379" s="32">
        <f>'5 жастағы балалар К'!CE163</f>
        <v>0</v>
      </c>
      <c r="E379" s="44"/>
      <c r="F379" s="32">
        <f>'5 жастағы балалар Ш'!CE163</f>
        <v>0</v>
      </c>
      <c r="G379" s="44"/>
    </row>
    <row r="380" ht="15" customHeight="1" spans="2:7">
      <c r="B380" s="37"/>
      <c r="C380" s="43"/>
      <c r="D380" s="32">
        <f>'5 жастағы балалар К'!CF163</f>
        <v>0</v>
      </c>
      <c r="E380" s="44"/>
      <c r="F380" s="32">
        <f>'5 жастағы балалар Ш'!CF163</f>
        <v>0</v>
      </c>
      <c r="G380" s="44"/>
    </row>
    <row r="381" ht="15" customHeight="1" spans="2:7">
      <c r="B381" s="37">
        <v>28</v>
      </c>
      <c r="C381" s="43"/>
      <c r="D381" s="32">
        <f>'5 жастағы балалар К'!CG163</f>
        <v>0</v>
      </c>
      <c r="E381" s="44"/>
      <c r="F381" s="32">
        <f>'5 жастағы балалар Ш'!CG163</f>
        <v>0</v>
      </c>
      <c r="G381" s="44"/>
    </row>
    <row r="382" ht="15" customHeight="1" spans="2:7">
      <c r="B382" s="37"/>
      <c r="C382" s="43"/>
      <c r="D382" s="32">
        <f>'5 жастағы балалар К'!CH163</f>
        <v>0</v>
      </c>
      <c r="E382" s="44"/>
      <c r="F382" s="32">
        <f>'5 жастағы балалар Ш'!CH163</f>
        <v>0</v>
      </c>
      <c r="G382" s="44"/>
    </row>
    <row r="383" ht="15" customHeight="1" spans="2:7">
      <c r="B383" s="37"/>
      <c r="C383" s="43"/>
      <c r="D383" s="32">
        <f>'5 жастағы балалар К'!CI163</f>
        <v>0</v>
      </c>
      <c r="E383" s="44"/>
      <c r="F383" s="32">
        <f>'5 жастағы балалар Ш'!CI163</f>
        <v>0</v>
      </c>
      <c r="G383" s="44"/>
    </row>
    <row r="384" ht="15" customHeight="1" spans="2:7">
      <c r="B384" s="37">
        <v>29</v>
      </c>
      <c r="C384" s="43"/>
      <c r="D384" s="42"/>
      <c r="E384" s="44"/>
      <c r="F384" s="32">
        <f>'5 жастағы балалар Ш'!CJ163</f>
        <v>0</v>
      </c>
      <c r="G384" s="44"/>
    </row>
    <row r="385" ht="15" customHeight="1" spans="2:7">
      <c r="B385" s="37"/>
      <c r="C385" s="43"/>
      <c r="D385" s="44"/>
      <c r="E385" s="44"/>
      <c r="F385" s="32">
        <f>'5 жастағы балалар Ш'!CK163</f>
        <v>0</v>
      </c>
      <c r="G385" s="44"/>
    </row>
    <row r="386" ht="15" customHeight="1" spans="2:7">
      <c r="B386" s="37"/>
      <c r="C386" s="43"/>
      <c r="D386" s="44"/>
      <c r="E386" s="44"/>
      <c r="F386" s="32">
        <f>'5 жастағы балалар Ш'!CL163</f>
        <v>0</v>
      </c>
      <c r="G386" s="44"/>
    </row>
    <row r="387" ht="15" customHeight="1" spans="2:7">
      <c r="B387" s="37">
        <v>30</v>
      </c>
      <c r="C387" s="43"/>
      <c r="D387" s="44"/>
      <c r="E387" s="44"/>
      <c r="F387" s="32">
        <f>'5 жастағы балалар Ш'!CM163</f>
        <v>0</v>
      </c>
      <c r="G387" s="44"/>
    </row>
    <row r="388" ht="15" customHeight="1" spans="2:7">
      <c r="B388" s="37"/>
      <c r="C388" s="43"/>
      <c r="D388" s="44"/>
      <c r="E388" s="44"/>
      <c r="F388" s="32">
        <f>'5 жастағы балалар Ш'!CN163</f>
        <v>0</v>
      </c>
      <c r="G388" s="44"/>
    </row>
    <row r="389" ht="15" customHeight="1" spans="2:7">
      <c r="B389" s="37"/>
      <c r="C389" s="43"/>
      <c r="D389" s="44"/>
      <c r="E389" s="44"/>
      <c r="F389" s="32">
        <f>'5 жастағы балалар Ш'!CO163</f>
        <v>0</v>
      </c>
      <c r="G389" s="44"/>
    </row>
    <row r="390" ht="15" customHeight="1" spans="2:7">
      <c r="B390" s="37">
        <v>31</v>
      </c>
      <c r="C390" s="43"/>
      <c r="D390" s="44"/>
      <c r="E390" s="44"/>
      <c r="F390" s="32">
        <f>'5 жастағы балалар Ш'!CP163</f>
        <v>0</v>
      </c>
      <c r="G390" s="44"/>
    </row>
    <row r="391" ht="15" customHeight="1" spans="2:7">
      <c r="B391" s="37"/>
      <c r="C391" s="43"/>
      <c r="D391" s="44"/>
      <c r="E391" s="44"/>
      <c r="F391" s="32">
        <f>'5 жастағы балалар Ш'!CQ163</f>
        <v>0</v>
      </c>
      <c r="G391" s="44"/>
    </row>
    <row r="392" ht="15" customHeight="1" spans="2:7">
      <c r="B392" s="37"/>
      <c r="C392" s="43"/>
      <c r="D392" s="44"/>
      <c r="E392" s="44"/>
      <c r="F392" s="32">
        <f>'5 жастағы балалар Ш'!CR163</f>
        <v>0</v>
      </c>
      <c r="G392" s="44"/>
    </row>
    <row r="393" ht="15" customHeight="1" spans="2:7">
      <c r="B393" s="37">
        <v>32</v>
      </c>
      <c r="C393" s="43"/>
      <c r="D393" s="44"/>
      <c r="E393" s="44"/>
      <c r="F393" s="32">
        <f>'5 жастағы балалар Ш'!CS163</f>
        <v>0</v>
      </c>
      <c r="G393" s="44"/>
    </row>
    <row r="394" ht="15" customHeight="1" spans="2:7">
      <c r="B394" s="37"/>
      <c r="C394" s="43"/>
      <c r="D394" s="44"/>
      <c r="E394" s="44"/>
      <c r="F394" s="32">
        <f>'5 жастағы балалар Ш'!CT163</f>
        <v>0</v>
      </c>
      <c r="G394" s="44"/>
    </row>
    <row r="395" ht="15" customHeight="1" spans="2:7">
      <c r="B395" s="37"/>
      <c r="C395" s="43"/>
      <c r="D395" s="44"/>
      <c r="E395" s="44"/>
      <c r="F395" s="32">
        <f>'5 жастағы балалар Ш'!CU163</f>
        <v>0</v>
      </c>
      <c r="G395" s="44"/>
    </row>
    <row r="396" ht="15" customHeight="1" spans="2:7">
      <c r="B396" s="37">
        <v>33</v>
      </c>
      <c r="C396" s="43"/>
      <c r="D396" s="44"/>
      <c r="E396" s="44"/>
      <c r="F396" s="32">
        <f>'5 жастағы балалар Ш'!CV163</f>
        <v>0</v>
      </c>
      <c r="G396" s="44"/>
    </row>
    <row r="397" ht="15" customHeight="1" spans="2:7">
      <c r="B397" s="37"/>
      <c r="C397" s="43"/>
      <c r="D397" s="44"/>
      <c r="E397" s="44"/>
      <c r="F397" s="32">
        <f>'5 жастағы балалар Ш'!CW163</f>
        <v>0</v>
      </c>
      <c r="G397" s="44"/>
    </row>
    <row r="398" ht="15" customHeight="1" spans="2:7">
      <c r="B398" s="37"/>
      <c r="C398" s="43"/>
      <c r="D398" s="44"/>
      <c r="E398" s="44"/>
      <c r="F398" s="32">
        <f>'5 жастағы балалар Ш'!CX163</f>
        <v>0</v>
      </c>
      <c r="G398" s="44"/>
    </row>
    <row r="399" ht="15" customHeight="1" spans="2:7">
      <c r="B399" s="37">
        <v>34</v>
      </c>
      <c r="C399" s="43"/>
      <c r="D399" s="44"/>
      <c r="E399" s="44"/>
      <c r="F399" s="32">
        <f>'5 жастағы балалар Ш'!CY163</f>
        <v>0</v>
      </c>
      <c r="G399" s="44"/>
    </row>
    <row r="400" ht="15" customHeight="1" spans="2:7">
      <c r="B400" s="37"/>
      <c r="C400" s="43"/>
      <c r="D400" s="44"/>
      <c r="E400" s="44"/>
      <c r="F400" s="32">
        <f>'5 жастағы балалар Ш'!CZ163</f>
        <v>0</v>
      </c>
      <c r="G400" s="44"/>
    </row>
    <row r="401" ht="15" customHeight="1" spans="2:7">
      <c r="B401" s="37"/>
      <c r="C401" s="43"/>
      <c r="D401" s="44"/>
      <c r="E401" s="44"/>
      <c r="F401" s="32">
        <f>'5 жастағы балалар Ш'!DA163</f>
        <v>0</v>
      </c>
      <c r="G401" s="44"/>
    </row>
    <row r="402" ht="15" customHeight="1" spans="2:7">
      <c r="B402" s="37">
        <v>35</v>
      </c>
      <c r="C402" s="43"/>
      <c r="D402" s="44"/>
      <c r="E402" s="44"/>
      <c r="F402" s="32">
        <f>'5 жастағы балалар Ш'!DB163</f>
        <v>0</v>
      </c>
      <c r="G402" s="44"/>
    </row>
    <row r="403" ht="15" customHeight="1" spans="2:7">
      <c r="B403" s="37"/>
      <c r="C403" s="43"/>
      <c r="D403" s="44"/>
      <c r="E403" s="44"/>
      <c r="F403" s="32">
        <f>'5 жастағы балалар Ш'!DC163</f>
        <v>0</v>
      </c>
      <c r="G403" s="44"/>
    </row>
    <row r="404" ht="15" customHeight="1" spans="2:7">
      <c r="B404" s="37"/>
      <c r="C404" s="45"/>
      <c r="D404" s="46"/>
      <c r="E404" s="46"/>
      <c r="F404" s="32">
        <f>'5 жастағы балалар Ш'!DD163</f>
        <v>0</v>
      </c>
      <c r="G404" s="46"/>
    </row>
    <row r="405" ht="15" customHeight="1" spans="2:2">
      <c r="B405" s="47">
        <f>СВОД3!V58</f>
        <v>0</v>
      </c>
    </row>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 customHeight="1"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 customHeight="1"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 customHeight="1"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 customHeight="1"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 customHeight="1"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5" customHeight="1"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sheetData>
  <sheetProtection password="CC4B" sheet="1" selectLockedCells="1"/>
  <mergeCells count="135">
    <mergeCell ref="B4:C4"/>
    <mergeCell ref="B5:C5"/>
    <mergeCell ref="B6:C6"/>
    <mergeCell ref="B7:C7"/>
    <mergeCell ref="C9:E9"/>
    <mergeCell ref="F9:H9"/>
    <mergeCell ref="I9:K9"/>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10:E93"/>
    <mergeCell ref="F10:H93"/>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116"/>
  <sheetViews>
    <sheetView zoomScale="60" zoomScaleNormal="60" topLeftCell="AA7" workbookViewId="0">
      <selection activeCell="D45" sqref="D45:E45"/>
    </sheetView>
  </sheetViews>
  <sheetFormatPr defaultColWidth="9" defaultRowHeight="14.4"/>
  <cols>
    <col min="2" max="2" width="4.57407407407407" customWidth="1"/>
    <col min="3" max="3" width="35.287037037037" customWidth="1"/>
    <col min="4" max="18" width="12.712962962963" customWidth="1"/>
    <col min="19" max="19" width="10.8518518518519" customWidth="1"/>
    <col min="20" max="20" width="12.287037037037" customWidth="1"/>
    <col min="21" max="21" width="10.8518518518519" customWidth="1"/>
    <col min="22" max="22" width="11.712962962963" customWidth="1"/>
    <col min="23" max="23" width="10.1388888888889" customWidth="1"/>
    <col min="24" max="24" width="10.8518518518519" customWidth="1"/>
    <col min="25" max="25" width="11.5740740740741" customWidth="1"/>
    <col min="26" max="28" width="23.1388888888889" customWidth="1"/>
    <col min="29" max="29" width="12.287037037037" customWidth="1"/>
    <col min="30" max="43" width="10.1388888888889" customWidth="1"/>
    <col min="45" max="45" width="13.8518518518519" customWidth="1"/>
    <col min="47" max="47" width="12.712962962963" customWidth="1"/>
    <col min="49" max="49" width="13" customWidth="1"/>
    <col min="51" max="51" width="13" customWidth="1"/>
    <col min="53" max="53" width="13.8518518518519" customWidth="1"/>
  </cols>
  <sheetData>
    <row r="1" spans="2:21">
      <c r="B1" s="178"/>
      <c r="C1" s="178"/>
      <c r="D1" s="178"/>
      <c r="E1" s="178"/>
      <c r="F1" s="178"/>
      <c r="G1" s="178"/>
      <c r="H1" s="178"/>
      <c r="I1" s="178"/>
      <c r="J1" s="178"/>
      <c r="K1" s="178"/>
      <c r="L1" s="178"/>
      <c r="M1" s="178"/>
      <c r="N1" s="178"/>
      <c r="O1" s="178"/>
      <c r="P1" s="178"/>
      <c r="Q1" s="178"/>
      <c r="R1" s="178"/>
      <c r="S1" s="178"/>
      <c r="T1" s="178"/>
      <c r="U1" s="178"/>
    </row>
    <row r="2" spans="2:21">
      <c r="B2" s="178"/>
      <c r="C2" s="178"/>
      <c r="D2" s="178"/>
      <c r="E2" s="178"/>
      <c r="F2" s="178"/>
      <c r="G2" s="178"/>
      <c r="H2" s="178"/>
      <c r="I2" s="178"/>
      <c r="J2" s="178"/>
      <c r="K2" s="178"/>
      <c r="L2" s="178"/>
      <c r="M2" s="178"/>
      <c r="N2" s="178"/>
      <c r="O2" s="178"/>
      <c r="P2" s="178"/>
      <c r="Q2" s="178"/>
      <c r="R2" s="178"/>
      <c r="S2" s="178"/>
      <c r="T2" s="178"/>
      <c r="U2" s="178"/>
    </row>
    <row r="3" spans="2:21">
      <c r="B3" s="178"/>
      <c r="C3" s="178"/>
      <c r="D3" s="178"/>
      <c r="E3" s="178"/>
      <c r="F3" s="178"/>
      <c r="G3" s="178"/>
      <c r="H3" s="178"/>
      <c r="I3" s="178"/>
      <c r="J3" s="178"/>
      <c r="K3" s="178"/>
      <c r="L3" s="178"/>
      <c r="M3" s="178"/>
      <c r="N3" s="178"/>
      <c r="O3" s="178"/>
      <c r="P3" s="178"/>
      <c r="Q3" s="178"/>
      <c r="R3" s="178"/>
      <c r="S3" s="178"/>
      <c r="T3" s="178"/>
      <c r="U3" s="178"/>
    </row>
    <row r="4" spans="2:21">
      <c r="B4" s="178"/>
      <c r="C4" s="178" t="s">
        <v>793</v>
      </c>
      <c r="D4" s="178"/>
      <c r="E4" s="178"/>
      <c r="F4" s="178"/>
      <c r="G4" s="178"/>
      <c r="H4" s="178"/>
      <c r="I4" s="178"/>
      <c r="J4" s="178"/>
      <c r="K4" s="178"/>
      <c r="L4" s="178"/>
      <c r="M4" s="178"/>
      <c r="N4" s="178"/>
      <c r="O4" s="178"/>
      <c r="P4" s="178"/>
      <c r="Q4" s="178"/>
      <c r="R4" s="178"/>
      <c r="S4" s="178"/>
      <c r="T4" s="178"/>
      <c r="U4" s="178"/>
    </row>
    <row r="5" ht="15" customHeight="1" spans="2:21">
      <c r="B5" s="178" t="s">
        <v>794</v>
      </c>
      <c r="C5" s="178"/>
      <c r="D5" s="178"/>
      <c r="E5" s="178"/>
      <c r="F5" s="178"/>
      <c r="G5" s="178"/>
      <c r="H5" s="178"/>
      <c r="I5" s="178"/>
      <c r="J5" s="178"/>
      <c r="K5" s="178"/>
      <c r="L5" s="178"/>
      <c r="M5" s="178"/>
      <c r="N5" s="178"/>
      <c r="O5" s="178"/>
      <c r="P5" s="178"/>
      <c r="Q5" s="178"/>
      <c r="R5" s="178"/>
      <c r="S5" s="178"/>
      <c r="T5" s="178"/>
      <c r="U5" s="178"/>
    </row>
    <row r="6" spans="1:22">
      <c r="A6" s="178"/>
      <c r="B6" s="178"/>
      <c r="C6" s="178"/>
      <c r="D6" s="178"/>
      <c r="E6" s="178"/>
      <c r="F6" s="178"/>
      <c r="G6" s="178"/>
      <c r="H6" s="178"/>
      <c r="I6" s="178"/>
      <c r="J6" s="178"/>
      <c r="K6" s="178"/>
      <c r="L6" s="178"/>
      <c r="M6" s="178"/>
      <c r="N6" s="178"/>
      <c r="O6" s="178"/>
      <c r="P6" s="178"/>
      <c r="Q6" s="178"/>
      <c r="R6" s="178"/>
      <c r="S6" s="178"/>
      <c r="T6" s="178"/>
      <c r="U6" s="178"/>
      <c r="V6" s="178"/>
    </row>
    <row r="8" ht="83.25" customHeight="1" spans="2:21">
      <c r="B8" s="179" t="s">
        <v>3</v>
      </c>
      <c r="C8" s="179" t="s">
        <v>4</v>
      </c>
      <c r="D8" s="180" t="s">
        <v>5</v>
      </c>
      <c r="E8" s="181"/>
      <c r="F8" s="182"/>
      <c r="G8" s="183" t="s">
        <v>112</v>
      </c>
      <c r="H8" s="184"/>
      <c r="I8" s="209"/>
      <c r="J8" s="183" t="s">
        <v>338</v>
      </c>
      <c r="K8" s="184"/>
      <c r="L8" s="209"/>
      <c r="M8" s="183" t="s">
        <v>405</v>
      </c>
      <c r="N8" s="184"/>
      <c r="O8" s="209"/>
      <c r="P8" s="183" t="s">
        <v>726</v>
      </c>
      <c r="Q8" s="184"/>
      <c r="R8" s="209"/>
      <c r="S8" s="212" t="s">
        <v>6</v>
      </c>
      <c r="T8" s="213" t="s">
        <v>7</v>
      </c>
      <c r="U8" s="214" t="s">
        <v>8</v>
      </c>
    </row>
    <row r="9" ht="95.25" customHeight="1" spans="2:21">
      <c r="B9" s="185"/>
      <c r="C9" s="185"/>
      <c r="D9" s="186" t="s">
        <v>795</v>
      </c>
      <c r="E9" s="186" t="s">
        <v>796</v>
      </c>
      <c r="F9" s="186" t="s">
        <v>797</v>
      </c>
      <c r="G9" s="186" t="s">
        <v>795</v>
      </c>
      <c r="H9" s="186" t="s">
        <v>796</v>
      </c>
      <c r="I9" s="186" t="s">
        <v>797</v>
      </c>
      <c r="J9" s="186" t="s">
        <v>795</v>
      </c>
      <c r="K9" s="186" t="s">
        <v>796</v>
      </c>
      <c r="L9" s="186" t="s">
        <v>797</v>
      </c>
      <c r="M9" s="186" t="s">
        <v>795</v>
      </c>
      <c r="N9" s="186" t="s">
        <v>796</v>
      </c>
      <c r="O9" s="186" t="s">
        <v>797</v>
      </c>
      <c r="P9" s="186" t="s">
        <v>795</v>
      </c>
      <c r="Q9" s="186" t="s">
        <v>796</v>
      </c>
      <c r="R9" s="186" t="s">
        <v>797</v>
      </c>
      <c r="S9" s="216"/>
      <c r="T9" s="217"/>
      <c r="U9" s="218"/>
    </row>
    <row r="10" spans="2:53">
      <c r="B10" s="187">
        <v>1</v>
      </c>
      <c r="C10" s="188" t="str">
        <f>'5 жастағы балалар Ф'!C10</f>
        <v>Айдар Айхан Мадиярұлы</v>
      </c>
      <c r="D10" s="188">
        <f>'5 жастағы балалар Ф'!V10</f>
        <v>1</v>
      </c>
      <c r="E10" s="188">
        <f>'5 жастағы балалар Ф'!W10</f>
        <v>5</v>
      </c>
      <c r="F10" s="188">
        <f>'5 жастағы балалар Ф'!X10</f>
        <v>0</v>
      </c>
      <c r="G10" s="188">
        <f>'5 жастағы балалар К'!BF10</f>
        <v>0</v>
      </c>
      <c r="H10" s="188">
        <f>'5 жастағы балалар К'!BG10</f>
        <v>18</v>
      </c>
      <c r="I10" s="188">
        <f>'5 жастағы балалар К'!BH10</f>
        <v>0</v>
      </c>
      <c r="J10" s="188">
        <f>'5 жастағы балалар Т'!V10</f>
        <v>0</v>
      </c>
      <c r="K10" s="188">
        <f>'5 жастағы балалар Т'!W10</f>
        <v>6</v>
      </c>
      <c r="L10" s="188">
        <f>'5 жастағы балалар Т'!X10</f>
        <v>0</v>
      </c>
      <c r="M10" s="188">
        <f>'5 жастағы балалар Ш'!CP10</f>
        <v>0</v>
      </c>
      <c r="N10" s="187">
        <f>'5 жастағы балалар Ш'!CQ10</f>
        <v>25</v>
      </c>
      <c r="O10" s="187">
        <f>'5 жастағы балалар Ш'!CR10</f>
        <v>5</v>
      </c>
      <c r="P10" s="187">
        <f>'5 жастағы балалар Ә'!V10</f>
        <v>0</v>
      </c>
      <c r="Q10" s="187">
        <f>'5 жастағы балалар Ә'!W10</f>
        <v>6</v>
      </c>
      <c r="R10" s="220">
        <f>'5 жастағы балалар Ә'!X10</f>
        <v>0</v>
      </c>
      <c r="S10" s="221">
        <f t="shared" ref="S10:U29" si="0">(D10+G10+J10+M10+P10)/5</f>
        <v>0.2</v>
      </c>
      <c r="T10" s="222">
        <f t="shared" si="0"/>
        <v>12</v>
      </c>
      <c r="U10" s="223">
        <f t="shared" si="0"/>
        <v>1</v>
      </c>
      <c r="X10" s="234" t="s">
        <v>798</v>
      </c>
      <c r="Y10" s="234"/>
      <c r="Z10" s="234"/>
      <c r="AA10" s="234"/>
      <c r="AB10" s="234"/>
      <c r="AC10" s="234"/>
      <c r="AP10" s="338" t="s">
        <v>798</v>
      </c>
      <c r="AQ10" s="339"/>
      <c r="AR10" s="339"/>
      <c r="AS10" s="340"/>
      <c r="AT10" s="341"/>
      <c r="AU10" s="341"/>
      <c r="AV10" s="341"/>
      <c r="AW10" s="341"/>
      <c r="AX10" s="197"/>
      <c r="AY10" s="197"/>
      <c r="AZ10" s="197"/>
      <c r="BA10" s="197"/>
    </row>
    <row r="11" spans="2:53">
      <c r="B11" s="187">
        <v>2</v>
      </c>
      <c r="C11" s="188" t="str">
        <f>'5 жастағы балалар Ф'!C11</f>
        <v>Асхатқызы Әйніл</v>
      </c>
      <c r="D11" s="188">
        <f>'5 жастағы балалар Ф'!V11</f>
        <v>4</v>
      </c>
      <c r="E11" s="188">
        <f>'5 жастағы балалар Ф'!W11</f>
        <v>2</v>
      </c>
      <c r="F11" s="188">
        <f>'5 жастағы балалар Ф'!X11</f>
        <v>0</v>
      </c>
      <c r="G11" s="188">
        <f>'5 жастағы балалар К'!BF11</f>
        <v>1</v>
      </c>
      <c r="H11" s="188">
        <f>'5 жастағы балалар К'!BG11</f>
        <v>17</v>
      </c>
      <c r="I11" s="188">
        <f>'5 жастағы балалар К'!BH11</f>
        <v>0</v>
      </c>
      <c r="J11" s="188">
        <f>'5 жастағы балалар Т'!V11</f>
        <v>1</v>
      </c>
      <c r="K11" s="188">
        <f>'5 жастағы балалар Т'!W11</f>
        <v>5</v>
      </c>
      <c r="L11" s="188">
        <f>'5 жастағы балалар Т'!X11</f>
        <v>0</v>
      </c>
      <c r="M11" s="188">
        <f>'5 жастағы балалар Ш'!CP11</f>
        <v>3</v>
      </c>
      <c r="N11" s="187">
        <f>'5 жастағы балалар Ш'!CQ11</f>
        <v>26</v>
      </c>
      <c r="O11" s="187">
        <f>'5 жастағы балалар Ш'!CR11</f>
        <v>1</v>
      </c>
      <c r="P11" s="187">
        <f>'5 жастағы балалар Ә'!V11</f>
        <v>0</v>
      </c>
      <c r="Q11" s="187">
        <f>'5 жастағы балалар Ә'!W11</f>
        <v>6</v>
      </c>
      <c r="R11" s="220">
        <f>'5 жастағы балалар Ә'!X11</f>
        <v>0</v>
      </c>
      <c r="S11" s="221">
        <f t="shared" si="0"/>
        <v>1.8</v>
      </c>
      <c r="T11" s="222">
        <f t="shared" si="0"/>
        <v>11.2</v>
      </c>
      <c r="U11" s="223">
        <f t="shared" si="0"/>
        <v>0.2</v>
      </c>
      <c r="X11" s="189"/>
      <c r="Y11" s="189"/>
      <c r="Z11" s="234" t="s">
        <v>73</v>
      </c>
      <c r="AA11" s="234" t="s">
        <v>799</v>
      </c>
      <c r="AB11" s="32" t="s">
        <v>800</v>
      </c>
      <c r="AC11" s="32" t="s">
        <v>801</v>
      </c>
      <c r="AP11" s="281" t="s">
        <v>799</v>
      </c>
      <c r="AQ11" s="342" t="s">
        <v>802</v>
      </c>
      <c r="AR11" s="343">
        <f>(G45+J45+M45+P45+S45+V45)/6</f>
        <v>5.5</v>
      </c>
      <c r="AS11" s="344">
        <f>AR11*100/Q38</f>
        <v>50</v>
      </c>
      <c r="AT11" s="197"/>
      <c r="AU11" s="197"/>
      <c r="AV11" s="197"/>
      <c r="AW11" s="197"/>
      <c r="AX11" s="197"/>
      <c r="AY11" s="197"/>
      <c r="AZ11" s="197"/>
      <c r="BA11" s="197"/>
    </row>
    <row r="12" ht="17.25" customHeight="1" spans="2:53">
      <c r="B12" s="187">
        <v>3</v>
      </c>
      <c r="C12" s="188" t="str">
        <f>'5 жастағы балалар Ф'!C12</f>
        <v>Аханов Жантөре Мадатұлы</v>
      </c>
      <c r="D12" s="188">
        <f>'5 жастағы балалар Ф'!V12</f>
        <v>0</v>
      </c>
      <c r="E12" s="188">
        <f>'5 жастағы балалар Ф'!W12</f>
        <v>0</v>
      </c>
      <c r="F12" s="188">
        <f>'5 жастағы балалар Ф'!X12</f>
        <v>6</v>
      </c>
      <c r="G12" s="188">
        <f>'5 жастағы балалар К'!BF12</f>
        <v>0</v>
      </c>
      <c r="H12" s="188">
        <f>'5 жастағы балалар К'!BG12</f>
        <v>0</v>
      </c>
      <c r="I12" s="188">
        <f>'5 жастағы балалар К'!BH12</f>
        <v>18</v>
      </c>
      <c r="J12" s="188">
        <f>'5 жастағы балалар Т'!V12</f>
        <v>0</v>
      </c>
      <c r="K12" s="188">
        <f>'5 жастағы балалар Т'!W12</f>
        <v>0</v>
      </c>
      <c r="L12" s="188">
        <f>'5 жастағы балалар Т'!X12</f>
        <v>6</v>
      </c>
      <c r="M12" s="188">
        <f>'5 жастағы балалар Ш'!CP12</f>
        <v>0</v>
      </c>
      <c r="N12" s="187">
        <f>'5 жастағы балалар Ш'!CQ12</f>
        <v>0</v>
      </c>
      <c r="O12" s="187">
        <f>'5 жастағы балалар Ш'!CR12</f>
        <v>30</v>
      </c>
      <c r="P12" s="187">
        <f>'5 жастағы балалар Ә'!V12</f>
        <v>0</v>
      </c>
      <c r="Q12" s="187">
        <f>'5 жастағы балалар Ә'!W12</f>
        <v>0</v>
      </c>
      <c r="R12" s="220">
        <f>'5 жастағы балалар Ә'!X12</f>
        <v>6</v>
      </c>
      <c r="S12" s="221">
        <f t="shared" si="0"/>
        <v>0</v>
      </c>
      <c r="T12" s="222">
        <f t="shared" si="0"/>
        <v>0</v>
      </c>
      <c r="U12" s="223">
        <f t="shared" si="0"/>
        <v>13.2</v>
      </c>
      <c r="X12" s="226" t="s">
        <v>799</v>
      </c>
      <c r="Y12" s="234" t="s">
        <v>802</v>
      </c>
      <c r="Z12" s="238">
        <f>'5 жастағы балалар Ф'!X41</f>
        <v>50</v>
      </c>
      <c r="AA12" s="241" t="s">
        <v>803</v>
      </c>
      <c r="AB12" s="242"/>
      <c r="AC12" s="243"/>
      <c r="AP12" s="281" t="s">
        <v>800</v>
      </c>
      <c r="AQ12" s="291" t="s">
        <v>802</v>
      </c>
      <c r="AR12" s="283">
        <f>(H45+K45+N45+Q45+T45+W45)/6</f>
        <v>3.5</v>
      </c>
      <c r="AS12" s="344">
        <f>AR12*100/Q38</f>
        <v>31.8181818181818</v>
      </c>
      <c r="AT12" s="197"/>
      <c r="AU12" s="197"/>
      <c r="AV12" s="197"/>
      <c r="AW12" s="197"/>
      <c r="AX12" s="197"/>
      <c r="AY12" s="197"/>
      <c r="AZ12" s="197"/>
      <c r="BA12" s="197"/>
    </row>
    <row r="13" spans="2:53">
      <c r="B13" s="187">
        <v>4</v>
      </c>
      <c r="C13" s="188" t="str">
        <f>'5 жастағы балалар Ф'!C13</f>
        <v>Болатов Али Дарханұлы</v>
      </c>
      <c r="D13" s="188">
        <f>'5 жастағы балалар Ф'!V13</f>
        <v>4</v>
      </c>
      <c r="E13" s="188">
        <f>'5 жастағы балалар Ф'!W13</f>
        <v>2</v>
      </c>
      <c r="F13" s="188">
        <f>'5 жастағы балалар Ф'!X13</f>
        <v>0</v>
      </c>
      <c r="G13" s="188">
        <f>'5 жастағы балалар К'!BF13</f>
        <v>0</v>
      </c>
      <c r="H13" s="188">
        <f>'5 жастағы балалар К'!BG13</f>
        <v>18</v>
      </c>
      <c r="I13" s="188">
        <f>'5 жастағы балалар К'!BH13</f>
        <v>0</v>
      </c>
      <c r="J13" s="188">
        <f>'5 жастағы балалар Т'!V13</f>
        <v>0</v>
      </c>
      <c r="K13" s="188">
        <f>'5 жастағы балалар Т'!W13</f>
        <v>6</v>
      </c>
      <c r="L13" s="188">
        <f>'5 жастағы балалар Т'!X13</f>
        <v>0</v>
      </c>
      <c r="M13" s="188">
        <f>'5 жастағы балалар Ш'!CP13</f>
        <v>0</v>
      </c>
      <c r="N13" s="187">
        <f>'5 жастағы балалар Ш'!CQ13</f>
        <v>27</v>
      </c>
      <c r="O13" s="187">
        <f>'5 жастағы балалар Ш'!CR13</f>
        <v>3</v>
      </c>
      <c r="P13" s="187">
        <f>'5 жастағы балалар Ә'!V13</f>
        <v>0</v>
      </c>
      <c r="Q13" s="187">
        <f>'5 жастағы балалар Ә'!W13</f>
        <v>6</v>
      </c>
      <c r="R13" s="220">
        <f>'5 жастағы балалар Ә'!X13</f>
        <v>0</v>
      </c>
      <c r="S13" s="221">
        <f t="shared" si="0"/>
        <v>0.8</v>
      </c>
      <c r="T13" s="222">
        <f t="shared" si="0"/>
        <v>11.8</v>
      </c>
      <c r="U13" s="223">
        <f t="shared" si="0"/>
        <v>0.6</v>
      </c>
      <c r="X13" s="226" t="s">
        <v>800</v>
      </c>
      <c r="Y13" s="234"/>
      <c r="Z13" s="238">
        <f>'5 жастағы балалар Ф'!X42</f>
        <v>31.8181818181818</v>
      </c>
      <c r="AA13" s="245"/>
      <c r="AB13" s="246"/>
      <c r="AC13" s="247"/>
      <c r="AP13" s="281" t="s">
        <v>801</v>
      </c>
      <c r="AQ13" s="291" t="s">
        <v>802</v>
      </c>
      <c r="AR13" s="283">
        <f>(I45+L45+O45+R45+U45+X45)/6</f>
        <v>2</v>
      </c>
      <c r="AS13" s="344">
        <f>AR13*100/Q38</f>
        <v>18.1818181818182</v>
      </c>
      <c r="AT13" s="197"/>
      <c r="AU13" s="197"/>
      <c r="AV13" s="197"/>
      <c r="AW13" s="197"/>
      <c r="AX13" s="197"/>
      <c r="AY13" s="197"/>
      <c r="AZ13" s="197"/>
      <c r="BA13" s="197"/>
    </row>
    <row r="14" spans="2:53">
      <c r="B14" s="187">
        <v>5</v>
      </c>
      <c r="C14" s="188" t="str">
        <f>'5 жастағы балалар Ф'!C14</f>
        <v>Бақытжан Айбар Даулетұлы</v>
      </c>
      <c r="D14" s="188">
        <f>'5 жастағы балалар Ф'!V14</f>
        <v>5</v>
      </c>
      <c r="E14" s="188">
        <f>'5 жастағы балалар Ф'!W14</f>
        <v>1</v>
      </c>
      <c r="F14" s="188">
        <f>'5 жастағы балалар Ф'!X14</f>
        <v>0</v>
      </c>
      <c r="G14" s="188">
        <f>'5 жастағы балалар К'!BF14</f>
        <v>5</v>
      </c>
      <c r="H14" s="188">
        <f>'5 жастағы балалар К'!BG14</f>
        <v>13</v>
      </c>
      <c r="I14" s="188">
        <f>'5 жастағы балалар К'!BH14</f>
        <v>0</v>
      </c>
      <c r="J14" s="188">
        <f>'5 жастағы балалар Т'!V14</f>
        <v>4</v>
      </c>
      <c r="K14" s="188">
        <f>'5 жастағы балалар Т'!W14</f>
        <v>2</v>
      </c>
      <c r="L14" s="188">
        <f>'5 жастағы балалар Т'!X14</f>
        <v>0</v>
      </c>
      <c r="M14" s="188">
        <f>'5 жастағы балалар Ш'!CP14</f>
        <v>18</v>
      </c>
      <c r="N14" s="187">
        <f>'5 жастағы балалар Ш'!CQ14</f>
        <v>12</v>
      </c>
      <c r="O14" s="187">
        <f>'5 жастағы балалар Ш'!CR14</f>
        <v>0</v>
      </c>
      <c r="P14" s="187">
        <f>'5 жастағы балалар Ә'!V14</f>
        <v>1</v>
      </c>
      <c r="Q14" s="187">
        <f>'5 жастағы балалар Ә'!W14</f>
        <v>5</v>
      </c>
      <c r="R14" s="220">
        <f>'5 жастағы балалар Ә'!X14</f>
        <v>0</v>
      </c>
      <c r="S14" s="221">
        <f t="shared" si="0"/>
        <v>6.6</v>
      </c>
      <c r="T14" s="222">
        <f t="shared" si="0"/>
        <v>6.6</v>
      </c>
      <c r="U14" s="223">
        <f t="shared" si="0"/>
        <v>0</v>
      </c>
      <c r="X14" s="226" t="s">
        <v>801</v>
      </c>
      <c r="Y14" s="234"/>
      <c r="Z14" s="238">
        <f>'5 жастағы балалар Ф'!X43</f>
        <v>18.1818181818182</v>
      </c>
      <c r="AA14" s="249">
        <f>AA18*Q38/100</f>
        <v>2.57333333333333</v>
      </c>
      <c r="AB14" s="249">
        <f>AB18*Q38/100</f>
        <v>6.15555555555555</v>
      </c>
      <c r="AC14" s="249">
        <f>AC18*Q38/100</f>
        <v>2.27111111111111</v>
      </c>
      <c r="AP14" s="284"/>
      <c r="AQ14" s="345"/>
      <c r="AR14" s="285">
        <f>SUM(AR11:AR13)</f>
        <v>11</v>
      </c>
      <c r="AS14" s="285">
        <f>SUM(AS11:AS13)</f>
        <v>100</v>
      </c>
      <c r="AT14" s="197"/>
      <c r="AU14" s="197"/>
      <c r="AV14" s="197"/>
      <c r="AW14" s="197"/>
      <c r="AX14" s="197"/>
      <c r="AY14" s="197"/>
      <c r="AZ14" s="197"/>
      <c r="BA14" s="197"/>
    </row>
    <row r="15" spans="2:53">
      <c r="B15" s="187">
        <v>6</v>
      </c>
      <c r="C15" s="188" t="str">
        <f>'5 жастағы балалар Ф'!C15</f>
        <v>Бақытжан Айым Мадиярқызы</v>
      </c>
      <c r="D15" s="188">
        <f>'5 жастағы балалар Ф'!V15</f>
        <v>0</v>
      </c>
      <c r="E15" s="188">
        <f>'5 жастағы балалар Ф'!W15</f>
        <v>1</v>
      </c>
      <c r="F15" s="188">
        <f>'5 жастағы балалар Ф'!X15</f>
        <v>5</v>
      </c>
      <c r="G15" s="188">
        <f>'5 жастағы балалар К'!BF15</f>
        <v>0</v>
      </c>
      <c r="H15" s="188">
        <f>'5 жастағы балалар К'!BG15</f>
        <v>0</v>
      </c>
      <c r="I15" s="188">
        <f>'5 жастағы балалар К'!BH15</f>
        <v>18</v>
      </c>
      <c r="J15" s="188">
        <f>'5 жастағы балалар Т'!V15</f>
        <v>0</v>
      </c>
      <c r="K15" s="188">
        <f>'5 жастағы балалар Т'!W15</f>
        <v>0</v>
      </c>
      <c r="L15" s="188">
        <f>'5 жастағы балалар Т'!X15</f>
        <v>6</v>
      </c>
      <c r="M15" s="188">
        <f>'5 жастағы балалар Ш'!CP15</f>
        <v>0</v>
      </c>
      <c r="N15" s="187">
        <f>'5 жастағы балалар Ш'!CQ15</f>
        <v>0</v>
      </c>
      <c r="O15" s="187">
        <f>'5 жастағы балалар Ш'!CR15</f>
        <v>30</v>
      </c>
      <c r="P15" s="187">
        <f>'5 жастағы балалар Ә'!V15</f>
        <v>0</v>
      </c>
      <c r="Q15" s="187">
        <f>'5 жастағы балалар Ә'!W15</f>
        <v>0</v>
      </c>
      <c r="R15" s="220">
        <f>'5 жастағы балалар Ә'!X15</f>
        <v>6</v>
      </c>
      <c r="S15" s="221">
        <f t="shared" si="0"/>
        <v>0</v>
      </c>
      <c r="T15" s="222">
        <f t="shared" si="0"/>
        <v>0.2</v>
      </c>
      <c r="U15" s="223">
        <f t="shared" si="0"/>
        <v>13</v>
      </c>
      <c r="X15" s="226"/>
      <c r="Y15" s="226"/>
      <c r="Z15" s="226"/>
      <c r="AA15" s="250"/>
      <c r="AB15" s="250"/>
      <c r="AC15" s="250"/>
      <c r="AP15" s="282"/>
      <c r="AQ15" s="291"/>
      <c r="AR15" s="286" t="s">
        <v>113</v>
      </c>
      <c r="AS15" s="286"/>
      <c r="AT15" s="290" t="s">
        <v>114</v>
      </c>
      <c r="AU15" s="290"/>
      <c r="AV15" s="291" t="s">
        <v>115</v>
      </c>
      <c r="AW15" s="291"/>
      <c r="AX15" s="197"/>
      <c r="AY15" s="197"/>
      <c r="AZ15" s="197"/>
      <c r="BA15" s="197"/>
    </row>
    <row r="16" spans="2:53">
      <c r="B16" s="187">
        <v>7</v>
      </c>
      <c r="C16" s="188" t="str">
        <f>'5 жастағы балалар Ф'!C16</f>
        <v>Нуритдин Райяна Мұсақызы</v>
      </c>
      <c r="D16" s="188">
        <f>'5 жастағы балалар Ф'!V16</f>
        <v>5</v>
      </c>
      <c r="E16" s="188">
        <f>'5 жастағы балалар Ф'!W16</f>
        <v>1</v>
      </c>
      <c r="F16" s="188">
        <f>'5 жастағы балалар Ф'!X16</f>
        <v>0</v>
      </c>
      <c r="G16" s="188">
        <f>'5 жастағы балалар К'!BF16</f>
        <v>3</v>
      </c>
      <c r="H16" s="188">
        <f>'5 жастағы балалар К'!BG16</f>
        <v>15</v>
      </c>
      <c r="I16" s="188">
        <f>'5 жастағы балалар К'!BH16</f>
        <v>0</v>
      </c>
      <c r="J16" s="188">
        <f>'5 жастағы балалар Т'!V16</f>
        <v>4</v>
      </c>
      <c r="K16" s="188">
        <f>'5 жастағы балалар Т'!W16</f>
        <v>2</v>
      </c>
      <c r="L16" s="188">
        <f>'5 жастағы балалар Т'!X16</f>
        <v>0</v>
      </c>
      <c r="M16" s="188">
        <f>'5 жастағы балалар Ш'!CP16</f>
        <v>25</v>
      </c>
      <c r="N16" s="187">
        <f>'5 жастағы балалар Ш'!CQ16</f>
        <v>5</v>
      </c>
      <c r="O16" s="187">
        <f>'5 жастағы балалар Ш'!CR16</f>
        <v>0</v>
      </c>
      <c r="P16" s="187">
        <f>'5 жастағы балалар Ә'!V16</f>
        <v>1</v>
      </c>
      <c r="Q16" s="187">
        <f>'5 жастағы балалар Ә'!W16</f>
        <v>5</v>
      </c>
      <c r="R16" s="220">
        <f>'5 жастағы балалар Ә'!X16</f>
        <v>0</v>
      </c>
      <c r="S16" s="221">
        <f t="shared" si="0"/>
        <v>7.6</v>
      </c>
      <c r="T16" s="222">
        <f t="shared" si="0"/>
        <v>5.6</v>
      </c>
      <c r="U16" s="223">
        <f t="shared" si="0"/>
        <v>0</v>
      </c>
      <c r="X16" s="226" t="s">
        <v>799</v>
      </c>
      <c r="Y16" s="237" t="s">
        <v>804</v>
      </c>
      <c r="Z16" s="238">
        <f>'5 жастағы балалар К'!BH41</f>
        <v>9.09090909090909</v>
      </c>
      <c r="AA16" s="241" t="s">
        <v>73</v>
      </c>
      <c r="AB16" s="242"/>
      <c r="AC16" s="243"/>
      <c r="AP16" s="281" t="s">
        <v>799</v>
      </c>
      <c r="AQ16" s="291" t="s">
        <v>804</v>
      </c>
      <c r="AR16" s="291">
        <f>(G52+J52+M52+P52+S52+V52)/6</f>
        <v>2.16666666666667</v>
      </c>
      <c r="AS16" s="344">
        <f>AR16*100/Q38</f>
        <v>19.6969696969697</v>
      </c>
      <c r="AT16" s="291">
        <f>(G59+J59+M59+P59+S59+V59)/6</f>
        <v>0</v>
      </c>
      <c r="AU16" s="289">
        <f>AT16*100/Q38</f>
        <v>0</v>
      </c>
      <c r="AV16" s="291">
        <f>(G66+J66+M66+P66+S66+V66)/6</f>
        <v>0.833333333333333</v>
      </c>
      <c r="AW16" s="289">
        <f>AV16*100/Q38</f>
        <v>7.57575757575758</v>
      </c>
      <c r="AX16" s="197"/>
      <c r="AY16" s="197"/>
      <c r="AZ16" s="197"/>
      <c r="BA16" s="197"/>
    </row>
    <row r="17" spans="2:53">
      <c r="B17" s="187">
        <v>8</v>
      </c>
      <c r="C17" s="188" t="str">
        <f>'5 жастағы балалар Ф'!C17</f>
        <v>Серікбай Төрехан Дарханұлы</v>
      </c>
      <c r="D17" s="188">
        <f>'5 жастағы балалар Ф'!V17</f>
        <v>2</v>
      </c>
      <c r="E17" s="188">
        <f>'5 жастағы балалар Ф'!W17</f>
        <v>3</v>
      </c>
      <c r="F17" s="188">
        <f>'5 жастағы балалар Ф'!X17</f>
        <v>1</v>
      </c>
      <c r="G17" s="188">
        <f>'5 жастағы балалар К'!BF17</f>
        <v>0</v>
      </c>
      <c r="H17" s="188">
        <f>'5 жастағы балалар К'!BG17</f>
        <v>16</v>
      </c>
      <c r="I17" s="188">
        <f>'5 жастағы балалар К'!BH17</f>
        <v>2</v>
      </c>
      <c r="J17" s="188">
        <f>'5 жастағы балалар Т'!V17</f>
        <v>0</v>
      </c>
      <c r="K17" s="188">
        <f>'5 жастағы балалар Т'!W17</f>
        <v>4</v>
      </c>
      <c r="L17" s="188">
        <f>'5 жастағы балалар Т'!X17</f>
        <v>2</v>
      </c>
      <c r="M17" s="188">
        <f>'5 жастағы балалар Ш'!CP17</f>
        <v>0</v>
      </c>
      <c r="N17" s="187">
        <f>'5 жастағы балалар Ш'!CQ17</f>
        <v>25</v>
      </c>
      <c r="O17" s="187">
        <f>'5 жастағы балалар Ш'!CR17</f>
        <v>5</v>
      </c>
      <c r="P17" s="187">
        <f>'5 жастағы балалар Ә'!V17</f>
        <v>0</v>
      </c>
      <c r="Q17" s="187">
        <f>'5 жастағы балалар Ә'!W17</f>
        <v>5</v>
      </c>
      <c r="R17" s="220">
        <f>'5 жастағы балалар Ә'!X17</f>
        <v>1</v>
      </c>
      <c r="S17" s="221">
        <f t="shared" si="0"/>
        <v>0.4</v>
      </c>
      <c r="T17" s="222">
        <f t="shared" si="0"/>
        <v>10.6</v>
      </c>
      <c r="U17" s="223">
        <f t="shared" si="0"/>
        <v>2.2</v>
      </c>
      <c r="X17" s="226" t="s">
        <v>800</v>
      </c>
      <c r="Y17" s="244"/>
      <c r="Z17" s="238">
        <f>'5 жастағы балалар К'!BH42</f>
        <v>70.7070707070707</v>
      </c>
      <c r="AA17" s="245"/>
      <c r="AB17" s="246"/>
      <c r="AC17" s="247"/>
      <c r="AP17" s="281" t="s">
        <v>800</v>
      </c>
      <c r="AQ17" s="291" t="s">
        <v>804</v>
      </c>
      <c r="AR17" s="283">
        <f>(H52+K52+N52+Q52+T52+W52)/6</f>
        <v>6.16666666666667</v>
      </c>
      <c r="AS17" s="344">
        <f>AR17*100/Q38</f>
        <v>56.0606060606061</v>
      </c>
      <c r="AT17" s="291">
        <f>(H59+K59+N59+Q59+T59+W59)/6</f>
        <v>9</v>
      </c>
      <c r="AU17" s="289">
        <f>AT17*100/Q38</f>
        <v>81.8181818181818</v>
      </c>
      <c r="AV17" s="291">
        <f>(H66+K66+N66+Q66+T66+W66)/6</f>
        <v>8.16666666666667</v>
      </c>
      <c r="AW17" s="289">
        <f>AV17*100/Q38</f>
        <v>74.2424242424242</v>
      </c>
      <c r="AX17" s="197"/>
      <c r="AY17" s="197"/>
      <c r="AZ17" s="197"/>
      <c r="BA17" s="197"/>
    </row>
    <row r="18" spans="2:53">
      <c r="B18" s="187">
        <v>9</v>
      </c>
      <c r="C18" s="188" t="str">
        <f>'5 жастағы балалар Ф'!C18</f>
        <v>Төлеужан Малика Талантқызы</v>
      </c>
      <c r="D18" s="188">
        <f>'5 жастағы балалар Ф'!V18</f>
        <v>6</v>
      </c>
      <c r="E18" s="188">
        <f>'5 жастағы балалар Ф'!W18</f>
        <v>0</v>
      </c>
      <c r="F18" s="188">
        <f>'5 жастағы балалар Ф'!X18</f>
        <v>0</v>
      </c>
      <c r="G18" s="188">
        <f>'5 жастағы балалар К'!BF18</f>
        <v>4</v>
      </c>
      <c r="H18" s="188">
        <f>'5 жастағы балалар К'!BG18</f>
        <v>13</v>
      </c>
      <c r="I18" s="188">
        <f>'5 жастағы балалар К'!BH18</f>
        <v>1</v>
      </c>
      <c r="J18" s="188">
        <f>'5 жастағы балалар Т'!V18</f>
        <v>2</v>
      </c>
      <c r="K18" s="188">
        <f>'5 жастағы балалар Т'!W18</f>
        <v>4</v>
      </c>
      <c r="L18" s="188">
        <f>'5 жастағы балалар Т'!X18</f>
        <v>0</v>
      </c>
      <c r="M18" s="188">
        <f>'5 жастағы балалар Ш'!CP18</f>
        <v>21</v>
      </c>
      <c r="N18" s="187">
        <f>'5 жастағы балалар Ш'!CQ18</f>
        <v>9</v>
      </c>
      <c r="O18" s="187">
        <f>'5 жастағы балалар Ш'!CR18</f>
        <v>0</v>
      </c>
      <c r="P18" s="187">
        <f>'5 жастағы балалар Ә'!V18</f>
        <v>0</v>
      </c>
      <c r="Q18" s="187">
        <f>'5 жастағы балалар Ә'!W18</f>
        <v>6</v>
      </c>
      <c r="R18" s="220">
        <f>'5 жастағы балалар Ә'!X18</f>
        <v>0</v>
      </c>
      <c r="S18" s="221">
        <f t="shared" si="0"/>
        <v>6.6</v>
      </c>
      <c r="T18" s="222">
        <f t="shared" si="0"/>
        <v>6.4</v>
      </c>
      <c r="U18" s="223">
        <f t="shared" si="0"/>
        <v>0.2</v>
      </c>
      <c r="X18" s="226" t="s">
        <v>801</v>
      </c>
      <c r="Y18" s="248"/>
      <c r="Z18" s="238">
        <f>'5 жастағы балалар К'!BH43</f>
        <v>20.2020202020202</v>
      </c>
      <c r="AA18" s="255">
        <f>(Z12+Z16+Z20+Z24+Z28)/5</f>
        <v>23.3939393939394</v>
      </c>
      <c r="AB18" s="255">
        <f>(Z13+Z17+Z21+Z25+Z29)/5</f>
        <v>55.9595959595959</v>
      </c>
      <c r="AC18" s="255">
        <f>(Z14+Z18+Z22+Z26+Z30)/5</f>
        <v>20.6464646464646</v>
      </c>
      <c r="AP18" s="281" t="s">
        <v>801</v>
      </c>
      <c r="AQ18" s="291" t="s">
        <v>804</v>
      </c>
      <c r="AR18" s="283">
        <f>(I52+L52+O52+R52+U52+X52)/6</f>
        <v>2.66666666666667</v>
      </c>
      <c r="AS18" s="344">
        <f>AR18*100/Q38</f>
        <v>24.2424242424242</v>
      </c>
      <c r="AT18" s="291">
        <f>(I59+L59+O59+R59+U59+X59)/6</f>
        <v>2</v>
      </c>
      <c r="AU18" s="289">
        <f>AT18*100/Q38</f>
        <v>18.1818181818182</v>
      </c>
      <c r="AV18" s="291">
        <f>(I66+L66+O66+R66+U66+X66)/6</f>
        <v>2</v>
      </c>
      <c r="AW18" s="289">
        <f>AV18*100/Q38</f>
        <v>18.1818181818182</v>
      </c>
      <c r="AX18" s="197"/>
      <c r="AY18" s="197"/>
      <c r="AZ18" s="197"/>
      <c r="BA18" s="197"/>
    </row>
    <row r="19" spans="2:53">
      <c r="B19" s="187">
        <v>10</v>
      </c>
      <c r="C19" s="188" t="str">
        <f>'5 жастағы балалар Ф'!C19</f>
        <v>Қабдысалы Нұрасыл Рақымұлы</v>
      </c>
      <c r="D19" s="188">
        <f>'5 жастағы балалар Ф'!V19</f>
        <v>5</v>
      </c>
      <c r="E19" s="188">
        <f>'5 жастағы балалар Ф'!W19</f>
        <v>1</v>
      </c>
      <c r="F19" s="188">
        <f>'5 жастағы балалар Ф'!X19</f>
        <v>0</v>
      </c>
      <c r="G19" s="188">
        <f>'5 жастағы балалар К'!BF19</f>
        <v>5</v>
      </c>
      <c r="H19" s="188">
        <f>'5 жастағы балалар К'!BG19</f>
        <v>13</v>
      </c>
      <c r="I19" s="188">
        <f>'5 жастағы балалар К'!BH19</f>
        <v>0</v>
      </c>
      <c r="J19" s="188">
        <f>'5 жастағы балалар Т'!V19</f>
        <v>6</v>
      </c>
      <c r="K19" s="188">
        <f>'5 жастағы балалар Т'!W19</f>
        <v>0</v>
      </c>
      <c r="L19" s="188">
        <f>'5 жастағы балалар Т'!X19</f>
        <v>0</v>
      </c>
      <c r="M19" s="188">
        <f>'5 жастағы балалар Ш'!CP19</f>
        <v>24</v>
      </c>
      <c r="N19" s="187">
        <f>'5 жастағы балалар Ш'!CQ19</f>
        <v>5</v>
      </c>
      <c r="O19" s="187">
        <f>'5 жастағы балалар Ш'!CR19</f>
        <v>1</v>
      </c>
      <c r="P19" s="187">
        <f>'5 жастағы балалар Ә'!V19</f>
        <v>1</v>
      </c>
      <c r="Q19" s="187">
        <f>'5 жастағы балалар Ә'!W19</f>
        <v>5</v>
      </c>
      <c r="R19" s="220">
        <f>'5 жастағы балалар Ә'!X19</f>
        <v>0</v>
      </c>
      <c r="S19" s="221">
        <f t="shared" si="0"/>
        <v>8.2</v>
      </c>
      <c r="T19" s="222">
        <f t="shared" si="0"/>
        <v>4.8</v>
      </c>
      <c r="U19" s="223">
        <f t="shared" si="0"/>
        <v>0.2</v>
      </c>
      <c r="X19" s="226"/>
      <c r="Y19" s="226"/>
      <c r="Z19" s="226"/>
      <c r="AA19" s="321"/>
      <c r="AB19" s="322"/>
      <c r="AC19" s="323"/>
      <c r="AP19" s="282"/>
      <c r="AQ19" s="291"/>
      <c r="AR19" s="287">
        <f t="shared" ref="AR19:AW19" si="1">SUM(AR16:AR18)</f>
        <v>11</v>
      </c>
      <c r="AS19" s="287">
        <f t="shared" si="1"/>
        <v>100</v>
      </c>
      <c r="AT19" s="292">
        <f t="shared" si="1"/>
        <v>11</v>
      </c>
      <c r="AU19" s="287">
        <f t="shared" si="1"/>
        <v>100</v>
      </c>
      <c r="AV19" s="292">
        <f t="shared" si="1"/>
        <v>11</v>
      </c>
      <c r="AW19" s="287">
        <f t="shared" si="1"/>
        <v>100</v>
      </c>
      <c r="AX19" s="197"/>
      <c r="AY19" s="197"/>
      <c r="AZ19" s="197"/>
      <c r="BA19" s="197"/>
    </row>
    <row r="20" spans="2:53">
      <c r="B20" s="187">
        <v>11</v>
      </c>
      <c r="C20" s="188" t="str">
        <f>'5 жастағы балалар Ф'!C20</f>
        <v>Қойшыбаева Фарида</v>
      </c>
      <c r="D20" s="188">
        <f>'5 жастағы балалар Ф'!V20</f>
        <v>1</v>
      </c>
      <c r="E20" s="188">
        <f>'5 жастағы балалар Ф'!W20</f>
        <v>5</v>
      </c>
      <c r="F20" s="188">
        <f>'5 жастағы балалар Ф'!X20</f>
        <v>0</v>
      </c>
      <c r="G20" s="188">
        <f>'5 жастағы балалар К'!BF20</f>
        <v>0</v>
      </c>
      <c r="H20" s="188">
        <f>'5 жастағы балалар К'!BG20</f>
        <v>17</v>
      </c>
      <c r="I20" s="188">
        <f>'5 жастағы балалар К'!BH20</f>
        <v>1</v>
      </c>
      <c r="J20" s="188">
        <f>'5 жастағы балалар Т'!V20</f>
        <v>0</v>
      </c>
      <c r="K20" s="188">
        <f>'5 жастағы балалар Т'!W20</f>
        <v>6</v>
      </c>
      <c r="L20" s="188">
        <f>'5 жастағы балалар Т'!X20</f>
        <v>0</v>
      </c>
      <c r="M20" s="188">
        <f>'5 жастағы балалар Ш'!CP20</f>
        <v>0</v>
      </c>
      <c r="N20" s="187">
        <f>'5 жастағы балалар Ш'!CQ20</f>
        <v>26</v>
      </c>
      <c r="O20" s="187">
        <f>'5 жастағы балалар Ш'!CR20</f>
        <v>4</v>
      </c>
      <c r="P20" s="187">
        <f>'5 жастағы балалар Ә'!V20</f>
        <v>0</v>
      </c>
      <c r="Q20" s="187">
        <f>'5 жастағы балалар Ә'!W20</f>
        <v>6</v>
      </c>
      <c r="R20" s="220">
        <f>'5 жастағы балалар Ә'!X20</f>
        <v>0</v>
      </c>
      <c r="S20" s="221">
        <f t="shared" si="0"/>
        <v>0.2</v>
      </c>
      <c r="T20" s="222">
        <f t="shared" si="0"/>
        <v>12</v>
      </c>
      <c r="U20" s="223">
        <f t="shared" si="0"/>
        <v>1</v>
      </c>
      <c r="X20" s="226" t="s">
        <v>799</v>
      </c>
      <c r="Y20" s="234" t="s">
        <v>805</v>
      </c>
      <c r="Z20" s="238">
        <f>'5 жастағы балалар Т'!X41</f>
        <v>25.7575757575758</v>
      </c>
      <c r="AA20" s="324"/>
      <c r="AB20" s="325"/>
      <c r="AC20" s="326"/>
      <c r="AP20" s="281" t="s">
        <v>799</v>
      </c>
      <c r="AQ20" s="291" t="s">
        <v>805</v>
      </c>
      <c r="AR20" s="291">
        <f>(G73+J73+M73+P73+S73+V73)/6</f>
        <v>2.83333333333333</v>
      </c>
      <c r="AS20" s="344">
        <f>AR20*100/Q38</f>
        <v>25.7575757575758</v>
      </c>
      <c r="AT20" s="197"/>
      <c r="AU20" s="197"/>
      <c r="AV20" s="197"/>
      <c r="AW20" s="348"/>
      <c r="AX20" s="197"/>
      <c r="AY20" s="197"/>
      <c r="AZ20" s="197"/>
      <c r="BA20" s="197"/>
    </row>
    <row r="21" spans="2:53">
      <c r="B21" s="187">
        <v>12</v>
      </c>
      <c r="C21" s="188">
        <f>'5 жастағы балалар Ф'!C21</f>
        <v>0</v>
      </c>
      <c r="D21" s="188">
        <f>'5 жастағы балалар Ф'!V21</f>
        <v>0</v>
      </c>
      <c r="E21" s="188">
        <f>'5 жастағы балалар Ф'!W21</f>
        <v>0</v>
      </c>
      <c r="F21" s="188">
        <f>'5 жастағы балалар Ф'!X21</f>
        <v>0</v>
      </c>
      <c r="G21" s="188">
        <f>'5 жастағы балалар К'!BF21</f>
        <v>0</v>
      </c>
      <c r="H21" s="188">
        <f>'5 жастағы балалар К'!BG21</f>
        <v>0</v>
      </c>
      <c r="I21" s="188">
        <f>'5 жастағы балалар К'!BH21</f>
        <v>0</v>
      </c>
      <c r="J21" s="188">
        <f>'5 жастағы балалар Т'!V21</f>
        <v>0</v>
      </c>
      <c r="K21" s="188">
        <f>'5 жастағы балалар Т'!W21</f>
        <v>0</v>
      </c>
      <c r="L21" s="188">
        <f>'5 жастағы балалар Т'!X21</f>
        <v>0</v>
      </c>
      <c r="M21" s="188">
        <f>'5 жастағы балалар Ш'!CP21</f>
        <v>0</v>
      </c>
      <c r="N21" s="187">
        <f>'5 жастағы балалар Ш'!CQ21</f>
        <v>0</v>
      </c>
      <c r="O21" s="187">
        <f>'5 жастағы балалар Ш'!CR21</f>
        <v>0</v>
      </c>
      <c r="P21" s="187">
        <f>'5 жастағы балалар Ә'!V21</f>
        <v>0</v>
      </c>
      <c r="Q21" s="187">
        <f>'5 жастағы балалар Ә'!W21</f>
        <v>0</v>
      </c>
      <c r="R21" s="220">
        <f>'5 жастағы балалар Ә'!X21</f>
        <v>0</v>
      </c>
      <c r="S21" s="221">
        <f t="shared" si="0"/>
        <v>0</v>
      </c>
      <c r="T21" s="222">
        <f t="shared" si="0"/>
        <v>0</v>
      </c>
      <c r="U21" s="223">
        <f t="shared" si="0"/>
        <v>0</v>
      </c>
      <c r="X21" s="226" t="s">
        <v>800</v>
      </c>
      <c r="Y21" s="234"/>
      <c r="Z21" s="238">
        <f>'5 жастағы балалар Т'!X42</f>
        <v>53.030303030303</v>
      </c>
      <c r="AA21" s="324"/>
      <c r="AB21" s="325"/>
      <c r="AC21" s="326"/>
      <c r="AP21" s="281" t="s">
        <v>800</v>
      </c>
      <c r="AQ21" s="291" t="s">
        <v>805</v>
      </c>
      <c r="AR21" s="291">
        <f>(H73+K73+N73+Q73+T73+W73)/6</f>
        <v>5.83333333333333</v>
      </c>
      <c r="AS21" s="344">
        <f>AR21*100/Q38</f>
        <v>53.030303030303</v>
      </c>
      <c r="AT21" s="197"/>
      <c r="AU21" s="197"/>
      <c r="AV21" s="197"/>
      <c r="AW21" s="197"/>
      <c r="AX21" s="197"/>
      <c r="AY21" s="197"/>
      <c r="AZ21" s="197"/>
      <c r="BA21" s="197"/>
    </row>
    <row r="22" spans="2:53">
      <c r="B22" s="187">
        <v>13</v>
      </c>
      <c r="C22" s="188">
        <f>'5 жастағы балалар Ф'!C22</f>
        <v>0</v>
      </c>
      <c r="D22" s="188">
        <f>'5 жастағы балалар Ф'!V22</f>
        <v>0</v>
      </c>
      <c r="E22" s="188">
        <f>'5 жастағы балалар Ф'!W22</f>
        <v>0</v>
      </c>
      <c r="F22" s="188">
        <f>'5 жастағы балалар Ф'!X22</f>
        <v>0</v>
      </c>
      <c r="G22" s="188">
        <f>'5 жастағы балалар К'!BF22</f>
        <v>0</v>
      </c>
      <c r="H22" s="188">
        <f>'5 жастағы балалар К'!BG22</f>
        <v>0</v>
      </c>
      <c r="I22" s="188">
        <f>'5 жастағы балалар К'!BH22</f>
        <v>0</v>
      </c>
      <c r="J22" s="188">
        <f>'5 жастағы балалар Т'!V22</f>
        <v>0</v>
      </c>
      <c r="K22" s="188">
        <f>'5 жастағы балалар Т'!W22</f>
        <v>0</v>
      </c>
      <c r="L22" s="188">
        <f>'5 жастағы балалар Т'!X22</f>
        <v>0</v>
      </c>
      <c r="M22" s="188">
        <f>'5 жастағы балалар Ш'!CP22</f>
        <v>0</v>
      </c>
      <c r="N22" s="187">
        <f>'5 жастағы балалар Ш'!CQ22</f>
        <v>0</v>
      </c>
      <c r="O22" s="187">
        <f>'5 жастағы балалар Ш'!CR22</f>
        <v>0</v>
      </c>
      <c r="P22" s="187">
        <f>'5 жастағы балалар Ә'!V22</f>
        <v>0</v>
      </c>
      <c r="Q22" s="187">
        <f>'5 жастағы балалар Ә'!W22</f>
        <v>0</v>
      </c>
      <c r="R22" s="220">
        <f>'5 жастағы балалар Ә'!X22</f>
        <v>0</v>
      </c>
      <c r="S22" s="221">
        <f t="shared" si="0"/>
        <v>0</v>
      </c>
      <c r="T22" s="222">
        <f t="shared" si="0"/>
        <v>0</v>
      </c>
      <c r="U22" s="223">
        <f t="shared" si="0"/>
        <v>0</v>
      </c>
      <c r="X22" s="226" t="s">
        <v>801</v>
      </c>
      <c r="Y22" s="234"/>
      <c r="Z22" s="238">
        <f>'5 жастағы балалар Т'!X43</f>
        <v>21.2121212121212</v>
      </c>
      <c r="AA22" s="324"/>
      <c r="AB22" s="325"/>
      <c r="AC22" s="326"/>
      <c r="AP22" s="281" t="s">
        <v>801</v>
      </c>
      <c r="AQ22" s="291" t="s">
        <v>805</v>
      </c>
      <c r="AR22" s="291">
        <f>(I73+L73+O73+R73+U73+X73)/6</f>
        <v>2.33333333333333</v>
      </c>
      <c r="AS22" s="344">
        <f>AR22*100/Q38</f>
        <v>21.2121212121212</v>
      </c>
      <c r="AT22" s="197"/>
      <c r="AU22" s="197"/>
      <c r="AV22" s="197"/>
      <c r="AW22" s="197"/>
      <c r="AX22" s="197"/>
      <c r="AY22" s="197"/>
      <c r="AZ22" s="197"/>
      <c r="BA22" s="197"/>
    </row>
    <row r="23" spans="2:53">
      <c r="B23" s="187">
        <v>14</v>
      </c>
      <c r="C23" s="188">
        <f>'5 жастағы балалар Ф'!C23</f>
        <v>0</v>
      </c>
      <c r="D23" s="188">
        <f>'5 жастағы балалар Ф'!V23</f>
        <v>0</v>
      </c>
      <c r="E23" s="188">
        <f>'5 жастағы балалар Ф'!W23</f>
        <v>0</v>
      </c>
      <c r="F23" s="188">
        <f>'5 жастағы балалар Ф'!X23</f>
        <v>0</v>
      </c>
      <c r="G23" s="188">
        <f>'5 жастағы балалар К'!BF23</f>
        <v>0</v>
      </c>
      <c r="H23" s="188">
        <f>'5 жастағы балалар К'!BG23</f>
        <v>0</v>
      </c>
      <c r="I23" s="188">
        <f>'5 жастағы балалар К'!BH23</f>
        <v>0</v>
      </c>
      <c r="J23" s="188">
        <f>'5 жастағы балалар Т'!V23</f>
        <v>0</v>
      </c>
      <c r="K23" s="188">
        <f>'5 жастағы балалар Т'!W23</f>
        <v>0</v>
      </c>
      <c r="L23" s="188">
        <f>'5 жастағы балалар Т'!X23</f>
        <v>0</v>
      </c>
      <c r="M23" s="188">
        <f>'5 жастағы балалар Ш'!CP23</f>
        <v>0</v>
      </c>
      <c r="N23" s="187">
        <f>'5 жастағы балалар Ш'!CQ23</f>
        <v>0</v>
      </c>
      <c r="O23" s="187">
        <f>'5 жастағы балалар Ш'!CR23</f>
        <v>0</v>
      </c>
      <c r="P23" s="187">
        <f>'5 жастағы балалар Ә'!V23</f>
        <v>0</v>
      </c>
      <c r="Q23" s="187">
        <f>'5 жастағы балалар Ә'!W23</f>
        <v>0</v>
      </c>
      <c r="R23" s="220">
        <f>'5 жастағы балалар Ә'!X23</f>
        <v>0</v>
      </c>
      <c r="S23" s="221">
        <f t="shared" si="0"/>
        <v>0</v>
      </c>
      <c r="T23" s="222">
        <f t="shared" si="0"/>
        <v>0</v>
      </c>
      <c r="U23" s="223">
        <f t="shared" si="0"/>
        <v>0</v>
      </c>
      <c r="X23" s="226"/>
      <c r="Y23" s="226"/>
      <c r="Z23" s="226"/>
      <c r="AA23" s="324"/>
      <c r="AB23" s="325"/>
      <c r="AC23" s="326"/>
      <c r="AP23" s="284"/>
      <c r="AQ23" s="345"/>
      <c r="AR23" s="346">
        <f>SUM(AR20:AR22)</f>
        <v>11</v>
      </c>
      <c r="AS23" s="346">
        <f>SUM(AS20:AS22)</f>
        <v>100</v>
      </c>
      <c r="AT23" s="347"/>
      <c r="AU23" s="197"/>
      <c r="AV23" s="197"/>
      <c r="AW23" s="197"/>
      <c r="AX23" s="197"/>
      <c r="AY23" s="197"/>
      <c r="AZ23" s="197"/>
      <c r="BA23" s="197"/>
    </row>
    <row r="24" spans="2:53">
      <c r="B24" s="187">
        <v>15</v>
      </c>
      <c r="C24" s="188">
        <f>'5 жастағы балалар Ф'!C24</f>
        <v>0</v>
      </c>
      <c r="D24" s="188">
        <f>'5 жастағы балалар Ф'!V24</f>
        <v>0</v>
      </c>
      <c r="E24" s="188">
        <f>'5 жастағы балалар Ф'!W24</f>
        <v>0</v>
      </c>
      <c r="F24" s="188">
        <f>'5 жастағы балалар Ф'!X24</f>
        <v>0</v>
      </c>
      <c r="G24" s="188">
        <f>'5 жастағы балалар К'!BF24</f>
        <v>0</v>
      </c>
      <c r="H24" s="188">
        <f>'5 жастағы балалар К'!BG24</f>
        <v>0</v>
      </c>
      <c r="I24" s="188">
        <f>'5 жастағы балалар К'!BH24</f>
        <v>0</v>
      </c>
      <c r="J24" s="188">
        <f>'5 жастағы балалар Т'!V24</f>
        <v>0</v>
      </c>
      <c r="K24" s="188">
        <f>'5 жастағы балалар Т'!W24</f>
        <v>0</v>
      </c>
      <c r="L24" s="188">
        <f>'5 жастағы балалар Т'!X24</f>
        <v>0</v>
      </c>
      <c r="M24" s="188">
        <f>'5 жастағы балалар Ш'!CP24</f>
        <v>0</v>
      </c>
      <c r="N24" s="187">
        <f>'5 жастағы балалар Ш'!CQ24</f>
        <v>0</v>
      </c>
      <c r="O24" s="187">
        <f>'5 жастағы балалар Ш'!CR24</f>
        <v>0</v>
      </c>
      <c r="P24" s="187">
        <f>'5 жастағы балалар Ә'!V24</f>
        <v>0</v>
      </c>
      <c r="Q24" s="187">
        <f>'5 жастағы балалар Ә'!W24</f>
        <v>0</v>
      </c>
      <c r="R24" s="220">
        <f>'5 жастағы балалар Ә'!X24</f>
        <v>0</v>
      </c>
      <c r="S24" s="221">
        <f t="shared" si="0"/>
        <v>0</v>
      </c>
      <c r="T24" s="222">
        <f t="shared" si="0"/>
        <v>0</v>
      </c>
      <c r="U24" s="223">
        <f t="shared" si="0"/>
        <v>0</v>
      </c>
      <c r="X24" s="226" t="s">
        <v>799</v>
      </c>
      <c r="Y24" s="234" t="s">
        <v>806</v>
      </c>
      <c r="Z24" s="238">
        <f>'5 жастағы балалар Ш'!CR41</f>
        <v>27.5757575757576</v>
      </c>
      <c r="AA24" s="324"/>
      <c r="AB24" s="325"/>
      <c r="AC24" s="326"/>
      <c r="AP24" s="282"/>
      <c r="AQ24" s="291"/>
      <c r="AR24" s="288" t="s">
        <v>406</v>
      </c>
      <c r="AS24" s="288"/>
      <c r="AT24" s="291" t="s">
        <v>407</v>
      </c>
      <c r="AU24" s="291"/>
      <c r="AV24" s="291" t="s">
        <v>408</v>
      </c>
      <c r="AW24" s="291"/>
      <c r="AX24" s="291" t="s">
        <v>409</v>
      </c>
      <c r="AY24" s="291"/>
      <c r="AZ24" s="291" t="s">
        <v>410</v>
      </c>
      <c r="BA24" s="291"/>
    </row>
    <row r="25" spans="2:53">
      <c r="B25" s="187">
        <v>16</v>
      </c>
      <c r="C25" s="188">
        <f>'5 жастағы балалар Ф'!C25</f>
        <v>0</v>
      </c>
      <c r="D25" s="188">
        <f>'5 жастағы балалар Ф'!V25</f>
        <v>0</v>
      </c>
      <c r="E25" s="188">
        <f>'5 жастағы балалар Ф'!W25</f>
        <v>0</v>
      </c>
      <c r="F25" s="188">
        <f>'5 жастағы балалар Ф'!X25</f>
        <v>0</v>
      </c>
      <c r="G25" s="188">
        <f>'5 жастағы балалар К'!BF25</f>
        <v>0</v>
      </c>
      <c r="H25" s="188">
        <f>'5 жастағы балалар К'!BG25</f>
        <v>0</v>
      </c>
      <c r="I25" s="188">
        <f>'5 жастағы балалар К'!BH25</f>
        <v>0</v>
      </c>
      <c r="J25" s="188">
        <f>'5 жастағы балалар Т'!V25</f>
        <v>0</v>
      </c>
      <c r="K25" s="188">
        <f>'5 жастағы балалар Т'!W25</f>
        <v>0</v>
      </c>
      <c r="L25" s="188">
        <f>'5 жастағы балалар Т'!X25</f>
        <v>0</v>
      </c>
      <c r="M25" s="188">
        <f>'5 жастағы балалар Ш'!CP25</f>
        <v>0</v>
      </c>
      <c r="N25" s="187">
        <f>'5 жастағы балалар Ш'!CQ25</f>
        <v>0</v>
      </c>
      <c r="O25" s="187">
        <f>'5 жастағы балалар Ш'!CR25</f>
        <v>0</v>
      </c>
      <c r="P25" s="187">
        <f>'5 жастағы балалар Ә'!V25</f>
        <v>0</v>
      </c>
      <c r="Q25" s="187">
        <f>'5 жастағы балалар Ә'!W25</f>
        <v>0</v>
      </c>
      <c r="R25" s="220">
        <f>'5 жастағы балалар Ә'!X25</f>
        <v>0</v>
      </c>
      <c r="S25" s="221">
        <f t="shared" si="0"/>
        <v>0</v>
      </c>
      <c r="T25" s="222">
        <f t="shared" si="0"/>
        <v>0</v>
      </c>
      <c r="U25" s="223">
        <f t="shared" si="0"/>
        <v>0</v>
      </c>
      <c r="X25" s="226" t="s">
        <v>800</v>
      </c>
      <c r="Y25" s="234"/>
      <c r="Z25" s="238">
        <f>'5 жастағы балалар Ш'!CR42</f>
        <v>48.4848484848485</v>
      </c>
      <c r="AA25" s="324"/>
      <c r="AB25" s="325"/>
      <c r="AC25" s="326"/>
      <c r="AP25" s="281" t="s">
        <v>799</v>
      </c>
      <c r="AQ25" s="291" t="s">
        <v>806</v>
      </c>
      <c r="AR25" s="291">
        <f>(G80+J80+M80+P80+S80+V80)/6</f>
        <v>3.33333333333333</v>
      </c>
      <c r="AS25" s="344">
        <f>AR25*100/Q38</f>
        <v>30.3030303030303</v>
      </c>
      <c r="AT25" s="291">
        <f>(G87+J87+M87+P87+S87+V87)/6</f>
        <v>3</v>
      </c>
      <c r="AU25" s="289">
        <f>AT25*100/Q38</f>
        <v>27.2727272727273</v>
      </c>
      <c r="AV25" s="291">
        <f>(G94+J94+M94+P94+S94+V94)/6</f>
        <v>3.66666666666667</v>
      </c>
      <c r="AW25" s="289">
        <f>AV25*100/Q38</f>
        <v>33.3333333333333</v>
      </c>
      <c r="AX25" s="291">
        <f>(G101+J101+M101+P101+S101+V101)/6</f>
        <v>3.5</v>
      </c>
      <c r="AY25" s="289">
        <f>AX25*100/Q38</f>
        <v>31.8181818181818</v>
      </c>
      <c r="AZ25" s="291">
        <f>(G108+J108+M108+P108+S108+V108)/6</f>
        <v>1.16666666666667</v>
      </c>
      <c r="BA25" s="289">
        <f>AZ25*100/Q38</f>
        <v>10.6060606060606</v>
      </c>
    </row>
    <row r="26" spans="2:53">
      <c r="B26" s="187">
        <v>17</v>
      </c>
      <c r="C26" s="188">
        <f>'5 жастағы балалар Ф'!C26</f>
        <v>0</v>
      </c>
      <c r="D26" s="188">
        <f>'5 жастағы балалар Ф'!V26</f>
        <v>0</v>
      </c>
      <c r="E26" s="188">
        <f>'5 жастағы балалар Ф'!W26</f>
        <v>0</v>
      </c>
      <c r="F26" s="188">
        <f>'5 жастағы балалар Ф'!X26</f>
        <v>0</v>
      </c>
      <c r="G26" s="188">
        <f>'5 жастағы балалар К'!BF26</f>
        <v>0</v>
      </c>
      <c r="H26" s="188">
        <f>'5 жастағы балалар К'!BG26</f>
        <v>0</v>
      </c>
      <c r="I26" s="188">
        <f>'5 жастағы балалар К'!BH26</f>
        <v>0</v>
      </c>
      <c r="J26" s="188">
        <f>'5 жастағы балалар Т'!V26</f>
        <v>0</v>
      </c>
      <c r="K26" s="188">
        <f>'5 жастағы балалар Т'!W26</f>
        <v>0</v>
      </c>
      <c r="L26" s="188">
        <f>'5 жастағы балалар Т'!X26</f>
        <v>0</v>
      </c>
      <c r="M26" s="188">
        <f>'5 жастағы балалар Ш'!CP26</f>
        <v>0</v>
      </c>
      <c r="N26" s="187">
        <f>'5 жастағы балалар Ш'!CQ26</f>
        <v>0</v>
      </c>
      <c r="O26" s="187">
        <f>'5 жастағы балалар Ш'!CR26</f>
        <v>0</v>
      </c>
      <c r="P26" s="187">
        <f>'5 жастағы балалар Ә'!V26</f>
        <v>0</v>
      </c>
      <c r="Q26" s="187">
        <f>'5 жастағы балалар Ә'!W26</f>
        <v>0</v>
      </c>
      <c r="R26" s="220">
        <f>'5 жастағы балалар Ә'!X26</f>
        <v>0</v>
      </c>
      <c r="S26" s="221">
        <f t="shared" si="0"/>
        <v>0</v>
      </c>
      <c r="T26" s="222">
        <f t="shared" si="0"/>
        <v>0</v>
      </c>
      <c r="U26" s="223">
        <f t="shared" si="0"/>
        <v>0</v>
      </c>
      <c r="X26" s="226" t="s">
        <v>801</v>
      </c>
      <c r="Y26" s="234"/>
      <c r="Z26" s="238">
        <f>'5 жастағы балалар Ш'!CR43</f>
        <v>23.9393939393939</v>
      </c>
      <c r="AA26" s="324"/>
      <c r="AB26" s="325"/>
      <c r="AC26" s="326"/>
      <c r="AP26" s="281" t="s">
        <v>800</v>
      </c>
      <c r="AQ26" s="291" t="s">
        <v>806</v>
      </c>
      <c r="AR26" s="291">
        <f>(H80+K80+N80+Q80+T80+W80)/6</f>
        <v>5.5</v>
      </c>
      <c r="AS26" s="344">
        <f>AR26*100/Q38</f>
        <v>50</v>
      </c>
      <c r="AT26" s="291">
        <f>(H87+K87+N87+Q87+T87+W87)/6</f>
        <v>6</v>
      </c>
      <c r="AU26" s="289">
        <f>AT26*100/Q38</f>
        <v>54.5454545454545</v>
      </c>
      <c r="AV26" s="291">
        <f>(H94+K94+N94+Q94+T94+W94)/6</f>
        <v>5</v>
      </c>
      <c r="AW26" s="289">
        <f>AV26*100/Q38</f>
        <v>45.4545454545455</v>
      </c>
      <c r="AX26" s="291">
        <f>(H101+K101+N101+Q101+T101+W101)/6</f>
        <v>5.5</v>
      </c>
      <c r="AY26" s="289">
        <f>AX26*100/Q38</f>
        <v>50</v>
      </c>
      <c r="AZ26" s="291">
        <f>(H108+K108+N108+Q108+T108+W108)/6</f>
        <v>5.16666666666667</v>
      </c>
      <c r="BA26" s="289">
        <f>AZ26*100/Q38</f>
        <v>46.969696969697</v>
      </c>
    </row>
    <row r="27" spans="2:53">
      <c r="B27" s="187">
        <v>18</v>
      </c>
      <c r="C27" s="188">
        <f>'5 жастағы балалар Ф'!C27</f>
        <v>0</v>
      </c>
      <c r="D27" s="188">
        <f>'5 жастағы балалар Ф'!V27</f>
        <v>0</v>
      </c>
      <c r="E27" s="188">
        <f>'5 жастағы балалар Ф'!W27</f>
        <v>0</v>
      </c>
      <c r="F27" s="188">
        <f>'5 жастағы балалар Ф'!X27</f>
        <v>0</v>
      </c>
      <c r="G27" s="188">
        <f>'5 жастағы балалар К'!BF27</f>
        <v>0</v>
      </c>
      <c r="H27" s="188">
        <f>'5 жастағы балалар К'!BG27</f>
        <v>0</v>
      </c>
      <c r="I27" s="188">
        <f>'5 жастағы балалар К'!BH27</f>
        <v>0</v>
      </c>
      <c r="J27" s="188">
        <f>'5 жастағы балалар Т'!V27</f>
        <v>0</v>
      </c>
      <c r="K27" s="188">
        <f>'5 жастағы балалар Т'!W27</f>
        <v>0</v>
      </c>
      <c r="L27" s="188">
        <f>'5 жастағы балалар Т'!X27</f>
        <v>0</v>
      </c>
      <c r="M27" s="188">
        <f>'5 жастағы балалар Ш'!CP27</f>
        <v>0</v>
      </c>
      <c r="N27" s="187">
        <f>'5 жастағы балалар Ш'!CQ27</f>
        <v>0</v>
      </c>
      <c r="O27" s="187">
        <f>'5 жастағы балалар Ш'!CR27</f>
        <v>0</v>
      </c>
      <c r="P27" s="187">
        <f>'5 жастағы балалар Ә'!V27</f>
        <v>0</v>
      </c>
      <c r="Q27" s="187">
        <f>'5 жастағы балалар Ә'!W27</f>
        <v>0</v>
      </c>
      <c r="R27" s="220">
        <f>'5 жастағы балалар Ә'!X27</f>
        <v>0</v>
      </c>
      <c r="S27" s="221">
        <f t="shared" si="0"/>
        <v>0</v>
      </c>
      <c r="T27" s="222">
        <f t="shared" si="0"/>
        <v>0</v>
      </c>
      <c r="U27" s="223">
        <f t="shared" si="0"/>
        <v>0</v>
      </c>
      <c r="X27" s="226"/>
      <c r="Y27" s="226"/>
      <c r="Z27" s="226"/>
      <c r="AA27" s="324"/>
      <c r="AB27" s="325"/>
      <c r="AC27" s="326"/>
      <c r="AP27" s="281" t="s">
        <v>801</v>
      </c>
      <c r="AQ27" s="291" t="s">
        <v>806</v>
      </c>
      <c r="AR27" s="291">
        <f>(I80+L80+O80+R80+U80+X80)/6</f>
        <v>2.16666666666667</v>
      </c>
      <c r="AS27" s="344">
        <f>AR27*100/Q38</f>
        <v>19.6969696969697</v>
      </c>
      <c r="AT27" s="291">
        <f>(I87+L87+O87+R87+U87+X87)/6</f>
        <v>2</v>
      </c>
      <c r="AU27" s="289">
        <f>AT27*100/Q38</f>
        <v>18.1818181818182</v>
      </c>
      <c r="AV27" s="291">
        <f>(I94+L94+O94+R94+U94+X94)/6</f>
        <v>2.33333333333333</v>
      </c>
      <c r="AW27" s="289">
        <f>AV27*100/Q38</f>
        <v>21.2121212121212</v>
      </c>
      <c r="AX27" s="291">
        <f>(I101+L101+O101+R101+U101+X101)/6</f>
        <v>2</v>
      </c>
      <c r="AY27" s="289">
        <f>AX27*100/Q38</f>
        <v>18.1818181818182</v>
      </c>
      <c r="AZ27" s="291">
        <f>(I108+L108+O108+R108+U108+X108)/6</f>
        <v>4.66666666666667</v>
      </c>
      <c r="BA27" s="289">
        <f>AZ27*100/Q38</f>
        <v>42.4242424242424</v>
      </c>
    </row>
    <row r="28" spans="2:53">
      <c r="B28" s="187">
        <v>19</v>
      </c>
      <c r="C28" s="188">
        <f>'5 жастағы балалар Ф'!C28</f>
        <v>0</v>
      </c>
      <c r="D28" s="188">
        <f>'5 жастағы балалар Ф'!V28</f>
        <v>0</v>
      </c>
      <c r="E28" s="188">
        <f>'5 жастағы балалар Ф'!W28</f>
        <v>0</v>
      </c>
      <c r="F28" s="188">
        <f>'5 жастағы балалар Ф'!X28</f>
        <v>0</v>
      </c>
      <c r="G28" s="188">
        <f>'5 жастағы балалар К'!BF28</f>
        <v>0</v>
      </c>
      <c r="H28" s="188">
        <f>'5 жастағы балалар К'!BG28</f>
        <v>0</v>
      </c>
      <c r="I28" s="188">
        <f>'5 жастағы балалар К'!BH28</f>
        <v>0</v>
      </c>
      <c r="J28" s="188">
        <f>'5 жастағы балалар Т'!V28</f>
        <v>0</v>
      </c>
      <c r="K28" s="188">
        <f>'5 жастағы балалар Т'!W28</f>
        <v>0</v>
      </c>
      <c r="L28" s="188">
        <f>'5 жастағы балалар Т'!X28</f>
        <v>0</v>
      </c>
      <c r="M28" s="188">
        <f>'5 жастағы балалар Ш'!CP28</f>
        <v>0</v>
      </c>
      <c r="N28" s="187">
        <f>'5 жастағы балалар Ш'!CQ28</f>
        <v>0</v>
      </c>
      <c r="O28" s="187">
        <f>'5 жастағы балалар Ш'!CR28</f>
        <v>0</v>
      </c>
      <c r="P28" s="187">
        <f>'5 жастағы балалар Ә'!V28</f>
        <v>0</v>
      </c>
      <c r="Q28" s="187">
        <f>'5 жастағы балалар Ә'!W28</f>
        <v>0</v>
      </c>
      <c r="R28" s="220">
        <f>'5 жастағы балалар Ә'!X28</f>
        <v>0</v>
      </c>
      <c r="S28" s="221">
        <f t="shared" si="0"/>
        <v>0</v>
      </c>
      <c r="T28" s="222">
        <f t="shared" si="0"/>
        <v>0</v>
      </c>
      <c r="U28" s="223">
        <f t="shared" si="0"/>
        <v>0</v>
      </c>
      <c r="X28" s="226" t="s">
        <v>799</v>
      </c>
      <c r="Y28" s="234" t="s">
        <v>807</v>
      </c>
      <c r="Z28" s="238">
        <f>'5 жастағы балалар Ә'!X41</f>
        <v>4.54545454545455</v>
      </c>
      <c r="AA28" s="324"/>
      <c r="AB28" s="325"/>
      <c r="AC28" s="326"/>
      <c r="AP28" s="282"/>
      <c r="AQ28" s="291"/>
      <c r="AR28" s="292">
        <f t="shared" ref="AR28:BA28" si="2">SUM(AR25:AR27)</f>
        <v>11</v>
      </c>
      <c r="AS28" s="292">
        <f t="shared" si="2"/>
        <v>100</v>
      </c>
      <c r="AT28" s="292">
        <f t="shared" si="2"/>
        <v>11</v>
      </c>
      <c r="AU28" s="287">
        <f t="shared" si="2"/>
        <v>100</v>
      </c>
      <c r="AV28" s="292">
        <f t="shared" si="2"/>
        <v>11</v>
      </c>
      <c r="AW28" s="287">
        <f t="shared" si="2"/>
        <v>100</v>
      </c>
      <c r="AX28" s="292">
        <f t="shared" si="2"/>
        <v>11</v>
      </c>
      <c r="AY28" s="287">
        <f t="shared" si="2"/>
        <v>100</v>
      </c>
      <c r="AZ28" s="292">
        <f t="shared" si="2"/>
        <v>11</v>
      </c>
      <c r="BA28" s="287">
        <f t="shared" si="2"/>
        <v>100</v>
      </c>
    </row>
    <row r="29" spans="2:53">
      <c r="B29" s="187">
        <v>20</v>
      </c>
      <c r="C29" s="188">
        <f>'5 жастағы балалар Ф'!C29</f>
        <v>0</v>
      </c>
      <c r="D29" s="188">
        <f>'5 жастағы балалар Ф'!V29</f>
        <v>0</v>
      </c>
      <c r="E29" s="188">
        <f>'5 жастағы балалар Ф'!W29</f>
        <v>0</v>
      </c>
      <c r="F29" s="188">
        <f>'5 жастағы балалар Ф'!X29</f>
        <v>0</v>
      </c>
      <c r="G29" s="188">
        <f>'5 жастағы балалар К'!BF29</f>
        <v>0</v>
      </c>
      <c r="H29" s="188">
        <f>'5 жастағы балалар К'!BG29</f>
        <v>0</v>
      </c>
      <c r="I29" s="188">
        <f>'5 жастағы балалар К'!BH29</f>
        <v>0</v>
      </c>
      <c r="J29" s="188">
        <f>'5 жастағы балалар Т'!V29</f>
        <v>0</v>
      </c>
      <c r="K29" s="188">
        <f>'5 жастағы балалар Т'!W29</f>
        <v>0</v>
      </c>
      <c r="L29" s="188">
        <f>'5 жастағы балалар Т'!X29</f>
        <v>0</v>
      </c>
      <c r="M29" s="188">
        <f>'5 жастағы балалар Ш'!CP29</f>
        <v>0</v>
      </c>
      <c r="N29" s="187">
        <f>'5 жастағы балалар Ш'!CQ29</f>
        <v>0</v>
      </c>
      <c r="O29" s="187">
        <f>'5 жастағы балалар Ш'!CR29</f>
        <v>0</v>
      </c>
      <c r="P29" s="187">
        <f>'5 жастағы балалар Ә'!V29</f>
        <v>0</v>
      </c>
      <c r="Q29" s="187">
        <f>'5 жастағы балалар Ә'!W29</f>
        <v>0</v>
      </c>
      <c r="R29" s="220">
        <f>'5 жастағы балалар Ә'!X29</f>
        <v>0</v>
      </c>
      <c r="S29" s="221">
        <f t="shared" si="0"/>
        <v>0</v>
      </c>
      <c r="T29" s="222">
        <f t="shared" si="0"/>
        <v>0</v>
      </c>
      <c r="U29" s="223">
        <f t="shared" si="0"/>
        <v>0</v>
      </c>
      <c r="X29" s="226" t="s">
        <v>800</v>
      </c>
      <c r="Y29" s="234"/>
      <c r="Z29" s="238">
        <f>'5 жастағы балалар Ә'!X42</f>
        <v>75.7575757575758</v>
      </c>
      <c r="AA29" s="324"/>
      <c r="AB29" s="325"/>
      <c r="AC29" s="326"/>
      <c r="AP29" s="281" t="s">
        <v>799</v>
      </c>
      <c r="AQ29" s="291" t="s">
        <v>807</v>
      </c>
      <c r="AR29" s="291">
        <f>(G115+J115+M115+P115+S115+V115)/6</f>
        <v>0.5</v>
      </c>
      <c r="AS29" s="344">
        <f>AR29*100/Q38</f>
        <v>4.54545454545455</v>
      </c>
      <c r="AT29" s="197"/>
      <c r="AU29" s="197"/>
      <c r="AV29" s="197"/>
      <c r="AW29" s="197"/>
      <c r="AX29" s="197"/>
      <c r="AY29" s="197"/>
      <c r="AZ29" s="197"/>
      <c r="BA29" s="197"/>
    </row>
    <row r="30" spans="2:53">
      <c r="B30" s="187">
        <v>21</v>
      </c>
      <c r="C30" s="188">
        <f>'5 жастағы балалар Ф'!C30</f>
        <v>0</v>
      </c>
      <c r="D30" s="188">
        <f>'5 жастағы балалар Ф'!V30</f>
        <v>0</v>
      </c>
      <c r="E30" s="188">
        <f>'5 жастағы балалар Ф'!W30</f>
        <v>0</v>
      </c>
      <c r="F30" s="188">
        <f>'5 жастағы балалар Ф'!X30</f>
        <v>0</v>
      </c>
      <c r="G30" s="188">
        <f>'5 жастағы балалар К'!BF30</f>
        <v>0</v>
      </c>
      <c r="H30" s="188">
        <f>'5 жастағы балалар К'!BG30</f>
        <v>0</v>
      </c>
      <c r="I30" s="188">
        <f>'5 жастағы балалар К'!BH30</f>
        <v>0</v>
      </c>
      <c r="J30" s="188">
        <f>'5 жастағы балалар Т'!V30</f>
        <v>0</v>
      </c>
      <c r="K30" s="188">
        <f>'5 жастағы балалар Т'!W30</f>
        <v>0</v>
      </c>
      <c r="L30" s="188">
        <f>'5 жастағы балалар Т'!X30</f>
        <v>0</v>
      </c>
      <c r="M30" s="188">
        <f>'5 жастағы балалар Ш'!CP30</f>
        <v>0</v>
      </c>
      <c r="N30" s="187">
        <f>'5 жастағы балалар Ш'!CQ30</f>
        <v>0</v>
      </c>
      <c r="O30" s="187">
        <f>'5 жастағы балалар Ш'!CR30</f>
        <v>0</v>
      </c>
      <c r="P30" s="187">
        <f>'5 жастағы балалар Ә'!V30</f>
        <v>0</v>
      </c>
      <c r="Q30" s="187">
        <f>'5 жастағы балалар Ә'!W30</f>
        <v>0</v>
      </c>
      <c r="R30" s="220">
        <f>'5 жастағы балалар Ә'!X30</f>
        <v>0</v>
      </c>
      <c r="S30" s="221">
        <f t="shared" ref="S30:S36" si="3">(D30+G30+J30+M30+P30)/5</f>
        <v>0</v>
      </c>
      <c r="T30" s="222">
        <f t="shared" ref="T30:T36" si="4">(E30+H30+K30+N30+Q30)/5</f>
        <v>0</v>
      </c>
      <c r="U30" s="223">
        <f t="shared" ref="U30:U36" si="5">(F30+I30+L30+O30+R30)/5</f>
        <v>0</v>
      </c>
      <c r="X30" s="226" t="s">
        <v>801</v>
      </c>
      <c r="Y30" s="234"/>
      <c r="Z30" s="238">
        <f>'5 жастағы балалар Ә'!X43</f>
        <v>19.6969696969697</v>
      </c>
      <c r="AA30" s="327"/>
      <c r="AB30" s="328"/>
      <c r="AC30" s="329"/>
      <c r="AP30" s="281" t="s">
        <v>800</v>
      </c>
      <c r="AQ30" s="291" t="s">
        <v>807</v>
      </c>
      <c r="AR30" s="291">
        <f>(H115+K115+N115+Q115+T115+W115)/6</f>
        <v>8.33333333333333</v>
      </c>
      <c r="AS30" s="344">
        <f>AR30*100/Q38</f>
        <v>75.7575757575758</v>
      </c>
      <c r="AT30" s="197"/>
      <c r="AU30" s="197"/>
      <c r="AV30" s="197"/>
      <c r="AW30" s="197"/>
      <c r="AX30" s="197"/>
      <c r="AY30" s="197"/>
      <c r="AZ30" s="197"/>
      <c r="BA30" s="197"/>
    </row>
    <row r="31" spans="2:53">
      <c r="B31" s="187">
        <v>22</v>
      </c>
      <c r="C31" s="188">
        <f>'5 жастағы балалар Ф'!C31</f>
        <v>0</v>
      </c>
      <c r="D31" s="188">
        <f>'5 жастағы балалар Ф'!V31</f>
        <v>0</v>
      </c>
      <c r="E31" s="188">
        <f>'5 жастағы балалар Ф'!W31</f>
        <v>0</v>
      </c>
      <c r="F31" s="188">
        <f>'5 жастағы балалар Ф'!X31</f>
        <v>0</v>
      </c>
      <c r="G31" s="188">
        <f>'5 жастағы балалар К'!BF31</f>
        <v>0</v>
      </c>
      <c r="H31" s="188">
        <f>'5 жастағы балалар К'!BG31</f>
        <v>0</v>
      </c>
      <c r="I31" s="188">
        <f>'5 жастағы балалар К'!BH31</f>
        <v>0</v>
      </c>
      <c r="J31" s="188">
        <f>'5 жастағы балалар Т'!V31</f>
        <v>0</v>
      </c>
      <c r="K31" s="188">
        <f>'5 жастағы балалар Т'!W31</f>
        <v>0</v>
      </c>
      <c r="L31" s="188">
        <f>'5 жастағы балалар Т'!X31</f>
        <v>0</v>
      </c>
      <c r="M31" s="188">
        <f>'5 жастағы балалар Ш'!CP31</f>
        <v>0</v>
      </c>
      <c r="N31" s="187">
        <f>'5 жастағы балалар Ш'!CQ31</f>
        <v>0</v>
      </c>
      <c r="O31" s="187">
        <f>'5 жастағы балалар Ш'!CR31</f>
        <v>0</v>
      </c>
      <c r="P31" s="187">
        <f>'5 жастағы балалар Ә'!V31</f>
        <v>0</v>
      </c>
      <c r="Q31" s="187">
        <f>'5 жастағы балалар Ә'!W31</f>
        <v>0</v>
      </c>
      <c r="R31" s="220">
        <f>'5 жастағы балалар Ә'!X31</f>
        <v>0</v>
      </c>
      <c r="S31" s="221">
        <f t="shared" si="3"/>
        <v>0</v>
      </c>
      <c r="T31" s="222">
        <f t="shared" si="4"/>
        <v>0</v>
      </c>
      <c r="U31" s="223">
        <f t="shared" si="5"/>
        <v>0</v>
      </c>
      <c r="AP31" s="281" t="s">
        <v>801</v>
      </c>
      <c r="AQ31" s="291" t="s">
        <v>807</v>
      </c>
      <c r="AR31" s="291">
        <f>(I115+L115+O115+R115+U115+X115)/6</f>
        <v>2.16666666666667</v>
      </c>
      <c r="AS31" s="344">
        <f>AR31*100/Q38</f>
        <v>19.6969696969697</v>
      </c>
      <c r="AT31" s="197"/>
      <c r="AU31" s="197"/>
      <c r="AV31" s="197"/>
      <c r="AW31" s="197"/>
      <c r="AX31" s="197"/>
      <c r="AY31" s="197"/>
      <c r="AZ31" s="197"/>
      <c r="BA31" s="197"/>
    </row>
    <row r="32" spans="2:53">
      <c r="B32" s="187">
        <v>23</v>
      </c>
      <c r="C32" s="188">
        <f>'5 жастағы балалар Ф'!C32</f>
        <v>0</v>
      </c>
      <c r="D32" s="188">
        <f>'5 жастағы балалар Ф'!V32</f>
        <v>0</v>
      </c>
      <c r="E32" s="188">
        <f>'5 жастағы балалар Ф'!W32</f>
        <v>0</v>
      </c>
      <c r="F32" s="188">
        <f>'5 жастағы балалар Ф'!X32</f>
        <v>0</v>
      </c>
      <c r="G32" s="188">
        <f>'5 жастағы балалар К'!BF32</f>
        <v>0</v>
      </c>
      <c r="H32" s="188">
        <f>'5 жастағы балалар К'!BG32</f>
        <v>0</v>
      </c>
      <c r="I32" s="188">
        <f>'5 жастағы балалар К'!BH32</f>
        <v>0</v>
      </c>
      <c r="J32" s="188">
        <f>'5 жастағы балалар Т'!V32</f>
        <v>0</v>
      </c>
      <c r="K32" s="188">
        <f>'5 жастағы балалар Т'!W32</f>
        <v>0</v>
      </c>
      <c r="L32" s="188">
        <f>'5 жастағы балалар Т'!X32</f>
        <v>0</v>
      </c>
      <c r="M32" s="188">
        <f>'5 жастағы балалар Ш'!CP32</f>
        <v>0</v>
      </c>
      <c r="N32" s="187">
        <f>'5 жастағы балалар Ш'!CQ32</f>
        <v>0</v>
      </c>
      <c r="O32" s="187">
        <f>'5 жастағы балалар Ш'!CR32</f>
        <v>0</v>
      </c>
      <c r="P32" s="187">
        <f>'5 жастағы балалар Ә'!V32</f>
        <v>0</v>
      </c>
      <c r="Q32" s="187">
        <f>'5 жастағы балалар Ә'!W32</f>
        <v>0</v>
      </c>
      <c r="R32" s="220">
        <f>'5 жастағы балалар Ә'!X32</f>
        <v>0</v>
      </c>
      <c r="S32" s="221">
        <f t="shared" si="3"/>
        <v>0</v>
      </c>
      <c r="T32" s="222">
        <f t="shared" si="4"/>
        <v>0</v>
      </c>
      <c r="U32" s="223">
        <f t="shared" si="5"/>
        <v>0</v>
      </c>
      <c r="X32" s="315"/>
      <c r="Y32" s="318"/>
      <c r="Z32" s="318"/>
      <c r="AA32" s="318"/>
      <c r="AB32" s="318"/>
      <c r="AC32" s="318"/>
      <c r="AP32" s="282"/>
      <c r="AQ32" s="282"/>
      <c r="AR32" s="292">
        <f>SUM(AR29:AR31)</f>
        <v>11</v>
      </c>
      <c r="AS32" s="292">
        <f>SUM(AS29:AS31)</f>
        <v>100</v>
      </c>
      <c r="AT32" s="197"/>
      <c r="AU32" s="197"/>
      <c r="AV32" s="197"/>
      <c r="AW32" s="197"/>
      <c r="AX32" s="197"/>
      <c r="AY32" s="197"/>
      <c r="AZ32" s="197"/>
      <c r="BA32" s="197"/>
    </row>
    <row r="33" spans="2:29">
      <c r="B33" s="187">
        <v>24</v>
      </c>
      <c r="C33" s="188">
        <f>'5 жастағы балалар Ф'!C33</f>
        <v>0</v>
      </c>
      <c r="D33" s="188">
        <f>'5 жастағы балалар Ф'!V33</f>
        <v>0</v>
      </c>
      <c r="E33" s="188">
        <f>'5 жастағы балалар Ф'!W33</f>
        <v>0</v>
      </c>
      <c r="F33" s="188">
        <f>'5 жастағы балалар Ф'!X33</f>
        <v>0</v>
      </c>
      <c r="G33" s="188">
        <f>'5 жастағы балалар К'!BF33</f>
        <v>0</v>
      </c>
      <c r="H33" s="188">
        <f>'5 жастағы балалар К'!BG33</f>
        <v>0</v>
      </c>
      <c r="I33" s="188">
        <f>'5 жастағы балалар К'!BH33</f>
        <v>0</v>
      </c>
      <c r="J33" s="188">
        <f>'5 жастағы балалар Т'!V33</f>
        <v>0</v>
      </c>
      <c r="K33" s="188">
        <f>'5 жастағы балалар Т'!W33</f>
        <v>0</v>
      </c>
      <c r="L33" s="188">
        <f>'5 жастағы балалар Т'!X33</f>
        <v>0</v>
      </c>
      <c r="M33" s="188">
        <f>'5 жастағы балалар Ш'!CP33</f>
        <v>0</v>
      </c>
      <c r="N33" s="187">
        <f>'5 жастағы балалар Ш'!CQ33</f>
        <v>0</v>
      </c>
      <c r="O33" s="187">
        <f>'5 жастағы балалар Ш'!CR33</f>
        <v>0</v>
      </c>
      <c r="P33" s="187">
        <f>'5 жастағы балалар Ә'!V33</f>
        <v>0</v>
      </c>
      <c r="Q33" s="187">
        <f>'5 жастағы балалар Ә'!W33</f>
        <v>0</v>
      </c>
      <c r="R33" s="220">
        <f>'5 жастағы балалар Ә'!X33</f>
        <v>0</v>
      </c>
      <c r="S33" s="221">
        <f t="shared" si="3"/>
        <v>0</v>
      </c>
      <c r="T33" s="222">
        <f t="shared" si="4"/>
        <v>0</v>
      </c>
      <c r="U33" s="223">
        <f t="shared" si="5"/>
        <v>0</v>
      </c>
      <c r="X33" s="320"/>
      <c r="Y33" s="315"/>
      <c r="Z33" s="315"/>
      <c r="AA33" s="315"/>
      <c r="AB33" s="315"/>
      <c r="AC33" s="315"/>
    </row>
    <row r="34" spans="2:29">
      <c r="B34" s="187">
        <v>25</v>
      </c>
      <c r="C34" s="188">
        <f>'5 жастағы балалар Ф'!C34</f>
        <v>0</v>
      </c>
      <c r="D34" s="188">
        <f>'5 жастағы балалар Ф'!V34</f>
        <v>0</v>
      </c>
      <c r="E34" s="188">
        <f>'5 жастағы балалар Ф'!W34</f>
        <v>0</v>
      </c>
      <c r="F34" s="188">
        <f>'5 жастағы балалар Ф'!X34</f>
        <v>0</v>
      </c>
      <c r="G34" s="188">
        <f>'5 жастағы балалар К'!BF34</f>
        <v>0</v>
      </c>
      <c r="H34" s="188">
        <f>'5 жастағы балалар К'!BG34</f>
        <v>0</v>
      </c>
      <c r="I34" s="188">
        <f>'5 жастағы балалар К'!BH34</f>
        <v>0</v>
      </c>
      <c r="J34" s="188">
        <f>'5 жастағы балалар Т'!V34</f>
        <v>0</v>
      </c>
      <c r="K34" s="188">
        <f>'5 жастағы балалар Т'!W34</f>
        <v>0</v>
      </c>
      <c r="L34" s="188">
        <f>'5 жастағы балалар Т'!X34</f>
        <v>0</v>
      </c>
      <c r="M34" s="188">
        <f>'5 жастағы балалар Ш'!CP34</f>
        <v>0</v>
      </c>
      <c r="N34" s="187">
        <f>'5 жастағы балалар Ш'!CQ34</f>
        <v>0</v>
      </c>
      <c r="O34" s="187">
        <f>'5 жастағы балалар Ш'!CR34</f>
        <v>0</v>
      </c>
      <c r="P34" s="187">
        <f>'5 жастағы балалар Ә'!V34</f>
        <v>0</v>
      </c>
      <c r="Q34" s="187">
        <f>'5 жастағы балалар Ә'!W34</f>
        <v>0</v>
      </c>
      <c r="R34" s="220">
        <f>'5 жастағы балалар Ә'!X34</f>
        <v>0</v>
      </c>
      <c r="S34" s="221">
        <f t="shared" si="3"/>
        <v>0</v>
      </c>
      <c r="T34" s="222">
        <f t="shared" si="4"/>
        <v>0</v>
      </c>
      <c r="U34" s="223">
        <f t="shared" si="5"/>
        <v>0</v>
      </c>
      <c r="X34" s="291"/>
      <c r="Y34" s="32" t="s">
        <v>802</v>
      </c>
      <c r="Z34" s="32" t="s">
        <v>804</v>
      </c>
      <c r="AA34" s="32" t="s">
        <v>805</v>
      </c>
      <c r="AB34" s="32" t="s">
        <v>806</v>
      </c>
      <c r="AC34" s="32" t="s">
        <v>807</v>
      </c>
    </row>
    <row r="35" spans="2:29">
      <c r="B35" s="187">
        <v>26</v>
      </c>
      <c r="C35" s="188">
        <f>'5 жастағы балалар Ф'!C35</f>
        <v>0</v>
      </c>
      <c r="D35" s="188">
        <f>'5 жастағы балалар Ф'!V35</f>
        <v>0</v>
      </c>
      <c r="E35" s="188">
        <f>'5 жастағы балалар Ф'!W35</f>
        <v>0</v>
      </c>
      <c r="F35" s="188">
        <f>'5 жастағы балалар Ф'!X35</f>
        <v>0</v>
      </c>
      <c r="G35" s="188">
        <f>'5 жастағы балалар К'!BF35</f>
        <v>0</v>
      </c>
      <c r="H35" s="188">
        <f>'5 жастағы балалар К'!BG35</f>
        <v>0</v>
      </c>
      <c r="I35" s="188">
        <f>'5 жастағы балалар К'!BH35</f>
        <v>0</v>
      </c>
      <c r="J35" s="188">
        <f>'5 жастағы балалар Т'!V35</f>
        <v>0</v>
      </c>
      <c r="K35" s="188">
        <f>'5 жастағы балалар Т'!W35</f>
        <v>0</v>
      </c>
      <c r="L35" s="188">
        <f>'5 жастағы балалар Т'!X35</f>
        <v>0</v>
      </c>
      <c r="M35" s="188">
        <f>'5 жастағы балалар Ш'!CP35</f>
        <v>0</v>
      </c>
      <c r="N35" s="187">
        <f>'5 жастағы балалар Ш'!CQ35</f>
        <v>0</v>
      </c>
      <c r="O35" s="187">
        <f>'5 жастағы балалар Ш'!CR35</f>
        <v>0</v>
      </c>
      <c r="P35" s="187">
        <f>'5 жастағы балалар Ә'!V35</f>
        <v>0</v>
      </c>
      <c r="Q35" s="187">
        <f>'5 жастағы балалар Ә'!W35</f>
        <v>0</v>
      </c>
      <c r="R35" s="220">
        <f>'5 жастағы балалар Ә'!X35</f>
        <v>0</v>
      </c>
      <c r="S35" s="221">
        <f t="shared" si="3"/>
        <v>0</v>
      </c>
      <c r="T35" s="222">
        <f t="shared" si="4"/>
        <v>0</v>
      </c>
      <c r="U35" s="223">
        <f t="shared" si="5"/>
        <v>0</v>
      </c>
      <c r="X35" s="226" t="s">
        <v>799</v>
      </c>
      <c r="Y35" s="291">
        <f>Q38*Z12/100</f>
        <v>5.5</v>
      </c>
      <c r="Z35" s="291">
        <f>Q38*Z16/100</f>
        <v>1</v>
      </c>
      <c r="AA35" s="291">
        <f>Q38*Z20/100</f>
        <v>2.83333333333333</v>
      </c>
      <c r="AB35" s="291">
        <f>Q38*Z24/100</f>
        <v>3.03333333333333</v>
      </c>
      <c r="AC35" s="291">
        <f>Q38*Z28/100</f>
        <v>0.5</v>
      </c>
    </row>
    <row r="36" spans="2:29">
      <c r="B36" s="187">
        <v>27</v>
      </c>
      <c r="C36" s="188">
        <f>'5 жастағы балалар Ф'!C36</f>
        <v>0</v>
      </c>
      <c r="D36" s="188">
        <f>'5 жастағы балалар Ф'!V36</f>
        <v>0</v>
      </c>
      <c r="E36" s="188">
        <f>'5 жастағы балалар Ф'!W36</f>
        <v>0</v>
      </c>
      <c r="F36" s="188">
        <f>'5 жастағы балалар Ф'!X36</f>
        <v>0</v>
      </c>
      <c r="G36" s="188">
        <f>'5 жастағы балалар К'!BF36</f>
        <v>0</v>
      </c>
      <c r="H36" s="188">
        <f>'5 жастағы балалар К'!BG36</f>
        <v>0</v>
      </c>
      <c r="I36" s="188">
        <f>'5 жастағы балалар К'!BH36</f>
        <v>0</v>
      </c>
      <c r="J36" s="188">
        <f>'5 жастағы балалар Т'!V36</f>
        <v>0</v>
      </c>
      <c r="K36" s="188">
        <f>'5 жастағы балалар Т'!W36</f>
        <v>0</v>
      </c>
      <c r="L36" s="188">
        <f>'5 жастағы балалар Т'!X36</f>
        <v>0</v>
      </c>
      <c r="M36" s="188">
        <f>'5 жастағы балалар Ш'!CP36</f>
        <v>0</v>
      </c>
      <c r="N36" s="187">
        <f>'5 жастағы балалар Ш'!CQ36</f>
        <v>0</v>
      </c>
      <c r="O36" s="187">
        <f>'5 жастағы балалар Ш'!CR36</f>
        <v>0</v>
      </c>
      <c r="P36" s="187">
        <f>'5 жастағы балалар Ә'!V36</f>
        <v>0</v>
      </c>
      <c r="Q36" s="187">
        <f>'5 жастағы балалар Ә'!W36</f>
        <v>0</v>
      </c>
      <c r="R36" s="220">
        <f>'5 жастағы балалар Ә'!X36</f>
        <v>0</v>
      </c>
      <c r="S36" s="221">
        <f t="shared" si="3"/>
        <v>0</v>
      </c>
      <c r="T36" s="222">
        <f t="shared" si="4"/>
        <v>0</v>
      </c>
      <c r="U36" s="223">
        <f t="shared" si="5"/>
        <v>0</v>
      </c>
      <c r="X36" s="226" t="s">
        <v>800</v>
      </c>
      <c r="Y36" s="291">
        <f>Q38*Z13/100</f>
        <v>3.5</v>
      </c>
      <c r="Z36" s="291">
        <f>Q38*Z17/100</f>
        <v>7.77777777777777</v>
      </c>
      <c r="AA36" s="291">
        <f>Q38*Z21/100</f>
        <v>5.83333333333333</v>
      </c>
      <c r="AB36" s="291">
        <f>Q38*Z25/100</f>
        <v>5.33333333333333</v>
      </c>
      <c r="AC36" s="291">
        <f>Q38*Z29/100</f>
        <v>8.33333333333333</v>
      </c>
    </row>
    <row r="37" spans="2:29">
      <c r="B37" s="195"/>
      <c r="C37" s="195"/>
      <c r="D37" s="195"/>
      <c r="E37" s="195"/>
      <c r="F37" s="195"/>
      <c r="G37" s="195"/>
      <c r="H37" s="195"/>
      <c r="I37" s="195"/>
      <c r="J37" s="195"/>
      <c r="K37" s="195"/>
      <c r="L37" s="195"/>
      <c r="M37" s="195"/>
      <c r="N37" s="195"/>
      <c r="O37" s="195"/>
      <c r="P37" s="195"/>
      <c r="Q37" s="195"/>
      <c r="R37" s="195"/>
      <c r="S37" s="195"/>
      <c r="T37" s="195"/>
      <c r="U37" s="195"/>
      <c r="X37" s="226" t="s">
        <v>801</v>
      </c>
      <c r="Y37" s="291">
        <f>Q38*Z14/100</f>
        <v>2</v>
      </c>
      <c r="Z37" s="291">
        <f>Q38*Z18/100</f>
        <v>2.22222222222222</v>
      </c>
      <c r="AA37" s="291">
        <f>Q38*Z22/100</f>
        <v>2.33333333333333</v>
      </c>
      <c r="AB37" s="291">
        <f>Q38*Z26/100</f>
        <v>2.63333333333333</v>
      </c>
      <c r="AC37" s="291">
        <f>Q38*Z30/100</f>
        <v>2.16666666666667</v>
      </c>
    </row>
    <row r="38" ht="15.6" spans="2:21">
      <c r="B38" s="196" t="s">
        <v>70</v>
      </c>
      <c r="C38" s="196"/>
      <c r="D38" s="196"/>
      <c r="E38" s="196"/>
      <c r="F38" s="196"/>
      <c r="G38" s="196"/>
      <c r="H38" s="196"/>
      <c r="I38" s="196"/>
      <c r="J38" s="196"/>
      <c r="K38" s="196"/>
      <c r="L38" s="196"/>
      <c r="M38" s="196"/>
      <c r="N38" s="196"/>
      <c r="O38" s="196"/>
      <c r="P38" s="196"/>
      <c r="Q38" s="196">
        <f>'5 жастағы балалар Ф'!W40</f>
        <v>11</v>
      </c>
      <c r="R38" s="196"/>
      <c r="S38" s="196"/>
      <c r="T38" s="196"/>
      <c r="U38" s="196"/>
    </row>
    <row r="39" spans="2:21">
      <c r="B39" s="197"/>
      <c r="C39" s="197"/>
      <c r="D39" s="197"/>
      <c r="E39" s="197"/>
      <c r="F39" s="197"/>
      <c r="G39" s="197"/>
      <c r="H39" s="197"/>
      <c r="I39" s="197"/>
      <c r="J39" s="197"/>
      <c r="K39" s="197"/>
      <c r="L39" s="197"/>
      <c r="M39" s="197"/>
      <c r="N39" s="197"/>
      <c r="O39" s="197"/>
      <c r="P39" s="197"/>
      <c r="Q39" s="197"/>
      <c r="R39" s="197"/>
      <c r="S39" s="197"/>
      <c r="T39" s="197"/>
      <c r="U39" s="197"/>
    </row>
    <row r="40" spans="2:21">
      <c r="B40" s="197"/>
      <c r="C40" s="197"/>
      <c r="D40" s="197"/>
      <c r="E40" s="197"/>
      <c r="F40" s="197"/>
      <c r="G40" s="197"/>
      <c r="H40" s="197"/>
      <c r="I40" s="197"/>
      <c r="J40" s="197"/>
      <c r="K40" s="197"/>
      <c r="L40" s="197"/>
      <c r="M40" s="197"/>
      <c r="N40" s="197"/>
      <c r="O40" s="197"/>
      <c r="P40" s="197"/>
      <c r="Q40" s="197"/>
      <c r="R40" s="197"/>
      <c r="S40" s="197"/>
      <c r="T40" s="197"/>
      <c r="U40" s="197"/>
    </row>
    <row r="41" ht="15" customHeight="1" spans="2:24">
      <c r="B41" s="179" t="s">
        <v>3</v>
      </c>
      <c r="C41" s="198" t="s">
        <v>808</v>
      </c>
      <c r="D41" s="199" t="s">
        <v>809</v>
      </c>
      <c r="E41" s="200"/>
      <c r="F41" s="198" t="s">
        <v>810</v>
      </c>
      <c r="G41" s="201" t="s">
        <v>5</v>
      </c>
      <c r="H41" s="202"/>
      <c r="I41" s="202"/>
      <c r="J41" s="202"/>
      <c r="K41" s="202"/>
      <c r="L41" s="202"/>
      <c r="M41" s="202"/>
      <c r="N41" s="202"/>
      <c r="O41" s="202"/>
      <c r="P41" s="202"/>
      <c r="Q41" s="202"/>
      <c r="R41" s="202"/>
      <c r="S41" s="202"/>
      <c r="T41" s="202"/>
      <c r="U41" s="202"/>
      <c r="V41" s="202"/>
      <c r="W41" s="202"/>
      <c r="X41" s="278"/>
    </row>
    <row r="42" spans="2:24">
      <c r="B42" s="203"/>
      <c r="C42" s="204"/>
      <c r="D42" s="205"/>
      <c r="E42" s="206"/>
      <c r="F42" s="204"/>
      <c r="G42" s="207" t="s">
        <v>9</v>
      </c>
      <c r="H42" s="208"/>
      <c r="I42" s="208"/>
      <c r="J42" s="208"/>
      <c r="K42" s="208"/>
      <c r="L42" s="208"/>
      <c r="M42" s="208"/>
      <c r="N42" s="208"/>
      <c r="O42" s="208"/>
      <c r="P42" s="208"/>
      <c r="Q42" s="208"/>
      <c r="R42" s="208"/>
      <c r="S42" s="208"/>
      <c r="T42" s="208"/>
      <c r="U42" s="208"/>
      <c r="V42" s="208"/>
      <c r="W42" s="208"/>
      <c r="X42" s="279"/>
    </row>
    <row r="43" ht="123" customHeight="1" spans="2:24">
      <c r="B43" s="203"/>
      <c r="C43" s="204"/>
      <c r="D43" s="205"/>
      <c r="E43" s="206"/>
      <c r="F43" s="204"/>
      <c r="G43" s="293" t="s">
        <v>25</v>
      </c>
      <c r="H43" s="293"/>
      <c r="I43" s="293"/>
      <c r="J43" s="293" t="s">
        <v>26</v>
      </c>
      <c r="K43" s="293"/>
      <c r="L43" s="293"/>
      <c r="M43" s="293" t="s">
        <v>27</v>
      </c>
      <c r="N43" s="293"/>
      <c r="O43" s="293"/>
      <c r="P43" s="293" t="s">
        <v>28</v>
      </c>
      <c r="Q43" s="293"/>
      <c r="R43" s="293"/>
      <c r="S43" s="293" t="s">
        <v>29</v>
      </c>
      <c r="T43" s="293"/>
      <c r="U43" s="293"/>
      <c r="V43" s="293" t="s">
        <v>30</v>
      </c>
      <c r="W43" s="293"/>
      <c r="X43" s="293"/>
    </row>
    <row r="44" ht="62.4" spans="2:24">
      <c r="B44" s="185"/>
      <c r="C44" s="294"/>
      <c r="D44" s="295"/>
      <c r="E44" s="296"/>
      <c r="F44" s="294"/>
      <c r="G44" s="186" t="s">
        <v>795</v>
      </c>
      <c r="H44" s="186" t="s">
        <v>796</v>
      </c>
      <c r="I44" s="186" t="s">
        <v>797</v>
      </c>
      <c r="J44" s="186" t="s">
        <v>795</v>
      </c>
      <c r="K44" s="186" t="s">
        <v>796</v>
      </c>
      <c r="L44" s="186" t="s">
        <v>797</v>
      </c>
      <c r="M44" s="186" t="s">
        <v>795</v>
      </c>
      <c r="N44" s="186" t="s">
        <v>796</v>
      </c>
      <c r="O44" s="186" t="s">
        <v>797</v>
      </c>
      <c r="P44" s="186" t="s">
        <v>795</v>
      </c>
      <c r="Q44" s="186" t="s">
        <v>796</v>
      </c>
      <c r="R44" s="186" t="s">
        <v>797</v>
      </c>
      <c r="S44" s="186" t="s">
        <v>795</v>
      </c>
      <c r="T44" s="186" t="s">
        <v>796</v>
      </c>
      <c r="U44" s="186" t="s">
        <v>797</v>
      </c>
      <c r="V44" s="186" t="s">
        <v>795</v>
      </c>
      <c r="W44" s="186" t="s">
        <v>796</v>
      </c>
      <c r="X44" s="186" t="s">
        <v>797</v>
      </c>
    </row>
    <row r="45" ht="45" customHeight="1" spans="2:24">
      <c r="B45" s="297">
        <v>1</v>
      </c>
      <c r="C45" s="298" t="s">
        <v>811</v>
      </c>
      <c r="D45" s="299" t="s">
        <v>812</v>
      </c>
      <c r="E45" s="300"/>
      <c r="F45" s="301">
        <f>Q38</f>
        <v>11</v>
      </c>
      <c r="G45" s="302">
        <f>'5 жастағы балалар Ф'!D37</f>
        <v>7</v>
      </c>
      <c r="H45" s="302">
        <f>'5 жастағы балалар Ф'!E37</f>
        <v>2</v>
      </c>
      <c r="I45" s="302">
        <f>'5 жастағы балалар Ф'!F37</f>
        <v>2</v>
      </c>
      <c r="J45" s="302">
        <f>'5 жастағы балалар Ф'!G37</f>
        <v>5</v>
      </c>
      <c r="K45" s="302">
        <f>'5 жастағы балалар Ф'!H37</f>
        <v>5</v>
      </c>
      <c r="L45" s="302">
        <f>'5 жастағы балалар Ф'!I37</f>
        <v>1</v>
      </c>
      <c r="M45" s="302">
        <f>'5 жастағы балалар Ф'!J37</f>
        <v>4</v>
      </c>
      <c r="N45" s="302">
        <f>'5 жастағы балалар Ф'!K37</f>
        <v>5</v>
      </c>
      <c r="O45" s="302">
        <f>'5 жастағы балалар Ф'!L37</f>
        <v>2</v>
      </c>
      <c r="P45" s="302">
        <f>'5 жастағы балалар Ф'!M37</f>
        <v>8</v>
      </c>
      <c r="Q45" s="302">
        <f>'5 жастағы балалар Ф'!N37</f>
        <v>1</v>
      </c>
      <c r="R45" s="302">
        <f>'5 жастағы балалар Ф'!O37</f>
        <v>2</v>
      </c>
      <c r="S45" s="302">
        <f>'5 жастағы балалар Ф'!P37</f>
        <v>4</v>
      </c>
      <c r="T45" s="302">
        <f>'5 жастағы балалар Ф'!Q37</f>
        <v>5</v>
      </c>
      <c r="U45" s="302">
        <f>'5 жастағы балалар Ф'!R37</f>
        <v>2</v>
      </c>
      <c r="V45" s="302">
        <f>'5 жастағы балалар Ф'!S37</f>
        <v>5</v>
      </c>
      <c r="W45" s="302">
        <f>'5 жастағы балалар Ф'!T37</f>
        <v>3</v>
      </c>
      <c r="X45" s="302">
        <f>'5 жастағы балалар Ф'!U37</f>
        <v>3</v>
      </c>
    </row>
    <row r="46" ht="15.6" spans="2:24">
      <c r="B46" s="303"/>
      <c r="C46" s="304"/>
      <c r="D46" s="305"/>
      <c r="E46" s="305"/>
      <c r="F46" s="302" t="s">
        <v>73</v>
      </c>
      <c r="G46" s="306">
        <f>'5 жастағы балалар Ф'!D38</f>
        <v>63.6363636363636</v>
      </c>
      <c r="H46" s="306">
        <f>'5 жастағы балалар Ф'!E38</f>
        <v>18.1818181818182</v>
      </c>
      <c r="I46" s="306">
        <f>'5 жастағы балалар Ф'!F38</f>
        <v>18.1818181818182</v>
      </c>
      <c r="J46" s="306">
        <f>'5 жастағы балалар Ф'!G38</f>
        <v>45.4545454545455</v>
      </c>
      <c r="K46" s="306">
        <f>'5 жастағы балалар Ф'!H38</f>
        <v>45.4545454545455</v>
      </c>
      <c r="L46" s="306">
        <f>'5 жастағы балалар Ф'!I38</f>
        <v>9.09090909090909</v>
      </c>
      <c r="M46" s="306">
        <f>'5 жастағы балалар Ф'!J38</f>
        <v>36.3636363636364</v>
      </c>
      <c r="N46" s="306">
        <f>'5 жастағы балалар Ф'!K38</f>
        <v>45.4545454545455</v>
      </c>
      <c r="O46" s="306">
        <f>'5 жастағы балалар Ф'!L38</f>
        <v>18.1818181818182</v>
      </c>
      <c r="P46" s="306">
        <f>'5 жастағы балалар Ф'!M38</f>
        <v>72.7272727272727</v>
      </c>
      <c r="Q46" s="306">
        <f>'5 жастағы балалар Ф'!N38</f>
        <v>9.09090909090909</v>
      </c>
      <c r="R46" s="306">
        <f>'5 жастағы балалар Ф'!O38</f>
        <v>18.1818181818182</v>
      </c>
      <c r="S46" s="306">
        <f>'5 жастағы балалар Ф'!P38</f>
        <v>36.3636363636364</v>
      </c>
      <c r="T46" s="306">
        <f>'5 жастағы балалар Ф'!Q38</f>
        <v>45.4545454545455</v>
      </c>
      <c r="U46" s="306">
        <f>'5 жастағы балалар Ф'!R38</f>
        <v>18.1818181818182</v>
      </c>
      <c r="V46" s="306">
        <f>'5 жастағы балалар Ф'!S38</f>
        <v>45.4545454545455</v>
      </c>
      <c r="W46" s="306">
        <f>'5 жастағы балалар Ф'!T38</f>
        <v>27.2727272727273</v>
      </c>
      <c r="X46" s="306">
        <f>'5 жастағы балалар Ф'!U38</f>
        <v>27.2727272727273</v>
      </c>
    </row>
    <row r="48" ht="15" customHeight="1" spans="2:36">
      <c r="B48" s="179" t="s">
        <v>3</v>
      </c>
      <c r="C48" s="198" t="s">
        <v>808</v>
      </c>
      <c r="D48" s="199" t="s">
        <v>809</v>
      </c>
      <c r="E48" s="200"/>
      <c r="F48" s="198" t="s">
        <v>810</v>
      </c>
      <c r="G48" s="201" t="s">
        <v>112</v>
      </c>
      <c r="H48" s="202"/>
      <c r="I48" s="202"/>
      <c r="J48" s="202"/>
      <c r="K48" s="202"/>
      <c r="L48" s="202"/>
      <c r="M48" s="202"/>
      <c r="N48" s="202"/>
      <c r="O48" s="202"/>
      <c r="P48" s="202"/>
      <c r="Q48" s="202"/>
      <c r="R48" s="202"/>
      <c r="S48" s="202"/>
      <c r="T48" s="202"/>
      <c r="U48" s="202"/>
      <c r="V48" s="202"/>
      <c r="W48" s="202"/>
      <c r="X48" s="278"/>
      <c r="Y48" s="330"/>
      <c r="Z48" s="330"/>
      <c r="AA48" s="330"/>
      <c r="AB48" s="330"/>
      <c r="AC48" s="330"/>
      <c r="AD48" s="330"/>
      <c r="AE48" s="330"/>
      <c r="AF48" s="330"/>
      <c r="AG48" s="330"/>
      <c r="AH48" s="330"/>
      <c r="AI48" s="330"/>
      <c r="AJ48" s="330"/>
    </row>
    <row r="49" spans="2:36">
      <c r="B49" s="203"/>
      <c r="C49" s="204"/>
      <c r="D49" s="205"/>
      <c r="E49" s="206"/>
      <c r="F49" s="204"/>
      <c r="G49" s="207" t="s">
        <v>113</v>
      </c>
      <c r="H49" s="208"/>
      <c r="I49" s="208"/>
      <c r="J49" s="208"/>
      <c r="K49" s="208"/>
      <c r="L49" s="208"/>
      <c r="M49" s="208"/>
      <c r="N49" s="208"/>
      <c r="O49" s="208"/>
      <c r="P49" s="208"/>
      <c r="Q49" s="208"/>
      <c r="R49" s="208"/>
      <c r="S49" s="208"/>
      <c r="T49" s="208"/>
      <c r="U49" s="208"/>
      <c r="V49" s="208"/>
      <c r="W49" s="208"/>
      <c r="X49" s="279"/>
      <c r="Y49" s="330"/>
      <c r="Z49" s="330"/>
      <c r="AA49" s="330"/>
      <c r="AB49" s="330"/>
      <c r="AC49" s="330"/>
      <c r="AD49" s="330"/>
      <c r="AE49" s="331"/>
      <c r="AF49" s="331"/>
      <c r="AG49" s="331"/>
      <c r="AH49" s="331"/>
      <c r="AI49" s="331"/>
      <c r="AJ49" s="331"/>
    </row>
    <row r="50" ht="85.5" customHeight="1" spans="2:36">
      <c r="B50" s="203"/>
      <c r="C50" s="204"/>
      <c r="D50" s="205"/>
      <c r="E50" s="206"/>
      <c r="F50" s="204"/>
      <c r="G50" s="293" t="s">
        <v>134</v>
      </c>
      <c r="H50" s="293"/>
      <c r="I50" s="293"/>
      <c r="J50" s="293" t="s">
        <v>135</v>
      </c>
      <c r="K50" s="293"/>
      <c r="L50" s="293"/>
      <c r="M50" s="293" t="s">
        <v>136</v>
      </c>
      <c r="N50" s="293"/>
      <c r="O50" s="293"/>
      <c r="P50" s="293" t="s">
        <v>137</v>
      </c>
      <c r="Q50" s="293"/>
      <c r="R50" s="293"/>
      <c r="S50" s="293" t="s">
        <v>138</v>
      </c>
      <c r="T50" s="293"/>
      <c r="U50" s="293"/>
      <c r="V50" s="293" t="s">
        <v>139</v>
      </c>
      <c r="W50" s="293"/>
      <c r="X50" s="293"/>
      <c r="Y50" s="332"/>
      <c r="Z50" s="332"/>
      <c r="AA50" s="332"/>
      <c r="AB50" s="332"/>
      <c r="AC50" s="332"/>
      <c r="AD50" s="332"/>
      <c r="AE50" s="332"/>
      <c r="AF50" s="332"/>
      <c r="AG50" s="332"/>
      <c r="AH50" s="332"/>
      <c r="AI50" s="332"/>
      <c r="AJ50" s="332"/>
    </row>
    <row r="51" ht="62.4" spans="2:36">
      <c r="B51" s="185"/>
      <c r="C51" s="294"/>
      <c r="D51" s="295"/>
      <c r="E51" s="296"/>
      <c r="F51" s="294"/>
      <c r="G51" s="186" t="s">
        <v>795</v>
      </c>
      <c r="H51" s="186" t="s">
        <v>796</v>
      </c>
      <c r="I51" s="186" t="s">
        <v>797</v>
      </c>
      <c r="J51" s="186" t="s">
        <v>795</v>
      </c>
      <c r="K51" s="186" t="s">
        <v>796</v>
      </c>
      <c r="L51" s="186" t="s">
        <v>797</v>
      </c>
      <c r="M51" s="186" t="s">
        <v>795</v>
      </c>
      <c r="N51" s="186" t="s">
        <v>796</v>
      </c>
      <c r="O51" s="186" t="s">
        <v>797</v>
      </c>
      <c r="P51" s="186" t="s">
        <v>795</v>
      </c>
      <c r="Q51" s="186" t="s">
        <v>796</v>
      </c>
      <c r="R51" s="186" t="s">
        <v>797</v>
      </c>
      <c r="S51" s="186" t="s">
        <v>795</v>
      </c>
      <c r="T51" s="186" t="s">
        <v>796</v>
      </c>
      <c r="U51" s="186" t="s">
        <v>797</v>
      </c>
      <c r="V51" s="186" t="s">
        <v>795</v>
      </c>
      <c r="W51" s="186" t="s">
        <v>796</v>
      </c>
      <c r="X51" s="186" t="s">
        <v>797</v>
      </c>
      <c r="Y51" s="333"/>
      <c r="Z51" s="333"/>
      <c r="AA51" s="333"/>
      <c r="AB51" s="333"/>
      <c r="AC51" s="333"/>
      <c r="AD51" s="333"/>
      <c r="AE51" s="333"/>
      <c r="AF51" s="333"/>
      <c r="AG51" s="333"/>
      <c r="AH51" s="333"/>
      <c r="AI51" s="333"/>
      <c r="AJ51" s="333"/>
    </row>
    <row r="52" ht="45" customHeight="1" spans="2:36">
      <c r="B52" s="297">
        <v>1</v>
      </c>
      <c r="C52" s="307" t="str">
        <f>C45</f>
        <v>"Мектепалды сыныбы"</v>
      </c>
      <c r="D52" s="308" t="str">
        <f>D45</f>
        <v>Мухаметзянова Орал Болатовна</v>
      </c>
      <c r="E52" s="309"/>
      <c r="F52" s="301">
        <f>Q38</f>
        <v>11</v>
      </c>
      <c r="G52" s="302">
        <f>'5 жастағы балалар К'!D37</f>
        <v>3</v>
      </c>
      <c r="H52" s="302">
        <f>'5 жастағы балалар К'!E37</f>
        <v>6</v>
      </c>
      <c r="I52" s="302">
        <f>'5 жастағы балалар К'!F37</f>
        <v>2</v>
      </c>
      <c r="J52" s="302">
        <f>'5 жастағы балалар К'!G37</f>
        <v>0</v>
      </c>
      <c r="K52" s="302">
        <f>'5 жастағы балалар К'!H37</f>
        <v>6</v>
      </c>
      <c r="L52" s="302">
        <f>'5 жастағы балалар К'!I37</f>
        <v>5</v>
      </c>
      <c r="M52" s="302">
        <f>'5 жастағы балалар К'!J37</f>
        <v>3</v>
      </c>
      <c r="N52" s="302">
        <f>'5 жастағы балалар К'!K37</f>
        <v>6</v>
      </c>
      <c r="O52" s="302">
        <f>'5 жастағы балалар К'!L37</f>
        <v>2</v>
      </c>
      <c r="P52" s="302">
        <f>'5 жастағы балалар К'!M37</f>
        <v>4</v>
      </c>
      <c r="Q52" s="302">
        <f>'5 жастағы балалар К'!N37</f>
        <v>4</v>
      </c>
      <c r="R52" s="302">
        <f>'5 жастағы балалар К'!O37</f>
        <v>3</v>
      </c>
      <c r="S52" s="302">
        <f>'5 жастағы балалар К'!P37</f>
        <v>0</v>
      </c>
      <c r="T52" s="302">
        <f>'5 жастағы балалар К'!Q37</f>
        <v>9</v>
      </c>
      <c r="U52" s="302">
        <f>'5 жастағы балалар К'!R37</f>
        <v>2</v>
      </c>
      <c r="V52" s="302">
        <f>'5 жастағы балалар К'!S37</f>
        <v>3</v>
      </c>
      <c r="W52" s="302">
        <f>'5 жастағы балалар К'!T37</f>
        <v>6</v>
      </c>
      <c r="X52" s="302">
        <f>'5 жастағы балалар К'!U37</f>
        <v>2</v>
      </c>
      <c r="Y52" s="334"/>
      <c r="Z52" s="334"/>
      <c r="AA52" s="334"/>
      <c r="AB52" s="334"/>
      <c r="AC52" s="334"/>
      <c r="AD52" s="334"/>
      <c r="AE52" s="335"/>
      <c r="AF52" s="335"/>
      <c r="AG52" s="335"/>
      <c r="AH52" s="335"/>
      <c r="AI52" s="336"/>
      <c r="AJ52" s="337"/>
    </row>
    <row r="53" ht="15.6" spans="2:36">
      <c r="B53" s="303"/>
      <c r="C53" s="310"/>
      <c r="D53" s="311"/>
      <c r="E53" s="311"/>
      <c r="F53" s="302" t="s">
        <v>73</v>
      </c>
      <c r="G53" s="306">
        <f>'5 жастағы балалар К'!D38</f>
        <v>27.2727272727273</v>
      </c>
      <c r="H53" s="306">
        <f>'5 жастағы балалар К'!E38</f>
        <v>54.5454545454545</v>
      </c>
      <c r="I53" s="306">
        <f>'5 жастағы балалар К'!F38</f>
        <v>18.1818181818182</v>
      </c>
      <c r="J53" s="306">
        <f>'5 жастағы балалар К'!G38</f>
        <v>0</v>
      </c>
      <c r="K53" s="306">
        <f>'5 жастағы балалар К'!H38</f>
        <v>54.5454545454545</v>
      </c>
      <c r="L53" s="306">
        <f>'5 жастағы балалар К'!I38</f>
        <v>45.4545454545455</v>
      </c>
      <c r="M53" s="306">
        <f>'5 жастағы балалар К'!J38</f>
        <v>27.2727272727273</v>
      </c>
      <c r="N53" s="306">
        <f>'5 жастағы балалар К'!K38</f>
        <v>54.5454545454545</v>
      </c>
      <c r="O53" s="306">
        <f>'5 жастағы балалар К'!L38</f>
        <v>18.1818181818182</v>
      </c>
      <c r="P53" s="306">
        <f>'5 жастағы балалар К'!M38</f>
        <v>36.3636363636364</v>
      </c>
      <c r="Q53" s="306">
        <f>'5 жастағы балалар К'!N38</f>
        <v>36.3636363636364</v>
      </c>
      <c r="R53" s="306">
        <f>'5 жастағы балалар К'!O38</f>
        <v>27.2727272727273</v>
      </c>
      <c r="S53" s="306">
        <f>'5 жастағы балалар К'!P38</f>
        <v>0</v>
      </c>
      <c r="T53" s="306">
        <f>'5 жастағы балалар К'!Q38</f>
        <v>81.8181818181818</v>
      </c>
      <c r="U53" s="306">
        <f>'5 жастағы балалар К'!R38</f>
        <v>18.1818181818182</v>
      </c>
      <c r="V53" s="306">
        <f>'5 жастағы балалар К'!S38</f>
        <v>27.2727272727273</v>
      </c>
      <c r="W53" s="306">
        <f>'5 жастағы балалар К'!T38</f>
        <v>54.5454545454545</v>
      </c>
      <c r="X53" s="306">
        <f>'5 жастағы балалар К'!U38</f>
        <v>18.1818181818182</v>
      </c>
      <c r="Y53" s="334"/>
      <c r="Z53" s="334"/>
      <c r="AA53" s="334"/>
      <c r="AB53" s="334"/>
      <c r="AC53" s="334"/>
      <c r="AD53" s="334"/>
      <c r="AE53" s="335"/>
      <c r="AF53" s="335"/>
      <c r="AG53" s="335"/>
      <c r="AH53" s="335"/>
      <c r="AI53" s="336"/>
      <c r="AJ53" s="337"/>
    </row>
    <row r="55" ht="15" customHeight="1" spans="2:24">
      <c r="B55" s="179" t="s">
        <v>3</v>
      </c>
      <c r="C55" s="198" t="s">
        <v>808</v>
      </c>
      <c r="D55" s="199" t="s">
        <v>809</v>
      </c>
      <c r="E55" s="200"/>
      <c r="F55" s="198" t="s">
        <v>810</v>
      </c>
      <c r="G55" s="201" t="s">
        <v>112</v>
      </c>
      <c r="H55" s="202"/>
      <c r="I55" s="202"/>
      <c r="J55" s="202"/>
      <c r="K55" s="202"/>
      <c r="L55" s="202"/>
      <c r="M55" s="202"/>
      <c r="N55" s="202"/>
      <c r="O55" s="202"/>
      <c r="P55" s="202"/>
      <c r="Q55" s="202"/>
      <c r="R55" s="202"/>
      <c r="S55" s="202"/>
      <c r="T55" s="202"/>
      <c r="U55" s="202"/>
      <c r="V55" s="202"/>
      <c r="W55" s="202"/>
      <c r="X55" s="278"/>
    </row>
    <row r="56" spans="2:24">
      <c r="B56" s="203"/>
      <c r="C56" s="204"/>
      <c r="D56" s="205"/>
      <c r="E56" s="206"/>
      <c r="F56" s="204"/>
      <c r="G56" s="207" t="s">
        <v>114</v>
      </c>
      <c r="H56" s="208"/>
      <c r="I56" s="208"/>
      <c r="J56" s="208"/>
      <c r="K56" s="208"/>
      <c r="L56" s="208"/>
      <c r="M56" s="208"/>
      <c r="N56" s="208"/>
      <c r="O56" s="208"/>
      <c r="P56" s="208"/>
      <c r="Q56" s="208"/>
      <c r="R56" s="208"/>
      <c r="S56" s="208"/>
      <c r="T56" s="208"/>
      <c r="U56" s="208"/>
      <c r="V56" s="208"/>
      <c r="W56" s="208"/>
      <c r="X56" s="279"/>
    </row>
    <row r="57" ht="105" customHeight="1" spans="2:24">
      <c r="B57" s="203"/>
      <c r="C57" s="204"/>
      <c r="D57" s="205"/>
      <c r="E57" s="206"/>
      <c r="F57" s="204"/>
      <c r="G57" s="293" t="s">
        <v>140</v>
      </c>
      <c r="H57" s="293"/>
      <c r="I57" s="293"/>
      <c r="J57" s="293" t="s">
        <v>141</v>
      </c>
      <c r="K57" s="293"/>
      <c r="L57" s="293"/>
      <c r="M57" s="293" t="s">
        <v>142</v>
      </c>
      <c r="N57" s="293"/>
      <c r="O57" s="293"/>
      <c r="P57" s="293" t="s">
        <v>143</v>
      </c>
      <c r="Q57" s="293"/>
      <c r="R57" s="293"/>
      <c r="S57" s="293" t="s">
        <v>144</v>
      </c>
      <c r="T57" s="293"/>
      <c r="U57" s="293"/>
      <c r="V57" s="293" t="s">
        <v>145</v>
      </c>
      <c r="W57" s="293"/>
      <c r="X57" s="293"/>
    </row>
    <row r="58" ht="62.4" spans="2:24">
      <c r="B58" s="185"/>
      <c r="C58" s="294"/>
      <c r="D58" s="295"/>
      <c r="E58" s="296"/>
      <c r="F58" s="294"/>
      <c r="G58" s="186" t="s">
        <v>795</v>
      </c>
      <c r="H58" s="186" t="s">
        <v>796</v>
      </c>
      <c r="I58" s="186" t="s">
        <v>797</v>
      </c>
      <c r="J58" s="186" t="s">
        <v>795</v>
      </c>
      <c r="K58" s="186" t="s">
        <v>796</v>
      </c>
      <c r="L58" s="186" t="s">
        <v>797</v>
      </c>
      <c r="M58" s="186" t="s">
        <v>795</v>
      </c>
      <c r="N58" s="186" t="s">
        <v>796</v>
      </c>
      <c r="O58" s="186" t="s">
        <v>797</v>
      </c>
      <c r="P58" s="186" t="s">
        <v>795</v>
      </c>
      <c r="Q58" s="186" t="s">
        <v>796</v>
      </c>
      <c r="R58" s="186" t="s">
        <v>797</v>
      </c>
      <c r="S58" s="186" t="s">
        <v>795</v>
      </c>
      <c r="T58" s="186" t="s">
        <v>796</v>
      </c>
      <c r="U58" s="186" t="s">
        <v>797</v>
      </c>
      <c r="V58" s="186" t="s">
        <v>795</v>
      </c>
      <c r="W58" s="186" t="s">
        <v>796</v>
      </c>
      <c r="X58" s="186" t="s">
        <v>797</v>
      </c>
    </row>
    <row r="59" ht="45" customHeight="1" spans="2:24">
      <c r="B59" s="297">
        <v>1</v>
      </c>
      <c r="C59" s="307" t="str">
        <f>C45</f>
        <v>"Мектепалды сыныбы"</v>
      </c>
      <c r="D59" s="308" t="str">
        <f>D45</f>
        <v>Мухаметзянова Орал Болатовна</v>
      </c>
      <c r="E59" s="309"/>
      <c r="F59" s="301">
        <f>Q38</f>
        <v>11</v>
      </c>
      <c r="G59" s="302">
        <f>'5 жастағы балалар К'!V37</f>
        <v>0</v>
      </c>
      <c r="H59" s="302">
        <f>'5 жастағы балалар К'!W37</f>
        <v>9</v>
      </c>
      <c r="I59" s="302">
        <f>'5 жастағы балалар К'!X37</f>
        <v>2</v>
      </c>
      <c r="J59" s="302">
        <f>'5 жастағы балалар К'!Y37</f>
        <v>0</v>
      </c>
      <c r="K59" s="302">
        <f>'5 жастағы балалар К'!Z37</f>
        <v>9</v>
      </c>
      <c r="L59" s="302">
        <f>'5 жастағы балалар К'!AA37</f>
        <v>2</v>
      </c>
      <c r="M59" s="302">
        <f>'5 жастағы балалар К'!AB37</f>
        <v>0</v>
      </c>
      <c r="N59" s="302">
        <f>'5 жастағы балалар К'!AC37</f>
        <v>9</v>
      </c>
      <c r="O59" s="302">
        <f>'5 жастағы балалар К'!AD37</f>
        <v>2</v>
      </c>
      <c r="P59" s="302">
        <f>'5 жастағы балалар К'!AE37</f>
        <v>0</v>
      </c>
      <c r="Q59" s="302">
        <f>'5 жастағы балалар К'!AF37</f>
        <v>9</v>
      </c>
      <c r="R59" s="302">
        <f>'5 жастағы балалар К'!AG37</f>
        <v>2</v>
      </c>
      <c r="S59" s="302">
        <f>'5 жастағы балалар К'!AH37</f>
        <v>0</v>
      </c>
      <c r="T59" s="302">
        <f>'5 жастағы балалар К'!AI37</f>
        <v>9</v>
      </c>
      <c r="U59" s="302">
        <f>'5 жастағы балалар К'!AJ37</f>
        <v>2</v>
      </c>
      <c r="V59" s="302">
        <f>'5 жастағы балалар К'!AK37</f>
        <v>0</v>
      </c>
      <c r="W59" s="302">
        <f>'5 жастағы балалар К'!AL37</f>
        <v>9</v>
      </c>
      <c r="X59" s="302">
        <f>'5 жастағы балалар К'!AM37</f>
        <v>2</v>
      </c>
    </row>
    <row r="60" ht="15.6" spans="2:24">
      <c r="B60" s="303"/>
      <c r="C60" s="310"/>
      <c r="D60" s="311"/>
      <c r="E60" s="311"/>
      <c r="F60" s="302" t="s">
        <v>73</v>
      </c>
      <c r="G60" s="306">
        <f>'5 жастағы балалар К'!V38</f>
        <v>0</v>
      </c>
      <c r="H60" s="306">
        <f>'5 жастағы балалар К'!W38</f>
        <v>81.8181818181818</v>
      </c>
      <c r="I60" s="306">
        <f>'5 жастағы балалар К'!X38</f>
        <v>18.1818181818182</v>
      </c>
      <c r="J60" s="306">
        <f>'5 жастағы балалар К'!Y38</f>
        <v>0</v>
      </c>
      <c r="K60" s="306">
        <f>'5 жастағы балалар К'!Z38</f>
        <v>81.8181818181818</v>
      </c>
      <c r="L60" s="306">
        <f>'5 жастағы балалар К'!AA38</f>
        <v>18.1818181818182</v>
      </c>
      <c r="M60" s="306">
        <f>'5 жастағы балалар К'!AB38</f>
        <v>0</v>
      </c>
      <c r="N60" s="306">
        <f>'5 жастағы балалар К'!AC38</f>
        <v>81.8181818181818</v>
      </c>
      <c r="O60" s="306">
        <f>'5 жастағы балалар К'!AD38</f>
        <v>18.1818181818182</v>
      </c>
      <c r="P60" s="306">
        <f>'5 жастағы балалар К'!AE38</f>
        <v>0</v>
      </c>
      <c r="Q60" s="306">
        <f>'5 жастағы балалар К'!AF38</f>
        <v>81.8181818181818</v>
      </c>
      <c r="R60" s="306">
        <f>'5 жастағы балалар К'!AG38</f>
        <v>18.1818181818182</v>
      </c>
      <c r="S60" s="306">
        <f>'5 жастағы балалар К'!AH38</f>
        <v>0</v>
      </c>
      <c r="T60" s="306">
        <f>'5 жастағы балалар К'!AI38</f>
        <v>81.8181818181818</v>
      </c>
      <c r="U60" s="306">
        <f>'5 жастағы балалар К'!AJ38</f>
        <v>18.1818181818182</v>
      </c>
      <c r="V60" s="306">
        <f>'5 жастағы балалар К'!AK38</f>
        <v>0</v>
      </c>
      <c r="W60" s="306">
        <f>'5 жастағы балалар К'!AL38</f>
        <v>81.8181818181818</v>
      </c>
      <c r="X60" s="306">
        <f>'5 жастағы балалар К'!AM38</f>
        <v>18.1818181818182</v>
      </c>
    </row>
    <row r="62" ht="15" customHeight="1" spans="2:24">
      <c r="B62" s="179" t="s">
        <v>3</v>
      </c>
      <c r="C62" s="198" t="s">
        <v>808</v>
      </c>
      <c r="D62" s="199" t="s">
        <v>809</v>
      </c>
      <c r="E62" s="200"/>
      <c r="F62" s="198" t="s">
        <v>810</v>
      </c>
      <c r="G62" s="201" t="s">
        <v>112</v>
      </c>
      <c r="H62" s="202"/>
      <c r="I62" s="202"/>
      <c r="J62" s="202"/>
      <c r="K62" s="202"/>
      <c r="L62" s="202"/>
      <c r="M62" s="202"/>
      <c r="N62" s="202"/>
      <c r="O62" s="202"/>
      <c r="P62" s="202"/>
      <c r="Q62" s="202"/>
      <c r="R62" s="202"/>
      <c r="S62" s="202"/>
      <c r="T62" s="202"/>
      <c r="U62" s="202"/>
      <c r="V62" s="202"/>
      <c r="W62" s="202"/>
      <c r="X62" s="278"/>
    </row>
    <row r="63" spans="2:24">
      <c r="B63" s="203"/>
      <c r="C63" s="204"/>
      <c r="D63" s="205"/>
      <c r="E63" s="206"/>
      <c r="F63" s="204"/>
      <c r="G63" s="207" t="s">
        <v>115</v>
      </c>
      <c r="H63" s="208"/>
      <c r="I63" s="208"/>
      <c r="J63" s="208"/>
      <c r="K63" s="208"/>
      <c r="L63" s="208"/>
      <c r="M63" s="208"/>
      <c r="N63" s="208"/>
      <c r="O63" s="208"/>
      <c r="P63" s="208"/>
      <c r="Q63" s="208"/>
      <c r="R63" s="208"/>
      <c r="S63" s="208"/>
      <c r="T63" s="208"/>
      <c r="U63" s="208"/>
      <c r="V63" s="208"/>
      <c r="W63" s="208"/>
      <c r="X63" s="279"/>
    </row>
    <row r="64" ht="106.5" customHeight="1" spans="2:24">
      <c r="B64" s="203"/>
      <c r="C64" s="204"/>
      <c r="D64" s="205"/>
      <c r="E64" s="206"/>
      <c r="F64" s="204"/>
      <c r="G64" s="293" t="s">
        <v>146</v>
      </c>
      <c r="H64" s="293"/>
      <c r="I64" s="293"/>
      <c r="J64" s="293" t="s">
        <v>147</v>
      </c>
      <c r="K64" s="293"/>
      <c r="L64" s="293"/>
      <c r="M64" s="293" t="s">
        <v>148</v>
      </c>
      <c r="N64" s="293"/>
      <c r="O64" s="293"/>
      <c r="P64" s="293" t="s">
        <v>149</v>
      </c>
      <c r="Q64" s="293"/>
      <c r="R64" s="293"/>
      <c r="S64" s="293" t="s">
        <v>150</v>
      </c>
      <c r="T64" s="293"/>
      <c r="U64" s="293"/>
      <c r="V64" s="293" t="s">
        <v>151</v>
      </c>
      <c r="W64" s="293"/>
      <c r="X64" s="293"/>
    </row>
    <row r="65" ht="62.4" spans="2:24">
      <c r="B65" s="185"/>
      <c r="C65" s="294"/>
      <c r="D65" s="295"/>
      <c r="E65" s="296"/>
      <c r="F65" s="294"/>
      <c r="G65" s="186" t="s">
        <v>795</v>
      </c>
      <c r="H65" s="186" t="s">
        <v>796</v>
      </c>
      <c r="I65" s="186" t="s">
        <v>797</v>
      </c>
      <c r="J65" s="186" t="s">
        <v>795</v>
      </c>
      <c r="K65" s="186" t="s">
        <v>796</v>
      </c>
      <c r="L65" s="186" t="s">
        <v>797</v>
      </c>
      <c r="M65" s="186" t="s">
        <v>795</v>
      </c>
      <c r="N65" s="186" t="s">
        <v>796</v>
      </c>
      <c r="O65" s="186" t="s">
        <v>797</v>
      </c>
      <c r="P65" s="186" t="s">
        <v>795</v>
      </c>
      <c r="Q65" s="186" t="s">
        <v>796</v>
      </c>
      <c r="R65" s="186" t="s">
        <v>797</v>
      </c>
      <c r="S65" s="186" t="s">
        <v>795</v>
      </c>
      <c r="T65" s="186" t="s">
        <v>796</v>
      </c>
      <c r="U65" s="186" t="s">
        <v>797</v>
      </c>
      <c r="V65" s="186" t="s">
        <v>795</v>
      </c>
      <c r="W65" s="186" t="s">
        <v>796</v>
      </c>
      <c r="X65" s="186" t="s">
        <v>797</v>
      </c>
    </row>
    <row r="66" ht="45" customHeight="1" spans="2:24">
      <c r="B66" s="297">
        <v>1</v>
      </c>
      <c r="C66" s="307" t="str">
        <f>C45</f>
        <v>"Мектепалды сыныбы"</v>
      </c>
      <c r="D66" s="308" t="str">
        <f>D45</f>
        <v>Мухаметзянова Орал Болатовна</v>
      </c>
      <c r="E66" s="309"/>
      <c r="F66" s="301">
        <f>Q38</f>
        <v>11</v>
      </c>
      <c r="G66" s="302">
        <f>'5 жастағы балалар К'!AN37</f>
        <v>0</v>
      </c>
      <c r="H66" s="302">
        <f>'5 жастағы балалар К'!AO37</f>
        <v>9</v>
      </c>
      <c r="I66" s="302">
        <f>'5 жастағы балалар К'!AP37</f>
        <v>2</v>
      </c>
      <c r="J66" s="302">
        <f>'5 жастағы балалар К'!AQ37</f>
        <v>5</v>
      </c>
      <c r="K66" s="302">
        <f>'5 жастағы балалар К'!AR37</f>
        <v>4</v>
      </c>
      <c r="L66" s="302">
        <f>'5 жастағы балалар К'!AS37</f>
        <v>2</v>
      </c>
      <c r="M66" s="302">
        <f>'5 жастағы балалар К'!AT37</f>
        <v>0</v>
      </c>
      <c r="N66" s="302">
        <f>'5 жастағы балалар К'!AU37</f>
        <v>9</v>
      </c>
      <c r="O66" s="302">
        <f>'5 жастағы балалар К'!AV37</f>
        <v>2</v>
      </c>
      <c r="P66" s="302">
        <f>'5 жастағы балалар К'!AW37</f>
        <v>0</v>
      </c>
      <c r="Q66" s="302">
        <f>'5 жастағы балалар К'!AX37</f>
        <v>9</v>
      </c>
      <c r="R66" s="302">
        <f>'5 жастағы балалар К'!AY37</f>
        <v>2</v>
      </c>
      <c r="S66" s="302">
        <f>'5 жастағы балалар К'!AZ37</f>
        <v>0</v>
      </c>
      <c r="T66" s="302">
        <f>'5 жастағы балалар К'!BA37</f>
        <v>9</v>
      </c>
      <c r="U66" s="302">
        <f>'5 жастағы балалар К'!BB37</f>
        <v>2</v>
      </c>
      <c r="V66" s="302">
        <f>'5 жастағы балалар К'!BC37</f>
        <v>0</v>
      </c>
      <c r="W66" s="302">
        <f>'5 жастағы балалар К'!BD37</f>
        <v>9</v>
      </c>
      <c r="X66" s="302">
        <f>'5 жастағы балалар К'!BE37</f>
        <v>2</v>
      </c>
    </row>
    <row r="67" ht="15.6" spans="2:24">
      <c r="B67" s="303"/>
      <c r="C67" s="310"/>
      <c r="D67" s="311"/>
      <c r="E67" s="311"/>
      <c r="F67" s="302" t="s">
        <v>73</v>
      </c>
      <c r="G67" s="306">
        <f>'5 жастағы балалар К'!AN38</f>
        <v>0</v>
      </c>
      <c r="H67" s="306">
        <f>'5 жастағы балалар К'!AO38</f>
        <v>81.8181818181818</v>
      </c>
      <c r="I67" s="306">
        <f>'5 жастағы балалар К'!AP38</f>
        <v>18.1818181818182</v>
      </c>
      <c r="J67" s="306">
        <f>'5 жастағы балалар К'!AQ38</f>
        <v>45.4545454545455</v>
      </c>
      <c r="K67" s="306">
        <f>'5 жастағы балалар К'!AR38</f>
        <v>36.3636363636364</v>
      </c>
      <c r="L67" s="306">
        <f>'5 жастағы балалар К'!AS38</f>
        <v>18.1818181818182</v>
      </c>
      <c r="M67" s="306">
        <f>'5 жастағы балалар К'!AT38</f>
        <v>0</v>
      </c>
      <c r="N67" s="306">
        <f>'5 жастағы балалар К'!AU38</f>
        <v>81.8181818181818</v>
      </c>
      <c r="O67" s="306">
        <f>'5 жастағы балалар К'!AV38</f>
        <v>18.1818181818182</v>
      </c>
      <c r="P67" s="306">
        <f>'5 жастағы балалар К'!AW38</f>
        <v>0</v>
      </c>
      <c r="Q67" s="306">
        <f>'5 жастағы балалар К'!AX38</f>
        <v>81.8181818181818</v>
      </c>
      <c r="R67" s="306">
        <f>'5 жастағы балалар К'!AY38</f>
        <v>18.1818181818182</v>
      </c>
      <c r="S67" s="306">
        <f>'5 жастағы балалар К'!AZ38</f>
        <v>0</v>
      </c>
      <c r="T67" s="306">
        <f>'5 жастағы балалар К'!BA38</f>
        <v>81.8181818181818</v>
      </c>
      <c r="U67" s="306">
        <f>'5 жастағы балалар К'!BB38</f>
        <v>18.1818181818182</v>
      </c>
      <c r="V67" s="306">
        <f>'5 жастағы балалар К'!BC38</f>
        <v>0</v>
      </c>
      <c r="W67" s="306">
        <f>'5 жастағы балалар К'!BD38</f>
        <v>81.8181818181818</v>
      </c>
      <c r="X67" s="306">
        <f>'5 жастағы балалар К'!BE38</f>
        <v>18.1818181818182</v>
      </c>
    </row>
    <row r="69" ht="18" customHeight="1" spans="2:24">
      <c r="B69" s="179" t="s">
        <v>3</v>
      </c>
      <c r="C69" s="198" t="s">
        <v>808</v>
      </c>
      <c r="D69" s="199" t="s">
        <v>809</v>
      </c>
      <c r="E69" s="200"/>
      <c r="F69" s="198" t="s">
        <v>810</v>
      </c>
      <c r="G69" s="201" t="s">
        <v>338</v>
      </c>
      <c r="H69" s="202"/>
      <c r="I69" s="202"/>
      <c r="J69" s="202"/>
      <c r="K69" s="202"/>
      <c r="L69" s="202"/>
      <c r="M69" s="202"/>
      <c r="N69" s="202"/>
      <c r="O69" s="202"/>
      <c r="P69" s="202"/>
      <c r="Q69" s="202"/>
      <c r="R69" s="202"/>
      <c r="S69" s="202"/>
      <c r="T69" s="202"/>
      <c r="U69" s="202"/>
      <c r="V69" s="202"/>
      <c r="W69" s="202"/>
      <c r="X69" s="278"/>
    </row>
    <row r="70" ht="18" customHeight="1" spans="2:24">
      <c r="B70" s="203"/>
      <c r="C70" s="204"/>
      <c r="D70" s="205"/>
      <c r="E70" s="206"/>
      <c r="F70" s="204"/>
      <c r="G70" s="207" t="s">
        <v>339</v>
      </c>
      <c r="H70" s="208"/>
      <c r="I70" s="208"/>
      <c r="J70" s="208"/>
      <c r="K70" s="208"/>
      <c r="L70" s="208"/>
      <c r="M70" s="208"/>
      <c r="N70" s="208"/>
      <c r="O70" s="208"/>
      <c r="P70" s="208"/>
      <c r="Q70" s="208"/>
      <c r="R70" s="208"/>
      <c r="S70" s="208"/>
      <c r="T70" s="208"/>
      <c r="U70" s="208"/>
      <c r="V70" s="208"/>
      <c r="W70" s="208"/>
      <c r="X70" s="279"/>
    </row>
    <row r="71" ht="96" customHeight="1" spans="2:24">
      <c r="B71" s="203"/>
      <c r="C71" s="204"/>
      <c r="D71" s="205"/>
      <c r="E71" s="206"/>
      <c r="F71" s="204"/>
      <c r="G71" s="293" t="s">
        <v>346</v>
      </c>
      <c r="H71" s="293"/>
      <c r="I71" s="293"/>
      <c r="J71" s="293" t="s">
        <v>347</v>
      </c>
      <c r="K71" s="293"/>
      <c r="L71" s="293"/>
      <c r="M71" s="293" t="s">
        <v>348</v>
      </c>
      <c r="N71" s="293"/>
      <c r="O71" s="293"/>
      <c r="P71" s="293" t="s">
        <v>349</v>
      </c>
      <c r="Q71" s="293"/>
      <c r="R71" s="293"/>
      <c r="S71" s="293" t="s">
        <v>350</v>
      </c>
      <c r="T71" s="293"/>
      <c r="U71" s="293"/>
      <c r="V71" s="293" t="s">
        <v>351</v>
      </c>
      <c r="W71" s="293"/>
      <c r="X71" s="293"/>
    </row>
    <row r="72" ht="62.4" spans="2:24">
      <c r="B72" s="185"/>
      <c r="C72" s="294"/>
      <c r="D72" s="295"/>
      <c r="E72" s="296"/>
      <c r="F72" s="294"/>
      <c r="G72" s="186" t="s">
        <v>795</v>
      </c>
      <c r="H72" s="186" t="s">
        <v>796</v>
      </c>
      <c r="I72" s="186" t="s">
        <v>797</v>
      </c>
      <c r="J72" s="186" t="s">
        <v>795</v>
      </c>
      <c r="K72" s="186" t="s">
        <v>796</v>
      </c>
      <c r="L72" s="186" t="s">
        <v>797</v>
      </c>
      <c r="M72" s="186" t="s">
        <v>795</v>
      </c>
      <c r="N72" s="186" t="s">
        <v>796</v>
      </c>
      <c r="O72" s="186" t="s">
        <v>797</v>
      </c>
      <c r="P72" s="186" t="s">
        <v>795</v>
      </c>
      <c r="Q72" s="186" t="s">
        <v>796</v>
      </c>
      <c r="R72" s="186" t="s">
        <v>797</v>
      </c>
      <c r="S72" s="186" t="s">
        <v>795</v>
      </c>
      <c r="T72" s="186" t="s">
        <v>796</v>
      </c>
      <c r="U72" s="186" t="s">
        <v>797</v>
      </c>
      <c r="V72" s="186" t="s">
        <v>795</v>
      </c>
      <c r="W72" s="186" t="s">
        <v>796</v>
      </c>
      <c r="X72" s="186" t="s">
        <v>797</v>
      </c>
    </row>
    <row r="73" ht="45" customHeight="1" spans="2:24">
      <c r="B73" s="297">
        <v>1</v>
      </c>
      <c r="C73" s="307" t="str">
        <f>C45</f>
        <v>"Мектепалды сыныбы"</v>
      </c>
      <c r="D73" s="308" t="str">
        <f>D45</f>
        <v>Мухаметзянова Орал Болатовна</v>
      </c>
      <c r="E73" s="309"/>
      <c r="F73" s="301">
        <f>Q38</f>
        <v>11</v>
      </c>
      <c r="G73" s="312">
        <f>'5 жастағы балалар Т'!D37</f>
        <v>4</v>
      </c>
      <c r="H73" s="312">
        <f>'5 жастағы балалар Т'!E37</f>
        <v>5</v>
      </c>
      <c r="I73" s="312">
        <f>'5 жастағы балалар Т'!F37</f>
        <v>2</v>
      </c>
      <c r="J73" s="312">
        <f>'5 жастағы балалар Т'!G37</f>
        <v>3</v>
      </c>
      <c r="K73" s="312">
        <f>'5 жастағы балалар Т'!H37</f>
        <v>5</v>
      </c>
      <c r="L73" s="312">
        <f>'5 жастағы балалар Т'!I37</f>
        <v>3</v>
      </c>
      <c r="M73" s="312">
        <f>'5 жастағы балалар Т'!J37</f>
        <v>5</v>
      </c>
      <c r="N73" s="312">
        <f>'5 жастағы балалар Т'!K37</f>
        <v>4</v>
      </c>
      <c r="O73" s="312">
        <f>'5 жастағы балалар Т'!L37</f>
        <v>2</v>
      </c>
      <c r="P73" s="312">
        <f>'5 жастағы балалар Т'!M37</f>
        <v>1</v>
      </c>
      <c r="Q73" s="312">
        <f>'5 жастағы балалар Т'!N37</f>
        <v>7</v>
      </c>
      <c r="R73" s="312">
        <f>'5 жастағы балалар Т'!O37</f>
        <v>3</v>
      </c>
      <c r="S73" s="312">
        <f>'5 жастағы балалар Т'!P37</f>
        <v>2</v>
      </c>
      <c r="T73" s="312">
        <f>'5 жастағы балалар Т'!Q37</f>
        <v>7</v>
      </c>
      <c r="U73" s="312">
        <f>'5 жастағы балалар Т'!R37</f>
        <v>2</v>
      </c>
      <c r="V73" s="312">
        <f>'5 жастағы балалар Т'!S37</f>
        <v>2</v>
      </c>
      <c r="W73" s="312">
        <f>'5 жастағы балалар Т'!T37</f>
        <v>7</v>
      </c>
      <c r="X73" s="312">
        <f>'5 жастағы балалар Т'!U37</f>
        <v>2</v>
      </c>
    </row>
    <row r="74" ht="15" customHeight="1" spans="2:24">
      <c r="B74" s="303"/>
      <c r="C74" s="310"/>
      <c r="D74" s="311"/>
      <c r="E74" s="311"/>
      <c r="F74" s="302" t="s">
        <v>73</v>
      </c>
      <c r="G74" s="313">
        <f>'5 жастағы балалар Т'!D38</f>
        <v>36.3636363636364</v>
      </c>
      <c r="H74" s="313">
        <f>'5 жастағы балалар Т'!E38</f>
        <v>45.4545454545455</v>
      </c>
      <c r="I74" s="313">
        <f>'5 жастағы балалар Т'!F38</f>
        <v>18.1818181818182</v>
      </c>
      <c r="J74" s="313">
        <f>'5 жастағы балалар Т'!G38</f>
        <v>27.2727272727273</v>
      </c>
      <c r="K74" s="313">
        <f>'5 жастағы балалар Т'!H38</f>
        <v>45.4545454545455</v>
      </c>
      <c r="L74" s="313">
        <f>'5 жастағы балалар Т'!I38</f>
        <v>27.2727272727273</v>
      </c>
      <c r="M74" s="313">
        <f>'5 жастағы балалар Т'!J38</f>
        <v>45.4545454545455</v>
      </c>
      <c r="N74" s="313">
        <f>'5 жастағы балалар Т'!K38</f>
        <v>36.3636363636364</v>
      </c>
      <c r="O74" s="313">
        <f>'5 жастағы балалар Т'!L38</f>
        <v>18.1818181818182</v>
      </c>
      <c r="P74" s="313">
        <f>'5 жастағы балалар Т'!M38</f>
        <v>9.09090909090909</v>
      </c>
      <c r="Q74" s="313">
        <f>'5 жастағы балалар Т'!N38</f>
        <v>63.6363636363636</v>
      </c>
      <c r="R74" s="313">
        <f>'5 жастағы балалар Т'!O38</f>
        <v>27.2727272727273</v>
      </c>
      <c r="S74" s="313">
        <f>'5 жастағы балалар Т'!P38</f>
        <v>18.1818181818182</v>
      </c>
      <c r="T74" s="313">
        <f>'5 жастағы балалар Т'!Q38</f>
        <v>63.6363636363636</v>
      </c>
      <c r="U74" s="313">
        <f>'5 жастағы балалар Т'!R38</f>
        <v>18.1818181818182</v>
      </c>
      <c r="V74" s="313">
        <f>'5 жастағы балалар Т'!S38</f>
        <v>18.1818181818182</v>
      </c>
      <c r="W74" s="313">
        <f>'5 жастағы балалар Т'!T38</f>
        <v>63.6363636363636</v>
      </c>
      <c r="X74" s="313">
        <f>'5 жастағы балалар Т'!U38</f>
        <v>18.1818181818182</v>
      </c>
    </row>
    <row r="76" ht="15" customHeight="1" spans="2:42">
      <c r="B76" s="179" t="s">
        <v>3</v>
      </c>
      <c r="C76" s="198" t="s">
        <v>808</v>
      </c>
      <c r="D76" s="199" t="s">
        <v>809</v>
      </c>
      <c r="E76" s="200"/>
      <c r="F76" s="198" t="s">
        <v>810</v>
      </c>
      <c r="G76" s="201" t="s">
        <v>405</v>
      </c>
      <c r="H76" s="202"/>
      <c r="I76" s="202"/>
      <c r="J76" s="202"/>
      <c r="K76" s="202"/>
      <c r="L76" s="202"/>
      <c r="M76" s="202"/>
      <c r="N76" s="202"/>
      <c r="O76" s="202"/>
      <c r="P76" s="202"/>
      <c r="Q76" s="202"/>
      <c r="R76" s="202"/>
      <c r="S76" s="202"/>
      <c r="T76" s="202"/>
      <c r="U76" s="202"/>
      <c r="V76" s="202"/>
      <c r="W76" s="202"/>
      <c r="X76" s="278"/>
      <c r="Z76" s="330"/>
      <c r="AA76" s="330"/>
      <c r="AB76" s="330"/>
      <c r="AC76" s="330"/>
      <c r="AD76" s="330"/>
      <c r="AE76" s="330"/>
      <c r="AF76" s="330"/>
      <c r="AG76" s="330"/>
      <c r="AH76" s="330"/>
      <c r="AI76" s="330"/>
      <c r="AJ76" s="330"/>
      <c r="AK76" s="330"/>
      <c r="AL76" s="330"/>
      <c r="AM76" s="330"/>
      <c r="AN76" s="330"/>
      <c r="AO76" s="330"/>
      <c r="AP76" s="330"/>
    </row>
    <row r="77" spans="2:42">
      <c r="B77" s="203"/>
      <c r="C77" s="204"/>
      <c r="D77" s="205"/>
      <c r="E77" s="206"/>
      <c r="F77" s="204"/>
      <c r="G77" s="207" t="s">
        <v>406</v>
      </c>
      <c r="H77" s="208"/>
      <c r="I77" s="208"/>
      <c r="J77" s="208"/>
      <c r="K77" s="208"/>
      <c r="L77" s="208"/>
      <c r="M77" s="208"/>
      <c r="N77" s="208"/>
      <c r="O77" s="208"/>
      <c r="P77" s="208"/>
      <c r="Q77" s="208"/>
      <c r="R77" s="208"/>
      <c r="S77" s="208"/>
      <c r="T77" s="208"/>
      <c r="U77" s="208"/>
      <c r="V77" s="208"/>
      <c r="W77" s="208"/>
      <c r="X77" s="279"/>
      <c r="Y77" s="330"/>
      <c r="Z77" s="330"/>
      <c r="AA77" s="330"/>
      <c r="AB77" s="330"/>
      <c r="AC77" s="330"/>
      <c r="AD77" s="330"/>
      <c r="AE77" s="315"/>
      <c r="AF77" s="315"/>
      <c r="AG77" s="315"/>
      <c r="AH77" s="315"/>
      <c r="AI77" s="315"/>
      <c r="AJ77" s="315"/>
      <c r="AK77" s="315"/>
      <c r="AL77" s="315"/>
      <c r="AM77" s="315"/>
      <c r="AN77" s="315"/>
      <c r="AO77" s="315"/>
      <c r="AP77" s="315"/>
    </row>
    <row r="78" ht="86.25" customHeight="1" spans="2:42">
      <c r="B78" s="203"/>
      <c r="C78" s="204"/>
      <c r="D78" s="205"/>
      <c r="E78" s="206"/>
      <c r="F78" s="204"/>
      <c r="G78" s="293" t="s">
        <v>441</v>
      </c>
      <c r="H78" s="293"/>
      <c r="I78" s="293"/>
      <c r="J78" s="293" t="s">
        <v>442</v>
      </c>
      <c r="K78" s="293"/>
      <c r="L78" s="293"/>
      <c r="M78" s="293" t="s">
        <v>443</v>
      </c>
      <c r="N78" s="293"/>
      <c r="O78" s="293"/>
      <c r="P78" s="293" t="s">
        <v>444</v>
      </c>
      <c r="Q78" s="293"/>
      <c r="R78" s="293"/>
      <c r="S78" s="293" t="s">
        <v>445</v>
      </c>
      <c r="T78" s="293"/>
      <c r="U78" s="293"/>
      <c r="V78" s="293" t="s">
        <v>446</v>
      </c>
      <c r="W78" s="293"/>
      <c r="X78" s="293"/>
      <c r="Y78" s="349"/>
      <c r="Z78" s="349"/>
      <c r="AA78" s="349"/>
      <c r="AB78" s="349"/>
      <c r="AC78" s="349"/>
      <c r="AD78" s="349"/>
      <c r="AE78" s="349"/>
      <c r="AF78" s="349"/>
      <c r="AG78" s="349"/>
      <c r="AH78" s="349"/>
      <c r="AI78" s="349"/>
      <c r="AJ78" s="349"/>
      <c r="AK78" s="349"/>
      <c r="AL78" s="349"/>
      <c r="AM78" s="349"/>
      <c r="AN78" s="349"/>
      <c r="AO78" s="349"/>
      <c r="AP78" s="349"/>
    </row>
    <row r="79" ht="62.4" spans="2:42">
      <c r="B79" s="185"/>
      <c r="C79" s="294"/>
      <c r="D79" s="295"/>
      <c r="E79" s="296"/>
      <c r="F79" s="294"/>
      <c r="G79" s="186" t="s">
        <v>795</v>
      </c>
      <c r="H79" s="186" t="s">
        <v>796</v>
      </c>
      <c r="I79" s="186" t="s">
        <v>797</v>
      </c>
      <c r="J79" s="186" t="s">
        <v>795</v>
      </c>
      <c r="K79" s="186" t="s">
        <v>796</v>
      </c>
      <c r="L79" s="186" t="s">
        <v>797</v>
      </c>
      <c r="M79" s="186" t="s">
        <v>795</v>
      </c>
      <c r="N79" s="186" t="s">
        <v>796</v>
      </c>
      <c r="O79" s="186" t="s">
        <v>797</v>
      </c>
      <c r="P79" s="186" t="s">
        <v>795</v>
      </c>
      <c r="Q79" s="186" t="s">
        <v>796</v>
      </c>
      <c r="R79" s="186" t="s">
        <v>797</v>
      </c>
      <c r="S79" s="186" t="s">
        <v>795</v>
      </c>
      <c r="T79" s="186" t="s">
        <v>796</v>
      </c>
      <c r="U79" s="186" t="s">
        <v>797</v>
      </c>
      <c r="V79" s="186" t="s">
        <v>795</v>
      </c>
      <c r="W79" s="186" t="s">
        <v>796</v>
      </c>
      <c r="X79" s="186" t="s">
        <v>797</v>
      </c>
      <c r="Y79" s="333"/>
      <c r="Z79" s="333"/>
      <c r="AA79" s="333"/>
      <c r="AB79" s="333"/>
      <c r="AC79" s="333"/>
      <c r="AD79" s="333"/>
      <c r="AE79" s="333"/>
      <c r="AF79" s="333"/>
      <c r="AG79" s="333"/>
      <c r="AH79" s="333"/>
      <c r="AI79" s="333"/>
      <c r="AJ79" s="333"/>
      <c r="AK79" s="333"/>
      <c r="AL79" s="333"/>
      <c r="AM79" s="333"/>
      <c r="AN79" s="333"/>
      <c r="AO79" s="333"/>
      <c r="AP79" s="333"/>
    </row>
    <row r="80" ht="45" customHeight="1" spans="2:42">
      <c r="B80" s="297">
        <v>1</v>
      </c>
      <c r="C80" s="307" t="str">
        <f>C45</f>
        <v>"Мектепалды сыныбы"</v>
      </c>
      <c r="D80" s="308" t="str">
        <f>D45</f>
        <v>Мухаметзянова Орал Болатовна</v>
      </c>
      <c r="E80" s="309"/>
      <c r="F80" s="301">
        <f>Q38</f>
        <v>11</v>
      </c>
      <c r="G80" s="302">
        <f>'5 жастағы балалар Ш'!D37</f>
        <v>4</v>
      </c>
      <c r="H80" s="302">
        <f>'5 жастағы балалар Ш'!E37</f>
        <v>5</v>
      </c>
      <c r="I80" s="302">
        <f>'5 жастағы балалар Ш'!F37</f>
        <v>2</v>
      </c>
      <c r="J80" s="302">
        <f>'5 жастағы балалар Ш'!G37</f>
        <v>4</v>
      </c>
      <c r="K80" s="302">
        <f>'5 жастағы балалар Ш'!H37</f>
        <v>5</v>
      </c>
      <c r="L80" s="302">
        <f>'5 жастағы балалар Ш'!I37</f>
        <v>2</v>
      </c>
      <c r="M80" s="302">
        <f>'5 жастағы балалар Ш'!J37</f>
        <v>3</v>
      </c>
      <c r="N80" s="302">
        <f>'5 жастағы балалар Ш'!K37</f>
        <v>6</v>
      </c>
      <c r="O80" s="302">
        <f>'5 жастағы балалар Ш'!L37</f>
        <v>2</v>
      </c>
      <c r="P80" s="302">
        <f>'5 жастағы балалар Ш'!M37</f>
        <v>3</v>
      </c>
      <c r="Q80" s="302">
        <f>'5 жастағы балалар Ш'!N37</f>
        <v>6</v>
      </c>
      <c r="R80" s="302">
        <f>'5 жастағы балалар Ш'!O37</f>
        <v>2</v>
      </c>
      <c r="S80" s="302">
        <f>'5 жастағы балалар Ш'!P37</f>
        <v>3</v>
      </c>
      <c r="T80" s="302">
        <f>'5 жастағы балалар Ш'!Q37</f>
        <v>5</v>
      </c>
      <c r="U80" s="302">
        <f>'5 жастағы балалар Ш'!R37</f>
        <v>3</v>
      </c>
      <c r="V80" s="302">
        <f>'5 жастағы балалар Ш'!S37</f>
        <v>3</v>
      </c>
      <c r="W80" s="302">
        <f>'5 жастағы балалар Ш'!T37</f>
        <v>6</v>
      </c>
      <c r="X80" s="302">
        <f>'5 жастағы балалар Ш'!U37</f>
        <v>2</v>
      </c>
      <c r="Y80" s="335"/>
      <c r="Z80" s="335"/>
      <c r="AA80" s="335"/>
      <c r="AB80" s="335"/>
      <c r="AC80" s="336"/>
      <c r="AD80" s="350"/>
      <c r="AE80" s="351"/>
      <c r="AF80" s="351"/>
      <c r="AG80" s="351"/>
      <c r="AH80" s="351"/>
      <c r="AI80" s="351"/>
      <c r="AJ80" s="351"/>
      <c r="AK80" s="351"/>
      <c r="AL80" s="351"/>
      <c r="AM80" s="351"/>
      <c r="AN80" s="351"/>
      <c r="AO80" s="351"/>
      <c r="AP80" s="351"/>
    </row>
    <row r="81" ht="15.6" spans="2:42">
      <c r="B81" s="303"/>
      <c r="C81" s="310"/>
      <c r="D81" s="311"/>
      <c r="E81" s="311"/>
      <c r="F81" s="302" t="s">
        <v>73</v>
      </c>
      <c r="G81" s="306">
        <f>'5 жастағы балалар Ш'!D38</f>
        <v>36.3636363636364</v>
      </c>
      <c r="H81" s="306">
        <f>'5 жастағы балалар Ш'!E38</f>
        <v>45.4545454545455</v>
      </c>
      <c r="I81" s="306">
        <f>'5 жастағы балалар Ш'!F38</f>
        <v>18.1818181818182</v>
      </c>
      <c r="J81" s="306">
        <f>'5 жастағы балалар Ш'!G38</f>
        <v>36.3636363636364</v>
      </c>
      <c r="K81" s="306">
        <f>'5 жастағы балалар Ш'!H38</f>
        <v>45.4545454545455</v>
      </c>
      <c r="L81" s="306">
        <f>'5 жастағы балалар Ш'!I38</f>
        <v>18.1818181818182</v>
      </c>
      <c r="M81" s="306">
        <f>'5 жастағы балалар Ш'!J38</f>
        <v>27.2727272727273</v>
      </c>
      <c r="N81" s="306">
        <f>'5 жастағы балалар Ш'!K38</f>
        <v>54.5454545454545</v>
      </c>
      <c r="O81" s="306">
        <f>'5 жастағы балалар Ш'!L38</f>
        <v>18.1818181818182</v>
      </c>
      <c r="P81" s="306">
        <f>'5 жастағы балалар Ш'!M38</f>
        <v>27.2727272727273</v>
      </c>
      <c r="Q81" s="306">
        <f>'5 жастағы балалар Ш'!N38</f>
        <v>54.5454545454545</v>
      </c>
      <c r="R81" s="306">
        <f>'5 жастағы балалар Ш'!O38</f>
        <v>18.1818181818182</v>
      </c>
      <c r="S81" s="306">
        <f>'5 жастағы балалар Ш'!P38</f>
        <v>27.2727272727273</v>
      </c>
      <c r="T81" s="306">
        <f>'5 жастағы балалар Ш'!Q38</f>
        <v>45.4545454545455</v>
      </c>
      <c r="U81" s="306">
        <f>'5 жастағы балалар Ш'!R38</f>
        <v>27.2727272727273</v>
      </c>
      <c r="V81" s="306">
        <f>'5 жастағы балалар Ш'!S38</f>
        <v>27.2727272727273</v>
      </c>
      <c r="W81" s="306">
        <f>'5 жастағы балалар Ш'!T38</f>
        <v>54.5454545454545</v>
      </c>
      <c r="X81" s="306">
        <f>'5 жастағы балалар Ш'!U38</f>
        <v>18.1818181818182</v>
      </c>
      <c r="Y81" s="335"/>
      <c r="Z81" s="335"/>
      <c r="AA81" s="335"/>
      <c r="AB81" s="335"/>
      <c r="AC81" s="336"/>
      <c r="AD81" s="350"/>
      <c r="AE81" s="351"/>
      <c r="AF81" s="351"/>
      <c r="AG81" s="351"/>
      <c r="AH81" s="351"/>
      <c r="AI81" s="351"/>
      <c r="AJ81" s="351"/>
      <c r="AK81" s="351"/>
      <c r="AL81" s="351"/>
      <c r="AM81" s="351"/>
      <c r="AN81" s="351"/>
      <c r="AO81" s="351"/>
      <c r="AP81" s="351"/>
    </row>
    <row r="83" ht="15" customHeight="1" spans="2:33">
      <c r="B83" s="179" t="s">
        <v>3</v>
      </c>
      <c r="C83" s="198" t="s">
        <v>808</v>
      </c>
      <c r="D83" s="199" t="s">
        <v>809</v>
      </c>
      <c r="E83" s="200"/>
      <c r="F83" s="198" t="s">
        <v>810</v>
      </c>
      <c r="G83" s="201" t="s">
        <v>405</v>
      </c>
      <c r="H83" s="202"/>
      <c r="I83" s="202"/>
      <c r="J83" s="202"/>
      <c r="K83" s="202"/>
      <c r="L83" s="202"/>
      <c r="M83" s="202"/>
      <c r="N83" s="202"/>
      <c r="O83" s="202"/>
      <c r="P83" s="202"/>
      <c r="Q83" s="202"/>
      <c r="R83" s="202"/>
      <c r="S83" s="202"/>
      <c r="T83" s="202"/>
      <c r="U83" s="202"/>
      <c r="V83" s="202"/>
      <c r="W83" s="202"/>
      <c r="X83" s="278"/>
      <c r="Y83" s="330"/>
      <c r="Z83" s="330"/>
      <c r="AA83" s="330"/>
      <c r="AB83" s="330"/>
      <c r="AC83" s="330"/>
      <c r="AD83" s="330"/>
      <c r="AE83" s="330"/>
      <c r="AF83" s="330"/>
      <c r="AG83" s="330"/>
    </row>
    <row r="84" spans="2:54">
      <c r="B84" s="203"/>
      <c r="C84" s="204"/>
      <c r="D84" s="205"/>
      <c r="E84" s="206"/>
      <c r="F84" s="204"/>
      <c r="G84" s="207" t="s">
        <v>407</v>
      </c>
      <c r="H84" s="208"/>
      <c r="I84" s="208"/>
      <c r="J84" s="208"/>
      <c r="K84" s="208"/>
      <c r="L84" s="208"/>
      <c r="M84" s="208"/>
      <c r="N84" s="208"/>
      <c r="O84" s="208"/>
      <c r="P84" s="208"/>
      <c r="Q84" s="208"/>
      <c r="R84" s="208"/>
      <c r="S84" s="208"/>
      <c r="T84" s="208"/>
      <c r="U84" s="208"/>
      <c r="V84" s="208"/>
      <c r="W84" s="208"/>
      <c r="X84" s="279"/>
      <c r="Y84" s="330"/>
      <c r="Z84" s="330"/>
      <c r="AA84" s="330"/>
      <c r="AB84" s="330"/>
      <c r="AC84" s="330"/>
      <c r="AD84" s="330"/>
      <c r="AE84" s="330"/>
      <c r="AF84" s="330"/>
      <c r="AG84" s="330"/>
      <c r="BB84" s="352"/>
    </row>
    <row r="85" ht="90.75" customHeight="1" spans="2:33">
      <c r="B85" s="203"/>
      <c r="C85" s="204"/>
      <c r="D85" s="205"/>
      <c r="E85" s="206"/>
      <c r="F85" s="204"/>
      <c r="G85" s="293" t="s">
        <v>447</v>
      </c>
      <c r="H85" s="293"/>
      <c r="I85" s="293"/>
      <c r="J85" s="293" t="s">
        <v>448</v>
      </c>
      <c r="K85" s="293"/>
      <c r="L85" s="293"/>
      <c r="M85" s="293" t="s">
        <v>449</v>
      </c>
      <c r="N85" s="293"/>
      <c r="O85" s="293"/>
      <c r="P85" s="293" t="s">
        <v>450</v>
      </c>
      <c r="Q85" s="293"/>
      <c r="R85" s="293"/>
      <c r="S85" s="293" t="s">
        <v>451</v>
      </c>
      <c r="T85" s="293"/>
      <c r="U85" s="293"/>
      <c r="V85" s="293" t="s">
        <v>452</v>
      </c>
      <c r="W85" s="293"/>
      <c r="X85" s="293"/>
      <c r="Y85" s="349"/>
      <c r="Z85" s="349"/>
      <c r="AA85" s="349"/>
      <c r="AB85" s="349"/>
      <c r="AC85" s="349"/>
      <c r="AD85" s="349"/>
      <c r="AE85" s="141"/>
      <c r="AF85" s="141"/>
      <c r="AG85" s="141"/>
    </row>
    <row r="86" ht="62.4" spans="2:33">
      <c r="B86" s="185"/>
      <c r="C86" s="294"/>
      <c r="D86" s="295"/>
      <c r="E86" s="296"/>
      <c r="F86" s="294"/>
      <c r="G86" s="186" t="s">
        <v>795</v>
      </c>
      <c r="H86" s="186" t="s">
        <v>796</v>
      </c>
      <c r="I86" s="186" t="s">
        <v>797</v>
      </c>
      <c r="J86" s="186" t="s">
        <v>795</v>
      </c>
      <c r="K86" s="186" t="s">
        <v>796</v>
      </c>
      <c r="L86" s="186" t="s">
        <v>797</v>
      </c>
      <c r="M86" s="186" t="s">
        <v>795</v>
      </c>
      <c r="N86" s="186" t="s">
        <v>796</v>
      </c>
      <c r="O86" s="186" t="s">
        <v>797</v>
      </c>
      <c r="P86" s="186" t="s">
        <v>795</v>
      </c>
      <c r="Q86" s="186" t="s">
        <v>796</v>
      </c>
      <c r="R86" s="186" t="s">
        <v>797</v>
      </c>
      <c r="S86" s="186" t="s">
        <v>795</v>
      </c>
      <c r="T86" s="186" t="s">
        <v>796</v>
      </c>
      <c r="U86" s="186" t="s">
        <v>797</v>
      </c>
      <c r="V86" s="186" t="s">
        <v>795</v>
      </c>
      <c r="W86" s="186" t="s">
        <v>796</v>
      </c>
      <c r="X86" s="186" t="s">
        <v>797</v>
      </c>
      <c r="Y86" s="333"/>
      <c r="Z86" s="333"/>
      <c r="AA86" s="333"/>
      <c r="AB86" s="333"/>
      <c r="AC86" s="333"/>
      <c r="AD86" s="333"/>
      <c r="AE86" s="333"/>
      <c r="AF86" s="333"/>
      <c r="AG86" s="333"/>
    </row>
    <row r="87" ht="45" customHeight="1" spans="2:30">
      <c r="B87" s="297">
        <v>1</v>
      </c>
      <c r="C87" s="307" t="str">
        <f>C45</f>
        <v>"Мектепалды сыныбы"</v>
      </c>
      <c r="D87" s="308" t="str">
        <f>D45</f>
        <v>Мухаметзянова Орал Болатовна</v>
      </c>
      <c r="E87" s="309"/>
      <c r="F87" s="301">
        <f>Q38</f>
        <v>11</v>
      </c>
      <c r="G87" s="302">
        <f>'5 жастағы балалар Ш'!V37</f>
        <v>3</v>
      </c>
      <c r="H87" s="302">
        <f>'5 жастағы балалар Ш'!W37</f>
        <v>6</v>
      </c>
      <c r="I87" s="302">
        <f>'5 жастағы балалар Ш'!X37</f>
        <v>2</v>
      </c>
      <c r="J87" s="302">
        <f>'5 жастағы балалар Ш'!Y37</f>
        <v>3</v>
      </c>
      <c r="K87" s="302">
        <f>'5 жастағы балалар Ш'!Z37</f>
        <v>6</v>
      </c>
      <c r="L87" s="302">
        <f>'5 жастағы балалар Ш'!AA37</f>
        <v>2</v>
      </c>
      <c r="M87" s="302">
        <f>'5 жастағы балалар Ш'!AB37</f>
        <v>4</v>
      </c>
      <c r="N87" s="302">
        <f>'5 жастағы балалар Ш'!AC37</f>
        <v>5</v>
      </c>
      <c r="O87" s="302">
        <f>'5 жастағы балалар Ш'!AD37</f>
        <v>2</v>
      </c>
      <c r="P87" s="302">
        <f>'5 жастағы балалар Ш'!AE37</f>
        <v>0</v>
      </c>
      <c r="Q87" s="302">
        <f>'5 жастағы балалар Ш'!AF37</f>
        <v>9</v>
      </c>
      <c r="R87" s="302">
        <f>'5 жастағы балалар Ш'!AG37</f>
        <v>2</v>
      </c>
      <c r="S87" s="302">
        <f>'5 жастағы балалар Ш'!AH37</f>
        <v>4</v>
      </c>
      <c r="T87" s="302">
        <f>'5 жастағы балалар Ш'!AI37</f>
        <v>5</v>
      </c>
      <c r="U87" s="302">
        <f>'5 жастағы балалар Ш'!AJ37</f>
        <v>2</v>
      </c>
      <c r="V87" s="302">
        <f>'5 жастағы балалар Ш'!AK37</f>
        <v>4</v>
      </c>
      <c r="W87" s="302">
        <f>'5 жастағы балалар Ш'!AL37</f>
        <v>5</v>
      </c>
      <c r="X87" s="302">
        <f>'5 жастағы балалар Ш'!AM37</f>
        <v>2</v>
      </c>
      <c r="Y87" s="351"/>
      <c r="Z87" s="351"/>
      <c r="AA87" s="351"/>
      <c r="AB87" s="351"/>
      <c r="AC87" s="351"/>
      <c r="AD87" s="351"/>
    </row>
    <row r="88" ht="15.6" spans="2:30">
      <c r="B88" s="303"/>
      <c r="C88" s="310"/>
      <c r="D88" s="311"/>
      <c r="E88" s="311"/>
      <c r="F88" s="302" t="s">
        <v>73</v>
      </c>
      <c r="G88" s="306">
        <f>'5 жастағы балалар Ш'!V38</f>
        <v>27.2727272727273</v>
      </c>
      <c r="H88" s="306">
        <f>'5 жастағы балалар Ш'!W38</f>
        <v>54.5454545454545</v>
      </c>
      <c r="I88" s="306">
        <f>'5 жастағы балалар Ш'!X38</f>
        <v>18.1818181818182</v>
      </c>
      <c r="J88" s="306">
        <f>'5 жастағы балалар Ш'!Y38</f>
        <v>27.2727272727273</v>
      </c>
      <c r="K88" s="306">
        <f>'5 жастағы балалар Ш'!Z38</f>
        <v>54.5454545454545</v>
      </c>
      <c r="L88" s="306">
        <f>'5 жастағы балалар Ш'!AA38</f>
        <v>18.1818181818182</v>
      </c>
      <c r="M88" s="306">
        <f>'5 жастағы балалар Ш'!AB38</f>
        <v>36.3636363636364</v>
      </c>
      <c r="N88" s="306">
        <f>'5 жастағы балалар Ш'!AC38</f>
        <v>45.4545454545455</v>
      </c>
      <c r="O88" s="306">
        <f>'5 жастағы балалар Ш'!AD38</f>
        <v>18.1818181818182</v>
      </c>
      <c r="P88" s="306">
        <f>'5 жастағы балалар Ш'!AE38</f>
        <v>0</v>
      </c>
      <c r="Q88" s="306">
        <f>'5 жастағы балалар Ш'!AF38</f>
        <v>81.8181818181818</v>
      </c>
      <c r="R88" s="306">
        <f>'5 жастағы балалар Ш'!AG38</f>
        <v>18.1818181818182</v>
      </c>
      <c r="S88" s="306">
        <f>'5 жастағы балалар Ш'!AH38</f>
        <v>36.3636363636364</v>
      </c>
      <c r="T88" s="306">
        <f>'5 жастағы балалар Ш'!AI38</f>
        <v>45.4545454545455</v>
      </c>
      <c r="U88" s="306">
        <f>'5 жастағы балалар Ш'!AJ38</f>
        <v>18.1818181818182</v>
      </c>
      <c r="V88" s="306">
        <f>'5 жастағы балалар Ш'!AK38</f>
        <v>36.3636363636364</v>
      </c>
      <c r="W88" s="306">
        <f>'5 жастағы балалар Ш'!AL38</f>
        <v>45.4545454545455</v>
      </c>
      <c r="X88" s="306">
        <f>'5 жастағы балалар Ш'!AM38</f>
        <v>18.1818181818182</v>
      </c>
      <c r="Y88" s="351"/>
      <c r="Z88" s="351"/>
      <c r="AA88" s="351"/>
      <c r="AB88" s="351"/>
      <c r="AC88" s="351"/>
      <c r="AD88" s="351"/>
    </row>
    <row r="90" ht="15" customHeight="1" spans="2:24">
      <c r="B90" s="179" t="s">
        <v>3</v>
      </c>
      <c r="C90" s="198" t="s">
        <v>808</v>
      </c>
      <c r="D90" s="199" t="s">
        <v>809</v>
      </c>
      <c r="E90" s="200"/>
      <c r="F90" s="198" t="s">
        <v>810</v>
      </c>
      <c r="G90" s="201" t="s">
        <v>405</v>
      </c>
      <c r="H90" s="202"/>
      <c r="I90" s="202"/>
      <c r="J90" s="202"/>
      <c r="K90" s="202"/>
      <c r="L90" s="202"/>
      <c r="M90" s="202"/>
      <c r="N90" s="202"/>
      <c r="O90" s="202"/>
      <c r="P90" s="202"/>
      <c r="Q90" s="202"/>
      <c r="R90" s="202"/>
      <c r="S90" s="202"/>
      <c r="T90" s="202"/>
      <c r="U90" s="202"/>
      <c r="V90" s="202"/>
      <c r="W90" s="202"/>
      <c r="X90" s="278"/>
    </row>
    <row r="91" spans="2:24">
      <c r="B91" s="203"/>
      <c r="C91" s="204"/>
      <c r="D91" s="205"/>
      <c r="E91" s="206"/>
      <c r="F91" s="204"/>
      <c r="G91" s="207" t="s">
        <v>408</v>
      </c>
      <c r="H91" s="208"/>
      <c r="I91" s="208"/>
      <c r="J91" s="208"/>
      <c r="K91" s="208"/>
      <c r="L91" s="208"/>
      <c r="M91" s="208"/>
      <c r="N91" s="208"/>
      <c r="O91" s="208"/>
      <c r="P91" s="208"/>
      <c r="Q91" s="208"/>
      <c r="R91" s="208"/>
      <c r="S91" s="208"/>
      <c r="T91" s="208"/>
      <c r="U91" s="208"/>
      <c r="V91" s="208"/>
      <c r="W91" s="208"/>
      <c r="X91" s="279"/>
    </row>
    <row r="92" ht="93" customHeight="1" spans="2:24">
      <c r="B92" s="203"/>
      <c r="C92" s="204"/>
      <c r="D92" s="205"/>
      <c r="E92" s="206"/>
      <c r="F92" s="204"/>
      <c r="G92" s="293" t="s">
        <v>453</v>
      </c>
      <c r="H92" s="293"/>
      <c r="I92" s="293"/>
      <c r="J92" s="293" t="s">
        <v>454</v>
      </c>
      <c r="K92" s="293"/>
      <c r="L92" s="293"/>
      <c r="M92" s="293" t="s">
        <v>455</v>
      </c>
      <c r="N92" s="293"/>
      <c r="O92" s="293"/>
      <c r="P92" s="293" t="s">
        <v>456</v>
      </c>
      <c r="Q92" s="293"/>
      <c r="R92" s="293"/>
      <c r="S92" s="314" t="s">
        <v>457</v>
      </c>
      <c r="T92" s="314"/>
      <c r="U92" s="314"/>
      <c r="V92" s="293" t="s">
        <v>458</v>
      </c>
      <c r="W92" s="293"/>
      <c r="X92" s="293"/>
    </row>
    <row r="93" ht="62.4" spans="2:24">
      <c r="B93" s="185"/>
      <c r="C93" s="294"/>
      <c r="D93" s="295"/>
      <c r="E93" s="296"/>
      <c r="F93" s="294"/>
      <c r="G93" s="186" t="s">
        <v>795</v>
      </c>
      <c r="H93" s="186" t="s">
        <v>796</v>
      </c>
      <c r="I93" s="186" t="s">
        <v>797</v>
      </c>
      <c r="J93" s="186" t="s">
        <v>795</v>
      </c>
      <c r="K93" s="186" t="s">
        <v>796</v>
      </c>
      <c r="L93" s="186" t="s">
        <v>797</v>
      </c>
      <c r="M93" s="186" t="s">
        <v>795</v>
      </c>
      <c r="N93" s="186" t="s">
        <v>796</v>
      </c>
      <c r="O93" s="186" t="s">
        <v>797</v>
      </c>
      <c r="P93" s="186" t="s">
        <v>795</v>
      </c>
      <c r="Q93" s="186" t="s">
        <v>796</v>
      </c>
      <c r="R93" s="186" t="s">
        <v>797</v>
      </c>
      <c r="S93" s="186" t="s">
        <v>795</v>
      </c>
      <c r="T93" s="186" t="s">
        <v>796</v>
      </c>
      <c r="U93" s="186" t="s">
        <v>797</v>
      </c>
      <c r="V93" s="186" t="s">
        <v>795</v>
      </c>
      <c r="W93" s="186" t="s">
        <v>796</v>
      </c>
      <c r="X93" s="186" t="s">
        <v>797</v>
      </c>
    </row>
    <row r="94" ht="45" customHeight="1" spans="2:24">
      <c r="B94" s="297">
        <v>1</v>
      </c>
      <c r="C94" s="307" t="str">
        <f>C45</f>
        <v>"Мектепалды сыныбы"</v>
      </c>
      <c r="D94" s="308" t="str">
        <f>D45</f>
        <v>Мухаметзянова Орал Болатовна</v>
      </c>
      <c r="E94" s="309"/>
      <c r="F94" s="301">
        <f>Q38</f>
        <v>11</v>
      </c>
      <c r="G94" s="302">
        <f>'5 жастағы балалар Ш'!AT37</f>
        <v>4</v>
      </c>
      <c r="H94" s="302">
        <f>'5 жастағы балалар Ш'!AU37</f>
        <v>4</v>
      </c>
      <c r="I94" s="302">
        <f>'5 жастағы балалар Ш'!AV37</f>
        <v>3</v>
      </c>
      <c r="J94" s="302">
        <f>'5 жастағы балалар Ш'!AW37</f>
        <v>5</v>
      </c>
      <c r="K94" s="302">
        <f>'5 жастағы балалар Ш'!AX37</f>
        <v>3</v>
      </c>
      <c r="L94" s="302">
        <f>'5 жастағы балалар Ш'!AY37</f>
        <v>3</v>
      </c>
      <c r="M94" s="302">
        <f>'5 жастағы балалар Ш'!AZ37</f>
        <v>3</v>
      </c>
      <c r="N94" s="302">
        <f>'5 жастағы балалар Ш'!BA37</f>
        <v>6</v>
      </c>
      <c r="O94" s="302">
        <f>'5 жастағы балалар Ш'!BB37</f>
        <v>2</v>
      </c>
      <c r="P94" s="302">
        <f>'5 жастағы балалар Ш'!BC37</f>
        <v>4</v>
      </c>
      <c r="Q94" s="302">
        <f>'5 жастағы балалар Ш'!BD37</f>
        <v>5</v>
      </c>
      <c r="R94" s="302">
        <f>'5 жастағы балалар Ш'!BE37</f>
        <v>2</v>
      </c>
      <c r="S94" s="302">
        <f>'5 жастағы балалар Ш'!BF37</f>
        <v>3</v>
      </c>
      <c r="T94" s="302">
        <f>'5 жастағы балалар Ш'!BG37</f>
        <v>6</v>
      </c>
      <c r="U94" s="302">
        <f>'5 жастағы балалар Ш'!BH37</f>
        <v>2</v>
      </c>
      <c r="V94" s="302">
        <f>'5 жастағы балалар Ш'!BI37</f>
        <v>3</v>
      </c>
      <c r="W94" s="302">
        <f>'5 жастағы балалар Ш'!BJ37</f>
        <v>6</v>
      </c>
      <c r="X94" s="302">
        <f>'5 жастағы балалар Ш'!BK37</f>
        <v>2</v>
      </c>
    </row>
    <row r="95" ht="15.6" spans="2:24">
      <c r="B95" s="303"/>
      <c r="C95" s="310"/>
      <c r="D95" s="311"/>
      <c r="E95" s="311"/>
      <c r="F95" s="302" t="s">
        <v>73</v>
      </c>
      <c r="G95" s="306">
        <f>'5 жастағы балалар Ш'!AT38</f>
        <v>36.3636363636364</v>
      </c>
      <c r="H95" s="306">
        <f>'5 жастағы балалар Ш'!AU38</f>
        <v>36.3636363636364</v>
      </c>
      <c r="I95" s="306">
        <f>'5 жастағы балалар Ш'!AV38</f>
        <v>27.2727272727273</v>
      </c>
      <c r="J95" s="306">
        <f>'5 жастағы балалар Ш'!AW38</f>
        <v>45.4545454545455</v>
      </c>
      <c r="K95" s="306">
        <f>'5 жастағы балалар Ш'!AX38</f>
        <v>27.2727272727273</v>
      </c>
      <c r="L95" s="306">
        <f>'5 жастағы балалар Ш'!AY38</f>
        <v>27.2727272727273</v>
      </c>
      <c r="M95" s="306">
        <f>'5 жастағы балалар Ш'!AZ38</f>
        <v>27.2727272727273</v>
      </c>
      <c r="N95" s="306">
        <f>'5 жастағы балалар Ш'!BA38</f>
        <v>54.5454545454545</v>
      </c>
      <c r="O95" s="306">
        <f>'5 жастағы балалар Ш'!BB38</f>
        <v>18.1818181818182</v>
      </c>
      <c r="P95" s="306">
        <f>'5 жастағы балалар Ш'!BC38</f>
        <v>36.3636363636364</v>
      </c>
      <c r="Q95" s="306">
        <f>'5 жастағы балалар Ш'!BD38</f>
        <v>45.4545454545455</v>
      </c>
      <c r="R95" s="306">
        <f>'5 жастағы балалар Ш'!BE38</f>
        <v>18.1818181818182</v>
      </c>
      <c r="S95" s="306">
        <f>'5 жастағы балалар Ш'!BF38</f>
        <v>27.2727272727273</v>
      </c>
      <c r="T95" s="306">
        <f>'5 жастағы балалар Ш'!BG38</f>
        <v>54.5454545454545</v>
      </c>
      <c r="U95" s="306">
        <f>'5 жастағы балалар Ш'!BH38</f>
        <v>18.1818181818182</v>
      </c>
      <c r="V95" s="306">
        <f>'5 жастағы балалар Ш'!BI38</f>
        <v>27.2727272727273</v>
      </c>
      <c r="W95" s="306">
        <f>'5 жастағы балалар Ш'!BJ38</f>
        <v>54.5454545454545</v>
      </c>
      <c r="X95" s="306">
        <f>'5 жастағы балалар Ш'!BK38</f>
        <v>18.1818181818182</v>
      </c>
    </row>
    <row r="97" ht="15" customHeight="1" spans="2:24">
      <c r="B97" s="179" t="s">
        <v>3</v>
      </c>
      <c r="C97" s="198" t="s">
        <v>808</v>
      </c>
      <c r="D97" s="199" t="s">
        <v>809</v>
      </c>
      <c r="E97" s="200"/>
      <c r="F97" s="198" t="s">
        <v>810</v>
      </c>
      <c r="G97" s="201" t="s">
        <v>405</v>
      </c>
      <c r="H97" s="202"/>
      <c r="I97" s="202"/>
      <c r="J97" s="202"/>
      <c r="K97" s="202"/>
      <c r="L97" s="202"/>
      <c r="M97" s="202"/>
      <c r="N97" s="202"/>
      <c r="O97" s="202"/>
      <c r="P97" s="202"/>
      <c r="Q97" s="202"/>
      <c r="R97" s="202"/>
      <c r="S97" s="202"/>
      <c r="T97" s="202"/>
      <c r="U97" s="202"/>
      <c r="V97" s="202"/>
      <c r="W97" s="202"/>
      <c r="X97" s="278"/>
    </row>
    <row r="98" spans="2:24">
      <c r="B98" s="203"/>
      <c r="C98" s="204"/>
      <c r="D98" s="205"/>
      <c r="E98" s="206"/>
      <c r="F98" s="204"/>
      <c r="G98" s="207" t="s">
        <v>409</v>
      </c>
      <c r="H98" s="208"/>
      <c r="I98" s="208"/>
      <c r="J98" s="208"/>
      <c r="K98" s="208"/>
      <c r="L98" s="208"/>
      <c r="M98" s="208"/>
      <c r="N98" s="208"/>
      <c r="O98" s="208"/>
      <c r="P98" s="208"/>
      <c r="Q98" s="208"/>
      <c r="R98" s="208"/>
      <c r="S98" s="208"/>
      <c r="T98" s="208"/>
      <c r="U98" s="208"/>
      <c r="V98" s="208"/>
      <c r="W98" s="208"/>
      <c r="X98" s="279"/>
    </row>
    <row r="99" ht="116.25" customHeight="1" spans="2:24">
      <c r="B99" s="203"/>
      <c r="C99" s="204"/>
      <c r="D99" s="205"/>
      <c r="E99" s="206"/>
      <c r="F99" s="204"/>
      <c r="G99" s="293" t="s">
        <v>459</v>
      </c>
      <c r="H99" s="293"/>
      <c r="I99" s="293"/>
      <c r="J99" s="293" t="s">
        <v>460</v>
      </c>
      <c r="K99" s="293"/>
      <c r="L99" s="293"/>
      <c r="M99" s="293" t="s">
        <v>461</v>
      </c>
      <c r="N99" s="293"/>
      <c r="O99" s="293"/>
      <c r="P99" s="293" t="s">
        <v>462</v>
      </c>
      <c r="Q99" s="293"/>
      <c r="R99" s="293"/>
      <c r="S99" s="293" t="s">
        <v>463</v>
      </c>
      <c r="T99" s="293"/>
      <c r="U99" s="293"/>
      <c r="V99" s="293" t="s">
        <v>464</v>
      </c>
      <c r="W99" s="293"/>
      <c r="X99" s="293"/>
    </row>
    <row r="100" ht="62.4" spans="2:24">
      <c r="B100" s="185"/>
      <c r="C100" s="294"/>
      <c r="D100" s="295"/>
      <c r="E100" s="296"/>
      <c r="F100" s="294"/>
      <c r="G100" s="186" t="s">
        <v>795</v>
      </c>
      <c r="H100" s="186" t="s">
        <v>796</v>
      </c>
      <c r="I100" s="186" t="s">
        <v>797</v>
      </c>
      <c r="J100" s="186" t="s">
        <v>795</v>
      </c>
      <c r="K100" s="186" t="s">
        <v>796</v>
      </c>
      <c r="L100" s="186" t="s">
        <v>797</v>
      </c>
      <c r="M100" s="186" t="s">
        <v>795</v>
      </c>
      <c r="N100" s="186" t="s">
        <v>796</v>
      </c>
      <c r="O100" s="186" t="s">
        <v>797</v>
      </c>
      <c r="P100" s="186" t="s">
        <v>795</v>
      </c>
      <c r="Q100" s="186" t="s">
        <v>796</v>
      </c>
      <c r="R100" s="186" t="s">
        <v>797</v>
      </c>
      <c r="S100" s="186" t="s">
        <v>795</v>
      </c>
      <c r="T100" s="186" t="s">
        <v>796</v>
      </c>
      <c r="U100" s="186" t="s">
        <v>797</v>
      </c>
      <c r="V100" s="186" t="s">
        <v>795</v>
      </c>
      <c r="W100" s="186" t="s">
        <v>796</v>
      </c>
      <c r="X100" s="186" t="s">
        <v>797</v>
      </c>
    </row>
    <row r="101" ht="45" customHeight="1" spans="2:24">
      <c r="B101" s="297">
        <v>1</v>
      </c>
      <c r="C101" s="307" t="str">
        <f>C45</f>
        <v>"Мектепалды сыныбы"</v>
      </c>
      <c r="D101" s="308" t="str">
        <f>D45</f>
        <v>Мухаметзянова Орал Болатовна</v>
      </c>
      <c r="E101" s="309"/>
      <c r="F101" s="301">
        <f>Q38</f>
        <v>11</v>
      </c>
      <c r="G101" s="302">
        <f>'5 жастағы балалар Ш'!BF37</f>
        <v>3</v>
      </c>
      <c r="H101" s="302">
        <f>'5 жастағы балалар Ш'!BG37</f>
        <v>6</v>
      </c>
      <c r="I101" s="302">
        <f>'5 жастағы балалар Ш'!BH37</f>
        <v>2</v>
      </c>
      <c r="J101" s="302">
        <f>'5 жастағы балалар Ш'!BI37</f>
        <v>3</v>
      </c>
      <c r="K101" s="302">
        <f>'5 жастағы балалар Ш'!BJ37</f>
        <v>6</v>
      </c>
      <c r="L101" s="302">
        <f>'5 жастағы балалар Ш'!BK37</f>
        <v>2</v>
      </c>
      <c r="M101" s="302">
        <f>'5 жастағы балалар Ш'!BL37</f>
        <v>3</v>
      </c>
      <c r="N101" s="302">
        <f>'5 жастағы балалар Ш'!BM37</f>
        <v>6</v>
      </c>
      <c r="O101" s="302">
        <f>'5 жастағы балалар Ш'!BN37</f>
        <v>2</v>
      </c>
      <c r="P101" s="302">
        <f>'5 жастағы балалар Ш'!BO37</f>
        <v>4</v>
      </c>
      <c r="Q101" s="302">
        <f>'5 жастағы балалар Ш'!BP37</f>
        <v>5</v>
      </c>
      <c r="R101" s="302">
        <f>'5 жастағы балалар Ш'!BQ37</f>
        <v>2</v>
      </c>
      <c r="S101" s="302">
        <f>'5 жастағы балалар Ш'!BR37</f>
        <v>4</v>
      </c>
      <c r="T101" s="302">
        <f>'5 жастағы балалар Ш'!BS37</f>
        <v>5</v>
      </c>
      <c r="U101" s="302">
        <f>'5 жастағы балалар Ш'!BT37</f>
        <v>2</v>
      </c>
      <c r="V101" s="302">
        <f>'5 жастағы балалар Ш'!BU37</f>
        <v>4</v>
      </c>
      <c r="W101" s="302">
        <f>'5 жастағы балалар Ш'!BV37</f>
        <v>5</v>
      </c>
      <c r="X101" s="302">
        <f>'5 жастағы балалар Ш'!BW37</f>
        <v>2</v>
      </c>
    </row>
    <row r="102" ht="15.6" spans="2:24">
      <c r="B102" s="303"/>
      <c r="C102" s="310"/>
      <c r="D102" s="311"/>
      <c r="E102" s="311"/>
      <c r="F102" s="302" t="s">
        <v>73</v>
      </c>
      <c r="G102" s="306">
        <f>'5 жастағы балалар Ш'!BF38</f>
        <v>27.2727272727273</v>
      </c>
      <c r="H102" s="306">
        <f>'5 жастағы балалар Ш'!BG38</f>
        <v>54.5454545454545</v>
      </c>
      <c r="I102" s="306">
        <f>'5 жастағы балалар Ш'!BH38</f>
        <v>18.1818181818182</v>
      </c>
      <c r="J102" s="306">
        <f>'5 жастағы балалар Ш'!BI38</f>
        <v>27.2727272727273</v>
      </c>
      <c r="K102" s="306">
        <f>'5 жастағы балалар Ш'!BJ38</f>
        <v>54.5454545454545</v>
      </c>
      <c r="L102" s="306">
        <f>'5 жастағы балалар Ш'!BK38</f>
        <v>18.1818181818182</v>
      </c>
      <c r="M102" s="306">
        <f>'5 жастағы балалар Ш'!BL38</f>
        <v>27.2727272727273</v>
      </c>
      <c r="N102" s="306">
        <f>'5 жастағы балалар Ш'!BM38</f>
        <v>54.5454545454545</v>
      </c>
      <c r="O102" s="306">
        <f>'5 жастағы балалар Ш'!BN38</f>
        <v>18.1818181818182</v>
      </c>
      <c r="P102" s="306">
        <f>'5 жастағы балалар Ш'!BO38</f>
        <v>36.3636363636364</v>
      </c>
      <c r="Q102" s="306">
        <f>'5 жастағы балалар Ш'!BP38</f>
        <v>45.4545454545455</v>
      </c>
      <c r="R102" s="306">
        <f>'5 жастағы балалар Ш'!BQ38</f>
        <v>18.1818181818182</v>
      </c>
      <c r="S102" s="306">
        <f>'5 жастағы балалар Ш'!BR38</f>
        <v>36.3636363636364</v>
      </c>
      <c r="T102" s="306">
        <f>'5 жастағы балалар Ш'!BS38</f>
        <v>45.4545454545455</v>
      </c>
      <c r="U102" s="306">
        <f>'5 жастағы балалар Ш'!BT38</f>
        <v>18.1818181818182</v>
      </c>
      <c r="V102" s="306">
        <f>'5 жастағы балалар Ш'!BU38</f>
        <v>36.3636363636364</v>
      </c>
      <c r="W102" s="306">
        <f>'5 жастағы балалар Ш'!BV38</f>
        <v>45.4545454545455</v>
      </c>
      <c r="X102" s="306">
        <f>'5 жастағы балалар Ш'!BW38</f>
        <v>18.1818181818182</v>
      </c>
    </row>
    <row r="104" ht="15" customHeight="1" spans="2:24">
      <c r="B104" s="179" t="s">
        <v>3</v>
      </c>
      <c r="C104" s="198" t="s">
        <v>808</v>
      </c>
      <c r="D104" s="199" t="s">
        <v>809</v>
      </c>
      <c r="E104" s="200"/>
      <c r="F104" s="198" t="s">
        <v>810</v>
      </c>
      <c r="G104" s="201" t="s">
        <v>405</v>
      </c>
      <c r="H104" s="202"/>
      <c r="I104" s="202"/>
      <c r="J104" s="202"/>
      <c r="K104" s="202"/>
      <c r="L104" s="202"/>
      <c r="M104" s="202"/>
      <c r="N104" s="202"/>
      <c r="O104" s="202"/>
      <c r="P104" s="202"/>
      <c r="Q104" s="202"/>
      <c r="R104" s="202"/>
      <c r="S104" s="202"/>
      <c r="T104" s="202"/>
      <c r="U104" s="202"/>
      <c r="V104" s="202"/>
      <c r="W104" s="202"/>
      <c r="X104" s="278"/>
    </row>
    <row r="105" spans="2:24">
      <c r="B105" s="203"/>
      <c r="C105" s="204"/>
      <c r="D105" s="205"/>
      <c r="E105" s="206"/>
      <c r="F105" s="204"/>
      <c r="G105" s="207" t="s">
        <v>410</v>
      </c>
      <c r="H105" s="208"/>
      <c r="I105" s="208"/>
      <c r="J105" s="208"/>
      <c r="K105" s="208"/>
      <c r="L105" s="208"/>
      <c r="M105" s="208"/>
      <c r="N105" s="208"/>
      <c r="O105" s="208"/>
      <c r="P105" s="208"/>
      <c r="Q105" s="208"/>
      <c r="R105" s="208"/>
      <c r="S105" s="208"/>
      <c r="T105" s="208"/>
      <c r="U105" s="208"/>
      <c r="V105" s="208"/>
      <c r="W105" s="208"/>
      <c r="X105" s="279"/>
    </row>
    <row r="106" ht="118.5" customHeight="1" spans="2:24">
      <c r="B106" s="203"/>
      <c r="C106" s="204"/>
      <c r="D106" s="205"/>
      <c r="E106" s="206"/>
      <c r="F106" s="204"/>
      <c r="G106" s="293" t="s">
        <v>465</v>
      </c>
      <c r="H106" s="293"/>
      <c r="I106" s="293"/>
      <c r="J106" s="293" t="s">
        <v>466</v>
      </c>
      <c r="K106" s="293"/>
      <c r="L106" s="293"/>
      <c r="M106" s="293" t="s">
        <v>467</v>
      </c>
      <c r="N106" s="293"/>
      <c r="O106" s="293"/>
      <c r="P106" s="293" t="s">
        <v>468</v>
      </c>
      <c r="Q106" s="293"/>
      <c r="R106" s="293"/>
      <c r="S106" s="314" t="s">
        <v>469</v>
      </c>
      <c r="T106" s="314"/>
      <c r="U106" s="314"/>
      <c r="V106" s="293" t="s">
        <v>470</v>
      </c>
      <c r="W106" s="293"/>
      <c r="X106" s="293"/>
    </row>
    <row r="107" ht="62.4" spans="2:24">
      <c r="B107" s="185"/>
      <c r="C107" s="294"/>
      <c r="D107" s="295"/>
      <c r="E107" s="296"/>
      <c r="F107" s="294"/>
      <c r="G107" s="186" t="s">
        <v>795</v>
      </c>
      <c r="H107" s="186" t="s">
        <v>796</v>
      </c>
      <c r="I107" s="186" t="s">
        <v>797</v>
      </c>
      <c r="J107" s="186" t="s">
        <v>795</v>
      </c>
      <c r="K107" s="186" t="s">
        <v>796</v>
      </c>
      <c r="L107" s="186" t="s">
        <v>797</v>
      </c>
      <c r="M107" s="186" t="s">
        <v>795</v>
      </c>
      <c r="N107" s="186" t="s">
        <v>796</v>
      </c>
      <c r="O107" s="186" t="s">
        <v>797</v>
      </c>
      <c r="P107" s="186" t="s">
        <v>795</v>
      </c>
      <c r="Q107" s="186" t="s">
        <v>796</v>
      </c>
      <c r="R107" s="186" t="s">
        <v>797</v>
      </c>
      <c r="S107" s="186" t="s">
        <v>795</v>
      </c>
      <c r="T107" s="186" t="s">
        <v>796</v>
      </c>
      <c r="U107" s="186" t="s">
        <v>797</v>
      </c>
      <c r="V107" s="186" t="s">
        <v>795</v>
      </c>
      <c r="W107" s="186" t="s">
        <v>796</v>
      </c>
      <c r="X107" s="186" t="s">
        <v>797</v>
      </c>
    </row>
    <row r="108" ht="45" customHeight="1" spans="2:24">
      <c r="B108" s="297">
        <v>1</v>
      </c>
      <c r="C108" s="307" t="str">
        <f>C45</f>
        <v>"Мектепалды сыныбы"</v>
      </c>
      <c r="D108" s="308" t="str">
        <f>D45</f>
        <v>Мухаметзянова Орал Болатовна</v>
      </c>
      <c r="E108" s="309"/>
      <c r="F108" s="301">
        <f>Q38</f>
        <v>11</v>
      </c>
      <c r="G108" s="302">
        <f>'5 жастағы балалар Ш'!BX37</f>
        <v>1</v>
      </c>
      <c r="H108" s="302">
        <f>'5 жастағы балалар Ш'!BY37</f>
        <v>7</v>
      </c>
      <c r="I108" s="302">
        <f>'5 жастағы балалар Ш'!BZ37</f>
        <v>3</v>
      </c>
      <c r="J108" s="302">
        <f>'5 жастағы балалар Ш'!CA37</f>
        <v>0</v>
      </c>
      <c r="K108" s="302">
        <f>'5 жастағы балалар Ш'!CB37</f>
        <v>6</v>
      </c>
      <c r="L108" s="302">
        <f>'5 жастағы балалар Ш'!CC37</f>
        <v>5</v>
      </c>
      <c r="M108" s="302">
        <f>'5 жастағы балалар Ш'!CD37</f>
        <v>0</v>
      </c>
      <c r="N108" s="302">
        <f>'5 жастағы балалар Ш'!CE37</f>
        <v>7</v>
      </c>
      <c r="O108" s="302">
        <f>'5 жастағы балалар Ш'!CF37</f>
        <v>4</v>
      </c>
      <c r="P108" s="302">
        <f>'5 жастағы балалар Ш'!CG37</f>
        <v>0</v>
      </c>
      <c r="Q108" s="302">
        <f>'5 жастағы балалар Ш'!CH37</f>
        <v>5</v>
      </c>
      <c r="R108" s="302">
        <f>'5 жастағы балалар Ш'!CI37</f>
        <v>6</v>
      </c>
      <c r="S108" s="302">
        <f>'5 жастағы балалар Ш'!CJ37</f>
        <v>2</v>
      </c>
      <c r="T108" s="302">
        <f>'5 жастағы балалар Ш'!CK37</f>
        <v>4</v>
      </c>
      <c r="U108" s="302">
        <f>'5 жастағы балалар Ш'!CL37</f>
        <v>5</v>
      </c>
      <c r="V108" s="302">
        <f>'5 жастағы балалар Ш'!CM37</f>
        <v>4</v>
      </c>
      <c r="W108" s="302">
        <f>'5 жастағы балалар Ш'!CN37</f>
        <v>2</v>
      </c>
      <c r="X108" s="302">
        <f>'5 жастағы балалар Ш'!CO37</f>
        <v>5</v>
      </c>
    </row>
    <row r="109" ht="15.6" spans="2:24">
      <c r="B109" s="303"/>
      <c r="C109" s="310"/>
      <c r="D109" s="311"/>
      <c r="E109" s="311"/>
      <c r="F109" s="302" t="s">
        <v>73</v>
      </c>
      <c r="G109" s="306">
        <f>'5 жастағы балалар Ш'!BX38</f>
        <v>9.09090909090909</v>
      </c>
      <c r="H109" s="306">
        <f>'5 жастағы балалар Ш'!BY38</f>
        <v>63.6363636363636</v>
      </c>
      <c r="I109" s="306">
        <f>'5 жастағы балалар Ш'!BZ38</f>
        <v>27.2727272727273</v>
      </c>
      <c r="J109" s="306">
        <f>'5 жастағы балалар Ш'!CA38</f>
        <v>0</v>
      </c>
      <c r="K109" s="306">
        <f>'5 жастағы балалар Ш'!CB38</f>
        <v>54.5454545454545</v>
      </c>
      <c r="L109" s="306">
        <f>'5 жастағы балалар Ш'!CC38</f>
        <v>45.4545454545455</v>
      </c>
      <c r="M109" s="306">
        <f>'5 жастағы балалар Ш'!CD38</f>
        <v>0</v>
      </c>
      <c r="N109" s="306">
        <f>'5 жастағы балалар Ш'!CE38</f>
        <v>63.6363636363636</v>
      </c>
      <c r="O109" s="306">
        <f>'5 жастағы балалар Ш'!CF38</f>
        <v>36.3636363636364</v>
      </c>
      <c r="P109" s="306">
        <f>'5 жастағы балалар Ш'!CG38</f>
        <v>0</v>
      </c>
      <c r="Q109" s="306">
        <f>'5 жастағы балалар Ш'!CH38</f>
        <v>45.4545454545455</v>
      </c>
      <c r="R109" s="306">
        <f>'5 жастағы балалар Ш'!CI38</f>
        <v>54.5454545454545</v>
      </c>
      <c r="S109" s="306">
        <f>'5 жастағы балалар Ш'!CJ38</f>
        <v>18.1818181818182</v>
      </c>
      <c r="T109" s="306">
        <f>'5 жастағы балалар Ш'!CK38</f>
        <v>36.3636363636364</v>
      </c>
      <c r="U109" s="306">
        <f>'5 жастағы балалар Ш'!CL38</f>
        <v>45.4545454545455</v>
      </c>
      <c r="V109" s="306">
        <f>'5 жастағы балалар Ш'!CM38</f>
        <v>36.3636363636364</v>
      </c>
      <c r="W109" s="306">
        <f>'5 жастағы балалар Ш'!CN38</f>
        <v>18.1818181818182</v>
      </c>
      <c r="X109" s="306">
        <f>'5 жастағы балалар Ш'!CO38</f>
        <v>45.4545454545455</v>
      </c>
    </row>
    <row r="111" ht="15" customHeight="1" spans="2:24">
      <c r="B111" s="179" t="s">
        <v>3</v>
      </c>
      <c r="C111" s="198" t="s">
        <v>808</v>
      </c>
      <c r="D111" s="199" t="s">
        <v>809</v>
      </c>
      <c r="E111" s="200"/>
      <c r="F111" s="198" t="s">
        <v>810</v>
      </c>
      <c r="G111" s="201" t="s">
        <v>726</v>
      </c>
      <c r="H111" s="202"/>
      <c r="I111" s="202"/>
      <c r="J111" s="202"/>
      <c r="K111" s="202"/>
      <c r="L111" s="202"/>
      <c r="M111" s="202"/>
      <c r="N111" s="202"/>
      <c r="O111" s="202"/>
      <c r="P111" s="202"/>
      <c r="Q111" s="202"/>
      <c r="R111" s="202"/>
      <c r="S111" s="202"/>
      <c r="T111" s="202"/>
      <c r="U111" s="202"/>
      <c r="V111" s="202"/>
      <c r="W111" s="202"/>
      <c r="X111" s="278"/>
    </row>
    <row r="112" spans="2:24">
      <c r="B112" s="203"/>
      <c r="C112" s="204"/>
      <c r="D112" s="205"/>
      <c r="E112" s="206"/>
      <c r="F112" s="204"/>
      <c r="G112" s="207" t="s">
        <v>727</v>
      </c>
      <c r="H112" s="208"/>
      <c r="I112" s="208"/>
      <c r="J112" s="208"/>
      <c r="K112" s="208"/>
      <c r="L112" s="208"/>
      <c r="M112" s="208"/>
      <c r="N112" s="208"/>
      <c r="O112" s="208"/>
      <c r="P112" s="208"/>
      <c r="Q112" s="208"/>
      <c r="R112" s="208"/>
      <c r="S112" s="208"/>
      <c r="T112" s="208"/>
      <c r="U112" s="208"/>
      <c r="V112" s="208"/>
      <c r="W112" s="208"/>
      <c r="X112" s="279"/>
    </row>
    <row r="113" ht="118.5" customHeight="1" spans="2:24">
      <c r="B113" s="203"/>
      <c r="C113" s="204"/>
      <c r="D113" s="205"/>
      <c r="E113" s="206"/>
      <c r="F113" s="204"/>
      <c r="G113" s="293" t="s">
        <v>734</v>
      </c>
      <c r="H113" s="293"/>
      <c r="I113" s="293"/>
      <c r="J113" s="293" t="s">
        <v>735</v>
      </c>
      <c r="K113" s="293"/>
      <c r="L113" s="293"/>
      <c r="M113" s="293" t="s">
        <v>736</v>
      </c>
      <c r="N113" s="293"/>
      <c r="O113" s="293"/>
      <c r="P113" s="293" t="s">
        <v>737</v>
      </c>
      <c r="Q113" s="293"/>
      <c r="R113" s="293"/>
      <c r="S113" s="293" t="s">
        <v>738</v>
      </c>
      <c r="T113" s="293"/>
      <c r="U113" s="293"/>
      <c r="V113" s="293" t="s">
        <v>739</v>
      </c>
      <c r="W113" s="293"/>
      <c r="X113" s="293"/>
    </row>
    <row r="114" ht="62.4" spans="2:24">
      <c r="B114" s="185"/>
      <c r="C114" s="294"/>
      <c r="D114" s="295"/>
      <c r="E114" s="296"/>
      <c r="F114" s="294"/>
      <c r="G114" s="186" t="s">
        <v>795</v>
      </c>
      <c r="H114" s="186" t="s">
        <v>796</v>
      </c>
      <c r="I114" s="186" t="s">
        <v>797</v>
      </c>
      <c r="J114" s="186" t="s">
        <v>795</v>
      </c>
      <c r="K114" s="186" t="s">
        <v>796</v>
      </c>
      <c r="L114" s="186" t="s">
        <v>797</v>
      </c>
      <c r="M114" s="186" t="s">
        <v>795</v>
      </c>
      <c r="N114" s="186" t="s">
        <v>796</v>
      </c>
      <c r="O114" s="186" t="s">
        <v>797</v>
      </c>
      <c r="P114" s="186" t="s">
        <v>795</v>
      </c>
      <c r="Q114" s="186" t="s">
        <v>796</v>
      </c>
      <c r="R114" s="186" t="s">
        <v>797</v>
      </c>
      <c r="S114" s="186" t="s">
        <v>795</v>
      </c>
      <c r="T114" s="186" t="s">
        <v>796</v>
      </c>
      <c r="U114" s="186" t="s">
        <v>797</v>
      </c>
      <c r="V114" s="186" t="s">
        <v>795</v>
      </c>
      <c r="W114" s="186" t="s">
        <v>796</v>
      </c>
      <c r="X114" s="186" t="s">
        <v>797</v>
      </c>
    </row>
    <row r="115" ht="45" customHeight="1" spans="2:24">
      <c r="B115" s="297">
        <v>1</v>
      </c>
      <c r="C115" s="307" t="str">
        <f>C45</f>
        <v>"Мектепалды сыныбы"</v>
      </c>
      <c r="D115" s="308" t="str">
        <f>D45</f>
        <v>Мухаметзянова Орал Болатовна</v>
      </c>
      <c r="E115" s="309"/>
      <c r="F115" s="301">
        <f>Q38</f>
        <v>11</v>
      </c>
      <c r="G115" s="312">
        <f>'5 жастағы балалар Ә'!D37</f>
        <v>3</v>
      </c>
      <c r="H115" s="312">
        <f>'5 жастағы балалар Ә'!E37</f>
        <v>6</v>
      </c>
      <c r="I115" s="312">
        <f>'5 жастағы балалар Ә'!F37</f>
        <v>2</v>
      </c>
      <c r="J115" s="312">
        <f>'5 жастағы балалар Ә'!G37</f>
        <v>0</v>
      </c>
      <c r="K115" s="312">
        <f>'5 жастағы балалар Ә'!H37</f>
        <v>9</v>
      </c>
      <c r="L115" s="312">
        <f>'5 жастағы балалар Ә'!I37</f>
        <v>2</v>
      </c>
      <c r="M115" s="312">
        <f>'5 жастағы балалар Ә'!J37</f>
        <v>0</v>
      </c>
      <c r="N115" s="312">
        <f>'5 жастағы балалар Ә'!K37</f>
        <v>9</v>
      </c>
      <c r="O115" s="312">
        <f>'5 жастағы балалар Ә'!L37</f>
        <v>2</v>
      </c>
      <c r="P115" s="312">
        <f>'5 жастағы балалар Ә'!M37</f>
        <v>0</v>
      </c>
      <c r="Q115" s="312">
        <f>'5 жастағы балалар Ә'!N37</f>
        <v>9</v>
      </c>
      <c r="R115" s="312">
        <f>'5 жастағы балалар Ә'!O37</f>
        <v>2</v>
      </c>
      <c r="S115" s="312">
        <f>'5 жастағы балалар Ә'!P37</f>
        <v>0</v>
      </c>
      <c r="T115" s="312">
        <f>'5 жастағы балалар Ә'!Q37</f>
        <v>8</v>
      </c>
      <c r="U115" s="312">
        <f>'5 жастағы балалар Ә'!R37</f>
        <v>3</v>
      </c>
      <c r="V115" s="312">
        <f>'5 жастағы балалар Ә'!S37</f>
        <v>0</v>
      </c>
      <c r="W115" s="312">
        <f>'5 жастағы балалар Ә'!T37</f>
        <v>9</v>
      </c>
      <c r="X115" s="312">
        <f>'5 жастағы балалар Ә'!U37</f>
        <v>2</v>
      </c>
    </row>
    <row r="116" ht="15.6" spans="2:24">
      <c r="B116" s="303"/>
      <c r="C116" s="310"/>
      <c r="D116" s="311"/>
      <c r="E116" s="311"/>
      <c r="F116" s="302" t="s">
        <v>73</v>
      </c>
      <c r="G116" s="313">
        <f>'5 жастағы балалар Ә'!D38</f>
        <v>27.2727272727273</v>
      </c>
      <c r="H116" s="313">
        <f>'5 жастағы балалар Ә'!E38</f>
        <v>54.5454545454545</v>
      </c>
      <c r="I116" s="313">
        <f>'5 жастағы балалар Ә'!F38</f>
        <v>18.1818181818182</v>
      </c>
      <c r="J116" s="313">
        <f>'5 жастағы балалар Ә'!G38</f>
        <v>0</v>
      </c>
      <c r="K116" s="313">
        <f>'5 жастағы балалар Ә'!H38</f>
        <v>81.8181818181818</v>
      </c>
      <c r="L116" s="313">
        <f>'5 жастағы балалар Ә'!I38</f>
        <v>18.1818181818182</v>
      </c>
      <c r="M116" s="313">
        <f>'5 жастағы балалар Ә'!J38</f>
        <v>0</v>
      </c>
      <c r="N116" s="313">
        <f>'5 жастағы балалар Ә'!K38</f>
        <v>81.8181818181818</v>
      </c>
      <c r="O116" s="313">
        <f>'5 жастағы балалар Ә'!L38</f>
        <v>18.1818181818182</v>
      </c>
      <c r="P116" s="313">
        <f>'5 жастағы балалар Ә'!M38</f>
        <v>0</v>
      </c>
      <c r="Q116" s="313">
        <f>'5 жастағы балалар Ә'!N38</f>
        <v>81.8181818181818</v>
      </c>
      <c r="R116" s="313">
        <f>'5 жастағы балалар Ә'!O38</f>
        <v>18.1818181818182</v>
      </c>
      <c r="S116" s="313">
        <f>'5 жастағы балалар Ә'!P38</f>
        <v>0</v>
      </c>
      <c r="T116" s="313">
        <f>'5 жастағы балалар Ә'!Q38</f>
        <v>72.7272727272727</v>
      </c>
      <c r="U116" s="313">
        <f>'5 жастағы балалар Ә'!R38</f>
        <v>27.2727272727273</v>
      </c>
      <c r="V116" s="313">
        <f>'5 жастағы балалар Ә'!S38</f>
        <v>0</v>
      </c>
      <c r="W116" s="313">
        <f>'5 жастағы балалар Ә'!T38</f>
        <v>81.8181818181818</v>
      </c>
      <c r="X116" s="313">
        <f>'5 жастағы балалар Ә'!U38</f>
        <v>18.1818181818182</v>
      </c>
    </row>
  </sheetData>
  <sheetProtection password="CC4B" sheet="1" selectLockedCells="1"/>
  <mergeCells count="206">
    <mergeCell ref="B1:U1"/>
    <mergeCell ref="C4:U4"/>
    <mergeCell ref="B5:U5"/>
    <mergeCell ref="A6:V6"/>
    <mergeCell ref="D8:F8"/>
    <mergeCell ref="G8:I8"/>
    <mergeCell ref="J8:L8"/>
    <mergeCell ref="M8:O8"/>
    <mergeCell ref="P8:R8"/>
    <mergeCell ref="X10:AC10"/>
    <mergeCell ref="AP10:AS10"/>
    <mergeCell ref="AR15:AS15"/>
    <mergeCell ref="AT15:AU15"/>
    <mergeCell ref="AV15:AW15"/>
    <mergeCell ref="AR24:AS24"/>
    <mergeCell ref="AT24:AU24"/>
    <mergeCell ref="AV24:AW24"/>
    <mergeCell ref="AX24:AY24"/>
    <mergeCell ref="AZ24:BA24"/>
    <mergeCell ref="B37:U37"/>
    <mergeCell ref="B38:P38"/>
    <mergeCell ref="Q38:U38"/>
    <mergeCell ref="G41:X41"/>
    <mergeCell ref="G42:X42"/>
    <mergeCell ref="G43:I43"/>
    <mergeCell ref="J43:L43"/>
    <mergeCell ref="M43:O43"/>
    <mergeCell ref="P43:R43"/>
    <mergeCell ref="S43:U43"/>
    <mergeCell ref="V43:X43"/>
    <mergeCell ref="D45:E45"/>
    <mergeCell ref="D46:E46"/>
    <mergeCell ref="G48:X48"/>
    <mergeCell ref="G49:X49"/>
    <mergeCell ref="G50:I50"/>
    <mergeCell ref="J50:L50"/>
    <mergeCell ref="M50:O50"/>
    <mergeCell ref="P50:R50"/>
    <mergeCell ref="S50:U50"/>
    <mergeCell ref="V50:X50"/>
    <mergeCell ref="Y50:AA50"/>
    <mergeCell ref="AB50:AD50"/>
    <mergeCell ref="AE50:AG50"/>
    <mergeCell ref="AH50:AJ50"/>
    <mergeCell ref="D52:E52"/>
    <mergeCell ref="D53:E53"/>
    <mergeCell ref="G55:X55"/>
    <mergeCell ref="G56:X56"/>
    <mergeCell ref="G57:I57"/>
    <mergeCell ref="J57:L57"/>
    <mergeCell ref="M57:O57"/>
    <mergeCell ref="P57:R57"/>
    <mergeCell ref="S57:U57"/>
    <mergeCell ref="V57:X57"/>
    <mergeCell ref="D59:E59"/>
    <mergeCell ref="D60:E60"/>
    <mergeCell ref="G62:X62"/>
    <mergeCell ref="G63:X63"/>
    <mergeCell ref="G64:I64"/>
    <mergeCell ref="J64:L64"/>
    <mergeCell ref="M64:O64"/>
    <mergeCell ref="P64:R64"/>
    <mergeCell ref="S64:U64"/>
    <mergeCell ref="V64:X64"/>
    <mergeCell ref="D66:E66"/>
    <mergeCell ref="D67:E67"/>
    <mergeCell ref="G69:X69"/>
    <mergeCell ref="G70:X70"/>
    <mergeCell ref="G71:I71"/>
    <mergeCell ref="J71:L71"/>
    <mergeCell ref="M71:O71"/>
    <mergeCell ref="P71:R71"/>
    <mergeCell ref="S71:U71"/>
    <mergeCell ref="V71:X71"/>
    <mergeCell ref="D73:E73"/>
    <mergeCell ref="D74:E74"/>
    <mergeCell ref="G76:X76"/>
    <mergeCell ref="G77:X77"/>
    <mergeCell ref="AE77:AP77"/>
    <mergeCell ref="G78:I78"/>
    <mergeCell ref="J78:L78"/>
    <mergeCell ref="M78:O78"/>
    <mergeCell ref="P78:R78"/>
    <mergeCell ref="S78:U78"/>
    <mergeCell ref="V78:X78"/>
    <mergeCell ref="Y78:AA78"/>
    <mergeCell ref="AB78:AD78"/>
    <mergeCell ref="AE78:AG78"/>
    <mergeCell ref="AH78:AJ78"/>
    <mergeCell ref="AK78:AM78"/>
    <mergeCell ref="AN78:AP78"/>
    <mergeCell ref="D80:E80"/>
    <mergeCell ref="D81:E81"/>
    <mergeCell ref="G83:X83"/>
    <mergeCell ref="G84:X84"/>
    <mergeCell ref="G85:I85"/>
    <mergeCell ref="J85:L85"/>
    <mergeCell ref="M85:O85"/>
    <mergeCell ref="P85:R85"/>
    <mergeCell ref="S85:U85"/>
    <mergeCell ref="V85:X85"/>
    <mergeCell ref="Y85:AA85"/>
    <mergeCell ref="AB85:AD85"/>
    <mergeCell ref="AE85:AG85"/>
    <mergeCell ref="D87:E87"/>
    <mergeCell ref="D88:E88"/>
    <mergeCell ref="G90:X90"/>
    <mergeCell ref="G91:X91"/>
    <mergeCell ref="G92:I92"/>
    <mergeCell ref="J92:L92"/>
    <mergeCell ref="M92:O92"/>
    <mergeCell ref="P92:R92"/>
    <mergeCell ref="S92:U92"/>
    <mergeCell ref="V92:X92"/>
    <mergeCell ref="D94:E94"/>
    <mergeCell ref="D95:E95"/>
    <mergeCell ref="G97:X97"/>
    <mergeCell ref="G98:X98"/>
    <mergeCell ref="G99:I99"/>
    <mergeCell ref="J99:L99"/>
    <mergeCell ref="M99:O99"/>
    <mergeCell ref="P99:R99"/>
    <mergeCell ref="S99:U99"/>
    <mergeCell ref="V99:X99"/>
    <mergeCell ref="D101:E101"/>
    <mergeCell ref="D102:E102"/>
    <mergeCell ref="G104:X104"/>
    <mergeCell ref="G105:X105"/>
    <mergeCell ref="G106:I106"/>
    <mergeCell ref="J106:L106"/>
    <mergeCell ref="M106:O106"/>
    <mergeCell ref="P106:R106"/>
    <mergeCell ref="S106:U106"/>
    <mergeCell ref="V106:X106"/>
    <mergeCell ref="D108:E108"/>
    <mergeCell ref="D109:E109"/>
    <mergeCell ref="G111:X111"/>
    <mergeCell ref="G112:X112"/>
    <mergeCell ref="G113:I113"/>
    <mergeCell ref="J113:L113"/>
    <mergeCell ref="M113:O113"/>
    <mergeCell ref="P113:R113"/>
    <mergeCell ref="S113:U113"/>
    <mergeCell ref="V113:X113"/>
    <mergeCell ref="D115:E115"/>
    <mergeCell ref="D116:E116"/>
    <mergeCell ref="B8:B9"/>
    <mergeCell ref="B41:B44"/>
    <mergeCell ref="B48:B51"/>
    <mergeCell ref="B55:B58"/>
    <mergeCell ref="B62:B65"/>
    <mergeCell ref="B69:B72"/>
    <mergeCell ref="B76:B79"/>
    <mergeCell ref="B83:B86"/>
    <mergeCell ref="B90:B93"/>
    <mergeCell ref="B97:B100"/>
    <mergeCell ref="B104:B107"/>
    <mergeCell ref="B111:B114"/>
    <mergeCell ref="C8:C9"/>
    <mergeCell ref="C41:C44"/>
    <mergeCell ref="C48:C51"/>
    <mergeCell ref="C55:C58"/>
    <mergeCell ref="C62:C65"/>
    <mergeCell ref="C69:C72"/>
    <mergeCell ref="C76:C79"/>
    <mergeCell ref="C83:C86"/>
    <mergeCell ref="C90:C93"/>
    <mergeCell ref="C97:C100"/>
    <mergeCell ref="C104:C107"/>
    <mergeCell ref="C111:C114"/>
    <mergeCell ref="F41:F44"/>
    <mergeCell ref="F48:F51"/>
    <mergeCell ref="F55:F58"/>
    <mergeCell ref="F62:F65"/>
    <mergeCell ref="F69:F72"/>
    <mergeCell ref="F76:F79"/>
    <mergeCell ref="F83:F86"/>
    <mergeCell ref="F90:F93"/>
    <mergeCell ref="F97:F100"/>
    <mergeCell ref="F104:F107"/>
    <mergeCell ref="F111:F114"/>
    <mergeCell ref="S8:S9"/>
    <mergeCell ref="T8:T9"/>
    <mergeCell ref="U8:U9"/>
    <mergeCell ref="Y12:Y14"/>
    <mergeCell ref="Y16:Y18"/>
    <mergeCell ref="Y20:Y22"/>
    <mergeCell ref="Y24:Y26"/>
    <mergeCell ref="Y28:Y30"/>
    <mergeCell ref="AA14:AA15"/>
    <mergeCell ref="AB14:AB15"/>
    <mergeCell ref="AC14:AC15"/>
    <mergeCell ref="D104:E107"/>
    <mergeCell ref="D97:E100"/>
    <mergeCell ref="D62:E65"/>
    <mergeCell ref="D90:E93"/>
    <mergeCell ref="D83:E86"/>
    <mergeCell ref="D76:E79"/>
    <mergeCell ref="D69:E72"/>
    <mergeCell ref="D48:E51"/>
    <mergeCell ref="D41:E44"/>
    <mergeCell ref="D111:E114"/>
    <mergeCell ref="D55:E58"/>
    <mergeCell ref="AA12:AC13"/>
    <mergeCell ref="AA19:AC30"/>
    <mergeCell ref="AA16:AC17"/>
  </mergeCells>
  <pageMargins left="0.7" right="0.7" top="0.75" bottom="0.75" header="0.3" footer="0.3"/>
  <pageSetup paperSize="9" orientation="portrait" horizontalDpi="300" verticalDpi="300"/>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138"/>
  <sheetViews>
    <sheetView zoomScale="60" zoomScaleNormal="60" topLeftCell="Z9" workbookViewId="0">
      <selection activeCell="D60" sqref="D60:E60"/>
    </sheetView>
  </sheetViews>
  <sheetFormatPr defaultColWidth="9" defaultRowHeight="14.4"/>
  <cols>
    <col min="2" max="2" width="5.71296296296296" customWidth="1"/>
    <col min="3" max="3" width="41.5740740740741" customWidth="1"/>
    <col min="4" max="4" width="11.287037037037" customWidth="1"/>
    <col min="5" max="5" width="10.712962962963" customWidth="1"/>
    <col min="6" max="6" width="11.5740740740741" customWidth="1"/>
    <col min="7" max="27" width="10.712962962963" customWidth="1"/>
    <col min="28" max="28" width="10.4259259259259" customWidth="1"/>
    <col min="29" max="29" width="10.5740740740741" customWidth="1"/>
    <col min="31" max="31" width="10.712962962963" customWidth="1"/>
    <col min="32" max="32" width="10" customWidth="1"/>
    <col min="34" max="34" width="10.5740740740741" customWidth="1"/>
    <col min="35" max="35" width="10.287037037037" customWidth="1"/>
    <col min="37" max="37" width="10.287037037037" customWidth="1"/>
    <col min="38" max="38" width="10.5740740740741" customWidth="1"/>
    <col min="40" max="40" width="10.5740740740741" customWidth="1"/>
    <col min="41" max="41" width="10.4259259259259" customWidth="1"/>
    <col min="43" max="43" width="10.712962962963" customWidth="1"/>
    <col min="44" max="44" width="9.85185185185185" customWidth="1"/>
    <col min="46" max="46" width="13.5740740740741" customWidth="1"/>
    <col min="47" max="47" width="10.287037037037" customWidth="1"/>
    <col min="48" max="48" width="12.712962962963" customWidth="1"/>
    <col min="49" max="49" width="9.71296296296296" customWidth="1"/>
    <col min="50" max="50" width="12.4259259259259" customWidth="1"/>
    <col min="52" max="52" width="12.4259259259259" customWidth="1"/>
    <col min="54" max="54" width="13.4259259259259" customWidth="1"/>
  </cols>
  <sheetData>
    <row r="1" spans="2:21">
      <c r="B1" s="178"/>
      <c r="C1" s="178"/>
      <c r="D1" s="178"/>
      <c r="E1" s="178"/>
      <c r="F1" s="178"/>
      <c r="G1" s="178"/>
      <c r="H1" s="178"/>
      <c r="I1" s="178"/>
      <c r="J1" s="178"/>
      <c r="K1" s="178"/>
      <c r="L1" s="178"/>
      <c r="M1" s="178"/>
      <c r="N1" s="178"/>
      <c r="O1" s="178"/>
      <c r="P1" s="178"/>
      <c r="Q1" s="178"/>
      <c r="R1" s="178"/>
      <c r="S1" s="178"/>
      <c r="T1" s="178"/>
      <c r="U1" s="178"/>
    </row>
    <row r="2" spans="2:21">
      <c r="B2" s="178"/>
      <c r="C2" s="178"/>
      <c r="D2" s="178"/>
      <c r="E2" s="178"/>
      <c r="F2" s="178"/>
      <c r="G2" s="178"/>
      <c r="H2" s="178"/>
      <c r="I2" s="178"/>
      <c r="J2" s="178"/>
      <c r="K2" s="178"/>
      <c r="L2" s="178"/>
      <c r="M2" s="178"/>
      <c r="N2" s="178"/>
      <c r="O2" s="178"/>
      <c r="P2" s="178"/>
      <c r="Q2" s="178"/>
      <c r="R2" s="178"/>
      <c r="S2" s="178"/>
      <c r="T2" s="178"/>
      <c r="U2" s="178"/>
    </row>
    <row r="3" spans="2:21">
      <c r="B3" s="178"/>
      <c r="C3" s="178"/>
      <c r="D3" s="178"/>
      <c r="E3" s="178"/>
      <c r="F3" s="178"/>
      <c r="G3" s="178"/>
      <c r="H3" s="178"/>
      <c r="I3" s="178"/>
      <c r="J3" s="178"/>
      <c r="K3" s="178"/>
      <c r="L3" s="178"/>
      <c r="M3" s="178"/>
      <c r="N3" s="178"/>
      <c r="O3" s="178"/>
      <c r="P3" s="178"/>
      <c r="Q3" s="178"/>
      <c r="R3" s="178"/>
      <c r="S3" s="178"/>
      <c r="T3" s="178"/>
      <c r="U3" s="178"/>
    </row>
    <row r="4" spans="2:21">
      <c r="B4" s="178"/>
      <c r="C4" s="178" t="s">
        <v>813</v>
      </c>
      <c r="D4" s="178"/>
      <c r="E4" s="178"/>
      <c r="F4" s="178"/>
      <c r="G4" s="178"/>
      <c r="H4" s="178"/>
      <c r="I4" s="178"/>
      <c r="J4" s="178"/>
      <c r="K4" s="178"/>
      <c r="L4" s="178"/>
      <c r="M4" s="178"/>
      <c r="N4" s="178"/>
      <c r="O4" s="178"/>
      <c r="P4" s="178"/>
      <c r="Q4" s="178"/>
      <c r="R4" s="178"/>
      <c r="S4" s="178"/>
      <c r="T4" s="178"/>
      <c r="U4" s="178"/>
    </row>
    <row r="5" ht="15" customHeight="1" spans="2:21">
      <c r="B5" s="178" t="s">
        <v>794</v>
      </c>
      <c r="C5" s="178"/>
      <c r="D5" s="178"/>
      <c r="E5" s="178"/>
      <c r="F5" s="178"/>
      <c r="G5" s="178"/>
      <c r="H5" s="178"/>
      <c r="I5" s="178"/>
      <c r="J5" s="178"/>
      <c r="K5" s="178"/>
      <c r="L5" s="178"/>
      <c r="M5" s="178"/>
      <c r="N5" s="178"/>
      <c r="O5" s="178"/>
      <c r="P5" s="178"/>
      <c r="Q5" s="178"/>
      <c r="R5" s="178"/>
      <c r="S5" s="178"/>
      <c r="T5" s="178"/>
      <c r="U5" s="178"/>
    </row>
    <row r="6" spans="1:22">
      <c r="A6" s="178"/>
      <c r="B6" s="178"/>
      <c r="C6" s="178"/>
      <c r="D6" s="178"/>
      <c r="E6" s="178"/>
      <c r="F6" s="178"/>
      <c r="G6" s="178"/>
      <c r="H6" s="178"/>
      <c r="I6" s="178"/>
      <c r="J6" s="178"/>
      <c r="K6" s="178"/>
      <c r="L6" s="178"/>
      <c r="M6" s="178"/>
      <c r="N6" s="178"/>
      <c r="O6" s="178"/>
      <c r="P6" s="178"/>
      <c r="Q6" s="178"/>
      <c r="R6" s="178"/>
      <c r="S6" s="178"/>
      <c r="T6" s="178"/>
      <c r="U6" s="178"/>
      <c r="V6" s="178"/>
    </row>
    <row r="8" ht="62.25" customHeight="1" spans="2:21">
      <c r="B8" s="179" t="s">
        <v>3</v>
      </c>
      <c r="C8" s="179" t="s">
        <v>4</v>
      </c>
      <c r="D8" s="180" t="s">
        <v>5</v>
      </c>
      <c r="E8" s="181"/>
      <c r="F8" s="182"/>
      <c r="G8" s="183" t="s">
        <v>112</v>
      </c>
      <c r="H8" s="184"/>
      <c r="I8" s="209"/>
      <c r="J8" s="183" t="s">
        <v>338</v>
      </c>
      <c r="K8" s="184"/>
      <c r="L8" s="209"/>
      <c r="M8" s="183" t="s">
        <v>405</v>
      </c>
      <c r="N8" s="184"/>
      <c r="O8" s="209"/>
      <c r="P8" s="183" t="s">
        <v>726</v>
      </c>
      <c r="Q8" s="184"/>
      <c r="R8" s="209"/>
      <c r="S8" s="212" t="s">
        <v>6</v>
      </c>
      <c r="T8" s="213" t="s">
        <v>7</v>
      </c>
      <c r="U8" s="214" t="s">
        <v>8</v>
      </c>
    </row>
    <row r="9" ht="62.4" spans="2:21">
      <c r="B9" s="185"/>
      <c r="C9" s="185"/>
      <c r="D9" s="186" t="s">
        <v>795</v>
      </c>
      <c r="E9" s="186" t="s">
        <v>796</v>
      </c>
      <c r="F9" s="186" t="s">
        <v>797</v>
      </c>
      <c r="G9" s="186" t="s">
        <v>795</v>
      </c>
      <c r="H9" s="186" t="s">
        <v>796</v>
      </c>
      <c r="I9" s="186" t="s">
        <v>797</v>
      </c>
      <c r="J9" s="186" t="s">
        <v>795</v>
      </c>
      <c r="K9" s="186" t="s">
        <v>796</v>
      </c>
      <c r="L9" s="186" t="s">
        <v>797</v>
      </c>
      <c r="M9" s="186" t="s">
        <v>795</v>
      </c>
      <c r="N9" s="186" t="s">
        <v>796</v>
      </c>
      <c r="O9" s="186" t="s">
        <v>797</v>
      </c>
      <c r="P9" s="186" t="s">
        <v>795</v>
      </c>
      <c r="Q9" s="186" t="s">
        <v>796</v>
      </c>
      <c r="R9" s="186" t="s">
        <v>797</v>
      </c>
      <c r="S9" s="216"/>
      <c r="T9" s="217"/>
      <c r="U9" s="218"/>
    </row>
    <row r="10" spans="2:54">
      <c r="B10" s="187">
        <v>1</v>
      </c>
      <c r="C10" s="188" t="str">
        <f>'5 жастағы балалар Ф'!C56</f>
        <v>Айдар Айхан Мадиярұлы</v>
      </c>
      <c r="D10" s="188">
        <f>'5 жастағы балалар Ф'!Y56</f>
        <v>1</v>
      </c>
      <c r="E10" s="188">
        <f>'5 жастағы балалар Ф'!Z56</f>
        <v>6</v>
      </c>
      <c r="F10" s="188">
        <f>'5 жастағы балалар Ф'!AA56</f>
        <v>0</v>
      </c>
      <c r="G10" s="188">
        <f>'5 жастағы балалар К'!CJ56</f>
        <v>0</v>
      </c>
      <c r="H10" s="188">
        <f>'5 жастағы балалар К'!CK56</f>
        <v>23</v>
      </c>
      <c r="I10" s="188">
        <f>'5 жастағы балалар К'!CL56</f>
        <v>5</v>
      </c>
      <c r="J10" s="188">
        <f>'5 жастағы балалар Т'!Y56</f>
        <v>0</v>
      </c>
      <c r="K10" s="188">
        <f>'5 жастағы балалар Т'!Z56</f>
        <v>2</v>
      </c>
      <c r="L10" s="188">
        <f>'5 жастағы балалар Т'!AA56</f>
        <v>5</v>
      </c>
      <c r="M10" s="188">
        <f>'5 жастағы балалар Ш'!DE56</f>
        <v>0</v>
      </c>
      <c r="N10" s="187">
        <f>'5 жастағы балалар Ш'!DF56</f>
        <v>20</v>
      </c>
      <c r="O10" s="187">
        <f>'5 жастағы балалар Ш'!DG56</f>
        <v>15</v>
      </c>
      <c r="P10" s="187">
        <f>'5 жастағы балалар Ә'!Y56</f>
        <v>0</v>
      </c>
      <c r="Q10" s="187">
        <f>'5 жастағы балалар Ә'!Z56</f>
        <v>6</v>
      </c>
      <c r="R10" s="220">
        <f>'5 жастағы балалар Ә'!AA56</f>
        <v>1</v>
      </c>
      <c r="S10" s="221">
        <f>(D10+G10+J10+M10+P10)/5</f>
        <v>0.2</v>
      </c>
      <c r="T10" s="222">
        <f>(E10+H10+K10+N10+Q10)/5</f>
        <v>11.4</v>
      </c>
      <c r="U10" s="223">
        <f>(F10+I10+L10+O10+R10)/5</f>
        <v>5.2</v>
      </c>
      <c r="W10" s="225" t="s">
        <v>798</v>
      </c>
      <c r="X10" s="232"/>
      <c r="Y10" s="232"/>
      <c r="Z10" s="232"/>
      <c r="AA10" s="232"/>
      <c r="AB10" s="232"/>
      <c r="AC10" s="233"/>
      <c r="AQ10" s="280" t="s">
        <v>798</v>
      </c>
      <c r="AR10" s="280"/>
      <c r="AS10" s="280"/>
      <c r="AT10" s="280"/>
      <c r="AU10" s="197"/>
      <c r="AV10" s="197"/>
      <c r="AW10" s="197"/>
      <c r="AX10" s="197"/>
      <c r="AY10" s="197"/>
      <c r="AZ10" s="197"/>
      <c r="BA10" s="197"/>
      <c r="BB10" s="197"/>
    </row>
    <row r="11" spans="2:54">
      <c r="B11" s="187">
        <v>2</v>
      </c>
      <c r="C11" s="188" t="str">
        <f>'5 жастағы балалар Ф'!C57</f>
        <v>Асхатқызы Әйніл</v>
      </c>
      <c r="D11" s="188">
        <f>'5 жастағы балалар Ф'!Y57</f>
        <v>7</v>
      </c>
      <c r="E11" s="188">
        <f>'5 жастағы балалар Ф'!Z57</f>
        <v>0</v>
      </c>
      <c r="F11" s="188">
        <f>'5 жастағы балалар Ф'!AA57</f>
        <v>0</v>
      </c>
      <c r="G11" s="188">
        <f>'5 жастағы балалар К'!CJ57</f>
        <v>4</v>
      </c>
      <c r="H11" s="188">
        <f>'5 жастағы балалар К'!CK57</f>
        <v>24</v>
      </c>
      <c r="I11" s="188">
        <f>'5 жастағы балалар К'!CL57</f>
        <v>0</v>
      </c>
      <c r="J11" s="188">
        <f>'5 жастағы балалар Т'!Y57</f>
        <v>0</v>
      </c>
      <c r="K11" s="188">
        <f>'5 жастағы балалар Т'!Z57</f>
        <v>7</v>
      </c>
      <c r="L11" s="188">
        <f>'5 жастағы балалар Т'!AA57</f>
        <v>0</v>
      </c>
      <c r="M11" s="188">
        <f>'5 жастағы балалар Ш'!DE57</f>
        <v>2</v>
      </c>
      <c r="N11" s="187">
        <f>'5 жастағы балалар Ш'!DF57</f>
        <v>31</v>
      </c>
      <c r="O11" s="187">
        <f>'5 жастағы балалар Ш'!DG57</f>
        <v>2</v>
      </c>
      <c r="P11" s="187">
        <f>'5 жастағы балалар Ә'!Y57</f>
        <v>2</v>
      </c>
      <c r="Q11" s="187">
        <f>'5 жастағы балалар Ә'!Z57</f>
        <v>5</v>
      </c>
      <c r="R11" s="220">
        <f>'5 жастағы балалар Ә'!AA57</f>
        <v>0</v>
      </c>
      <c r="S11" s="221">
        <f t="shared" ref="S11:S33" si="0">(D11+G11+J11+M11+P11)/5</f>
        <v>3</v>
      </c>
      <c r="T11" s="222">
        <f t="shared" ref="T11:T33" si="1">(E11+H11+K11+N11+Q11)/5</f>
        <v>13.4</v>
      </c>
      <c r="U11" s="223">
        <f t="shared" ref="U11:U33" si="2">(F11+I11+L11+O11+R11)/5</f>
        <v>0.4</v>
      </c>
      <c r="W11" s="189"/>
      <c r="X11" s="189"/>
      <c r="Y11" s="234" t="s">
        <v>73</v>
      </c>
      <c r="Z11" s="234" t="s">
        <v>73</v>
      </c>
      <c r="AA11" s="234" t="s">
        <v>799</v>
      </c>
      <c r="AB11" s="32" t="s">
        <v>800</v>
      </c>
      <c r="AC11" s="32" t="s">
        <v>801</v>
      </c>
      <c r="AQ11" s="281" t="s">
        <v>799</v>
      </c>
      <c r="AR11" s="282" t="s">
        <v>814</v>
      </c>
      <c r="AS11" s="283">
        <f>(G60+J60+M60+P60+S60+V60+Y60)/7</f>
        <v>6.14285714285714</v>
      </c>
      <c r="AT11" s="289">
        <f>AS11*100/Q53</f>
        <v>68.2539682539683</v>
      </c>
      <c r="AU11" s="197"/>
      <c r="AV11" s="197"/>
      <c r="AW11" s="197"/>
      <c r="AX11" s="197"/>
      <c r="AY11" s="197"/>
      <c r="AZ11" s="197"/>
      <c r="BA11" s="197"/>
      <c r="BB11" s="197"/>
    </row>
    <row r="12" spans="2:54">
      <c r="B12" s="187">
        <v>3</v>
      </c>
      <c r="C12" s="188" t="str">
        <f>'5 жастағы балалар Ф'!C58</f>
        <v>Аханов Жантөре Мадатұлы</v>
      </c>
      <c r="D12" s="188">
        <f>'5 жастағы балалар Ф'!Y58</f>
        <v>0</v>
      </c>
      <c r="E12" s="188">
        <f>'5 жастағы балалар Ф'!Z58</f>
        <v>3</v>
      </c>
      <c r="F12" s="188">
        <f>'5 жастағы балалар Ф'!AA58</f>
        <v>4</v>
      </c>
      <c r="G12" s="188">
        <f>'5 жастағы балалар К'!CJ58</f>
        <v>0</v>
      </c>
      <c r="H12" s="188">
        <f>'5 жастағы балалар К'!CK58</f>
        <v>1</v>
      </c>
      <c r="I12" s="188">
        <f>'5 жастағы балалар К'!CL58</f>
        <v>27</v>
      </c>
      <c r="J12" s="188">
        <f>'5 жастағы балалар Т'!Y58</f>
        <v>0</v>
      </c>
      <c r="K12" s="188">
        <f>'5 жастағы балалар Т'!Z58</f>
        <v>0</v>
      </c>
      <c r="L12" s="188">
        <f>'5 жастағы балалар Т'!AA58</f>
        <v>7</v>
      </c>
      <c r="M12" s="188">
        <f>'5 жастағы балалар Ш'!DE58</f>
        <v>0</v>
      </c>
      <c r="N12" s="187">
        <f>'5 жастағы балалар Ш'!DF58</f>
        <v>2</v>
      </c>
      <c r="O12" s="187">
        <f>'5 жастағы балалар Ш'!DG58</f>
        <v>33</v>
      </c>
      <c r="P12" s="187">
        <f>'5 жастағы балалар Ә'!Y58</f>
        <v>0</v>
      </c>
      <c r="Q12" s="187">
        <f>'5 жастағы балалар Ә'!Z58</f>
        <v>0</v>
      </c>
      <c r="R12" s="220">
        <f>'5 жастағы балалар Ә'!AA58</f>
        <v>7</v>
      </c>
      <c r="S12" s="221">
        <f t="shared" si="0"/>
        <v>0</v>
      </c>
      <c r="T12" s="222">
        <f t="shared" si="1"/>
        <v>1.2</v>
      </c>
      <c r="U12" s="223">
        <f t="shared" si="2"/>
        <v>15.6</v>
      </c>
      <c r="W12" s="226" t="s">
        <v>799</v>
      </c>
      <c r="X12" s="237" t="s">
        <v>814</v>
      </c>
      <c r="Y12" s="238">
        <f>СВОД1!Z12</f>
        <v>50</v>
      </c>
      <c r="Z12" s="252">
        <f>'5 жастағы балалар Ф'!AA102</f>
        <v>68.2539682539683</v>
      </c>
      <c r="AA12" s="241" t="s">
        <v>803</v>
      </c>
      <c r="AB12" s="242"/>
      <c r="AC12" s="243"/>
      <c r="AQ12" s="281" t="s">
        <v>800</v>
      </c>
      <c r="AR12" s="282" t="s">
        <v>814</v>
      </c>
      <c r="AS12" s="283">
        <f>(H60+K60+N60+Q60+T60+W60+Z60)/7</f>
        <v>1.71428571428571</v>
      </c>
      <c r="AT12" s="289">
        <f>AS12*100/Q53</f>
        <v>19.047619047619</v>
      </c>
      <c r="AU12" s="197"/>
      <c r="AV12" s="197"/>
      <c r="AW12" s="197"/>
      <c r="AX12" s="197"/>
      <c r="AY12" s="197"/>
      <c r="AZ12" s="197"/>
      <c r="BA12" s="197"/>
      <c r="BB12" s="197"/>
    </row>
    <row r="13" spans="2:54">
      <c r="B13" s="187">
        <v>4</v>
      </c>
      <c r="C13" s="188" t="str">
        <f>'5 жастағы балалар Ф'!C59</f>
        <v>Болатов Али Дарханұлы</v>
      </c>
      <c r="D13" s="188">
        <f>'5 жастағы балалар Ф'!Y59</f>
        <v>6</v>
      </c>
      <c r="E13" s="188">
        <f>'5 жастағы балалар Ф'!Z59</f>
        <v>1</v>
      </c>
      <c r="F13" s="188">
        <f>'5 жастағы балалар Ф'!AA59</f>
        <v>0</v>
      </c>
      <c r="G13" s="188">
        <f>'5 жастағы балалар К'!CJ59</f>
        <v>2</v>
      </c>
      <c r="H13" s="188">
        <f>'5 жастағы балалар К'!CK59</f>
        <v>26</v>
      </c>
      <c r="I13" s="188">
        <f>'5 жастағы балалар К'!CL59</f>
        <v>0</v>
      </c>
      <c r="J13" s="188">
        <f>'5 жастағы балалар Т'!Y59</f>
        <v>0</v>
      </c>
      <c r="K13" s="188">
        <f>'5 жастағы балалар Т'!Z59</f>
        <v>7</v>
      </c>
      <c r="L13" s="188">
        <f>'5 жастағы балалар Т'!AA59</f>
        <v>0</v>
      </c>
      <c r="M13" s="188">
        <f>'5 жастағы балалар Ш'!DE59</f>
        <v>4</v>
      </c>
      <c r="N13" s="187">
        <f>'5 жастағы балалар Ш'!DF59</f>
        <v>30</v>
      </c>
      <c r="O13" s="187">
        <f>'5 жастағы балалар Ш'!DG59</f>
        <v>1</v>
      </c>
      <c r="P13" s="187">
        <f>'5 жастағы балалар Ә'!Y59</f>
        <v>3</v>
      </c>
      <c r="Q13" s="187">
        <f>'5 жастағы балалар Ә'!Z59</f>
        <v>4</v>
      </c>
      <c r="R13" s="220">
        <f>'5 жастағы балалар Ә'!AA59</f>
        <v>0</v>
      </c>
      <c r="S13" s="221">
        <f t="shared" si="0"/>
        <v>3</v>
      </c>
      <c r="T13" s="222">
        <f t="shared" si="1"/>
        <v>13.6</v>
      </c>
      <c r="U13" s="223">
        <f t="shared" si="2"/>
        <v>0.2</v>
      </c>
      <c r="W13" s="226" t="s">
        <v>800</v>
      </c>
      <c r="X13" s="244"/>
      <c r="Y13" s="238">
        <f>СВОД1!Z13</f>
        <v>31.8181818181818</v>
      </c>
      <c r="Z13" s="252">
        <f>'5 жастағы балалар Ф'!AA103</f>
        <v>19.047619047619</v>
      </c>
      <c r="AA13" s="245"/>
      <c r="AB13" s="246"/>
      <c r="AC13" s="247"/>
      <c r="AQ13" s="281" t="s">
        <v>801</v>
      </c>
      <c r="AR13" s="282" t="s">
        <v>814</v>
      </c>
      <c r="AS13" s="283">
        <f>(I60+L60+O60+R60+U60+X60+AA60)/7</f>
        <v>1.14285714285714</v>
      </c>
      <c r="AT13" s="289">
        <f>AS13*100/Q53</f>
        <v>12.6984126984127</v>
      </c>
      <c r="AU13" s="197"/>
      <c r="AV13" s="197"/>
      <c r="AW13" s="197"/>
      <c r="AX13" s="197"/>
      <c r="AY13" s="197"/>
      <c r="AZ13" s="197"/>
      <c r="BA13" s="197"/>
      <c r="BB13" s="197"/>
    </row>
    <row r="14" spans="2:54">
      <c r="B14" s="187">
        <v>5</v>
      </c>
      <c r="C14" s="188" t="str">
        <f>'5 жастағы балалар Ф'!C60</f>
        <v>Бақытжан Айбар Даулетұлы</v>
      </c>
      <c r="D14" s="188">
        <f>'5 жастағы балалар Ф'!Y60</f>
        <v>7</v>
      </c>
      <c r="E14" s="188">
        <f>'5 жастағы балалар Ф'!Z60</f>
        <v>0</v>
      </c>
      <c r="F14" s="188">
        <f>'5 жастағы балалар Ф'!AA60</f>
        <v>0</v>
      </c>
      <c r="G14" s="188">
        <f>'5 жастағы балалар К'!CJ60</f>
        <v>21</v>
      </c>
      <c r="H14" s="188">
        <f>'5 жастағы балалар К'!CK60</f>
        <v>7</v>
      </c>
      <c r="I14" s="188">
        <f>'5 жастағы балалар К'!CL60</f>
        <v>0</v>
      </c>
      <c r="J14" s="188">
        <f>'5 жастағы балалар Т'!Y60</f>
        <v>7</v>
      </c>
      <c r="K14" s="188">
        <f>'5 жастағы балалар Т'!Z60</f>
        <v>0</v>
      </c>
      <c r="L14" s="188">
        <f>'5 жастағы балалар Т'!AA60</f>
        <v>0</v>
      </c>
      <c r="M14" s="188">
        <f>'5 жастағы балалар Ш'!DE60</f>
        <v>22</v>
      </c>
      <c r="N14" s="187">
        <f>'5 жастағы балалар Ш'!DF60</f>
        <v>12</v>
      </c>
      <c r="O14" s="187">
        <f>'5 жастағы балалар Ш'!DG60</f>
        <v>1</v>
      </c>
      <c r="P14" s="187">
        <f>'5 жастағы балалар Ә'!Y60</f>
        <v>7</v>
      </c>
      <c r="Q14" s="187">
        <f>'5 жастағы балалар Ә'!Z60</f>
        <v>0</v>
      </c>
      <c r="R14" s="220">
        <f>'5 жастағы балалар Ә'!AA60</f>
        <v>0</v>
      </c>
      <c r="S14" s="221">
        <f t="shared" si="0"/>
        <v>12.8</v>
      </c>
      <c r="T14" s="222">
        <f t="shared" si="1"/>
        <v>3.8</v>
      </c>
      <c r="U14" s="223">
        <f t="shared" si="2"/>
        <v>0.2</v>
      </c>
      <c r="W14" s="226" t="s">
        <v>801</v>
      </c>
      <c r="X14" s="248"/>
      <c r="Y14" s="238">
        <f>СВОД1!Z14</f>
        <v>18.1818181818182</v>
      </c>
      <c r="Z14" s="252">
        <f>'5 жастағы балалар Ф'!AA104</f>
        <v>12.6984126984127</v>
      </c>
      <c r="AA14" s="249">
        <f>AA18*Q53/100</f>
        <v>4.09714285714286</v>
      </c>
      <c r="AB14" s="249">
        <f>AB18*Q53/100</f>
        <v>2.79</v>
      </c>
      <c r="AC14" s="249">
        <f>AC18*Q53/100</f>
        <v>2.11714285714286</v>
      </c>
      <c r="AQ14" s="284"/>
      <c r="AR14" s="284"/>
      <c r="AS14" s="285">
        <f>SUM(AS11:AS13)</f>
        <v>9</v>
      </c>
      <c r="AT14" s="285">
        <f>SUM(AT11:AT13)</f>
        <v>100</v>
      </c>
      <c r="AU14" s="197"/>
      <c r="AV14" s="197"/>
      <c r="AW14" s="197"/>
      <c r="AX14" s="197"/>
      <c r="AY14" s="197"/>
      <c r="AZ14" s="197"/>
      <c r="BA14" s="197"/>
      <c r="BB14" s="197"/>
    </row>
    <row r="15" ht="15" customHeight="1" spans="2:54">
      <c r="B15" s="187">
        <v>6</v>
      </c>
      <c r="C15" s="188" t="str">
        <f>'5 жастағы балалар Ф'!C61</f>
        <v>Бақытжан Айым Мадиярқызы</v>
      </c>
      <c r="D15" s="188">
        <f>'5 жастағы балалар Ф'!Y61</f>
        <v>1</v>
      </c>
      <c r="E15" s="188">
        <f>'5 жастағы балалар Ф'!Z61</f>
        <v>2</v>
      </c>
      <c r="F15" s="188">
        <f>'5 жастағы балалар Ф'!AA61</f>
        <v>4</v>
      </c>
      <c r="G15" s="188">
        <f>'5 жастағы балалар К'!CJ61</f>
        <v>0</v>
      </c>
      <c r="H15" s="188">
        <f>'5 жастағы балалар К'!CK61</f>
        <v>2</v>
      </c>
      <c r="I15" s="188">
        <f>'5 жастағы балалар К'!CL61</f>
        <v>26</v>
      </c>
      <c r="J15" s="188">
        <f>'5 жастағы балалар Т'!Y61</f>
        <v>0</v>
      </c>
      <c r="K15" s="188">
        <f>'5 жастағы балалар Т'!Z61</f>
        <v>0</v>
      </c>
      <c r="L15" s="188">
        <f>'5 жастағы балалар Т'!AA61</f>
        <v>7</v>
      </c>
      <c r="M15" s="188">
        <f>'5 жастағы балалар Ш'!DE61</f>
        <v>0</v>
      </c>
      <c r="N15" s="187">
        <f>'5 жастағы балалар Ш'!DF61</f>
        <v>2</v>
      </c>
      <c r="O15" s="187">
        <f>'5 жастағы балалар Ш'!DG61</f>
        <v>33</v>
      </c>
      <c r="P15" s="187">
        <f>'5 жастағы балалар Ә'!Y61</f>
        <v>0</v>
      </c>
      <c r="Q15" s="187">
        <f>'5 жастағы балалар Ә'!Z61</f>
        <v>0</v>
      </c>
      <c r="R15" s="220">
        <f>'5 жастағы балалар Ә'!AA61</f>
        <v>7</v>
      </c>
      <c r="S15" s="221">
        <f t="shared" si="0"/>
        <v>0.2</v>
      </c>
      <c r="T15" s="222">
        <f t="shared" si="1"/>
        <v>1.2</v>
      </c>
      <c r="U15" s="223">
        <f t="shared" si="2"/>
        <v>15.4</v>
      </c>
      <c r="W15" s="226"/>
      <c r="X15" s="226"/>
      <c r="Y15" s="226"/>
      <c r="Z15" s="316"/>
      <c r="AA15" s="250"/>
      <c r="AB15" s="250"/>
      <c r="AC15" s="250"/>
      <c r="AQ15" s="282"/>
      <c r="AR15" s="282"/>
      <c r="AS15" s="286" t="s">
        <v>113</v>
      </c>
      <c r="AT15" s="286"/>
      <c r="AU15" s="290" t="s">
        <v>114</v>
      </c>
      <c r="AV15" s="290"/>
      <c r="AW15" s="291" t="s">
        <v>206</v>
      </c>
      <c r="AX15" s="291"/>
      <c r="AY15" s="291" t="s">
        <v>115</v>
      </c>
      <c r="AZ15" s="291"/>
      <c r="BA15" s="197"/>
      <c r="BB15" s="197"/>
    </row>
    <row r="16" spans="2:54">
      <c r="B16" s="187">
        <v>7</v>
      </c>
      <c r="C16" s="188" t="str">
        <f>'5 жастағы балалар Ф'!C62</f>
        <v>Нуритдин Райяна Мұсақызы</v>
      </c>
      <c r="D16" s="188">
        <f>'5 жастағы балалар Ф'!Y62</f>
        <v>7</v>
      </c>
      <c r="E16" s="188">
        <f>'5 жастағы балалар Ф'!Z62</f>
        <v>0</v>
      </c>
      <c r="F16" s="188">
        <f>'5 жастағы балалар Ф'!AA62</f>
        <v>0</v>
      </c>
      <c r="G16" s="188">
        <f>'5 жастағы балалар К'!CJ62</f>
        <v>21</v>
      </c>
      <c r="H16" s="188">
        <f>'5 жастағы балалар К'!CK62</f>
        <v>6</v>
      </c>
      <c r="I16" s="188">
        <f>'5 жастағы балалар К'!CL62</f>
        <v>0</v>
      </c>
      <c r="J16" s="188">
        <f>'5 жастағы балалар Т'!Y62</f>
        <v>7</v>
      </c>
      <c r="K16" s="188">
        <f>'5 жастағы балалар Т'!Z62</f>
        <v>0</v>
      </c>
      <c r="L16" s="188">
        <f>'5 жастағы балалар Т'!AA62</f>
        <v>0</v>
      </c>
      <c r="M16" s="188">
        <f>'5 жастағы балалар Ш'!DE62</f>
        <v>28</v>
      </c>
      <c r="N16" s="187">
        <f>'5 жастағы балалар Ш'!DF62</f>
        <v>6</v>
      </c>
      <c r="O16" s="187">
        <f>'5 жастағы балалар Ш'!DG62</f>
        <v>1</v>
      </c>
      <c r="P16" s="187">
        <f>'5 жастағы балалар Ә'!Y62</f>
        <v>7</v>
      </c>
      <c r="Q16" s="187">
        <f>'5 жастағы балалар Ә'!Z62</f>
        <v>0</v>
      </c>
      <c r="R16" s="220">
        <f>'5 жастағы балалар Ә'!AA62</f>
        <v>0</v>
      </c>
      <c r="S16" s="221">
        <f t="shared" si="0"/>
        <v>14</v>
      </c>
      <c r="T16" s="222">
        <f t="shared" si="1"/>
        <v>2.4</v>
      </c>
      <c r="U16" s="223">
        <f t="shared" si="2"/>
        <v>0.2</v>
      </c>
      <c r="W16" s="226" t="s">
        <v>799</v>
      </c>
      <c r="X16" s="237" t="s">
        <v>815</v>
      </c>
      <c r="Y16" s="238">
        <f>СВОД1!Z16</f>
        <v>9.09090909090909</v>
      </c>
      <c r="Z16" s="252">
        <f>'5 жастағы балалар К'!CL102</f>
        <v>31.7460317460317</v>
      </c>
      <c r="AA16" s="317" t="s">
        <v>73</v>
      </c>
      <c r="AB16" s="317"/>
      <c r="AC16" s="317"/>
      <c r="AQ16" s="281" t="s">
        <v>799</v>
      </c>
      <c r="AR16" s="282" t="s">
        <v>815</v>
      </c>
      <c r="AS16" s="283">
        <f>(G67+J67+M67+P67+S67+V67+Y67)/7</f>
        <v>3.28571428571429</v>
      </c>
      <c r="AT16" s="289">
        <f>AS16*100/Q53</f>
        <v>36.5079365079365</v>
      </c>
      <c r="AU16" s="291">
        <f>(G81+J81+M81+P81+S81+V81+Y81)/7</f>
        <v>2.42857142857143</v>
      </c>
      <c r="AV16" s="289">
        <f>AU16*100/Q53</f>
        <v>26.984126984127</v>
      </c>
      <c r="AW16" s="291">
        <f>(G81+J81+M81+P81+S81+V81+Y81)/7</f>
        <v>2.42857142857143</v>
      </c>
      <c r="AX16" s="289">
        <f>AW16*100/Q53</f>
        <v>26.984126984127</v>
      </c>
      <c r="AY16" s="291">
        <f>(G88+J88+M88+P88+S88+V88+Y88)/7</f>
        <v>4.14285714285714</v>
      </c>
      <c r="AZ16" s="289">
        <f>AY16*100/Q53</f>
        <v>46.031746031746</v>
      </c>
      <c r="BA16" s="197"/>
      <c r="BB16" s="197"/>
    </row>
    <row r="17" spans="2:54">
      <c r="B17" s="187">
        <v>8</v>
      </c>
      <c r="C17" s="188">
        <f>'5 жастағы балалар Ф'!C63</f>
        <v>0</v>
      </c>
      <c r="D17" s="188">
        <f>'5 жастағы балалар Ф'!Y63</f>
        <v>0</v>
      </c>
      <c r="E17" s="188">
        <f>'5 жастағы балалар Ф'!Z63</f>
        <v>0</v>
      </c>
      <c r="F17" s="188">
        <f>'5 жастағы балалар Ф'!AA63</f>
        <v>0</v>
      </c>
      <c r="G17" s="188">
        <f>'5 жастағы балалар К'!CJ63</f>
        <v>0</v>
      </c>
      <c r="H17" s="188">
        <f>'5 жастағы балалар К'!CK63</f>
        <v>0</v>
      </c>
      <c r="I17" s="188">
        <f>'5 жастағы балалар К'!CL63</f>
        <v>0</v>
      </c>
      <c r="J17" s="188">
        <f>'5 жастағы балалар Т'!Y63</f>
        <v>0</v>
      </c>
      <c r="K17" s="188">
        <f>'5 жастағы балалар Т'!Z63</f>
        <v>0</v>
      </c>
      <c r="L17" s="188">
        <f>'5 жастағы балалар Т'!AA63</f>
        <v>0</v>
      </c>
      <c r="M17" s="188">
        <f>'5 жастағы балалар Ш'!DE63</f>
        <v>0</v>
      </c>
      <c r="N17" s="187">
        <f>'5 жастағы балалар Ш'!DF63</f>
        <v>0</v>
      </c>
      <c r="O17" s="187">
        <f>'5 жастағы балалар Ш'!DG63</f>
        <v>0</v>
      </c>
      <c r="P17" s="187">
        <f>'5 жастағы балалар Ә'!Y63</f>
        <v>0</v>
      </c>
      <c r="Q17" s="187">
        <f>'5 жастағы балалар Ә'!Z63</f>
        <v>0</v>
      </c>
      <c r="R17" s="220">
        <f>'5 жастағы балалар Ә'!AA63</f>
        <v>0</v>
      </c>
      <c r="S17" s="221">
        <f t="shared" si="0"/>
        <v>0</v>
      </c>
      <c r="T17" s="222">
        <f t="shared" si="1"/>
        <v>0</v>
      </c>
      <c r="U17" s="223">
        <f t="shared" si="2"/>
        <v>0</v>
      </c>
      <c r="W17" s="226" t="s">
        <v>800</v>
      </c>
      <c r="X17" s="244"/>
      <c r="Y17" s="238">
        <f>СВОД1!Z17</f>
        <v>70.7070707070707</v>
      </c>
      <c r="Z17" s="252">
        <f>'5 жастағы балалар К'!CL103</f>
        <v>44.8412698412698</v>
      </c>
      <c r="AA17" s="317"/>
      <c r="AB17" s="317"/>
      <c r="AC17" s="317"/>
      <c r="AQ17" s="281" t="s">
        <v>800</v>
      </c>
      <c r="AR17" s="282" t="s">
        <v>815</v>
      </c>
      <c r="AS17" s="283">
        <f>(H67+K67+N67+Q67+T67+W67+Z67)/7</f>
        <v>3.57142857142857</v>
      </c>
      <c r="AT17" s="289">
        <f>AS17*100/Q53</f>
        <v>39.6825396825397</v>
      </c>
      <c r="AU17" s="291">
        <f>(H74+K74+N74+Q74+T74+W74+Z74)/7</f>
        <v>5.28571428571429</v>
      </c>
      <c r="AV17" s="289">
        <f>AU17*100/Q53</f>
        <v>58.7301587301587</v>
      </c>
      <c r="AW17" s="291">
        <f>(H81+K81+N81+Q81+T81+W81+Z81)/7</f>
        <v>4.42857142857143</v>
      </c>
      <c r="AX17" s="289">
        <f>AW17*100/Q53</f>
        <v>49.2063492063492</v>
      </c>
      <c r="AY17" s="291">
        <f>(H88+K88+N88+Q88+T88+W88+Z88)/7</f>
        <v>2.85714285714286</v>
      </c>
      <c r="AZ17" s="289">
        <f>AY17*100/Q53</f>
        <v>31.7460317460317</v>
      </c>
      <c r="BA17" s="197"/>
      <c r="BB17" s="197"/>
    </row>
    <row r="18" spans="2:54">
      <c r="B18" s="187">
        <v>9</v>
      </c>
      <c r="C18" s="188" t="str">
        <f>'5 жастағы балалар Ф'!C64</f>
        <v>Төлеужан Малика Талантқызы</v>
      </c>
      <c r="D18" s="188">
        <f>'5 жастағы балалар Ф'!Y64</f>
        <v>7</v>
      </c>
      <c r="E18" s="188">
        <f>'5 жастағы балалар Ф'!Z64</f>
        <v>0</v>
      </c>
      <c r="F18" s="188">
        <f>'5 жастағы балалар Ф'!AA64</f>
        <v>0</v>
      </c>
      <c r="G18" s="188">
        <f>'5 жастағы балалар К'!CJ64</f>
        <v>11</v>
      </c>
      <c r="H18" s="188">
        <f>'5 жастағы балалар К'!CK64</f>
        <v>17</v>
      </c>
      <c r="I18" s="188">
        <f>'5 жастағы балалар К'!CL64</f>
        <v>0</v>
      </c>
      <c r="J18" s="188">
        <f>'5 жастағы балалар Т'!Y64</f>
        <v>6</v>
      </c>
      <c r="K18" s="188">
        <f>'5 жастағы балалар Т'!Z64</f>
        <v>1</v>
      </c>
      <c r="L18" s="188">
        <f>'5 жастағы балалар Т'!AA64</f>
        <v>0</v>
      </c>
      <c r="M18" s="188">
        <f>'5 жастағы балалар Ш'!DE64</f>
        <v>21</v>
      </c>
      <c r="N18" s="187">
        <f>'5 жастағы балалар Ш'!DF64</f>
        <v>14</v>
      </c>
      <c r="O18" s="187">
        <f>'5 жастағы балалар Ш'!DG64</f>
        <v>1</v>
      </c>
      <c r="P18" s="187">
        <f>'5 жастағы балалар Ә'!Y64</f>
        <v>7</v>
      </c>
      <c r="Q18" s="187">
        <f>'5 жастағы балалар Ә'!Z64</f>
        <v>0</v>
      </c>
      <c r="R18" s="220">
        <f>'5 жастағы балалар Ә'!AA64</f>
        <v>0</v>
      </c>
      <c r="S18" s="221">
        <f t="shared" si="0"/>
        <v>10.4</v>
      </c>
      <c r="T18" s="222">
        <f t="shared" si="1"/>
        <v>6.4</v>
      </c>
      <c r="U18" s="223">
        <f t="shared" si="2"/>
        <v>0.2</v>
      </c>
      <c r="W18" s="226" t="s">
        <v>801</v>
      </c>
      <c r="X18" s="248"/>
      <c r="Y18" s="238">
        <f>СВОД1!Z18</f>
        <v>20.2020202020202</v>
      </c>
      <c r="Z18" s="252">
        <f>'5 жастағы балалар К'!CL104</f>
        <v>23.015873015873</v>
      </c>
      <c r="AA18" s="254">
        <f>(Z12+Z16+Z20+Z24+Z28)/5</f>
        <v>45.5238095238095</v>
      </c>
      <c r="AB18" s="254">
        <f>(Z13+Z17+Z21+Z25+Z29)/5</f>
        <v>31</v>
      </c>
      <c r="AC18" s="254">
        <f>(Z14+Z18+Z22+Z26+Z30)/5</f>
        <v>23.5238095238095</v>
      </c>
      <c r="AQ18" s="281" t="s">
        <v>801</v>
      </c>
      <c r="AR18" s="282" t="s">
        <v>815</v>
      </c>
      <c r="AS18" s="283">
        <f>(I67+L67+O67+R67+U67+X67+AA67)/7</f>
        <v>2.14285714285714</v>
      </c>
      <c r="AT18" s="289">
        <f>AS18*100/Q53</f>
        <v>23.8095238095238</v>
      </c>
      <c r="AU18" s="291">
        <f>(I74+L74+O74+R74+U74+X74+AA74)/7</f>
        <v>2</v>
      </c>
      <c r="AV18" s="289">
        <f>AU18*100/Q53</f>
        <v>22.2222222222222</v>
      </c>
      <c r="AW18" s="291">
        <f>(I81+L81+O81+R81+U81+X81+AA81)/7</f>
        <v>2.14285714285714</v>
      </c>
      <c r="AX18" s="289">
        <f>AW18*100/Q53</f>
        <v>23.8095238095238</v>
      </c>
      <c r="AY18" s="291">
        <f>(I88+L88+O88+R88+U88+X88+AA88)/7</f>
        <v>2</v>
      </c>
      <c r="AZ18" s="289">
        <f>AY18*100/Q53</f>
        <v>22.2222222222222</v>
      </c>
      <c r="BA18" s="197"/>
      <c r="BB18" s="197"/>
    </row>
    <row r="19" spans="2:54">
      <c r="B19" s="187">
        <v>10</v>
      </c>
      <c r="C19" s="188" t="str">
        <f>'5 жастағы балалар Ф'!C65</f>
        <v>Қабдысалы Нұрасыл Рақымұлы</v>
      </c>
      <c r="D19" s="188">
        <f>'5 жастағы балалар Ф'!Y65</f>
        <v>7</v>
      </c>
      <c r="E19" s="188">
        <f>'5 жастағы балалар Ф'!Z65</f>
        <v>0</v>
      </c>
      <c r="F19" s="188">
        <f>'5 жастағы балалар Ф'!AA65</f>
        <v>0</v>
      </c>
      <c r="G19" s="188">
        <f>'5 жастағы балалар К'!CJ65</f>
        <v>21</v>
      </c>
      <c r="H19" s="188">
        <f>'5 жастағы балалар К'!CK65</f>
        <v>7</v>
      </c>
      <c r="I19" s="188">
        <f>'5 жастағы балалар К'!CL65</f>
        <v>0</v>
      </c>
      <c r="J19" s="188">
        <f>'5 жастағы балалар Т'!Y65</f>
        <v>7</v>
      </c>
      <c r="K19" s="188">
        <f>'5 жастағы балалар Т'!Z65</f>
        <v>0</v>
      </c>
      <c r="L19" s="188">
        <f>'5 жастағы балалар Т'!AA65</f>
        <v>0</v>
      </c>
      <c r="M19" s="188">
        <f>'5 жастағы балалар Ш'!DE65</f>
        <v>25</v>
      </c>
      <c r="N19" s="187">
        <f>'5 жастағы балалар Ш'!DF65</f>
        <v>10</v>
      </c>
      <c r="O19" s="187">
        <f>'5 жастағы балалар Ш'!DG65</f>
        <v>1</v>
      </c>
      <c r="P19" s="187">
        <f>'5 жастағы балалар Ә'!Y65</f>
        <v>7</v>
      </c>
      <c r="Q19" s="187">
        <f>'5 жастағы балалар Ә'!Z65</f>
        <v>0</v>
      </c>
      <c r="R19" s="220">
        <f>'5 жастағы балалар Ә'!AA65</f>
        <v>0</v>
      </c>
      <c r="S19" s="221">
        <f t="shared" si="0"/>
        <v>13.4</v>
      </c>
      <c r="T19" s="222">
        <f t="shared" si="1"/>
        <v>3.4</v>
      </c>
      <c r="U19" s="223">
        <f t="shared" si="2"/>
        <v>0.2</v>
      </c>
      <c r="W19" s="226"/>
      <c r="X19" s="226"/>
      <c r="Y19" s="226"/>
      <c r="Z19" s="316"/>
      <c r="AA19" s="254"/>
      <c r="AB19" s="254"/>
      <c r="AC19" s="254"/>
      <c r="AQ19" s="282"/>
      <c r="AR19" s="282"/>
      <c r="AS19" s="287">
        <f t="shared" ref="AS19:AZ19" si="3">SUM(AS16:AS18)</f>
        <v>9</v>
      </c>
      <c r="AT19" s="287">
        <f t="shared" si="3"/>
        <v>100</v>
      </c>
      <c r="AU19" s="292">
        <f t="shared" si="3"/>
        <v>9.71428571428571</v>
      </c>
      <c r="AV19" s="292">
        <f t="shared" si="3"/>
        <v>107.936507936508</v>
      </c>
      <c r="AW19" s="292">
        <f t="shared" si="3"/>
        <v>9</v>
      </c>
      <c r="AX19" s="292">
        <f t="shared" si="3"/>
        <v>100</v>
      </c>
      <c r="AY19" s="292">
        <f t="shared" si="3"/>
        <v>9</v>
      </c>
      <c r="AZ19" s="292">
        <f t="shared" si="3"/>
        <v>100</v>
      </c>
      <c r="BA19" s="197"/>
      <c r="BB19" s="197"/>
    </row>
    <row r="20" spans="2:54">
      <c r="B20" s="187">
        <v>11</v>
      </c>
      <c r="C20" s="188">
        <f>'5 жастағы балалар Ф'!C66</f>
        <v>0</v>
      </c>
      <c r="D20" s="188">
        <f>'5 жастағы балалар Ф'!Y66</f>
        <v>0</v>
      </c>
      <c r="E20" s="188">
        <f>'5 жастағы балалар Ф'!Z66</f>
        <v>0</v>
      </c>
      <c r="F20" s="188">
        <f>'5 жастағы балалар Ф'!AA66</f>
        <v>0</v>
      </c>
      <c r="G20" s="188">
        <f>'5 жастағы балалар К'!CJ66</f>
        <v>0</v>
      </c>
      <c r="H20" s="188">
        <f>'5 жастағы балалар К'!CK66</f>
        <v>0</v>
      </c>
      <c r="I20" s="188">
        <f>'5 жастағы балалар К'!CL66</f>
        <v>0</v>
      </c>
      <c r="J20" s="188">
        <f>'5 жастағы балалар Т'!Y66</f>
        <v>0</v>
      </c>
      <c r="K20" s="188">
        <f>'5 жастағы балалар Т'!Z66</f>
        <v>0</v>
      </c>
      <c r="L20" s="188">
        <f>'5 жастағы балалар Т'!AA66</f>
        <v>0</v>
      </c>
      <c r="M20" s="188">
        <f>'5 жастағы балалар Ш'!DE66</f>
        <v>0</v>
      </c>
      <c r="N20" s="187">
        <f>'5 жастағы балалар Ш'!DF66</f>
        <v>0</v>
      </c>
      <c r="O20" s="187">
        <f>'5 жастағы балалар Ш'!DG66</f>
        <v>0</v>
      </c>
      <c r="P20" s="187">
        <f>'5 жастағы балалар Ә'!Y66</f>
        <v>0</v>
      </c>
      <c r="Q20" s="187">
        <f>'5 жастағы балалар Ә'!Z66</f>
        <v>0</v>
      </c>
      <c r="R20" s="220">
        <f>'5 жастағы балалар Ә'!AA66</f>
        <v>0</v>
      </c>
      <c r="S20" s="221">
        <f t="shared" si="0"/>
        <v>0</v>
      </c>
      <c r="T20" s="222">
        <f t="shared" si="1"/>
        <v>0</v>
      </c>
      <c r="U20" s="223">
        <f t="shared" si="2"/>
        <v>0</v>
      </c>
      <c r="W20" s="226" t="s">
        <v>799</v>
      </c>
      <c r="X20" s="237" t="s">
        <v>816</v>
      </c>
      <c r="Y20" s="238">
        <f>СВОД1!Z20</f>
        <v>25.7575757575758</v>
      </c>
      <c r="Z20" s="252">
        <f>'5 жастағы балалар Т'!AA102</f>
        <v>42.8571428571429</v>
      </c>
      <c r="AA20" s="255">
        <f>СВОД1!AA18</f>
        <v>23.3939393939394</v>
      </c>
      <c r="AB20" s="255">
        <f>СВОД1!AB18</f>
        <v>55.9595959595959</v>
      </c>
      <c r="AC20" s="255">
        <f>СВОД1!AC18</f>
        <v>20.6464646464646</v>
      </c>
      <c r="AQ20" s="281" t="s">
        <v>799</v>
      </c>
      <c r="AR20" s="282" t="s">
        <v>816</v>
      </c>
      <c r="AS20" s="283">
        <f>(G95+J95+M95+P95+S95+V95+Y95)/7</f>
        <v>3.85714285714286</v>
      </c>
      <c r="AT20" s="289">
        <f>AS20*100/Q53</f>
        <v>42.8571428571429</v>
      </c>
      <c r="AU20" s="197"/>
      <c r="AV20" s="197"/>
      <c r="AW20" s="197"/>
      <c r="AX20" s="197"/>
      <c r="AY20" s="197"/>
      <c r="AZ20" s="197"/>
      <c r="BA20" s="197"/>
      <c r="BB20" s="197"/>
    </row>
    <row r="21" spans="2:54">
      <c r="B21" s="187">
        <v>12</v>
      </c>
      <c r="C21" s="188">
        <f>'5 жастағы балалар Ф'!C67</f>
        <v>0</v>
      </c>
      <c r="D21" s="188">
        <f>'5 жастағы балалар Ф'!Y67</f>
        <v>0</v>
      </c>
      <c r="E21" s="188">
        <f>'5 жастағы балалар Ф'!Z67</f>
        <v>0</v>
      </c>
      <c r="F21" s="188">
        <f>'5 жастағы балалар Ф'!AA67</f>
        <v>0</v>
      </c>
      <c r="G21" s="188">
        <f>'5 жастағы балалар К'!CJ67</f>
        <v>0</v>
      </c>
      <c r="H21" s="188">
        <f>'5 жастағы балалар К'!CK67</f>
        <v>0</v>
      </c>
      <c r="I21" s="188">
        <f>'5 жастағы балалар К'!CL67</f>
        <v>0</v>
      </c>
      <c r="J21" s="188">
        <f>'5 жастағы балалар Т'!Y67</f>
        <v>0</v>
      </c>
      <c r="K21" s="188">
        <f>'5 жастағы балалар Т'!Z67</f>
        <v>0</v>
      </c>
      <c r="L21" s="188">
        <f>'5 жастағы балалар Т'!AA67</f>
        <v>0</v>
      </c>
      <c r="M21" s="188">
        <f>'5 жастағы балалар Ш'!DE67</f>
        <v>0</v>
      </c>
      <c r="N21" s="187">
        <f>'5 жастағы балалар Ш'!DF67</f>
        <v>0</v>
      </c>
      <c r="O21" s="187">
        <f>'5 жастағы балалар Ш'!DG67</f>
        <v>0</v>
      </c>
      <c r="P21" s="187">
        <f>'5 жастағы балалар Ә'!Y67</f>
        <v>0</v>
      </c>
      <c r="Q21" s="187">
        <f>'5 жастағы балалар Ә'!Z67</f>
        <v>0</v>
      </c>
      <c r="R21" s="220">
        <f>'5 жастағы балалар Ә'!AA67</f>
        <v>0</v>
      </c>
      <c r="S21" s="221">
        <f t="shared" si="0"/>
        <v>0</v>
      </c>
      <c r="T21" s="222">
        <f t="shared" si="1"/>
        <v>0</v>
      </c>
      <c r="U21" s="223">
        <f t="shared" si="2"/>
        <v>0</v>
      </c>
      <c r="W21" s="226" t="s">
        <v>800</v>
      </c>
      <c r="X21" s="244"/>
      <c r="Y21" s="238">
        <f>СВОД1!Z21</f>
        <v>53.030303030303</v>
      </c>
      <c r="Z21" s="252">
        <f>'5 жастағы балалар Т'!AA103</f>
        <v>26.984126984127</v>
      </c>
      <c r="AA21" s="256"/>
      <c r="AB21" s="257"/>
      <c r="AC21" s="258"/>
      <c r="AQ21" s="281" t="s">
        <v>800</v>
      </c>
      <c r="AR21" s="282" t="s">
        <v>816</v>
      </c>
      <c r="AS21" s="283">
        <f>(H95+K95+N95+Q95+T95+W95+Z95)/7</f>
        <v>2.42857142857143</v>
      </c>
      <c r="AT21" s="289">
        <f>AS21*100/Q53</f>
        <v>26.984126984127</v>
      </c>
      <c r="AU21" s="197"/>
      <c r="AV21" s="197"/>
      <c r="AW21" s="197"/>
      <c r="AX21" s="197"/>
      <c r="AY21" s="197"/>
      <c r="AZ21" s="197"/>
      <c r="BA21" s="197"/>
      <c r="BB21" s="197"/>
    </row>
    <row r="22" spans="2:54">
      <c r="B22" s="187">
        <v>13</v>
      </c>
      <c r="C22" s="188">
        <f>'5 жастағы балалар Ф'!C68</f>
        <v>0</v>
      </c>
      <c r="D22" s="188">
        <f>'5 жастағы балалар Ф'!Y68</f>
        <v>0</v>
      </c>
      <c r="E22" s="188">
        <f>'5 жастағы балалар Ф'!Z68</f>
        <v>0</v>
      </c>
      <c r="F22" s="188">
        <f>'5 жастағы балалар Ф'!AA68</f>
        <v>0</v>
      </c>
      <c r="G22" s="188">
        <f>'5 жастағы балалар К'!CJ68</f>
        <v>0</v>
      </c>
      <c r="H22" s="188">
        <f>'5 жастағы балалар К'!CK68</f>
        <v>0</v>
      </c>
      <c r="I22" s="188">
        <f>'5 жастағы балалар К'!CL68</f>
        <v>0</v>
      </c>
      <c r="J22" s="188">
        <f>'5 жастағы балалар Т'!Y68</f>
        <v>0</v>
      </c>
      <c r="K22" s="188">
        <f>'5 жастағы балалар Т'!Z68</f>
        <v>0</v>
      </c>
      <c r="L22" s="188">
        <f>'5 жастағы балалар Т'!AA68</f>
        <v>0</v>
      </c>
      <c r="M22" s="188">
        <f>'5 жастағы балалар Ш'!DE68</f>
        <v>0</v>
      </c>
      <c r="N22" s="187">
        <f>'5 жастағы балалар Ш'!DF68</f>
        <v>0</v>
      </c>
      <c r="O22" s="187">
        <f>'5 жастағы балалар Ш'!DG68</f>
        <v>0</v>
      </c>
      <c r="P22" s="187">
        <f>'5 жастағы балалар Ә'!Y68</f>
        <v>0</v>
      </c>
      <c r="Q22" s="187">
        <f>'5 жастағы балалар Ә'!Z68</f>
        <v>0</v>
      </c>
      <c r="R22" s="220">
        <f>'5 жастағы балалар Ә'!AA68</f>
        <v>0</v>
      </c>
      <c r="S22" s="221">
        <f t="shared" si="0"/>
        <v>0</v>
      </c>
      <c r="T22" s="222">
        <f t="shared" si="1"/>
        <v>0</v>
      </c>
      <c r="U22" s="223">
        <f t="shared" si="2"/>
        <v>0</v>
      </c>
      <c r="W22" s="226" t="s">
        <v>801</v>
      </c>
      <c r="X22" s="248"/>
      <c r="Y22" s="238">
        <f>СВОД1!Z22</f>
        <v>21.2121212121212</v>
      </c>
      <c r="Z22" s="252">
        <f>'5 жастағы балалар Т'!AA104</f>
        <v>30.1587301587302</v>
      </c>
      <c r="AA22" s="259"/>
      <c r="AB22" s="260"/>
      <c r="AC22" s="261"/>
      <c r="AQ22" s="281" t="s">
        <v>801</v>
      </c>
      <c r="AR22" s="282" t="s">
        <v>816</v>
      </c>
      <c r="AS22" s="283">
        <f>(I95+L95+O95+R95+U95+X95+AA95)/7</f>
        <v>2.71428571428571</v>
      </c>
      <c r="AT22" s="289">
        <f>AS22*100/Q53</f>
        <v>30.1587301587302</v>
      </c>
      <c r="AU22" s="197"/>
      <c r="AV22" s="197"/>
      <c r="AW22" s="197"/>
      <c r="AX22" s="197"/>
      <c r="AY22" s="197"/>
      <c r="AZ22" s="197"/>
      <c r="BA22" s="197"/>
      <c r="BB22" s="197"/>
    </row>
    <row r="23" spans="2:54">
      <c r="B23" s="187">
        <v>14</v>
      </c>
      <c r="C23" s="188">
        <f>'5 жастағы балалар Ф'!C69</f>
        <v>0</v>
      </c>
      <c r="D23" s="188">
        <f>'5 жастағы балалар Ф'!Y69</f>
        <v>0</v>
      </c>
      <c r="E23" s="188">
        <f>'5 жастағы балалар Ф'!Z69</f>
        <v>0</v>
      </c>
      <c r="F23" s="188">
        <f>'5 жастағы балалар Ф'!AA69</f>
        <v>0</v>
      </c>
      <c r="G23" s="188">
        <f>'5 жастағы балалар К'!CJ69</f>
        <v>0</v>
      </c>
      <c r="H23" s="188">
        <f>'5 жастағы балалар К'!CK69</f>
        <v>0</v>
      </c>
      <c r="I23" s="188">
        <f>'5 жастағы балалар К'!CL69</f>
        <v>0</v>
      </c>
      <c r="J23" s="188">
        <f>'5 жастағы балалар Т'!Y69</f>
        <v>0</v>
      </c>
      <c r="K23" s="188">
        <f>'5 жастағы балалар Т'!Z69</f>
        <v>0</v>
      </c>
      <c r="L23" s="188">
        <f>'5 жастағы балалар Т'!AA69</f>
        <v>0</v>
      </c>
      <c r="M23" s="188">
        <f>'5 жастағы балалар Ш'!DE69</f>
        <v>0</v>
      </c>
      <c r="N23" s="187">
        <f>'5 жастағы балалар Ш'!DF69</f>
        <v>0</v>
      </c>
      <c r="O23" s="187">
        <f>'5 жастағы балалар Ш'!DG69</f>
        <v>0</v>
      </c>
      <c r="P23" s="187">
        <f>'5 жастағы балалар Ә'!Y69</f>
        <v>0</v>
      </c>
      <c r="Q23" s="187">
        <f>'5 жастағы балалар Ә'!Z69</f>
        <v>0</v>
      </c>
      <c r="R23" s="220">
        <f>'5 жастағы балалар Ә'!AA69</f>
        <v>0</v>
      </c>
      <c r="S23" s="221">
        <f t="shared" si="0"/>
        <v>0</v>
      </c>
      <c r="T23" s="222">
        <f t="shared" si="1"/>
        <v>0</v>
      </c>
      <c r="U23" s="223">
        <f t="shared" si="2"/>
        <v>0</v>
      </c>
      <c r="W23" s="226"/>
      <c r="X23" s="226"/>
      <c r="Y23" s="226"/>
      <c r="Z23" s="316"/>
      <c r="AA23" s="259"/>
      <c r="AB23" s="260"/>
      <c r="AC23" s="261"/>
      <c r="AQ23" s="284"/>
      <c r="AR23" s="284"/>
      <c r="AS23" s="285">
        <f>SUM(AS20:AS22)</f>
        <v>9</v>
      </c>
      <c r="AT23" s="285">
        <f>SUM(AT20:AT22)</f>
        <v>100</v>
      </c>
      <c r="AU23" s="197"/>
      <c r="AV23" s="197"/>
      <c r="AW23" s="197"/>
      <c r="AX23" s="197"/>
      <c r="AY23" s="197"/>
      <c r="AZ23" s="197"/>
      <c r="BA23" s="197"/>
      <c r="BB23" s="197"/>
    </row>
    <row r="24" spans="2:54">
      <c r="B24" s="187">
        <v>15</v>
      </c>
      <c r="C24" s="188">
        <f>'5 жастағы балалар Ф'!C70</f>
        <v>0</v>
      </c>
      <c r="D24" s="188">
        <f>'5 жастағы балалар Ф'!Y70</f>
        <v>0</v>
      </c>
      <c r="E24" s="188">
        <f>'5 жастағы балалар Ф'!Z70</f>
        <v>0</v>
      </c>
      <c r="F24" s="188">
        <f>'5 жастағы балалар Ф'!AA70</f>
        <v>0</v>
      </c>
      <c r="G24" s="188">
        <f>'5 жастағы балалар К'!CJ70</f>
        <v>0</v>
      </c>
      <c r="H24" s="188">
        <f>'5 жастағы балалар К'!CK70</f>
        <v>0</v>
      </c>
      <c r="I24" s="188">
        <f>'5 жастағы балалар К'!CL70</f>
        <v>0</v>
      </c>
      <c r="J24" s="188">
        <f>'5 жастағы балалар Т'!Y70</f>
        <v>0</v>
      </c>
      <c r="K24" s="188">
        <f>'5 жастағы балалар Т'!Z70</f>
        <v>0</v>
      </c>
      <c r="L24" s="188">
        <f>'5 жастағы балалар Т'!AA70</f>
        <v>0</v>
      </c>
      <c r="M24" s="188">
        <f>'5 жастағы балалар Ш'!DE70</f>
        <v>0</v>
      </c>
      <c r="N24" s="187">
        <f>'5 жастағы балалар Ш'!DF70</f>
        <v>0</v>
      </c>
      <c r="O24" s="187">
        <f>'5 жастағы балалар Ш'!DG70</f>
        <v>0</v>
      </c>
      <c r="P24" s="187">
        <f>'5 жастағы балалар Ә'!Y70</f>
        <v>0</v>
      </c>
      <c r="Q24" s="187">
        <f>'5 жастағы балалар Ә'!Z70</f>
        <v>0</v>
      </c>
      <c r="R24" s="220">
        <f>'5 жастағы балалар Ә'!AA70</f>
        <v>0</v>
      </c>
      <c r="S24" s="221">
        <f t="shared" si="0"/>
        <v>0</v>
      </c>
      <c r="T24" s="222">
        <f t="shared" si="1"/>
        <v>0</v>
      </c>
      <c r="U24" s="223">
        <f t="shared" si="2"/>
        <v>0</v>
      </c>
      <c r="W24" s="226" t="s">
        <v>799</v>
      </c>
      <c r="X24" s="237" t="s">
        <v>817</v>
      </c>
      <c r="Y24" s="238">
        <f>СВОД1!Z24</f>
        <v>27.5757575757576</v>
      </c>
      <c r="Z24" s="252">
        <f>'5 жастағы балалар Ш'!DG102</f>
        <v>32.3809523809524</v>
      </c>
      <c r="AA24" s="259"/>
      <c r="AB24" s="260"/>
      <c r="AC24" s="261"/>
      <c r="AQ24" s="282"/>
      <c r="AR24" s="282"/>
      <c r="AS24" s="288" t="s">
        <v>406</v>
      </c>
      <c r="AT24" s="288"/>
      <c r="AU24" s="291" t="s">
        <v>407</v>
      </c>
      <c r="AV24" s="291"/>
      <c r="AW24" s="291" t="s">
        <v>408</v>
      </c>
      <c r="AX24" s="291"/>
      <c r="AY24" s="291" t="s">
        <v>409</v>
      </c>
      <c r="AZ24" s="291"/>
      <c r="BA24" s="291" t="s">
        <v>410</v>
      </c>
      <c r="BB24" s="291"/>
    </row>
    <row r="25" spans="2:54">
      <c r="B25" s="187">
        <v>16</v>
      </c>
      <c r="C25" s="188">
        <f>'5 жастағы балалар Ф'!C71</f>
        <v>0</v>
      </c>
      <c r="D25" s="188">
        <f>'5 жастағы балалар Ф'!Y71</f>
        <v>0</v>
      </c>
      <c r="E25" s="188">
        <f>'5 жастағы балалар Ф'!Z71</f>
        <v>0</v>
      </c>
      <c r="F25" s="188">
        <f>'5 жастағы балалар Ф'!AA71</f>
        <v>0</v>
      </c>
      <c r="G25" s="188">
        <f>'5 жастағы балалар К'!CJ71</f>
        <v>0</v>
      </c>
      <c r="H25" s="188">
        <f>'5 жастағы балалар К'!CK71</f>
        <v>0</v>
      </c>
      <c r="I25" s="188">
        <f>'5 жастағы балалар К'!CL71</f>
        <v>0</v>
      </c>
      <c r="J25" s="188">
        <f>'5 жастағы балалар Т'!Y71</f>
        <v>0</v>
      </c>
      <c r="K25" s="188">
        <f>'5 жастағы балалар Т'!Z71</f>
        <v>0</v>
      </c>
      <c r="L25" s="188">
        <f>'5 жастағы балалар Т'!AA71</f>
        <v>0</v>
      </c>
      <c r="M25" s="188">
        <f>'5 жастағы балалар Ш'!DE71</f>
        <v>0</v>
      </c>
      <c r="N25" s="187">
        <f>'5 жастағы балалар Ш'!DF71</f>
        <v>0</v>
      </c>
      <c r="O25" s="187">
        <f>'5 жастағы балалар Ш'!DG71</f>
        <v>0</v>
      </c>
      <c r="P25" s="187">
        <f>'5 жастағы балалар Ә'!Y71</f>
        <v>0</v>
      </c>
      <c r="Q25" s="187">
        <f>'5 жастағы балалар Ә'!Z71</f>
        <v>0</v>
      </c>
      <c r="R25" s="220">
        <f>'5 жастағы балалар Ә'!AA71</f>
        <v>0</v>
      </c>
      <c r="S25" s="221">
        <f t="shared" si="0"/>
        <v>0</v>
      </c>
      <c r="T25" s="222">
        <f t="shared" si="1"/>
        <v>0</v>
      </c>
      <c r="U25" s="223">
        <f t="shared" si="2"/>
        <v>0</v>
      </c>
      <c r="W25" s="226" t="s">
        <v>800</v>
      </c>
      <c r="X25" s="244"/>
      <c r="Y25" s="238">
        <f>СВОД1!Z25</f>
        <v>48.4848484848485</v>
      </c>
      <c r="Z25" s="252">
        <f>'5 жастағы балалар Ш'!DG103</f>
        <v>40.3174603174603</v>
      </c>
      <c r="AA25" s="259"/>
      <c r="AB25" s="260"/>
      <c r="AC25" s="261"/>
      <c r="AQ25" s="281" t="s">
        <v>799</v>
      </c>
      <c r="AR25" s="282" t="s">
        <v>817</v>
      </c>
      <c r="AS25" s="283">
        <f>(G102+J102+M102+P102+S102+V102+Y102)/7</f>
        <v>2.57142857142857</v>
      </c>
      <c r="AT25" s="289">
        <f>AS25*100/Q53</f>
        <v>28.5714285714286</v>
      </c>
      <c r="AU25" s="291">
        <f>(G109+J109+M109+P109+S109+V109+Y109)/7</f>
        <v>2.85714285714286</v>
      </c>
      <c r="AV25" s="289">
        <f>AU25*100/Q53</f>
        <v>31.7460317460317</v>
      </c>
      <c r="AW25" s="291">
        <f>(G116+J116+M116+P116+S116+V116+Y116)/7</f>
        <v>4.14285714285714</v>
      </c>
      <c r="AX25" s="289">
        <f>AW25*100/Q53</f>
        <v>46.031746031746</v>
      </c>
      <c r="AY25" s="291">
        <f>(G123+J123+M123+P123+S123+V123+Y123)/7</f>
        <v>3.57142857142857</v>
      </c>
      <c r="AZ25" s="289">
        <f>AY25*100/Q53</f>
        <v>39.6825396825397</v>
      </c>
      <c r="BA25" s="291">
        <f>(G130+J130+M130+P130+S130+V130+Y130)/7</f>
        <v>1.42857142857143</v>
      </c>
      <c r="BB25" s="289">
        <f>BA25*100/Q53</f>
        <v>15.8730158730159</v>
      </c>
    </row>
    <row r="26" spans="2:54">
      <c r="B26" s="187">
        <v>17</v>
      </c>
      <c r="C26" s="188">
        <f>'5 жастағы балалар Ф'!C72</f>
        <v>0</v>
      </c>
      <c r="D26" s="188">
        <f>'5 жастағы балалар Ф'!Y72</f>
        <v>0</v>
      </c>
      <c r="E26" s="188">
        <f>'5 жастағы балалар Ф'!Z72</f>
        <v>0</v>
      </c>
      <c r="F26" s="188">
        <f>'5 жастағы балалар Ф'!AA72</f>
        <v>0</v>
      </c>
      <c r="G26" s="188">
        <f>'5 жастағы балалар К'!CJ72</f>
        <v>0</v>
      </c>
      <c r="H26" s="188">
        <f>'5 жастағы балалар К'!CK72</f>
        <v>0</v>
      </c>
      <c r="I26" s="188">
        <f>'5 жастағы балалар К'!CL72</f>
        <v>0</v>
      </c>
      <c r="J26" s="188">
        <f>'5 жастағы балалар Т'!Y72</f>
        <v>0</v>
      </c>
      <c r="K26" s="188">
        <f>'5 жастағы балалар Т'!Z72</f>
        <v>0</v>
      </c>
      <c r="L26" s="188">
        <f>'5 жастағы балалар Т'!AA72</f>
        <v>0</v>
      </c>
      <c r="M26" s="188">
        <f>'5 жастағы балалар Ш'!DE72</f>
        <v>0</v>
      </c>
      <c r="N26" s="187">
        <f>'5 жастағы балалар Ш'!DF72</f>
        <v>0</v>
      </c>
      <c r="O26" s="187">
        <f>'5 жастағы балалар Ш'!DG72</f>
        <v>0</v>
      </c>
      <c r="P26" s="187">
        <f>'5 жастағы балалар Ә'!Y72</f>
        <v>0</v>
      </c>
      <c r="Q26" s="187">
        <f>'5 жастағы балалар Ә'!Z72</f>
        <v>0</v>
      </c>
      <c r="R26" s="220">
        <f>'5 жастағы балалар Ә'!AA72</f>
        <v>0</v>
      </c>
      <c r="S26" s="221">
        <f t="shared" si="0"/>
        <v>0</v>
      </c>
      <c r="T26" s="222">
        <f t="shared" si="1"/>
        <v>0</v>
      </c>
      <c r="U26" s="223">
        <f t="shared" si="2"/>
        <v>0</v>
      </c>
      <c r="W26" s="226" t="s">
        <v>801</v>
      </c>
      <c r="X26" s="248"/>
      <c r="Y26" s="238">
        <f>СВОД1!Z26</f>
        <v>23.9393939393939</v>
      </c>
      <c r="Z26" s="252">
        <f>'5 жастағы балалар Ш'!DG104</f>
        <v>27.9365079365079</v>
      </c>
      <c r="AA26" s="259"/>
      <c r="AB26" s="260"/>
      <c r="AC26" s="261"/>
      <c r="AQ26" s="281" t="s">
        <v>800</v>
      </c>
      <c r="AR26" s="282" t="s">
        <v>817</v>
      </c>
      <c r="AS26" s="283">
        <f>(H102+K102+N102+Q102+T102+W102+Z102)/7</f>
        <v>4</v>
      </c>
      <c r="AT26" s="289">
        <f>AS26*100/Q53</f>
        <v>44.4444444444444</v>
      </c>
      <c r="AU26" s="291">
        <f>(H109+K109+N109+Q109+T109+W109+Z109)/7</f>
        <v>4.14285714285714</v>
      </c>
      <c r="AV26" s="289">
        <f>AU26*100/Q53</f>
        <v>46.031746031746</v>
      </c>
      <c r="AW26" s="291">
        <f>(H116+K116+N116+Q116+T116+W116+Z116)/7</f>
        <v>2.71428571428571</v>
      </c>
      <c r="AX26" s="289">
        <f>AW26*100/Q53</f>
        <v>30.1587301587302</v>
      </c>
      <c r="AY26" s="291">
        <f>(H123+K123+N123+Q123+T123+W123+Z123)/7</f>
        <v>3.28571428571429</v>
      </c>
      <c r="AZ26" s="289">
        <f>AY26*100/Q53</f>
        <v>36.5079365079365</v>
      </c>
      <c r="BA26" s="291">
        <f>(H130+K130+N130+Q130+T130+W130+Z130)/7</f>
        <v>4</v>
      </c>
      <c r="BB26" s="289">
        <f>BA26*100/Q53</f>
        <v>44.4444444444444</v>
      </c>
    </row>
    <row r="27" spans="2:54">
      <c r="B27" s="187">
        <v>18</v>
      </c>
      <c r="C27" s="188">
        <f>'5 жастағы балалар Ф'!C73</f>
        <v>0</v>
      </c>
      <c r="D27" s="188">
        <f>'5 жастағы балалар Ф'!Y73</f>
        <v>0</v>
      </c>
      <c r="E27" s="188">
        <f>'5 жастағы балалар Ф'!Z73</f>
        <v>0</v>
      </c>
      <c r="F27" s="188">
        <f>'5 жастағы балалар Ф'!AA73</f>
        <v>0</v>
      </c>
      <c r="G27" s="188">
        <f>'5 жастағы балалар К'!CJ73</f>
        <v>0</v>
      </c>
      <c r="H27" s="188">
        <f>'5 жастағы балалар К'!CK73</f>
        <v>0</v>
      </c>
      <c r="I27" s="188">
        <f>'5 жастағы балалар К'!CL73</f>
        <v>0</v>
      </c>
      <c r="J27" s="188">
        <f>'5 жастағы балалар Т'!Y73</f>
        <v>0</v>
      </c>
      <c r="K27" s="188">
        <f>'5 жастағы балалар Т'!Z73</f>
        <v>0</v>
      </c>
      <c r="L27" s="188">
        <f>'5 жастағы балалар Т'!AA73</f>
        <v>0</v>
      </c>
      <c r="M27" s="188">
        <f>'5 жастағы балалар Ш'!DE73</f>
        <v>0</v>
      </c>
      <c r="N27" s="187">
        <f>'5 жастағы балалар Ш'!DF73</f>
        <v>0</v>
      </c>
      <c r="O27" s="187">
        <f>'5 жастағы балалар Ш'!DG73</f>
        <v>0</v>
      </c>
      <c r="P27" s="187">
        <f>'5 жастағы балалар Ә'!Y73</f>
        <v>0</v>
      </c>
      <c r="Q27" s="187">
        <f>'5 жастағы балалар Ә'!Z73</f>
        <v>0</v>
      </c>
      <c r="R27" s="220">
        <f>'5 жастағы балалар Ә'!AA73</f>
        <v>0</v>
      </c>
      <c r="S27" s="221">
        <f t="shared" si="0"/>
        <v>0</v>
      </c>
      <c r="T27" s="222">
        <f t="shared" si="1"/>
        <v>0</v>
      </c>
      <c r="U27" s="223">
        <f t="shared" si="2"/>
        <v>0</v>
      </c>
      <c r="W27" s="226"/>
      <c r="X27" s="226"/>
      <c r="Y27" s="226"/>
      <c r="Z27" s="316"/>
      <c r="AA27" s="259"/>
      <c r="AB27" s="260"/>
      <c r="AC27" s="261"/>
      <c r="AQ27" s="281" t="s">
        <v>801</v>
      </c>
      <c r="AR27" s="282" t="s">
        <v>817</v>
      </c>
      <c r="AS27" s="283">
        <f>(I102+L102+O102+R102+U102+X102+AA102)/7</f>
        <v>2.42857142857143</v>
      </c>
      <c r="AT27" s="289">
        <f>AS27*100/Q53</f>
        <v>26.984126984127</v>
      </c>
      <c r="AU27" s="291">
        <f>(I109+L109+O109+R109+U109+X109+AA109)/7</f>
        <v>2</v>
      </c>
      <c r="AV27" s="289">
        <f>AU27*100/Q53</f>
        <v>22.2222222222222</v>
      </c>
      <c r="AW27" s="291">
        <f>(I116+L116+O116+R116+U116+X116+AA116)/7</f>
        <v>2.14285714285714</v>
      </c>
      <c r="AX27" s="289">
        <f>AW27*100/Q53</f>
        <v>23.8095238095238</v>
      </c>
      <c r="AY27" s="291">
        <f>(I123+L123+O123+R123+U123+X123+AA123)/7</f>
        <v>2.14285714285714</v>
      </c>
      <c r="AZ27" s="289">
        <f>AY27*100/Q53</f>
        <v>23.8095238095238</v>
      </c>
      <c r="BA27" s="291">
        <f>(I130+L130+O130+R130+U130+X130+AA130)/7</f>
        <v>3.85714285714286</v>
      </c>
      <c r="BB27" s="289">
        <f>BA27*100/Q53</f>
        <v>42.8571428571429</v>
      </c>
    </row>
    <row r="28" spans="2:54">
      <c r="B28" s="187">
        <v>19</v>
      </c>
      <c r="C28" s="188">
        <f>'5 жастағы балалар Ф'!C74</f>
        <v>0</v>
      </c>
      <c r="D28" s="188">
        <f>'5 жастағы балалар Ф'!Y74</f>
        <v>0</v>
      </c>
      <c r="E28" s="188">
        <f>'5 жастағы балалар Ф'!Z74</f>
        <v>0</v>
      </c>
      <c r="F28" s="188">
        <f>'5 жастағы балалар Ф'!AA74</f>
        <v>0</v>
      </c>
      <c r="G28" s="188">
        <f>'5 жастағы балалар К'!CJ74</f>
        <v>0</v>
      </c>
      <c r="H28" s="188">
        <f>'5 жастағы балалар К'!CK74</f>
        <v>0</v>
      </c>
      <c r="I28" s="188">
        <f>'5 жастағы балалар К'!CL74</f>
        <v>0</v>
      </c>
      <c r="J28" s="188">
        <f>'5 жастағы балалар Т'!Y74</f>
        <v>0</v>
      </c>
      <c r="K28" s="188">
        <f>'5 жастағы балалар Т'!Z74</f>
        <v>0</v>
      </c>
      <c r="L28" s="188">
        <f>'5 жастағы балалар Т'!AA74</f>
        <v>0</v>
      </c>
      <c r="M28" s="188">
        <f>'5 жастағы балалар Ш'!DE74</f>
        <v>0</v>
      </c>
      <c r="N28" s="187">
        <f>'5 жастағы балалар Ш'!DF74</f>
        <v>0</v>
      </c>
      <c r="O28" s="187">
        <f>'5 жастағы балалар Ш'!DG74</f>
        <v>0</v>
      </c>
      <c r="P28" s="187">
        <f>'5 жастағы балалар Ә'!Y74</f>
        <v>0</v>
      </c>
      <c r="Q28" s="187">
        <f>'5 жастағы балалар Ә'!Z74</f>
        <v>0</v>
      </c>
      <c r="R28" s="220">
        <f>'5 жастағы балалар Ә'!AA74</f>
        <v>0</v>
      </c>
      <c r="S28" s="221">
        <f t="shared" si="0"/>
        <v>0</v>
      </c>
      <c r="T28" s="222">
        <f t="shared" si="1"/>
        <v>0</v>
      </c>
      <c r="U28" s="223">
        <f t="shared" si="2"/>
        <v>0</v>
      </c>
      <c r="W28" s="226" t="s">
        <v>799</v>
      </c>
      <c r="X28" s="237" t="s">
        <v>818</v>
      </c>
      <c r="Y28" s="238">
        <f>СВОД1!Z28</f>
        <v>4.54545454545455</v>
      </c>
      <c r="Z28" s="252">
        <f>'5 жастағы балалар Ә'!AA102</f>
        <v>52.3809523809524</v>
      </c>
      <c r="AA28" s="259"/>
      <c r="AB28" s="260"/>
      <c r="AC28" s="261"/>
      <c r="AQ28" s="282"/>
      <c r="AR28" s="282"/>
      <c r="AS28" s="287">
        <f t="shared" ref="AS28:BB28" si="4">SUM(AS25:AS27)</f>
        <v>9</v>
      </c>
      <c r="AT28" s="287">
        <f t="shared" si="4"/>
        <v>100</v>
      </c>
      <c r="AU28" s="292">
        <f t="shared" si="4"/>
        <v>9</v>
      </c>
      <c r="AV28" s="292">
        <f t="shared" si="4"/>
        <v>100</v>
      </c>
      <c r="AW28" s="292">
        <f t="shared" si="4"/>
        <v>9</v>
      </c>
      <c r="AX28" s="292">
        <f t="shared" si="4"/>
        <v>100</v>
      </c>
      <c r="AY28" s="292">
        <f t="shared" si="4"/>
        <v>9</v>
      </c>
      <c r="AZ28" s="292">
        <f t="shared" si="4"/>
        <v>100</v>
      </c>
      <c r="BA28" s="292">
        <f t="shared" si="4"/>
        <v>9.28571428571429</v>
      </c>
      <c r="BB28" s="292">
        <f t="shared" si="4"/>
        <v>103.174603174603</v>
      </c>
    </row>
    <row r="29" spans="2:54">
      <c r="B29" s="187">
        <v>20</v>
      </c>
      <c r="C29" s="188">
        <f>'5 жастағы балалар Ф'!C75</f>
        <v>0</v>
      </c>
      <c r="D29" s="188">
        <f>'5 жастағы балалар Ф'!Y75</f>
        <v>0</v>
      </c>
      <c r="E29" s="188">
        <f>'5 жастағы балалар Ф'!Z75</f>
        <v>0</v>
      </c>
      <c r="F29" s="188">
        <f>'5 жастағы балалар Ф'!AA75</f>
        <v>0</v>
      </c>
      <c r="G29" s="188">
        <f>'5 жастағы балалар К'!CJ75</f>
        <v>0</v>
      </c>
      <c r="H29" s="188">
        <f>'5 жастағы балалар К'!CK75</f>
        <v>0</v>
      </c>
      <c r="I29" s="188">
        <f>'5 жастағы балалар К'!CL75</f>
        <v>0</v>
      </c>
      <c r="J29" s="188">
        <f>'5 жастағы балалар Т'!Y75</f>
        <v>0</v>
      </c>
      <c r="K29" s="188">
        <f>'5 жастағы балалар Т'!Z75</f>
        <v>0</v>
      </c>
      <c r="L29" s="188">
        <f>'5 жастағы балалар Т'!AA75</f>
        <v>0</v>
      </c>
      <c r="M29" s="188">
        <f>'5 жастағы балалар Ш'!DE75</f>
        <v>0</v>
      </c>
      <c r="N29" s="187">
        <f>'5 жастағы балалар Ш'!DF75</f>
        <v>0</v>
      </c>
      <c r="O29" s="187">
        <f>'5 жастағы балалар Ш'!DG75</f>
        <v>0</v>
      </c>
      <c r="P29" s="187">
        <f>'5 жастағы балалар Ә'!Y75</f>
        <v>0</v>
      </c>
      <c r="Q29" s="187">
        <f>'5 жастағы балалар Ә'!Z75</f>
        <v>0</v>
      </c>
      <c r="R29" s="220">
        <f>'5 жастағы балалар Ә'!AA75</f>
        <v>0</v>
      </c>
      <c r="S29" s="221">
        <f t="shared" si="0"/>
        <v>0</v>
      </c>
      <c r="T29" s="222">
        <f t="shared" si="1"/>
        <v>0</v>
      </c>
      <c r="U29" s="223">
        <f t="shared" si="2"/>
        <v>0</v>
      </c>
      <c r="W29" s="226" t="s">
        <v>800</v>
      </c>
      <c r="X29" s="244"/>
      <c r="Y29" s="238">
        <f>СВОД1!Z29</f>
        <v>75.7575757575758</v>
      </c>
      <c r="Z29" s="252">
        <f>'5 жастағы балалар Ә'!AA103</f>
        <v>23.8095238095238</v>
      </c>
      <c r="AA29" s="259"/>
      <c r="AB29" s="260"/>
      <c r="AC29" s="261"/>
      <c r="AQ29" s="281" t="s">
        <v>799</v>
      </c>
      <c r="AR29" s="282" t="s">
        <v>818</v>
      </c>
      <c r="AS29" s="283">
        <f>(G137+J137+M137+P137+S137+V137+Y137)/7</f>
        <v>4.71428571428571</v>
      </c>
      <c r="AT29" s="289">
        <f>AS29*100/Q53</f>
        <v>52.3809523809524</v>
      </c>
      <c r="AU29" s="197"/>
      <c r="AV29" s="197"/>
      <c r="AW29" s="197"/>
      <c r="AX29" s="197"/>
      <c r="AY29" s="197"/>
      <c r="AZ29" s="197"/>
      <c r="BA29" s="197"/>
      <c r="BB29" s="197"/>
    </row>
    <row r="30" spans="2:54">
      <c r="B30" s="187">
        <v>21</v>
      </c>
      <c r="C30" s="188">
        <f>'5 жастағы балалар Ф'!C76</f>
        <v>0</v>
      </c>
      <c r="D30" s="188">
        <f>'5 жастағы балалар Ф'!Y76</f>
        <v>0</v>
      </c>
      <c r="E30" s="188">
        <f>'5 жастағы балалар Ф'!Z76</f>
        <v>0</v>
      </c>
      <c r="F30" s="188">
        <f>'5 жастағы балалар Ф'!AA76</f>
        <v>0</v>
      </c>
      <c r="G30" s="188">
        <f>'5 жастағы балалар К'!CJ76</f>
        <v>0</v>
      </c>
      <c r="H30" s="188">
        <f>'5 жастағы балалар К'!CK76</f>
        <v>0</v>
      </c>
      <c r="I30" s="188">
        <f>'5 жастағы балалар К'!CL76</f>
        <v>0</v>
      </c>
      <c r="J30" s="188">
        <f>'5 жастағы балалар Т'!Y76</f>
        <v>0</v>
      </c>
      <c r="K30" s="188">
        <f>'5 жастағы балалар Т'!Z76</f>
        <v>0</v>
      </c>
      <c r="L30" s="188">
        <f>'5 жастағы балалар Т'!AA76</f>
        <v>0</v>
      </c>
      <c r="M30" s="188">
        <f>'5 жастағы балалар Ш'!DE76</f>
        <v>0</v>
      </c>
      <c r="N30" s="187">
        <f>'5 жастағы балалар Ш'!DF76</f>
        <v>0</v>
      </c>
      <c r="O30" s="187">
        <f>'5 жастағы балалар Ш'!DG76</f>
        <v>0</v>
      </c>
      <c r="P30" s="187">
        <f>'5 жастағы балалар Ә'!Y76</f>
        <v>0</v>
      </c>
      <c r="Q30" s="187">
        <f>'5 жастағы балалар Ә'!Z76</f>
        <v>0</v>
      </c>
      <c r="R30" s="220">
        <f>'5 жастағы балалар Ә'!AA76</f>
        <v>0</v>
      </c>
      <c r="S30" s="221">
        <f t="shared" si="0"/>
        <v>0</v>
      </c>
      <c r="T30" s="222">
        <f t="shared" si="1"/>
        <v>0</v>
      </c>
      <c r="U30" s="223">
        <f t="shared" si="2"/>
        <v>0</v>
      </c>
      <c r="W30" s="226" t="s">
        <v>801</v>
      </c>
      <c r="X30" s="248"/>
      <c r="Y30" s="238">
        <f>СВОД1!Z30</f>
        <v>19.6969696969697</v>
      </c>
      <c r="Z30" s="252">
        <f>'5 жастағы балалар Ә'!AA104</f>
        <v>23.8095238095238</v>
      </c>
      <c r="AA30" s="262"/>
      <c r="AB30" s="263"/>
      <c r="AC30" s="264"/>
      <c r="AQ30" s="281" t="s">
        <v>800</v>
      </c>
      <c r="AR30" s="282" t="s">
        <v>818</v>
      </c>
      <c r="AS30" s="283">
        <f>(H137+K137+N137+Q137+T137+W137+Z137)/7</f>
        <v>2.14285714285714</v>
      </c>
      <c r="AT30" s="289">
        <f>AS30*100/Q53</f>
        <v>23.8095238095238</v>
      </c>
      <c r="AU30" s="197"/>
      <c r="AV30" s="197"/>
      <c r="AW30" s="197"/>
      <c r="AX30" s="197"/>
      <c r="AY30" s="197"/>
      <c r="AZ30" s="197"/>
      <c r="BA30" s="197"/>
      <c r="BB30" s="197"/>
    </row>
    <row r="31" spans="2:54">
      <c r="B31" s="187">
        <v>22</v>
      </c>
      <c r="C31" s="188">
        <f>'5 жастағы балалар Ф'!C77</f>
        <v>0</v>
      </c>
      <c r="D31" s="188">
        <f>'5 жастағы балалар Ф'!Y77</f>
        <v>0</v>
      </c>
      <c r="E31" s="188">
        <f>'5 жастағы балалар Ф'!Z77</f>
        <v>0</v>
      </c>
      <c r="F31" s="188">
        <f>'5 жастағы балалар Ф'!AA77</f>
        <v>0</v>
      </c>
      <c r="G31" s="188">
        <f>'5 жастағы балалар К'!CJ77</f>
        <v>0</v>
      </c>
      <c r="H31" s="188">
        <f>'5 жастағы балалар К'!CK77</f>
        <v>0</v>
      </c>
      <c r="I31" s="188">
        <f>'5 жастағы балалар К'!CL77</f>
        <v>0</v>
      </c>
      <c r="J31" s="188">
        <f>'5 жастағы балалар Т'!Y77</f>
        <v>0</v>
      </c>
      <c r="K31" s="188">
        <f>'5 жастағы балалар Т'!Z77</f>
        <v>0</v>
      </c>
      <c r="L31" s="188">
        <f>'5 жастағы балалар Т'!AA77</f>
        <v>0</v>
      </c>
      <c r="M31" s="188">
        <f>'5 жастағы балалар Ш'!DE77</f>
        <v>0</v>
      </c>
      <c r="N31" s="187">
        <f>'5 жастағы балалар Ш'!DF77</f>
        <v>0</v>
      </c>
      <c r="O31" s="187">
        <f>'5 жастағы балалар Ш'!DG77</f>
        <v>0</v>
      </c>
      <c r="P31" s="187">
        <f>'5 жастағы балалар Ә'!Y77</f>
        <v>0</v>
      </c>
      <c r="Q31" s="187">
        <f>'5 жастағы балалар Ә'!Z77</f>
        <v>0</v>
      </c>
      <c r="R31" s="220">
        <f>'5 жастағы балалар Ә'!AA77</f>
        <v>0</v>
      </c>
      <c r="S31" s="221">
        <f t="shared" si="0"/>
        <v>0</v>
      </c>
      <c r="T31" s="222">
        <f t="shared" si="1"/>
        <v>0</v>
      </c>
      <c r="U31" s="223">
        <f t="shared" si="2"/>
        <v>0</v>
      </c>
      <c r="X31" s="227"/>
      <c r="Y31" s="227"/>
      <c r="Z31" s="227"/>
      <c r="AA31" s="267"/>
      <c r="AB31" s="267"/>
      <c r="AC31" s="267"/>
      <c r="AQ31" s="281" t="s">
        <v>801</v>
      </c>
      <c r="AR31" s="282" t="s">
        <v>818</v>
      </c>
      <c r="AS31" s="283">
        <f>(I137+L137+O137+R137+U137+X137+AA137)/7</f>
        <v>2.14285714285714</v>
      </c>
      <c r="AT31" s="289">
        <f>AS31*100/Q53</f>
        <v>23.8095238095238</v>
      </c>
      <c r="AU31" s="197"/>
      <c r="AV31" s="197"/>
      <c r="AW31" s="197"/>
      <c r="AX31" s="197"/>
      <c r="AY31" s="197"/>
      <c r="AZ31" s="197"/>
      <c r="BA31" s="197"/>
      <c r="BB31" s="197"/>
    </row>
    <row r="32" spans="2:54">
      <c r="B32" s="187">
        <v>23</v>
      </c>
      <c r="C32" s="188">
        <f>'5 жастағы балалар Ф'!C78</f>
        <v>0</v>
      </c>
      <c r="D32" s="188">
        <f>'5 жастағы балалар Ф'!Y78</f>
        <v>0</v>
      </c>
      <c r="E32" s="188">
        <f>'5 жастағы балалар Ф'!Z78</f>
        <v>0</v>
      </c>
      <c r="F32" s="188">
        <f>'5 жастағы балалар Ф'!AA78</f>
        <v>0</v>
      </c>
      <c r="G32" s="188">
        <f>'5 жастағы балалар К'!CJ78</f>
        <v>0</v>
      </c>
      <c r="H32" s="188">
        <f>'5 жастағы балалар К'!CK78</f>
        <v>0</v>
      </c>
      <c r="I32" s="188">
        <f>'5 жастағы балалар К'!CL78</f>
        <v>0</v>
      </c>
      <c r="J32" s="188">
        <f>'5 жастағы балалар Т'!Y78</f>
        <v>0</v>
      </c>
      <c r="K32" s="188">
        <f>'5 жастағы балалар Т'!Z78</f>
        <v>0</v>
      </c>
      <c r="L32" s="188">
        <f>'5 жастағы балалар Т'!AA78</f>
        <v>0</v>
      </c>
      <c r="M32" s="188">
        <f>'5 жастағы балалар Ш'!DE78</f>
        <v>0</v>
      </c>
      <c r="N32" s="187">
        <f>'5 жастағы балалар Ш'!DF78</f>
        <v>0</v>
      </c>
      <c r="O32" s="187">
        <f>'5 жастағы балалар Ш'!DG78</f>
        <v>0</v>
      </c>
      <c r="P32" s="187">
        <f>'5 жастағы балалар Ә'!Y78</f>
        <v>0</v>
      </c>
      <c r="Q32" s="187">
        <f>'5 жастағы балалар Ә'!Z78</f>
        <v>0</v>
      </c>
      <c r="R32" s="220">
        <f>'5 жастағы балалар Ә'!AA78</f>
        <v>0</v>
      </c>
      <c r="S32" s="221">
        <f t="shared" si="0"/>
        <v>0</v>
      </c>
      <c r="T32" s="222">
        <f t="shared" si="1"/>
        <v>0</v>
      </c>
      <c r="U32" s="223">
        <f t="shared" si="2"/>
        <v>0</v>
      </c>
      <c r="W32" s="315"/>
      <c r="X32" s="315"/>
      <c r="Y32" s="318"/>
      <c r="Z32" s="318"/>
      <c r="AA32" s="318"/>
      <c r="AB32" s="318"/>
      <c r="AC32" s="318"/>
      <c r="AQ32" s="282"/>
      <c r="AR32" s="282"/>
      <c r="AS32" s="287">
        <f>SUM(AS29:AS31)</f>
        <v>9</v>
      </c>
      <c r="AT32" s="287">
        <f>SUM(AT29:AT31)</f>
        <v>100</v>
      </c>
      <c r="AU32" s="197"/>
      <c r="AV32" s="197"/>
      <c r="AW32" s="197"/>
      <c r="AX32" s="197"/>
      <c r="AY32" s="197"/>
      <c r="AZ32" s="197"/>
      <c r="BA32" s="197"/>
      <c r="BB32" s="197"/>
    </row>
    <row r="33" spans="2:29">
      <c r="B33" s="189">
        <v>24</v>
      </c>
      <c r="C33" s="188">
        <f>'5 жастағы балалар Ф'!C79</f>
        <v>0</v>
      </c>
      <c r="D33" s="188">
        <f>'5 жастағы балалар Ф'!Y81</f>
        <v>0</v>
      </c>
      <c r="E33" s="188">
        <f>'5 жастағы балалар Ф'!Z81</f>
        <v>0</v>
      </c>
      <c r="F33" s="188">
        <f>'5 жастағы балалар Ф'!AA81</f>
        <v>0</v>
      </c>
      <c r="G33" s="188">
        <f>'5 жастағы балалар К'!CJ79</f>
        <v>0</v>
      </c>
      <c r="H33" s="188">
        <f>'5 жастағы балалар К'!CK79</f>
        <v>0</v>
      </c>
      <c r="I33" s="188">
        <f>'5 жастағы балалар К'!CL79</f>
        <v>0</v>
      </c>
      <c r="J33" s="188">
        <f>'5 жастағы балалар Т'!Y79</f>
        <v>0</v>
      </c>
      <c r="K33" s="188">
        <f>'5 жастағы балалар Т'!Z79</f>
        <v>0</v>
      </c>
      <c r="L33" s="188">
        <f>'5 жастағы балалар Т'!AA79</f>
        <v>0</v>
      </c>
      <c r="M33" s="188">
        <f>'5 жастағы балалар Ш'!DE79</f>
        <v>0</v>
      </c>
      <c r="N33" s="187">
        <f>'5 жастағы балалар Ш'!DF79</f>
        <v>0</v>
      </c>
      <c r="O33" s="187">
        <f>'5 жастағы балалар Ш'!DG79</f>
        <v>0</v>
      </c>
      <c r="P33" s="187">
        <f>'5 жастағы балалар Ә'!Y79</f>
        <v>0</v>
      </c>
      <c r="Q33" s="187">
        <f>'5 жастағы балалар Ә'!Z79</f>
        <v>0</v>
      </c>
      <c r="R33" s="220">
        <f>'5 жастағы балалар Ә'!AA79</f>
        <v>0</v>
      </c>
      <c r="S33" s="221">
        <f t="shared" si="0"/>
        <v>0</v>
      </c>
      <c r="T33" s="222">
        <f t="shared" si="1"/>
        <v>0</v>
      </c>
      <c r="U33" s="223">
        <f t="shared" si="2"/>
        <v>0</v>
      </c>
      <c r="W33" s="277"/>
      <c r="X33" s="197"/>
      <c r="Y33" s="315"/>
      <c r="Z33" s="315"/>
      <c r="AA33" s="315"/>
      <c r="AB33" s="315"/>
      <c r="AC33" s="315"/>
    </row>
    <row r="34" spans="2:29">
      <c r="B34" s="189">
        <v>25</v>
      </c>
      <c r="C34" s="188">
        <f>'5 жастағы балалар Ф'!C80</f>
        <v>0</v>
      </c>
      <c r="D34" s="188">
        <f>'5 жастағы балалар Ф'!Y82</f>
        <v>0</v>
      </c>
      <c r="E34" s="188">
        <f>'5 жастағы балалар Ф'!Z82</f>
        <v>0</v>
      </c>
      <c r="F34" s="188">
        <f>'5 жастағы балалар Ф'!AA82</f>
        <v>0</v>
      </c>
      <c r="G34" s="188">
        <f>'5 жастағы балалар К'!CJ80</f>
        <v>0</v>
      </c>
      <c r="H34" s="188">
        <f>'5 жастағы балалар К'!CK80</f>
        <v>0</v>
      </c>
      <c r="I34" s="188">
        <f>'5 жастағы балалар К'!CL80</f>
        <v>0</v>
      </c>
      <c r="J34" s="188">
        <f>'5 жастағы балалар Т'!Y80</f>
        <v>0</v>
      </c>
      <c r="K34" s="188">
        <f>'5 жастағы балалар Т'!Z80</f>
        <v>0</v>
      </c>
      <c r="L34" s="188">
        <f>'5 жастағы балалар Т'!AA80</f>
        <v>0</v>
      </c>
      <c r="M34" s="188">
        <f>'5 жастағы балалар Ш'!DE80</f>
        <v>0</v>
      </c>
      <c r="N34" s="187">
        <f>'5 жастағы балалар Ш'!DF80</f>
        <v>0</v>
      </c>
      <c r="O34" s="187">
        <f>'5 жастағы балалар Ш'!DG80</f>
        <v>0</v>
      </c>
      <c r="P34" s="187">
        <f>'5 жастағы балалар Ә'!Y80</f>
        <v>0</v>
      </c>
      <c r="Q34" s="187">
        <f>'5 жастағы балалар Ә'!Z80</f>
        <v>0</v>
      </c>
      <c r="R34" s="220">
        <f>'5 жастағы балалар Ә'!AA80</f>
        <v>0</v>
      </c>
      <c r="S34" s="221">
        <f t="shared" ref="S34:S51" si="5">(D34+G34+J34+M34+P34)/5</f>
        <v>0</v>
      </c>
      <c r="T34" s="222">
        <f t="shared" ref="T34:T51" si="6">(E34+H34+K34+N34+Q34)/5</f>
        <v>0</v>
      </c>
      <c r="U34" s="223">
        <f t="shared" ref="U34:U51" si="7">(F34+I34+L34+O34+R34)/5</f>
        <v>0</v>
      </c>
      <c r="W34" s="225"/>
      <c r="X34" s="233"/>
      <c r="Y34" s="32" t="s">
        <v>814</v>
      </c>
      <c r="Z34" s="32" t="s">
        <v>815</v>
      </c>
      <c r="AA34" s="32" t="s">
        <v>816</v>
      </c>
      <c r="AB34" s="32" t="s">
        <v>817</v>
      </c>
      <c r="AC34" s="32" t="s">
        <v>818</v>
      </c>
    </row>
    <row r="35" spans="2:29">
      <c r="B35" s="190">
        <v>26</v>
      </c>
      <c r="C35" s="188">
        <f>'5 жастағы балалар Ф'!C81</f>
        <v>0</v>
      </c>
      <c r="D35" s="188">
        <f>'5 жастағы балалар Ф'!Y83</f>
        <v>0</v>
      </c>
      <c r="E35" s="188">
        <f>'5 жастағы балалар Ф'!Z83</f>
        <v>0</v>
      </c>
      <c r="F35" s="188">
        <f>'5 жастағы балалар Ф'!AA83</f>
        <v>0</v>
      </c>
      <c r="G35" s="188">
        <f>'5 жастағы балалар К'!CJ81</f>
        <v>0</v>
      </c>
      <c r="H35" s="188">
        <f>'5 жастағы балалар К'!CK81</f>
        <v>0</v>
      </c>
      <c r="I35" s="188">
        <f>'5 жастағы балалар К'!CL81</f>
        <v>0</v>
      </c>
      <c r="J35" s="188">
        <f>'5 жастағы балалар Т'!Y81</f>
        <v>0</v>
      </c>
      <c r="K35" s="188">
        <f>'5 жастағы балалар Т'!Z81</f>
        <v>0</v>
      </c>
      <c r="L35" s="188">
        <f>'5 жастағы балалар Т'!AA81</f>
        <v>0</v>
      </c>
      <c r="M35" s="188">
        <f>'5 жастағы балалар Ш'!DE81</f>
        <v>0</v>
      </c>
      <c r="N35" s="187">
        <f>'5 жастағы балалар Ш'!DF81</f>
        <v>0</v>
      </c>
      <c r="O35" s="187">
        <f>'5 жастағы балалар Ш'!DG81</f>
        <v>0</v>
      </c>
      <c r="P35" s="187">
        <f>'5 жастағы балалар Ә'!Y81</f>
        <v>0</v>
      </c>
      <c r="Q35" s="187">
        <f>'5 жастағы балалар Ә'!Z81</f>
        <v>0</v>
      </c>
      <c r="R35" s="220">
        <f>'5 жастағы балалар Ә'!AA81</f>
        <v>0</v>
      </c>
      <c r="S35" s="221">
        <f t="shared" si="5"/>
        <v>0</v>
      </c>
      <c r="T35" s="222">
        <f t="shared" si="6"/>
        <v>0</v>
      </c>
      <c r="U35" s="223">
        <f t="shared" si="7"/>
        <v>0</v>
      </c>
      <c r="W35" s="229" t="s">
        <v>799</v>
      </c>
      <c r="X35" s="282" t="s">
        <v>819</v>
      </c>
      <c r="Y35" s="291">
        <f>СВОД1!Y35</f>
        <v>5.5</v>
      </c>
      <c r="Z35" s="291">
        <f>СВОД1!Z35</f>
        <v>1</v>
      </c>
      <c r="AA35" s="291">
        <f>СВОД1!AA35</f>
        <v>2.83333333333333</v>
      </c>
      <c r="AB35" s="291">
        <f>СВОД1!AB35</f>
        <v>3.03333333333333</v>
      </c>
      <c r="AC35" s="291">
        <f>СВОД1!AC35</f>
        <v>0.5</v>
      </c>
    </row>
    <row r="36" spans="2:29">
      <c r="B36" s="190">
        <v>27</v>
      </c>
      <c r="C36" s="188">
        <f>'5 жастағы балалар Ф'!C82</f>
        <v>0</v>
      </c>
      <c r="D36" s="188">
        <f>'5 жастағы балалар Ф'!Y84</f>
        <v>0</v>
      </c>
      <c r="E36" s="188">
        <f>'5 жастағы балалар Ф'!Z84</f>
        <v>0</v>
      </c>
      <c r="F36" s="188">
        <f>'5 жастағы балалар Ф'!AA84</f>
        <v>0</v>
      </c>
      <c r="G36" s="188">
        <f>'5 жастағы балалар К'!CJ82</f>
        <v>0</v>
      </c>
      <c r="H36" s="188">
        <f>'5 жастағы балалар К'!CK82</f>
        <v>0</v>
      </c>
      <c r="I36" s="188">
        <f>'5 жастағы балалар К'!CL82</f>
        <v>0</v>
      </c>
      <c r="J36" s="188">
        <f>'5 жастағы балалар Т'!Y82</f>
        <v>0</v>
      </c>
      <c r="K36" s="188">
        <f>'5 жастағы балалар Т'!Z82</f>
        <v>0</v>
      </c>
      <c r="L36" s="188">
        <f>'5 жастағы балалар Т'!AA82</f>
        <v>0</v>
      </c>
      <c r="M36" s="188">
        <f>'5 жастағы балалар Ш'!DE82</f>
        <v>0</v>
      </c>
      <c r="N36" s="187">
        <f>'5 жастағы балалар Ш'!DF82</f>
        <v>0</v>
      </c>
      <c r="O36" s="187">
        <f>'5 жастағы балалар Ш'!DG82</f>
        <v>0</v>
      </c>
      <c r="P36" s="187">
        <f>'5 жастағы балалар Ә'!Y82</f>
        <v>0</v>
      </c>
      <c r="Q36" s="187">
        <f>'5 жастағы балалар Ә'!Z82</f>
        <v>0</v>
      </c>
      <c r="R36" s="220">
        <f>'5 жастағы балалар Ә'!AA82</f>
        <v>0</v>
      </c>
      <c r="S36" s="221">
        <f t="shared" si="5"/>
        <v>0</v>
      </c>
      <c r="T36" s="222">
        <f t="shared" si="6"/>
        <v>0</v>
      </c>
      <c r="U36" s="223">
        <f t="shared" si="7"/>
        <v>0</v>
      </c>
      <c r="W36" s="231"/>
      <c r="X36" s="281" t="s">
        <v>820</v>
      </c>
      <c r="Y36" s="319">
        <f>Z12*Q53/100</f>
        <v>6.14285714285714</v>
      </c>
      <c r="Z36" s="319">
        <f>Z16*Q53/100</f>
        <v>2.85714285714286</v>
      </c>
      <c r="AA36" s="319">
        <f>Z20*Q53/100</f>
        <v>3.85714285714286</v>
      </c>
      <c r="AB36" s="319">
        <f>Z24*Q53/100</f>
        <v>2.91428571428571</v>
      </c>
      <c r="AC36" s="319">
        <f>Z28*Q53/100</f>
        <v>4.71428571428572</v>
      </c>
    </row>
    <row r="37" spans="2:29">
      <c r="B37" s="191">
        <v>28</v>
      </c>
      <c r="C37" s="192">
        <f>'5 жастағы балалар Ф'!C83</f>
        <v>0</v>
      </c>
      <c r="D37" s="192">
        <f>'5 жастағы балалар Ф'!Y85</f>
        <v>0</v>
      </c>
      <c r="E37" s="192">
        <f>'5 жастағы балалар Ф'!Z85</f>
        <v>0</v>
      </c>
      <c r="F37" s="192">
        <f>'5 жастағы балалар Ф'!AA85</f>
        <v>0</v>
      </c>
      <c r="G37" s="192">
        <f>'5 жастағы балалар К'!CJ83</f>
        <v>0</v>
      </c>
      <c r="H37" s="192">
        <f>'5 жастағы балалар К'!CK83</f>
        <v>0</v>
      </c>
      <c r="I37" s="192">
        <f>'5 жастағы балалар К'!CL83</f>
        <v>0</v>
      </c>
      <c r="J37" s="192">
        <f>'5 жастағы балалар Т'!Y83</f>
        <v>0</v>
      </c>
      <c r="K37" s="192">
        <f>'5 жастағы балалар Т'!Z83</f>
        <v>0</v>
      </c>
      <c r="L37" s="192">
        <f>'5 жастағы балалар Т'!AA83</f>
        <v>0</v>
      </c>
      <c r="M37" s="192">
        <f>'5 жастағы балалар Ш'!DE83</f>
        <v>0</v>
      </c>
      <c r="N37" s="210">
        <f>'5 жастағы балалар Ш'!DF83</f>
        <v>0</v>
      </c>
      <c r="O37" s="210">
        <f>'5 жастағы балалар Ш'!DG83</f>
        <v>0</v>
      </c>
      <c r="P37" s="210">
        <f>'5 жастағы балалар Ә'!Y83</f>
        <v>0</v>
      </c>
      <c r="Q37" s="210">
        <f>'5 жастағы балалар Ә'!Z83</f>
        <v>0</v>
      </c>
      <c r="R37" s="210">
        <f>'5 жастағы балалар Ә'!AA83</f>
        <v>0</v>
      </c>
      <c r="S37" s="221">
        <f t="shared" si="5"/>
        <v>0</v>
      </c>
      <c r="T37" s="222">
        <f t="shared" si="6"/>
        <v>0</v>
      </c>
      <c r="U37" s="223">
        <f t="shared" si="7"/>
        <v>0</v>
      </c>
      <c r="W37" s="229" t="s">
        <v>800</v>
      </c>
      <c r="X37" s="282" t="s">
        <v>819</v>
      </c>
      <c r="Y37" s="291">
        <f>СВОД1!Y36</f>
        <v>3.5</v>
      </c>
      <c r="Z37" s="291">
        <f>СВОД1!Z36</f>
        <v>7.77777777777777</v>
      </c>
      <c r="AA37" s="291">
        <f>СВОД1!AA36</f>
        <v>5.83333333333333</v>
      </c>
      <c r="AB37" s="291">
        <f>СВОД1!AB36</f>
        <v>5.33333333333333</v>
      </c>
      <c r="AC37" s="291">
        <f>СВОД1!AC36</f>
        <v>8.33333333333333</v>
      </c>
    </row>
    <row r="38" spans="2:29">
      <c r="B38" s="191">
        <v>29</v>
      </c>
      <c r="C38" s="192">
        <f>'5 жастағы балалар Ф'!C84</f>
        <v>0</v>
      </c>
      <c r="D38" s="192">
        <f>'5 жастағы балалар Ф'!Y86</f>
        <v>0</v>
      </c>
      <c r="E38" s="192">
        <f>'5 жастағы балалар Ф'!Z86</f>
        <v>0</v>
      </c>
      <c r="F38" s="192">
        <f>'5 жастағы балалар Ф'!AA86</f>
        <v>0</v>
      </c>
      <c r="G38" s="192">
        <f>'5 жастағы балалар К'!CJ84</f>
        <v>0</v>
      </c>
      <c r="H38" s="192">
        <f>'5 жастағы балалар К'!CK84</f>
        <v>0</v>
      </c>
      <c r="I38" s="192">
        <f>'5 жастағы балалар К'!CL84</f>
        <v>0</v>
      </c>
      <c r="J38" s="192">
        <f>'5 жастағы балалар Т'!Y84</f>
        <v>0</v>
      </c>
      <c r="K38" s="192">
        <f>'5 жастағы балалар Т'!Z84</f>
        <v>0</v>
      </c>
      <c r="L38" s="192">
        <f>'5 жастағы балалар Т'!AA84</f>
        <v>0</v>
      </c>
      <c r="M38" s="192">
        <f>'5 жастағы балалар Ш'!DE84</f>
        <v>0</v>
      </c>
      <c r="N38" s="210">
        <f>'5 жастағы балалар Ш'!DF84</f>
        <v>0</v>
      </c>
      <c r="O38" s="210">
        <f>'5 жастағы балалар Ш'!DG84</f>
        <v>0</v>
      </c>
      <c r="P38" s="210">
        <f>'5 жастағы балалар Ә'!Y84</f>
        <v>0</v>
      </c>
      <c r="Q38" s="210">
        <f>'5 жастағы балалар Ә'!Z84</f>
        <v>0</v>
      </c>
      <c r="R38" s="210">
        <f>'5 жастағы балалар Ә'!AA84</f>
        <v>0</v>
      </c>
      <c r="S38" s="221">
        <f t="shared" si="5"/>
        <v>0</v>
      </c>
      <c r="T38" s="222">
        <f t="shared" si="6"/>
        <v>0</v>
      </c>
      <c r="U38" s="223">
        <f t="shared" si="7"/>
        <v>0</v>
      </c>
      <c r="W38" s="231"/>
      <c r="X38" s="282" t="s">
        <v>820</v>
      </c>
      <c r="Y38" s="319">
        <f>Z13*Q53/100</f>
        <v>1.71428571428571</v>
      </c>
      <c r="Z38" s="319">
        <f>Z17*Q53/100</f>
        <v>4.03571428571428</v>
      </c>
      <c r="AA38" s="319">
        <f>Z21*Q53/100</f>
        <v>2.42857142857143</v>
      </c>
      <c r="AB38" s="319">
        <f>Z25*Q53/100</f>
        <v>3.62857142857143</v>
      </c>
      <c r="AC38" s="319">
        <f>Z29*Q53/100</f>
        <v>2.14285714285714</v>
      </c>
    </row>
    <row r="39" spans="2:29">
      <c r="B39" s="191">
        <v>30</v>
      </c>
      <c r="C39" s="192">
        <f>'5 жастағы балалар Ф'!C85</f>
        <v>0</v>
      </c>
      <c r="D39" s="192">
        <f>'5 жастағы балалар Ф'!Y87</f>
        <v>0</v>
      </c>
      <c r="E39" s="192">
        <f>'5 жастағы балалар Ф'!Z87</f>
        <v>0</v>
      </c>
      <c r="F39" s="192">
        <f>'5 жастағы балалар Ф'!AA87</f>
        <v>0</v>
      </c>
      <c r="G39" s="192">
        <f>'5 жастағы балалар К'!CJ85</f>
        <v>0</v>
      </c>
      <c r="H39" s="192">
        <f>'5 жастағы балалар К'!CK85</f>
        <v>0</v>
      </c>
      <c r="I39" s="192">
        <f>'5 жастағы балалар К'!CL85</f>
        <v>0</v>
      </c>
      <c r="J39" s="192">
        <f>'5 жастағы балалар Т'!Y85</f>
        <v>0</v>
      </c>
      <c r="K39" s="192">
        <f>'5 жастағы балалар Т'!Z85</f>
        <v>0</v>
      </c>
      <c r="L39" s="192">
        <f>'5 жастағы балалар Т'!AA85</f>
        <v>0</v>
      </c>
      <c r="M39" s="192">
        <f>'5 жастағы балалар Ш'!DE85</f>
        <v>0</v>
      </c>
      <c r="N39" s="210">
        <f>'5 жастағы балалар Ш'!DF85</f>
        <v>0</v>
      </c>
      <c r="O39" s="210">
        <f>'5 жастағы балалар Ш'!DG85</f>
        <v>0</v>
      </c>
      <c r="P39" s="210">
        <f>'5 жастағы балалар Ә'!Y85</f>
        <v>0</v>
      </c>
      <c r="Q39" s="210">
        <f>'5 жастағы балалар Ә'!Z85</f>
        <v>0</v>
      </c>
      <c r="R39" s="210">
        <f>'5 жастағы балалар Ә'!AA85</f>
        <v>0</v>
      </c>
      <c r="S39" s="221">
        <f t="shared" si="5"/>
        <v>0</v>
      </c>
      <c r="T39" s="222">
        <f t="shared" si="6"/>
        <v>0</v>
      </c>
      <c r="U39" s="223">
        <f t="shared" si="7"/>
        <v>0</v>
      </c>
      <c r="W39" s="229" t="s">
        <v>801</v>
      </c>
      <c r="X39" s="281" t="s">
        <v>819</v>
      </c>
      <c r="Y39" s="291">
        <f>СВОД1!Y37</f>
        <v>2</v>
      </c>
      <c r="Z39" s="291">
        <f>СВОД1!Z37</f>
        <v>2.22222222222222</v>
      </c>
      <c r="AA39" s="291">
        <f>СВОД1!AA37</f>
        <v>2.33333333333333</v>
      </c>
      <c r="AB39" s="291">
        <f>СВОД1!AB37</f>
        <v>2.63333333333333</v>
      </c>
      <c r="AC39" s="291">
        <f>СВОД1!AC37</f>
        <v>2.16666666666667</v>
      </c>
    </row>
    <row r="40" spans="2:29">
      <c r="B40" s="191">
        <v>31</v>
      </c>
      <c r="C40" s="192">
        <f>'5 жастағы балалар Ф'!C86</f>
        <v>0</v>
      </c>
      <c r="D40" s="192">
        <f>'5 жастағы балалар Ф'!Y88</f>
        <v>0</v>
      </c>
      <c r="E40" s="192">
        <f>'5 жастағы балалар Ф'!Z88</f>
        <v>0</v>
      </c>
      <c r="F40" s="192">
        <f>'5 жастағы балалар Ф'!AA88</f>
        <v>0</v>
      </c>
      <c r="G40" s="192">
        <f>'5 жастағы балалар К'!CJ86</f>
        <v>0</v>
      </c>
      <c r="H40" s="192">
        <f>'5 жастағы балалар К'!CK86</f>
        <v>0</v>
      </c>
      <c r="I40" s="192">
        <f>'5 жастағы балалар К'!CL86</f>
        <v>0</v>
      </c>
      <c r="J40" s="192">
        <f>'5 жастағы балалар Т'!Y86</f>
        <v>0</v>
      </c>
      <c r="K40" s="192">
        <f>'5 жастағы балалар Т'!Z86</f>
        <v>0</v>
      </c>
      <c r="L40" s="192">
        <f>'5 жастағы балалар Т'!AA86</f>
        <v>0</v>
      </c>
      <c r="M40" s="192">
        <f>'5 жастағы балалар Ш'!DE86</f>
        <v>0</v>
      </c>
      <c r="N40" s="210">
        <f>'5 жастағы балалар Ш'!DF86</f>
        <v>0</v>
      </c>
      <c r="O40" s="210">
        <f>'5 жастағы балалар Ш'!DG86</f>
        <v>0</v>
      </c>
      <c r="P40" s="210">
        <f>'5 жастағы балалар Ә'!Y86</f>
        <v>0</v>
      </c>
      <c r="Q40" s="210">
        <f>'5 жастағы балалар Ә'!Z86</f>
        <v>0</v>
      </c>
      <c r="R40" s="210">
        <f>'5 жастағы балалар Ә'!AA86</f>
        <v>0</v>
      </c>
      <c r="S40" s="221">
        <f t="shared" si="5"/>
        <v>0</v>
      </c>
      <c r="T40" s="222">
        <f t="shared" si="6"/>
        <v>0</v>
      </c>
      <c r="U40" s="223">
        <f t="shared" si="7"/>
        <v>0</v>
      </c>
      <c r="W40" s="231"/>
      <c r="X40" s="282" t="s">
        <v>820</v>
      </c>
      <c r="Y40" s="319">
        <f>Z14*Q53/100</f>
        <v>1.14285714285714</v>
      </c>
      <c r="Z40" s="319">
        <f>Z18*Q53/100</f>
        <v>2.07142857142857</v>
      </c>
      <c r="AA40" s="319">
        <f>Z22*Q53/100</f>
        <v>2.71428571428571</v>
      </c>
      <c r="AB40" s="319">
        <f>Z26*Q53/100</f>
        <v>2.51428571428571</v>
      </c>
      <c r="AC40" s="319">
        <f>Z30*Q53/100</f>
        <v>2.14285714285714</v>
      </c>
    </row>
    <row r="41" spans="2:29">
      <c r="B41" s="191">
        <v>32</v>
      </c>
      <c r="C41" s="192">
        <f>'5 жастағы балалар Ф'!C87</f>
        <v>0</v>
      </c>
      <c r="D41" s="192">
        <f>'5 жастағы балалар Ф'!Y89</f>
        <v>0</v>
      </c>
      <c r="E41" s="192">
        <f>'5 жастағы балалар Ф'!Z89</f>
        <v>0</v>
      </c>
      <c r="F41" s="192">
        <f>'5 жастағы балалар Ф'!AA89</f>
        <v>0</v>
      </c>
      <c r="G41" s="192">
        <f>'5 жастағы балалар К'!CJ87</f>
        <v>0</v>
      </c>
      <c r="H41" s="192">
        <f>'5 жастағы балалар К'!CK87</f>
        <v>0</v>
      </c>
      <c r="I41" s="192">
        <f>'5 жастағы балалар К'!CL87</f>
        <v>0</v>
      </c>
      <c r="J41" s="192">
        <f>'5 жастағы балалар Т'!Y87</f>
        <v>0</v>
      </c>
      <c r="K41" s="192">
        <f>'5 жастағы балалар Т'!Z87</f>
        <v>0</v>
      </c>
      <c r="L41" s="192">
        <f>'5 жастағы балалар Т'!AA87</f>
        <v>0</v>
      </c>
      <c r="M41" s="192">
        <f>'5 жастағы балалар Ш'!DE87</f>
        <v>0</v>
      </c>
      <c r="N41" s="210">
        <f>'5 жастағы балалар Ш'!DF87</f>
        <v>0</v>
      </c>
      <c r="O41" s="210">
        <f>'5 жастағы балалар Ш'!DG87</f>
        <v>0</v>
      </c>
      <c r="P41" s="210">
        <f>'5 жастағы балалар Ә'!Y87</f>
        <v>0</v>
      </c>
      <c r="Q41" s="210">
        <f>'5 жастағы балалар Ә'!Z87</f>
        <v>0</v>
      </c>
      <c r="R41" s="210">
        <f>'5 жастағы балалар Ә'!AA87</f>
        <v>0</v>
      </c>
      <c r="S41" s="221">
        <f t="shared" si="5"/>
        <v>0</v>
      </c>
      <c r="T41" s="222">
        <f t="shared" si="6"/>
        <v>0</v>
      </c>
      <c r="U41" s="223">
        <f t="shared" si="7"/>
        <v>0</v>
      </c>
      <c r="X41" s="227"/>
      <c r="Y41" s="227"/>
      <c r="Z41" s="227"/>
      <c r="AA41" s="267"/>
      <c r="AB41" s="267"/>
      <c r="AC41" s="267"/>
    </row>
    <row r="42" spans="2:29">
      <c r="B42" s="191">
        <v>33</v>
      </c>
      <c r="C42" s="192">
        <f>'5 жастағы балалар Ф'!C88</f>
        <v>0</v>
      </c>
      <c r="D42" s="192">
        <f>'5 жастағы балалар Ф'!Y90</f>
        <v>0</v>
      </c>
      <c r="E42" s="192">
        <f>'5 жастағы балалар Ф'!Z90</f>
        <v>0</v>
      </c>
      <c r="F42" s="192">
        <f>'5 жастағы балалар Ф'!AA90</f>
        <v>0</v>
      </c>
      <c r="G42" s="192">
        <f>'5 жастағы балалар К'!CJ88</f>
        <v>0</v>
      </c>
      <c r="H42" s="192">
        <f>'5 жастағы балалар К'!CK88</f>
        <v>0</v>
      </c>
      <c r="I42" s="192">
        <f>'5 жастағы балалар К'!CL88</f>
        <v>0</v>
      </c>
      <c r="J42" s="192">
        <f>'5 жастағы балалар Т'!Y88</f>
        <v>0</v>
      </c>
      <c r="K42" s="192">
        <f>'5 жастағы балалар Т'!Z88</f>
        <v>0</v>
      </c>
      <c r="L42" s="192">
        <f>'5 жастағы балалар Т'!AA88</f>
        <v>0</v>
      </c>
      <c r="M42" s="192">
        <f>'5 жастағы балалар Ш'!DE88</f>
        <v>0</v>
      </c>
      <c r="N42" s="210">
        <f>'5 жастағы балалар Ш'!DF88</f>
        <v>0</v>
      </c>
      <c r="O42" s="210">
        <f>'5 жастағы балалар Ш'!DG88</f>
        <v>0</v>
      </c>
      <c r="P42" s="210">
        <f>'5 жастағы балалар Ә'!Y88</f>
        <v>0</v>
      </c>
      <c r="Q42" s="210">
        <f>'5 жастағы балалар Ә'!Z88</f>
        <v>0</v>
      </c>
      <c r="R42" s="210">
        <f>'5 жастағы балалар Ә'!AA88</f>
        <v>0</v>
      </c>
      <c r="S42" s="221">
        <f t="shared" si="5"/>
        <v>0</v>
      </c>
      <c r="T42" s="222">
        <f t="shared" si="6"/>
        <v>0</v>
      </c>
      <c r="U42" s="223">
        <f t="shared" si="7"/>
        <v>0</v>
      </c>
      <c r="X42" s="227"/>
      <c r="Y42" s="227"/>
      <c r="Z42" s="227"/>
      <c r="AA42" s="267"/>
      <c r="AB42" s="267"/>
      <c r="AC42" s="267"/>
    </row>
    <row r="43" spans="2:29">
      <c r="B43" s="191">
        <v>34</v>
      </c>
      <c r="C43" s="192">
        <f>'5 жастағы балалар Ф'!C89</f>
        <v>0</v>
      </c>
      <c r="D43" s="192">
        <f>'5 жастағы балалар Ф'!Y91</f>
        <v>0</v>
      </c>
      <c r="E43" s="192">
        <f>'5 жастағы балалар Ф'!Z91</f>
        <v>0</v>
      </c>
      <c r="F43" s="192">
        <f>'5 жастағы балалар Ф'!AA91</f>
        <v>0</v>
      </c>
      <c r="G43" s="192">
        <f>'5 жастағы балалар К'!CJ89</f>
        <v>0</v>
      </c>
      <c r="H43" s="192">
        <f>'5 жастағы балалар К'!CK89</f>
        <v>0</v>
      </c>
      <c r="I43" s="192">
        <f>'5 жастағы балалар К'!CL89</f>
        <v>0</v>
      </c>
      <c r="J43" s="192">
        <f>'5 жастағы балалар Т'!Y89</f>
        <v>0</v>
      </c>
      <c r="K43" s="192">
        <f>'5 жастағы балалар Т'!Z89</f>
        <v>0</v>
      </c>
      <c r="L43" s="192">
        <f>'5 жастағы балалар Т'!AA89</f>
        <v>0</v>
      </c>
      <c r="M43" s="192">
        <f>'5 жастағы балалар Ш'!DE89</f>
        <v>0</v>
      </c>
      <c r="N43" s="210">
        <f>'5 жастағы балалар Ш'!DF89</f>
        <v>0</v>
      </c>
      <c r="O43" s="210">
        <f>'5 жастағы балалар Ш'!DG89</f>
        <v>0</v>
      </c>
      <c r="P43" s="210">
        <f>'5 жастағы балалар Ә'!Y89</f>
        <v>0</v>
      </c>
      <c r="Q43" s="210">
        <f>'5 жастағы балалар Ә'!Z89</f>
        <v>0</v>
      </c>
      <c r="R43" s="210">
        <f>'5 жастағы балалар Ә'!AA89</f>
        <v>0</v>
      </c>
      <c r="S43" s="221">
        <f t="shared" si="5"/>
        <v>0</v>
      </c>
      <c r="T43" s="222">
        <f t="shared" si="6"/>
        <v>0</v>
      </c>
      <c r="U43" s="223">
        <f t="shared" si="7"/>
        <v>0</v>
      </c>
      <c r="AA43" s="267"/>
      <c r="AB43" s="267"/>
      <c r="AC43" s="267"/>
    </row>
    <row r="44" spans="2:29">
      <c r="B44" s="191">
        <v>35</v>
      </c>
      <c r="C44" s="192">
        <f>'5 жастағы балалар Ф'!C90</f>
        <v>0</v>
      </c>
      <c r="D44" s="192">
        <f>'5 жастағы балалар Ф'!Y92</f>
        <v>0</v>
      </c>
      <c r="E44" s="192">
        <f>'5 жастағы балалар Ф'!Z92</f>
        <v>0</v>
      </c>
      <c r="F44" s="192">
        <f>'5 жастағы балалар Ф'!AA92</f>
        <v>0</v>
      </c>
      <c r="G44" s="192">
        <f>'5 жастағы балалар К'!CJ90</f>
        <v>0</v>
      </c>
      <c r="H44" s="192">
        <f>'5 жастағы балалар К'!CK90</f>
        <v>0</v>
      </c>
      <c r="I44" s="192">
        <f>'5 жастағы балалар К'!CL90</f>
        <v>0</v>
      </c>
      <c r="J44" s="192">
        <f>'5 жастағы балалар Т'!Y90</f>
        <v>0</v>
      </c>
      <c r="K44" s="192">
        <f>'5 жастағы балалар Т'!Z90</f>
        <v>0</v>
      </c>
      <c r="L44" s="192">
        <f>'5 жастағы балалар Т'!AA90</f>
        <v>0</v>
      </c>
      <c r="M44" s="192">
        <f>'5 жастағы балалар Ш'!DE90</f>
        <v>0</v>
      </c>
      <c r="N44" s="210">
        <f>'5 жастағы балалар Ш'!DF90</f>
        <v>0</v>
      </c>
      <c r="O44" s="210">
        <f>'5 жастағы балалар Ш'!DG90</f>
        <v>0</v>
      </c>
      <c r="P44" s="210">
        <f>'5 жастағы балалар Ә'!Y90</f>
        <v>0</v>
      </c>
      <c r="Q44" s="210">
        <f>'5 жастағы балалар Ә'!Z90</f>
        <v>0</v>
      </c>
      <c r="R44" s="210">
        <f>'5 жастағы балалар Ә'!AA90</f>
        <v>0</v>
      </c>
      <c r="S44" s="221">
        <f t="shared" si="5"/>
        <v>0</v>
      </c>
      <c r="T44" s="222">
        <f t="shared" si="6"/>
        <v>0</v>
      </c>
      <c r="U44" s="223">
        <f t="shared" si="7"/>
        <v>0</v>
      </c>
      <c r="AA44" s="267"/>
      <c r="AB44" s="267"/>
      <c r="AC44" s="267"/>
    </row>
    <row r="45" spans="2:29">
      <c r="B45" s="191">
        <v>36</v>
      </c>
      <c r="C45" s="192">
        <f>'5 жастағы балалар Ф'!C91</f>
        <v>0</v>
      </c>
      <c r="D45" s="192">
        <f>'5 жастағы балалар Ф'!Y93</f>
        <v>0</v>
      </c>
      <c r="E45" s="192">
        <f>'5 жастағы балалар Ф'!Z93</f>
        <v>0</v>
      </c>
      <c r="F45" s="192">
        <f>'5 жастағы балалар Ф'!AA93</f>
        <v>0</v>
      </c>
      <c r="G45" s="192">
        <f>'5 жастағы балалар К'!CJ91</f>
        <v>0</v>
      </c>
      <c r="H45" s="192">
        <f>'5 жастағы балалар К'!CK91</f>
        <v>0</v>
      </c>
      <c r="I45" s="192">
        <f>'5 жастағы балалар К'!CL91</f>
        <v>0</v>
      </c>
      <c r="J45" s="192">
        <f>'5 жастағы балалар Т'!Y91</f>
        <v>0</v>
      </c>
      <c r="K45" s="192">
        <f>'5 жастағы балалар Т'!Z91</f>
        <v>0</v>
      </c>
      <c r="L45" s="192">
        <f>'5 жастағы балалар Т'!AA91</f>
        <v>0</v>
      </c>
      <c r="M45" s="192">
        <f>'5 жастағы балалар Ш'!DE91</f>
        <v>0</v>
      </c>
      <c r="N45" s="210">
        <f>'5 жастағы балалар Ш'!DF91</f>
        <v>0</v>
      </c>
      <c r="O45" s="210">
        <f>'5 жастағы балалар Ш'!DG91</f>
        <v>0</v>
      </c>
      <c r="P45" s="210">
        <f>'5 жастағы балалар Ә'!Y91</f>
        <v>0</v>
      </c>
      <c r="Q45" s="210">
        <f>'5 жастағы балалар Ә'!Z91</f>
        <v>0</v>
      </c>
      <c r="R45" s="210">
        <f>'5 жастағы балалар Ә'!AA91</f>
        <v>0</v>
      </c>
      <c r="S45" s="221">
        <f t="shared" si="5"/>
        <v>0</v>
      </c>
      <c r="T45" s="222">
        <f t="shared" si="6"/>
        <v>0</v>
      </c>
      <c r="U45" s="223">
        <f t="shared" si="7"/>
        <v>0</v>
      </c>
      <c r="AA45" s="267"/>
      <c r="AB45" s="267"/>
      <c r="AC45" s="267"/>
    </row>
    <row r="46" spans="2:29">
      <c r="B46" s="191">
        <v>37</v>
      </c>
      <c r="C46" s="192">
        <f>'5 жастағы балалар Ф'!C92</f>
        <v>0</v>
      </c>
      <c r="D46" s="192">
        <f>'5 жастағы балалар Ф'!Y94</f>
        <v>0</v>
      </c>
      <c r="E46" s="192">
        <f>'5 жастағы балалар Ф'!Z94</f>
        <v>0</v>
      </c>
      <c r="F46" s="192">
        <f>'5 жастағы балалар Ф'!AA94</f>
        <v>0</v>
      </c>
      <c r="G46" s="192">
        <f>'5 жастағы балалар К'!CJ92</f>
        <v>0</v>
      </c>
      <c r="H46" s="192">
        <f>'5 жастағы балалар К'!CK92</f>
        <v>0</v>
      </c>
      <c r="I46" s="192">
        <f>'5 жастағы балалар К'!CL92</f>
        <v>0</v>
      </c>
      <c r="J46" s="192">
        <f>'5 жастағы балалар Т'!Y92</f>
        <v>0</v>
      </c>
      <c r="K46" s="192">
        <f>'5 жастағы балалар Т'!Z92</f>
        <v>0</v>
      </c>
      <c r="L46" s="192">
        <f>'5 жастағы балалар Т'!AA92</f>
        <v>0</v>
      </c>
      <c r="M46" s="192">
        <f>'5 жастағы балалар Ш'!DE92</f>
        <v>0</v>
      </c>
      <c r="N46" s="210">
        <f>'5 жастағы балалар Ш'!DF92</f>
        <v>0</v>
      </c>
      <c r="O46" s="210">
        <f>'5 жастағы балалар Ш'!DG92</f>
        <v>0</v>
      </c>
      <c r="P46" s="210">
        <f>'5 жастағы балалар Ә'!Y92</f>
        <v>0</v>
      </c>
      <c r="Q46" s="210">
        <f>'5 жастағы балалар Ә'!Z92</f>
        <v>0</v>
      </c>
      <c r="R46" s="210">
        <f>'5 жастағы балалар Ә'!AA92</f>
        <v>0</v>
      </c>
      <c r="S46" s="221">
        <f t="shared" si="5"/>
        <v>0</v>
      </c>
      <c r="T46" s="222">
        <f t="shared" si="6"/>
        <v>0</v>
      </c>
      <c r="U46" s="223">
        <f t="shared" si="7"/>
        <v>0</v>
      </c>
      <c r="AA46" s="267"/>
      <c r="AB46" s="267"/>
      <c r="AC46" s="267"/>
    </row>
    <row r="47" spans="2:29">
      <c r="B47" s="191">
        <v>38</v>
      </c>
      <c r="C47" s="192">
        <f>'5 жастағы балалар Ф'!C93</f>
        <v>0</v>
      </c>
      <c r="D47" s="192">
        <f>'5 жастағы балалар Ф'!Y95</f>
        <v>0</v>
      </c>
      <c r="E47" s="192">
        <f>'5 жастағы балалар Ф'!Z95</f>
        <v>0</v>
      </c>
      <c r="F47" s="192">
        <f>'5 жастағы балалар Ф'!AA95</f>
        <v>0</v>
      </c>
      <c r="G47" s="192">
        <f>'5 жастағы балалар К'!CJ93</f>
        <v>0</v>
      </c>
      <c r="H47" s="192">
        <f>'5 жастағы балалар К'!CK93</f>
        <v>0</v>
      </c>
      <c r="I47" s="192">
        <f>'5 жастағы балалар К'!CL93</f>
        <v>0</v>
      </c>
      <c r="J47" s="192">
        <f>'5 жастағы балалар Т'!Y93</f>
        <v>0</v>
      </c>
      <c r="K47" s="192">
        <f>'5 жастағы балалар Т'!Z93</f>
        <v>0</v>
      </c>
      <c r="L47" s="192">
        <f>'5 жастағы балалар Т'!AA93</f>
        <v>0</v>
      </c>
      <c r="M47" s="192">
        <f>'5 жастағы балалар Ш'!DE93</f>
        <v>0</v>
      </c>
      <c r="N47" s="210">
        <f>'5 жастағы балалар Ш'!DF93</f>
        <v>0</v>
      </c>
      <c r="O47" s="210">
        <f>'5 жастағы балалар Ш'!DG93</f>
        <v>0</v>
      </c>
      <c r="P47" s="210">
        <f>'5 жастағы балалар Ә'!Y93</f>
        <v>0</v>
      </c>
      <c r="Q47" s="210">
        <f>'5 жастағы балалар Ә'!Z93</f>
        <v>0</v>
      </c>
      <c r="R47" s="210">
        <f>'5 жастағы балалар Ә'!AA93</f>
        <v>0</v>
      </c>
      <c r="S47" s="221">
        <f t="shared" si="5"/>
        <v>0</v>
      </c>
      <c r="T47" s="222">
        <f t="shared" si="6"/>
        <v>0</v>
      </c>
      <c r="U47" s="223">
        <f t="shared" si="7"/>
        <v>0</v>
      </c>
      <c r="AA47" s="267"/>
      <c r="AB47" s="267"/>
      <c r="AC47" s="267"/>
    </row>
    <row r="48" spans="2:29">
      <c r="B48" s="191">
        <v>39</v>
      </c>
      <c r="C48" s="192">
        <f>'5 жастағы балалар Ф'!C94</f>
        <v>0</v>
      </c>
      <c r="D48" s="192">
        <f>'5 жастағы балалар Ф'!Y96</f>
        <v>0</v>
      </c>
      <c r="E48" s="192">
        <f>'5 жастағы балалар Ф'!Z96</f>
        <v>0</v>
      </c>
      <c r="F48" s="192">
        <f>'5 жастағы балалар Ф'!AA96</f>
        <v>0</v>
      </c>
      <c r="G48" s="192">
        <f>'5 жастағы балалар К'!CJ94</f>
        <v>0</v>
      </c>
      <c r="H48" s="192">
        <f>'5 жастағы балалар К'!CK94</f>
        <v>0</v>
      </c>
      <c r="I48" s="192">
        <f>'5 жастағы балалар К'!CL94</f>
        <v>0</v>
      </c>
      <c r="J48" s="192">
        <f>'5 жастағы балалар Т'!Y94</f>
        <v>0</v>
      </c>
      <c r="K48" s="192">
        <f>'5 жастағы балалар Т'!Z94</f>
        <v>0</v>
      </c>
      <c r="L48" s="192">
        <f>'5 жастағы балалар Т'!AA94</f>
        <v>0</v>
      </c>
      <c r="M48" s="192">
        <f>'5 жастағы балалар Ш'!DE94</f>
        <v>0</v>
      </c>
      <c r="N48" s="210">
        <f>'5 жастағы балалар Ш'!DF94</f>
        <v>0</v>
      </c>
      <c r="O48" s="210">
        <f>'5 жастағы балалар Ш'!DG94</f>
        <v>0</v>
      </c>
      <c r="P48" s="210">
        <f>'5 жастағы балалар Ә'!Y94</f>
        <v>0</v>
      </c>
      <c r="Q48" s="210">
        <f>'5 жастағы балалар Ә'!Z94</f>
        <v>0</v>
      </c>
      <c r="R48" s="210">
        <f>'5 жастағы балалар Ә'!AA94</f>
        <v>0</v>
      </c>
      <c r="S48" s="221">
        <f t="shared" si="5"/>
        <v>0</v>
      </c>
      <c r="T48" s="222">
        <f t="shared" si="6"/>
        <v>0</v>
      </c>
      <c r="U48" s="223">
        <f t="shared" si="7"/>
        <v>0</v>
      </c>
      <c r="AA48" s="267"/>
      <c r="AB48" s="267"/>
      <c r="AC48" s="267"/>
    </row>
    <row r="49" spans="2:29">
      <c r="B49" s="191">
        <v>40</v>
      </c>
      <c r="C49" s="192">
        <f>'5 жастағы балалар Ф'!C95</f>
        <v>0</v>
      </c>
      <c r="D49" s="192">
        <f>'5 жастағы балалар Ф'!Y97</f>
        <v>0</v>
      </c>
      <c r="E49" s="192">
        <f>'5 жастағы балалар Ф'!Z97</f>
        <v>0</v>
      </c>
      <c r="F49" s="192">
        <f>'5 жастағы балалар Ф'!AA97</f>
        <v>0</v>
      </c>
      <c r="G49" s="192">
        <f>'5 жастағы балалар К'!CJ95</f>
        <v>0</v>
      </c>
      <c r="H49" s="192">
        <f>'5 жастағы балалар К'!CK95</f>
        <v>0</v>
      </c>
      <c r="I49" s="192">
        <f>'5 жастағы балалар К'!CL95</f>
        <v>0</v>
      </c>
      <c r="J49" s="192">
        <f>'5 жастағы балалар Т'!Y95</f>
        <v>0</v>
      </c>
      <c r="K49" s="192">
        <f>'5 жастағы балалар Т'!Z95</f>
        <v>0</v>
      </c>
      <c r="L49" s="192">
        <f>'5 жастағы балалар Т'!AA95</f>
        <v>0</v>
      </c>
      <c r="M49" s="192">
        <f>'5 жастағы балалар Ш'!DE95</f>
        <v>0</v>
      </c>
      <c r="N49" s="210">
        <f>'5 жастағы балалар Ш'!DF95</f>
        <v>0</v>
      </c>
      <c r="O49" s="210">
        <f>'5 жастағы балалар Ш'!DG95</f>
        <v>0</v>
      </c>
      <c r="P49" s="210">
        <f>'5 жастағы балалар Ә'!Y95</f>
        <v>0</v>
      </c>
      <c r="Q49" s="210">
        <f>'5 жастағы балалар Ә'!Z95</f>
        <v>0</v>
      </c>
      <c r="R49" s="210">
        <f>'5 жастағы балалар Ә'!AA95</f>
        <v>0</v>
      </c>
      <c r="S49" s="221">
        <f t="shared" si="5"/>
        <v>0</v>
      </c>
      <c r="T49" s="222">
        <f t="shared" si="6"/>
        <v>0</v>
      </c>
      <c r="U49" s="223">
        <f t="shared" si="7"/>
        <v>0</v>
      </c>
      <c r="AA49" s="267"/>
      <c r="AB49" s="267"/>
      <c r="AC49" s="267"/>
    </row>
    <row r="50" spans="2:21">
      <c r="B50" s="191">
        <v>41</v>
      </c>
      <c r="C50" s="192">
        <f>'5 жастағы балалар Ф'!C96</f>
        <v>0</v>
      </c>
      <c r="D50" s="192">
        <f>'5 жастағы балалар Ф'!Y98</f>
        <v>0</v>
      </c>
      <c r="E50" s="192">
        <f>'5 жастағы балалар Ф'!Z98</f>
        <v>0</v>
      </c>
      <c r="F50" s="192">
        <f>'5 жастағы балалар Ф'!AA98</f>
        <v>0</v>
      </c>
      <c r="G50" s="192">
        <f>'5 жастағы балалар К'!CJ96</f>
        <v>0</v>
      </c>
      <c r="H50" s="192">
        <f>'5 жастағы балалар К'!CK96</f>
        <v>0</v>
      </c>
      <c r="I50" s="192">
        <f>'5 жастағы балалар К'!CL96</f>
        <v>0</v>
      </c>
      <c r="J50" s="192">
        <f>'5 жастағы балалар Т'!Y96</f>
        <v>0</v>
      </c>
      <c r="K50" s="192">
        <f>'5 жастағы балалар Т'!Z96</f>
        <v>0</v>
      </c>
      <c r="L50" s="192">
        <f>'5 жастағы балалар Т'!AA96</f>
        <v>0</v>
      </c>
      <c r="M50" s="192">
        <f>'5 жастағы балалар Ш'!DE96</f>
        <v>0</v>
      </c>
      <c r="N50" s="210">
        <f>'5 жастағы балалар Ш'!DF96</f>
        <v>0</v>
      </c>
      <c r="O50" s="210">
        <f>'5 жастағы балалар Ш'!DG96</f>
        <v>0</v>
      </c>
      <c r="P50" s="210">
        <f>'5 жастағы балалар Ә'!Y96</f>
        <v>0</v>
      </c>
      <c r="Q50" s="210">
        <f>'5 жастағы балалар Ә'!Z96</f>
        <v>0</v>
      </c>
      <c r="R50" s="210">
        <f>'5 жастағы балалар Ә'!AA96</f>
        <v>0</v>
      </c>
      <c r="S50" s="221">
        <f t="shared" si="5"/>
        <v>0</v>
      </c>
      <c r="T50" s="222">
        <f t="shared" si="6"/>
        <v>0</v>
      </c>
      <c r="U50" s="223">
        <f t="shared" si="7"/>
        <v>0</v>
      </c>
    </row>
    <row r="51" spans="2:21">
      <c r="B51" s="191">
        <v>42</v>
      </c>
      <c r="C51" s="192">
        <f>'5 жастағы балалар Ф'!C97</f>
        <v>0</v>
      </c>
      <c r="D51" s="192">
        <f>'5 жастағы балалар Ф'!Y99</f>
        <v>0</v>
      </c>
      <c r="E51" s="192">
        <f>'5 жастағы балалар Ф'!Z99</f>
        <v>0</v>
      </c>
      <c r="F51" s="192">
        <f>'5 жастағы балалар Ф'!AA99</f>
        <v>0</v>
      </c>
      <c r="G51" s="192">
        <f>'5 жастағы балалар К'!CJ97</f>
        <v>0</v>
      </c>
      <c r="H51" s="192">
        <f>'5 жастағы балалар К'!CK97</f>
        <v>0</v>
      </c>
      <c r="I51" s="192">
        <f>'5 жастағы балалар К'!CL97</f>
        <v>0</v>
      </c>
      <c r="J51" s="192">
        <f>'5 жастағы балалар Т'!Y97</f>
        <v>0</v>
      </c>
      <c r="K51" s="192">
        <f>'5 жастағы балалар Т'!Z97</f>
        <v>0</v>
      </c>
      <c r="L51" s="192">
        <f>'5 жастағы балалар Т'!AA97</f>
        <v>0</v>
      </c>
      <c r="M51" s="192">
        <f>'5 жастағы балалар Ш'!DE97</f>
        <v>0</v>
      </c>
      <c r="N51" s="210">
        <f>'5 жастағы балалар Ш'!DF97</f>
        <v>0</v>
      </c>
      <c r="O51" s="210">
        <f>'5 жастағы балалар Ш'!DG97</f>
        <v>0</v>
      </c>
      <c r="P51" s="210">
        <f>'5 жастағы балалар Ә'!Y97</f>
        <v>0</v>
      </c>
      <c r="Q51" s="210">
        <f>'5 жастағы балалар Ә'!Z97</f>
        <v>0</v>
      </c>
      <c r="R51" s="210">
        <f>'5 жастағы балалар Ә'!AA97</f>
        <v>0</v>
      </c>
      <c r="S51" s="221">
        <f t="shared" si="5"/>
        <v>0</v>
      </c>
      <c r="T51" s="222">
        <f t="shared" si="6"/>
        <v>0</v>
      </c>
      <c r="U51" s="223">
        <f t="shared" si="7"/>
        <v>0</v>
      </c>
    </row>
    <row r="52" spans="2:21">
      <c r="B52" s="195"/>
      <c r="C52" s="195"/>
      <c r="D52" s="195"/>
      <c r="E52" s="195"/>
      <c r="F52" s="195"/>
      <c r="G52" s="195"/>
      <c r="H52" s="195"/>
      <c r="I52" s="195"/>
      <c r="J52" s="195"/>
      <c r="K52" s="195"/>
      <c r="L52" s="195"/>
      <c r="M52" s="195"/>
      <c r="N52" s="195"/>
      <c r="O52" s="195"/>
      <c r="P52" s="195"/>
      <c r="Q52" s="195"/>
      <c r="R52" s="195"/>
      <c r="S52" s="195"/>
      <c r="T52" s="195"/>
      <c r="U52" s="195"/>
    </row>
    <row r="53" ht="15.6" spans="2:21">
      <c r="B53" s="196" t="s">
        <v>70</v>
      </c>
      <c r="C53" s="196"/>
      <c r="D53" s="196"/>
      <c r="E53" s="196"/>
      <c r="F53" s="196"/>
      <c r="G53" s="196"/>
      <c r="H53" s="196"/>
      <c r="I53" s="196"/>
      <c r="J53" s="196"/>
      <c r="K53" s="196"/>
      <c r="L53" s="196"/>
      <c r="M53" s="196"/>
      <c r="N53" s="196"/>
      <c r="O53" s="196"/>
      <c r="P53" s="196"/>
      <c r="Q53" s="196">
        <f>'5 жастағы балалар Ф'!Z101</f>
        <v>9</v>
      </c>
      <c r="R53" s="196"/>
      <c r="S53" s="196"/>
      <c r="T53" s="196"/>
      <c r="U53" s="196"/>
    </row>
    <row r="54" spans="2:21">
      <c r="B54" s="197"/>
      <c r="C54" s="197"/>
      <c r="D54" s="197"/>
      <c r="E54" s="197"/>
      <c r="F54" s="197"/>
      <c r="G54" s="197"/>
      <c r="H54" s="197"/>
      <c r="I54" s="197"/>
      <c r="J54" s="197"/>
      <c r="K54" s="197"/>
      <c r="L54" s="197"/>
      <c r="M54" s="197"/>
      <c r="N54" s="197"/>
      <c r="O54" s="197"/>
      <c r="P54" s="197"/>
      <c r="Q54" s="197"/>
      <c r="R54" s="197"/>
      <c r="S54" s="197"/>
      <c r="T54" s="197"/>
      <c r="U54" s="197"/>
    </row>
    <row r="55" spans="2:21">
      <c r="B55" s="197"/>
      <c r="C55" s="197"/>
      <c r="D55" s="197"/>
      <c r="E55" s="197"/>
      <c r="F55" s="197"/>
      <c r="G55" s="197"/>
      <c r="H55" s="197"/>
      <c r="I55" s="197"/>
      <c r="J55" s="197"/>
      <c r="K55" s="197"/>
      <c r="L55" s="197"/>
      <c r="M55" s="197"/>
      <c r="N55" s="197"/>
      <c r="O55" s="197"/>
      <c r="P55" s="197"/>
      <c r="Q55" s="197"/>
      <c r="R55" s="197"/>
      <c r="S55" s="197"/>
      <c r="T55" s="197"/>
      <c r="U55" s="197"/>
    </row>
    <row r="56" ht="15" customHeight="1" spans="2:27">
      <c r="B56" s="179" t="s">
        <v>3</v>
      </c>
      <c r="C56" s="198" t="s">
        <v>808</v>
      </c>
      <c r="D56" s="199" t="s">
        <v>809</v>
      </c>
      <c r="E56" s="200"/>
      <c r="F56" s="198" t="s">
        <v>810</v>
      </c>
      <c r="G56" s="201" t="s">
        <v>5</v>
      </c>
      <c r="H56" s="202"/>
      <c r="I56" s="202"/>
      <c r="J56" s="202"/>
      <c r="K56" s="202"/>
      <c r="L56" s="202"/>
      <c r="M56" s="202"/>
      <c r="N56" s="202"/>
      <c r="O56" s="202"/>
      <c r="P56" s="202"/>
      <c r="Q56" s="202"/>
      <c r="R56" s="202"/>
      <c r="S56" s="202"/>
      <c r="T56" s="202"/>
      <c r="U56" s="202"/>
      <c r="V56" s="202"/>
      <c r="W56" s="202"/>
      <c r="X56" s="202"/>
      <c r="Y56" s="202"/>
      <c r="Z56" s="202"/>
      <c r="AA56" s="278"/>
    </row>
    <row r="57" spans="2:27">
      <c r="B57" s="203"/>
      <c r="C57" s="204"/>
      <c r="D57" s="205"/>
      <c r="E57" s="206"/>
      <c r="F57" s="204"/>
      <c r="G57" s="207" t="s">
        <v>9</v>
      </c>
      <c r="H57" s="208"/>
      <c r="I57" s="208"/>
      <c r="J57" s="208"/>
      <c r="K57" s="208"/>
      <c r="L57" s="208"/>
      <c r="M57" s="208"/>
      <c r="N57" s="208"/>
      <c r="O57" s="208"/>
      <c r="P57" s="208"/>
      <c r="Q57" s="208"/>
      <c r="R57" s="208"/>
      <c r="S57" s="208"/>
      <c r="T57" s="208"/>
      <c r="U57" s="208"/>
      <c r="V57" s="208"/>
      <c r="W57" s="208"/>
      <c r="X57" s="208"/>
      <c r="Y57" s="208"/>
      <c r="Z57" s="208"/>
      <c r="AA57" s="279"/>
    </row>
    <row r="58" ht="178.5" customHeight="1" spans="2:27">
      <c r="B58" s="203"/>
      <c r="C58" s="204"/>
      <c r="D58" s="205"/>
      <c r="E58" s="206"/>
      <c r="F58" s="204"/>
      <c r="G58" s="293" t="s">
        <v>82</v>
      </c>
      <c r="H58" s="293"/>
      <c r="I58" s="293"/>
      <c r="J58" s="293" t="s">
        <v>83</v>
      </c>
      <c r="K58" s="293"/>
      <c r="L58" s="293"/>
      <c r="M58" s="293" t="s">
        <v>84</v>
      </c>
      <c r="N58" s="293"/>
      <c r="O58" s="293"/>
      <c r="P58" s="293" t="s">
        <v>85</v>
      </c>
      <c r="Q58" s="293"/>
      <c r="R58" s="293"/>
      <c r="S58" s="293" t="s">
        <v>86</v>
      </c>
      <c r="T58" s="293"/>
      <c r="U58" s="293"/>
      <c r="V58" s="293" t="s">
        <v>87</v>
      </c>
      <c r="W58" s="293"/>
      <c r="X58" s="293"/>
      <c r="Y58" s="293" t="s">
        <v>88</v>
      </c>
      <c r="Z58" s="293"/>
      <c r="AA58" s="293"/>
    </row>
    <row r="59" ht="62.4" spans="2:27">
      <c r="B59" s="185"/>
      <c r="C59" s="294"/>
      <c r="D59" s="295"/>
      <c r="E59" s="296"/>
      <c r="F59" s="294"/>
      <c r="G59" s="186" t="s">
        <v>795</v>
      </c>
      <c r="H59" s="186" t="s">
        <v>796</v>
      </c>
      <c r="I59" s="186" t="s">
        <v>797</v>
      </c>
      <c r="J59" s="186" t="s">
        <v>795</v>
      </c>
      <c r="K59" s="186" t="s">
        <v>796</v>
      </c>
      <c r="L59" s="186" t="s">
        <v>797</v>
      </c>
      <c r="M59" s="186" t="s">
        <v>795</v>
      </c>
      <c r="N59" s="186" t="s">
        <v>796</v>
      </c>
      <c r="O59" s="186" t="s">
        <v>797</v>
      </c>
      <c r="P59" s="186" t="s">
        <v>795</v>
      </c>
      <c r="Q59" s="186" t="s">
        <v>796</v>
      </c>
      <c r="R59" s="186" t="s">
        <v>797</v>
      </c>
      <c r="S59" s="186" t="s">
        <v>795</v>
      </c>
      <c r="T59" s="186" t="s">
        <v>796</v>
      </c>
      <c r="U59" s="186" t="s">
        <v>797</v>
      </c>
      <c r="V59" s="186" t="s">
        <v>795</v>
      </c>
      <c r="W59" s="186" t="s">
        <v>796</v>
      </c>
      <c r="X59" s="186" t="s">
        <v>797</v>
      </c>
      <c r="Y59" s="186" t="s">
        <v>795</v>
      </c>
      <c r="Z59" s="186" t="s">
        <v>796</v>
      </c>
      <c r="AA59" s="186" t="s">
        <v>797</v>
      </c>
    </row>
    <row r="60" ht="45" customHeight="1" spans="2:27">
      <c r="B60" s="297">
        <v>1</v>
      </c>
      <c r="C60" s="298" t="s">
        <v>811</v>
      </c>
      <c r="D60" s="299" t="s">
        <v>812</v>
      </c>
      <c r="E60" s="300"/>
      <c r="F60" s="301">
        <f>Q53</f>
        <v>9</v>
      </c>
      <c r="G60" s="302">
        <f>'5 жастағы балалар Ф'!D98</f>
        <v>6</v>
      </c>
      <c r="H60" s="302">
        <f>'5 жастағы балалар Ф'!E98</f>
        <v>1</v>
      </c>
      <c r="I60" s="302">
        <f>'5 жастағы балалар Ф'!F98</f>
        <v>2</v>
      </c>
      <c r="J60" s="302">
        <f>'5 жастағы балалар Ф'!G98</f>
        <v>6</v>
      </c>
      <c r="K60" s="302">
        <f>'5 жастағы балалар Ф'!H98</f>
        <v>1</v>
      </c>
      <c r="L60" s="302">
        <f>'5 жастағы балалар Ф'!I98</f>
        <v>2</v>
      </c>
      <c r="M60" s="302">
        <f>'5 жастағы балалар Ф'!J98</f>
        <v>6</v>
      </c>
      <c r="N60" s="302">
        <f>'5 жастағы балалар Ф'!K98</f>
        <v>1</v>
      </c>
      <c r="O60" s="302">
        <f>'5 жастағы балалар Ф'!L98</f>
        <v>2</v>
      </c>
      <c r="P60" s="302">
        <f>'5 жастағы балалар Ф'!M98</f>
        <v>6</v>
      </c>
      <c r="Q60" s="302">
        <f>'5 жастағы балалар Ф'!N98</f>
        <v>1</v>
      </c>
      <c r="R60" s="302">
        <f>'5 жастағы балалар Ф'!O98</f>
        <v>2</v>
      </c>
      <c r="S60" s="302">
        <f>'5 жастағы балалар Ф'!P98</f>
        <v>8</v>
      </c>
      <c r="T60" s="302">
        <f>'5 жастағы балалар Ф'!Q98</f>
        <v>1</v>
      </c>
      <c r="U60" s="302">
        <f>'5 жастағы балалар Ф'!R98</f>
        <v>0</v>
      </c>
      <c r="V60" s="302">
        <f>'5 жастағы балалар Ф'!S98</f>
        <v>6</v>
      </c>
      <c r="W60" s="302">
        <f>'5 жастағы балалар Ф'!T98</f>
        <v>3</v>
      </c>
      <c r="X60" s="302">
        <f>'5 жастағы балалар Ф'!U98</f>
        <v>0</v>
      </c>
      <c r="Y60" s="302">
        <f>'5 жастағы балалар Ф'!V98</f>
        <v>5</v>
      </c>
      <c r="Z60" s="302">
        <f>'5 жастағы балалар Ф'!W98</f>
        <v>4</v>
      </c>
      <c r="AA60" s="302">
        <f>'5 жастағы балалар Ф'!X98</f>
        <v>0</v>
      </c>
    </row>
    <row r="61" ht="15.6" spans="2:27">
      <c r="B61" s="303"/>
      <c r="C61" s="304"/>
      <c r="D61" s="305"/>
      <c r="E61" s="305"/>
      <c r="F61" s="302" t="s">
        <v>73</v>
      </c>
      <c r="G61" s="306">
        <f>'5 жастағы балалар Ф'!D99</f>
        <v>66.6666666666667</v>
      </c>
      <c r="H61" s="306">
        <f>'5 жастағы балалар Ф'!E99</f>
        <v>11.1111111111111</v>
      </c>
      <c r="I61" s="306">
        <f>'5 жастағы балалар Ф'!F99</f>
        <v>22.2222222222222</v>
      </c>
      <c r="J61" s="306">
        <f>'5 жастағы балалар Ф'!G99</f>
        <v>66.6666666666667</v>
      </c>
      <c r="K61" s="306">
        <f>'5 жастағы балалар Ф'!H99</f>
        <v>11.1111111111111</v>
      </c>
      <c r="L61" s="306">
        <f>'5 жастағы балалар Ф'!I99</f>
        <v>22.2222222222222</v>
      </c>
      <c r="M61" s="306">
        <f>'5 жастағы балалар Ф'!J99</f>
        <v>66.6666666666667</v>
      </c>
      <c r="N61" s="306">
        <f>'5 жастағы балалар Ф'!K99</f>
        <v>11.1111111111111</v>
      </c>
      <c r="O61" s="306">
        <f>'5 жастағы балалар Ф'!L99</f>
        <v>22.2222222222222</v>
      </c>
      <c r="P61" s="306">
        <f>'5 жастағы балалар Ф'!M99</f>
        <v>66.6666666666667</v>
      </c>
      <c r="Q61" s="306">
        <f>'5 жастағы балалар Ф'!N99</f>
        <v>11.1111111111111</v>
      </c>
      <c r="R61" s="306">
        <f>'5 жастағы балалар Ф'!O99</f>
        <v>22.2222222222222</v>
      </c>
      <c r="S61" s="306">
        <f>'5 жастағы балалар Ф'!P99</f>
        <v>88.8888888888889</v>
      </c>
      <c r="T61" s="306">
        <f>'5 жастағы балалар Ф'!Q99</f>
        <v>11.1111111111111</v>
      </c>
      <c r="U61" s="306">
        <f>'5 жастағы балалар Ф'!R99</f>
        <v>0</v>
      </c>
      <c r="V61" s="306">
        <f>'5 жастағы балалар Ф'!S99</f>
        <v>66.6666666666667</v>
      </c>
      <c r="W61" s="306">
        <f>'5 жастағы балалар Ф'!T99</f>
        <v>33.3333333333333</v>
      </c>
      <c r="X61" s="306">
        <f>'5 жастағы балалар Ф'!U99</f>
        <v>0</v>
      </c>
      <c r="Y61" s="306">
        <f>'5 жастағы балалар Ф'!V99</f>
        <v>55.5555555555556</v>
      </c>
      <c r="Z61" s="306">
        <f>'5 жастағы балалар Ф'!W99</f>
        <v>44.4444444444444</v>
      </c>
      <c r="AA61" s="306">
        <f>'5 жастағы балалар Ф'!X99</f>
        <v>0</v>
      </c>
    </row>
    <row r="63" ht="15" customHeight="1" spans="2:27">
      <c r="B63" s="179" t="s">
        <v>3</v>
      </c>
      <c r="C63" s="198" t="s">
        <v>808</v>
      </c>
      <c r="D63" s="199" t="s">
        <v>809</v>
      </c>
      <c r="E63" s="200"/>
      <c r="F63" s="198" t="s">
        <v>810</v>
      </c>
      <c r="G63" s="201" t="s">
        <v>112</v>
      </c>
      <c r="H63" s="202"/>
      <c r="I63" s="202"/>
      <c r="J63" s="202"/>
      <c r="K63" s="202"/>
      <c r="L63" s="202"/>
      <c r="M63" s="202"/>
      <c r="N63" s="202"/>
      <c r="O63" s="202"/>
      <c r="P63" s="202"/>
      <c r="Q63" s="202"/>
      <c r="R63" s="202"/>
      <c r="S63" s="202"/>
      <c r="T63" s="202"/>
      <c r="U63" s="202"/>
      <c r="V63" s="202"/>
      <c r="W63" s="202"/>
      <c r="X63" s="202"/>
      <c r="Y63" s="202"/>
      <c r="Z63" s="202"/>
      <c r="AA63" s="278"/>
    </row>
    <row r="64" spans="2:27">
      <c r="B64" s="203"/>
      <c r="C64" s="204"/>
      <c r="D64" s="205"/>
      <c r="E64" s="206"/>
      <c r="F64" s="204"/>
      <c r="G64" s="207" t="s">
        <v>113</v>
      </c>
      <c r="H64" s="208"/>
      <c r="I64" s="208"/>
      <c r="J64" s="208"/>
      <c r="K64" s="208"/>
      <c r="L64" s="208"/>
      <c r="M64" s="208"/>
      <c r="N64" s="208"/>
      <c r="O64" s="208"/>
      <c r="P64" s="208"/>
      <c r="Q64" s="208"/>
      <c r="R64" s="208"/>
      <c r="S64" s="208"/>
      <c r="T64" s="208"/>
      <c r="U64" s="208"/>
      <c r="V64" s="208"/>
      <c r="W64" s="208"/>
      <c r="X64" s="208"/>
      <c r="Y64" s="208"/>
      <c r="Z64" s="208"/>
      <c r="AA64" s="279"/>
    </row>
    <row r="65" ht="109.5" customHeight="1" spans="2:27">
      <c r="B65" s="203"/>
      <c r="C65" s="204"/>
      <c r="D65" s="205"/>
      <c r="E65" s="206"/>
      <c r="F65" s="204"/>
      <c r="G65" s="293" t="s">
        <v>235</v>
      </c>
      <c r="H65" s="293"/>
      <c r="I65" s="293"/>
      <c r="J65" s="293" t="s">
        <v>236</v>
      </c>
      <c r="K65" s="293"/>
      <c r="L65" s="293"/>
      <c r="M65" s="293" t="s">
        <v>237</v>
      </c>
      <c r="N65" s="293"/>
      <c r="O65" s="293"/>
      <c r="P65" s="293" t="s">
        <v>238</v>
      </c>
      <c r="Q65" s="293"/>
      <c r="R65" s="293"/>
      <c r="S65" s="293" t="s">
        <v>239</v>
      </c>
      <c r="T65" s="293"/>
      <c r="U65" s="293"/>
      <c r="V65" s="293" t="s">
        <v>240</v>
      </c>
      <c r="W65" s="293"/>
      <c r="X65" s="293"/>
      <c r="Y65" s="293" t="s">
        <v>241</v>
      </c>
      <c r="Z65" s="293"/>
      <c r="AA65" s="293"/>
    </row>
    <row r="66" ht="62.4" spans="2:27">
      <c r="B66" s="185"/>
      <c r="C66" s="294"/>
      <c r="D66" s="295"/>
      <c r="E66" s="296"/>
      <c r="F66" s="294"/>
      <c r="G66" s="186" t="s">
        <v>795</v>
      </c>
      <c r="H66" s="186" t="s">
        <v>796</v>
      </c>
      <c r="I66" s="186" t="s">
        <v>797</v>
      </c>
      <c r="J66" s="186" t="s">
        <v>795</v>
      </c>
      <c r="K66" s="186" t="s">
        <v>796</v>
      </c>
      <c r="L66" s="186" t="s">
        <v>797</v>
      </c>
      <c r="M66" s="186" t="s">
        <v>795</v>
      </c>
      <c r="N66" s="186" t="s">
        <v>796</v>
      </c>
      <c r="O66" s="186" t="s">
        <v>797</v>
      </c>
      <c r="P66" s="186" t="s">
        <v>795</v>
      </c>
      <c r="Q66" s="186" t="s">
        <v>796</v>
      </c>
      <c r="R66" s="186" t="s">
        <v>797</v>
      </c>
      <c r="S66" s="186" t="s">
        <v>795</v>
      </c>
      <c r="T66" s="186" t="s">
        <v>796</v>
      </c>
      <c r="U66" s="186" t="s">
        <v>797</v>
      </c>
      <c r="V66" s="186" t="s">
        <v>795</v>
      </c>
      <c r="W66" s="186" t="s">
        <v>796</v>
      </c>
      <c r="X66" s="186" t="s">
        <v>797</v>
      </c>
      <c r="Y66" s="186" t="s">
        <v>795</v>
      </c>
      <c r="Z66" s="186" t="s">
        <v>796</v>
      </c>
      <c r="AA66" s="186" t="s">
        <v>797</v>
      </c>
    </row>
    <row r="67" ht="45" customHeight="1" spans="2:27">
      <c r="B67" s="297">
        <v>1</v>
      </c>
      <c r="C67" s="307" t="str">
        <f>C60</f>
        <v>"Мектепалды сыныбы"</v>
      </c>
      <c r="D67" s="308" t="str">
        <f>D60</f>
        <v>Мухаметзянова Орал Болатовна</v>
      </c>
      <c r="E67" s="309"/>
      <c r="F67" s="301">
        <f>Q53</f>
        <v>9</v>
      </c>
      <c r="G67" s="302">
        <f>'5 жастағы балалар К'!D98</f>
        <v>3</v>
      </c>
      <c r="H67" s="302">
        <f>'5 жастағы балалар К'!E98</f>
        <v>3</v>
      </c>
      <c r="I67" s="302">
        <f>'5 жастағы балалар К'!F98</f>
        <v>3</v>
      </c>
      <c r="J67" s="302">
        <f>'5 жастағы балалар К'!G98</f>
        <v>3</v>
      </c>
      <c r="K67" s="302">
        <f>'5 жастағы балалар К'!H98</f>
        <v>3</v>
      </c>
      <c r="L67" s="302">
        <f>'5 жастағы балалар К'!I98</f>
        <v>3</v>
      </c>
      <c r="M67" s="302">
        <f>'5 жастағы балалар К'!J98</f>
        <v>3</v>
      </c>
      <c r="N67" s="302">
        <f>'5 жастағы балалар К'!K98</f>
        <v>4</v>
      </c>
      <c r="O67" s="302">
        <f>'5 жастағы балалар К'!L98</f>
        <v>2</v>
      </c>
      <c r="P67" s="302">
        <f>'5 жастағы балалар К'!M98</f>
        <v>3</v>
      </c>
      <c r="Q67" s="302">
        <f>'5 жастағы балалар К'!N98</f>
        <v>4</v>
      </c>
      <c r="R67" s="302">
        <f>'5 жастағы балалар К'!O98</f>
        <v>2</v>
      </c>
      <c r="S67" s="302">
        <f>'5 жастағы балалар К'!P98</f>
        <v>3</v>
      </c>
      <c r="T67" s="302">
        <f>'5 жастағы балалар К'!Q98</f>
        <v>4</v>
      </c>
      <c r="U67" s="302">
        <f>'5 жастағы балалар К'!R98</f>
        <v>2</v>
      </c>
      <c r="V67" s="302">
        <f>'5 жастағы балалар К'!S98</f>
        <v>4</v>
      </c>
      <c r="W67" s="302">
        <f>'5 жастағы балалар К'!T98</f>
        <v>3</v>
      </c>
      <c r="X67" s="302">
        <f>'5 жастағы балалар К'!U98</f>
        <v>2</v>
      </c>
      <c r="Y67" s="302">
        <f>'5 жастағы балалар К'!V98</f>
        <v>4</v>
      </c>
      <c r="Z67" s="302">
        <f>'5 жастағы балалар К'!W98</f>
        <v>4</v>
      </c>
      <c r="AA67" s="302">
        <f>'5 жастағы балалар К'!X98</f>
        <v>1</v>
      </c>
    </row>
    <row r="68" ht="15.6" spans="2:27">
      <c r="B68" s="303"/>
      <c r="C68" s="310"/>
      <c r="D68" s="311"/>
      <c r="E68" s="311"/>
      <c r="F68" s="302" t="s">
        <v>73</v>
      </c>
      <c r="G68" s="306">
        <f>'5 жастағы балалар К'!D99</f>
        <v>33.3333333333333</v>
      </c>
      <c r="H68" s="306">
        <f>'5 жастағы балалар К'!E99</f>
        <v>33.3333333333333</v>
      </c>
      <c r="I68" s="306">
        <f>'5 жастағы балалар К'!F99</f>
        <v>33.3333333333333</v>
      </c>
      <c r="J68" s="306">
        <f>'5 жастағы балалар К'!G99</f>
        <v>33.3333333333333</v>
      </c>
      <c r="K68" s="306">
        <f>'5 жастағы балалар К'!H99</f>
        <v>33.3333333333333</v>
      </c>
      <c r="L68" s="306">
        <f>'5 жастағы балалар К'!I99</f>
        <v>33.3333333333333</v>
      </c>
      <c r="M68" s="306">
        <f>'5 жастағы балалар К'!J99</f>
        <v>33.3333333333333</v>
      </c>
      <c r="N68" s="306">
        <f>'5 жастағы балалар К'!K99</f>
        <v>44.4444444444444</v>
      </c>
      <c r="O68" s="306">
        <f>'5 жастағы балалар К'!L99</f>
        <v>22.2222222222222</v>
      </c>
      <c r="P68" s="306">
        <f>'5 жастағы балалар К'!M99</f>
        <v>33.3333333333333</v>
      </c>
      <c r="Q68" s="306">
        <f>'5 жастағы балалар К'!N99</f>
        <v>44.4444444444444</v>
      </c>
      <c r="R68" s="306">
        <f>'5 жастағы балалар К'!O99</f>
        <v>22.2222222222222</v>
      </c>
      <c r="S68" s="306">
        <f>'5 жастағы балалар К'!P99</f>
        <v>33.3333333333333</v>
      </c>
      <c r="T68" s="306">
        <f>'5 жастағы балалар К'!Q99</f>
        <v>44.4444444444444</v>
      </c>
      <c r="U68" s="306">
        <f>'5 жастағы балалар К'!R99</f>
        <v>22.2222222222222</v>
      </c>
      <c r="V68" s="306">
        <f>'5 жастағы балалар К'!S99</f>
        <v>44.4444444444444</v>
      </c>
      <c r="W68" s="306">
        <f>'5 жастағы балалар К'!T99</f>
        <v>33.3333333333333</v>
      </c>
      <c r="X68" s="306">
        <f>'5 жастағы балалар К'!U99</f>
        <v>22.2222222222222</v>
      </c>
      <c r="Y68" s="306">
        <f>'5 жастағы балалар К'!V99</f>
        <v>44.4444444444444</v>
      </c>
      <c r="Z68" s="306">
        <f>'5 жастағы балалар К'!W99</f>
        <v>44.4444444444444</v>
      </c>
      <c r="AA68" s="306">
        <f>'5 жастағы балалар К'!X99</f>
        <v>11.1111111111111</v>
      </c>
    </row>
    <row r="70" ht="15" customHeight="1" spans="2:27">
      <c r="B70" s="179" t="s">
        <v>3</v>
      </c>
      <c r="C70" s="198" t="s">
        <v>808</v>
      </c>
      <c r="D70" s="199" t="s">
        <v>809</v>
      </c>
      <c r="E70" s="200"/>
      <c r="F70" s="198" t="s">
        <v>810</v>
      </c>
      <c r="G70" s="201" t="s">
        <v>112</v>
      </c>
      <c r="H70" s="202"/>
      <c r="I70" s="202"/>
      <c r="J70" s="202"/>
      <c r="K70" s="202"/>
      <c r="L70" s="202"/>
      <c r="M70" s="202"/>
      <c r="N70" s="202"/>
      <c r="O70" s="202"/>
      <c r="P70" s="202"/>
      <c r="Q70" s="202"/>
      <c r="R70" s="202"/>
      <c r="S70" s="202"/>
      <c r="T70" s="202"/>
      <c r="U70" s="202"/>
      <c r="V70" s="202"/>
      <c r="W70" s="202"/>
      <c r="X70" s="202"/>
      <c r="Y70" s="202"/>
      <c r="Z70" s="202"/>
      <c r="AA70" s="278"/>
    </row>
    <row r="71" spans="2:27">
      <c r="B71" s="203"/>
      <c r="C71" s="204"/>
      <c r="D71" s="205"/>
      <c r="E71" s="206"/>
      <c r="F71" s="204"/>
      <c r="G71" s="207" t="s">
        <v>114</v>
      </c>
      <c r="H71" s="208"/>
      <c r="I71" s="208"/>
      <c r="J71" s="208"/>
      <c r="K71" s="208"/>
      <c r="L71" s="208"/>
      <c r="M71" s="208"/>
      <c r="N71" s="208"/>
      <c r="O71" s="208"/>
      <c r="P71" s="208"/>
      <c r="Q71" s="208"/>
      <c r="R71" s="208"/>
      <c r="S71" s="208"/>
      <c r="T71" s="208"/>
      <c r="U71" s="208"/>
      <c r="V71" s="208"/>
      <c r="W71" s="208"/>
      <c r="X71" s="208"/>
      <c r="Y71" s="208"/>
      <c r="Z71" s="208"/>
      <c r="AA71" s="279"/>
    </row>
    <row r="72" ht="106.5" customHeight="1" spans="2:27">
      <c r="B72" s="203"/>
      <c r="C72" s="204"/>
      <c r="D72" s="205"/>
      <c r="E72" s="206"/>
      <c r="F72" s="204"/>
      <c r="G72" s="293" t="s">
        <v>242</v>
      </c>
      <c r="H72" s="293"/>
      <c r="I72" s="293"/>
      <c r="J72" s="293" t="s">
        <v>243</v>
      </c>
      <c r="K72" s="293"/>
      <c r="L72" s="293"/>
      <c r="M72" s="293" t="s">
        <v>244</v>
      </c>
      <c r="N72" s="293"/>
      <c r="O72" s="293"/>
      <c r="P72" s="293" t="s">
        <v>245</v>
      </c>
      <c r="Q72" s="293"/>
      <c r="R72" s="293"/>
      <c r="S72" s="293" t="s">
        <v>246</v>
      </c>
      <c r="T72" s="293"/>
      <c r="U72" s="293"/>
      <c r="V72" s="293" t="s">
        <v>247</v>
      </c>
      <c r="W72" s="293"/>
      <c r="X72" s="293"/>
      <c r="Y72" s="293" t="s">
        <v>248</v>
      </c>
      <c r="Z72" s="293"/>
      <c r="AA72" s="293"/>
    </row>
    <row r="73" ht="62.4" spans="2:27">
      <c r="B73" s="185"/>
      <c r="C73" s="294"/>
      <c r="D73" s="295"/>
      <c r="E73" s="296"/>
      <c r="F73" s="294"/>
      <c r="G73" s="186" t="s">
        <v>795</v>
      </c>
      <c r="H73" s="186" t="s">
        <v>796</v>
      </c>
      <c r="I73" s="186" t="s">
        <v>797</v>
      </c>
      <c r="J73" s="186" t="s">
        <v>795</v>
      </c>
      <c r="K73" s="186" t="s">
        <v>796</v>
      </c>
      <c r="L73" s="186" t="s">
        <v>797</v>
      </c>
      <c r="M73" s="186" t="s">
        <v>795</v>
      </c>
      <c r="N73" s="186" t="s">
        <v>796</v>
      </c>
      <c r="O73" s="186" t="s">
        <v>797</v>
      </c>
      <c r="P73" s="186" t="s">
        <v>795</v>
      </c>
      <c r="Q73" s="186" t="s">
        <v>796</v>
      </c>
      <c r="R73" s="186" t="s">
        <v>797</v>
      </c>
      <c r="S73" s="186" t="s">
        <v>795</v>
      </c>
      <c r="T73" s="186" t="s">
        <v>796</v>
      </c>
      <c r="U73" s="186" t="s">
        <v>797</v>
      </c>
      <c r="V73" s="186" t="s">
        <v>795</v>
      </c>
      <c r="W73" s="186" t="s">
        <v>796</v>
      </c>
      <c r="X73" s="186" t="s">
        <v>797</v>
      </c>
      <c r="Y73" s="186" t="s">
        <v>795</v>
      </c>
      <c r="Z73" s="186" t="s">
        <v>796</v>
      </c>
      <c r="AA73" s="186" t="s">
        <v>797</v>
      </c>
    </row>
    <row r="74" ht="45" customHeight="1" spans="2:27">
      <c r="B74" s="297">
        <v>1</v>
      </c>
      <c r="C74" s="307" t="str">
        <f>C60</f>
        <v>"Мектепалды сыныбы"</v>
      </c>
      <c r="D74" s="308" t="str">
        <f>D60</f>
        <v>Мухаметзянова Орал Болатовна</v>
      </c>
      <c r="E74" s="309"/>
      <c r="F74" s="301">
        <f>Q53</f>
        <v>9</v>
      </c>
      <c r="G74" s="302">
        <f>'5 жастағы балалар К'!Y98</f>
        <v>4</v>
      </c>
      <c r="H74" s="302">
        <f>'5 жастағы балалар К'!Z98</f>
        <v>3</v>
      </c>
      <c r="I74" s="302">
        <f>'5 жастағы балалар К'!AA98</f>
        <v>2</v>
      </c>
      <c r="J74" s="302">
        <f>'5 жастағы балалар К'!AB98</f>
        <v>4</v>
      </c>
      <c r="K74" s="302">
        <f>'5 жастағы балалар К'!AC98</f>
        <v>3</v>
      </c>
      <c r="L74" s="302">
        <f>'5 жастағы балалар К'!AD98</f>
        <v>2</v>
      </c>
      <c r="M74" s="302">
        <f>'5 жастағы балалар К'!AE98</f>
        <v>3</v>
      </c>
      <c r="N74" s="302">
        <f>'5 жастағы балалар К'!AF98</f>
        <v>4</v>
      </c>
      <c r="O74" s="302">
        <f>'5 жастағы балалар К'!AG98</f>
        <v>2</v>
      </c>
      <c r="P74" s="302">
        <f>'5 жастағы балалар К'!AH98</f>
        <v>0</v>
      </c>
      <c r="Q74" s="302">
        <f>'5 жастағы балалар К'!AI98</f>
        <v>6</v>
      </c>
      <c r="R74" s="302">
        <f>'5 жастағы балалар К'!AJ98</f>
        <v>2</v>
      </c>
      <c r="S74" s="302">
        <f>'5 жастағы балалар К'!AK98</f>
        <v>0</v>
      </c>
      <c r="T74" s="302">
        <f>'5 жастағы балалар К'!AL98</f>
        <v>7</v>
      </c>
      <c r="U74" s="302">
        <f>'5 жастағы балалар К'!AM98</f>
        <v>2</v>
      </c>
      <c r="V74" s="302">
        <f>'5 жастағы балалар К'!AN98</f>
        <v>0</v>
      </c>
      <c r="W74" s="302">
        <f>'5 жастағы балалар К'!AO98</f>
        <v>7</v>
      </c>
      <c r="X74" s="302">
        <f>'5 жастағы балалар К'!AP98</f>
        <v>2</v>
      </c>
      <c r="Y74" s="302">
        <f>'5 жастағы балалар К'!AQ98</f>
        <v>0</v>
      </c>
      <c r="Z74" s="302">
        <f>'5 жастағы балалар К'!AR98</f>
        <v>7</v>
      </c>
      <c r="AA74" s="302">
        <f>'5 жастағы балалар К'!AS98</f>
        <v>2</v>
      </c>
    </row>
    <row r="75" ht="15.6" spans="2:27">
      <c r="B75" s="303"/>
      <c r="C75" s="310"/>
      <c r="D75" s="311"/>
      <c r="E75" s="311"/>
      <c r="F75" s="302" t="s">
        <v>73</v>
      </c>
      <c r="G75" s="306">
        <f>'5 жастағы балалар К'!Y99</f>
        <v>44.4444444444444</v>
      </c>
      <c r="H75" s="306">
        <f>'5 жастағы балалар К'!Z99</f>
        <v>33.3333333333333</v>
      </c>
      <c r="I75" s="306">
        <f>'5 жастағы балалар К'!AA99</f>
        <v>22.2222222222222</v>
      </c>
      <c r="J75" s="306">
        <f>'5 жастағы балалар К'!AB99</f>
        <v>44.4444444444444</v>
      </c>
      <c r="K75" s="306">
        <f>'5 жастағы балалар К'!AC99</f>
        <v>33.3333333333333</v>
      </c>
      <c r="L75" s="306">
        <f>'5 жастағы балалар К'!AD99</f>
        <v>22.2222222222222</v>
      </c>
      <c r="M75" s="306">
        <f>'5 жастағы балалар К'!AE99</f>
        <v>33.3333333333333</v>
      </c>
      <c r="N75" s="306">
        <f>'5 жастағы балалар К'!AF99</f>
        <v>44.4444444444444</v>
      </c>
      <c r="O75" s="306">
        <f>'5 жастағы балалар К'!AG99</f>
        <v>22.2222222222222</v>
      </c>
      <c r="P75" s="306">
        <f>'5 жастағы балалар К'!AH99</f>
        <v>0</v>
      </c>
      <c r="Q75" s="306">
        <f>'5 жастағы балалар К'!AI99</f>
        <v>66.6666666666667</v>
      </c>
      <c r="R75" s="306">
        <f>'5 жастағы балалар К'!AJ99</f>
        <v>22.2222222222222</v>
      </c>
      <c r="S75" s="306">
        <f>'5 жастағы балалар К'!AK99</f>
        <v>0</v>
      </c>
      <c r="T75" s="306">
        <f>'5 жастағы балалар К'!AL99</f>
        <v>77.7777777777778</v>
      </c>
      <c r="U75" s="306">
        <f>'5 жастағы балалар К'!AM99</f>
        <v>22.2222222222222</v>
      </c>
      <c r="V75" s="306">
        <f>'5 жастағы балалар К'!AN99</f>
        <v>0</v>
      </c>
      <c r="W75" s="306">
        <f>'5 жастағы балалар К'!AO99</f>
        <v>77.7777777777778</v>
      </c>
      <c r="X75" s="306">
        <f>'5 жастағы балалар К'!AP99</f>
        <v>22.2222222222222</v>
      </c>
      <c r="Y75" s="306">
        <f>'5 жастағы балалар К'!AQ99</f>
        <v>0</v>
      </c>
      <c r="Z75" s="306">
        <f>'5 жастағы балалар К'!AR99</f>
        <v>77.7777777777778</v>
      </c>
      <c r="AA75" s="306">
        <f>'5 жастағы балалар К'!AS99</f>
        <v>22.2222222222222</v>
      </c>
    </row>
    <row r="77" ht="15" customHeight="1" spans="2:27">
      <c r="B77" s="179" t="s">
        <v>3</v>
      </c>
      <c r="C77" s="198" t="s">
        <v>808</v>
      </c>
      <c r="D77" s="199" t="s">
        <v>809</v>
      </c>
      <c r="E77" s="200"/>
      <c r="F77" s="198" t="s">
        <v>810</v>
      </c>
      <c r="G77" s="201" t="s">
        <v>112</v>
      </c>
      <c r="H77" s="202"/>
      <c r="I77" s="202"/>
      <c r="J77" s="202"/>
      <c r="K77" s="202"/>
      <c r="L77" s="202"/>
      <c r="M77" s="202"/>
      <c r="N77" s="202"/>
      <c r="O77" s="202"/>
      <c r="P77" s="202"/>
      <c r="Q77" s="202"/>
      <c r="R77" s="202"/>
      <c r="S77" s="202"/>
      <c r="T77" s="202"/>
      <c r="U77" s="202"/>
      <c r="V77" s="202"/>
      <c r="W77" s="202"/>
      <c r="X77" s="202"/>
      <c r="Y77" s="202"/>
      <c r="Z77" s="202"/>
      <c r="AA77" s="278"/>
    </row>
    <row r="78" spans="2:27">
      <c r="B78" s="203"/>
      <c r="C78" s="204"/>
      <c r="D78" s="205"/>
      <c r="E78" s="206"/>
      <c r="F78" s="204"/>
      <c r="G78" s="207" t="s">
        <v>206</v>
      </c>
      <c r="H78" s="208"/>
      <c r="I78" s="208"/>
      <c r="J78" s="208"/>
      <c r="K78" s="208"/>
      <c r="L78" s="208"/>
      <c r="M78" s="208"/>
      <c r="N78" s="208"/>
      <c r="O78" s="208"/>
      <c r="P78" s="208"/>
      <c r="Q78" s="208"/>
      <c r="R78" s="208"/>
      <c r="S78" s="208"/>
      <c r="T78" s="208"/>
      <c r="U78" s="208"/>
      <c r="V78" s="208"/>
      <c r="W78" s="208"/>
      <c r="X78" s="208"/>
      <c r="Y78" s="208"/>
      <c r="Z78" s="208"/>
      <c r="AA78" s="279"/>
    </row>
    <row r="79" ht="86.25" customHeight="1" spans="2:27">
      <c r="B79" s="203"/>
      <c r="C79" s="204"/>
      <c r="D79" s="205"/>
      <c r="E79" s="206"/>
      <c r="F79" s="204"/>
      <c r="G79" s="293" t="s">
        <v>249</v>
      </c>
      <c r="H79" s="293"/>
      <c r="I79" s="293"/>
      <c r="J79" s="293" t="s">
        <v>250</v>
      </c>
      <c r="K79" s="293"/>
      <c r="L79" s="293"/>
      <c r="M79" s="293" t="s">
        <v>251</v>
      </c>
      <c r="N79" s="293"/>
      <c r="O79" s="293"/>
      <c r="P79" s="293" t="s">
        <v>252</v>
      </c>
      <c r="Q79" s="293"/>
      <c r="R79" s="293"/>
      <c r="S79" s="293" t="s">
        <v>253</v>
      </c>
      <c r="T79" s="293"/>
      <c r="U79" s="293"/>
      <c r="V79" s="293" t="s">
        <v>254</v>
      </c>
      <c r="W79" s="293"/>
      <c r="X79" s="293"/>
      <c r="Y79" s="293" t="s">
        <v>255</v>
      </c>
      <c r="Z79" s="293"/>
      <c r="AA79" s="293"/>
    </row>
    <row r="80" ht="62.4" spans="2:27">
      <c r="B80" s="185"/>
      <c r="C80" s="294"/>
      <c r="D80" s="295"/>
      <c r="E80" s="296"/>
      <c r="F80" s="294"/>
      <c r="G80" s="186" t="s">
        <v>795</v>
      </c>
      <c r="H80" s="186" t="s">
        <v>796</v>
      </c>
      <c r="I80" s="186" t="s">
        <v>797</v>
      </c>
      <c r="J80" s="186" t="s">
        <v>795</v>
      </c>
      <c r="K80" s="186" t="s">
        <v>796</v>
      </c>
      <c r="L80" s="186" t="s">
        <v>797</v>
      </c>
      <c r="M80" s="186" t="s">
        <v>795</v>
      </c>
      <c r="N80" s="186" t="s">
        <v>796</v>
      </c>
      <c r="O80" s="186" t="s">
        <v>797</v>
      </c>
      <c r="P80" s="186" t="s">
        <v>795</v>
      </c>
      <c r="Q80" s="186" t="s">
        <v>796</v>
      </c>
      <c r="R80" s="186" t="s">
        <v>797</v>
      </c>
      <c r="S80" s="186" t="s">
        <v>795</v>
      </c>
      <c r="T80" s="186" t="s">
        <v>796</v>
      </c>
      <c r="U80" s="186" t="s">
        <v>797</v>
      </c>
      <c r="V80" s="186" t="s">
        <v>795</v>
      </c>
      <c r="W80" s="186" t="s">
        <v>796</v>
      </c>
      <c r="X80" s="186" t="s">
        <v>797</v>
      </c>
      <c r="Y80" s="186" t="s">
        <v>795</v>
      </c>
      <c r="Z80" s="186" t="s">
        <v>796</v>
      </c>
      <c r="AA80" s="186" t="s">
        <v>797</v>
      </c>
    </row>
    <row r="81" ht="45" customHeight="1" spans="2:27">
      <c r="B81" s="297">
        <v>1</v>
      </c>
      <c r="C81" s="307" t="str">
        <f>C60</f>
        <v>"Мектепалды сыныбы"</v>
      </c>
      <c r="D81" s="308" t="str">
        <f>D60</f>
        <v>Мухаметзянова Орал Болатовна</v>
      </c>
      <c r="E81" s="309"/>
      <c r="F81" s="301">
        <f>Q53</f>
        <v>9</v>
      </c>
      <c r="G81" s="302">
        <f>'5 жастағы балалар К'!AT98</f>
        <v>0</v>
      </c>
      <c r="H81" s="302">
        <f>'5 жастағы балалар К'!AU98</f>
        <v>7</v>
      </c>
      <c r="I81" s="302">
        <f>'5 жастағы балалар К'!AV98</f>
        <v>2</v>
      </c>
      <c r="J81" s="302">
        <f>'5 жастағы балалар К'!AW98</f>
        <v>0</v>
      </c>
      <c r="K81" s="302">
        <f>'5 жастағы балалар К'!AX98</f>
        <v>6</v>
      </c>
      <c r="L81" s="302">
        <f>'5 жастағы балалар К'!AY98</f>
        <v>3</v>
      </c>
      <c r="M81" s="302">
        <f>'5 жастағы балалар К'!AZ98</f>
        <v>0</v>
      </c>
      <c r="N81" s="302">
        <f>'5 жастағы балалар К'!BA98</f>
        <v>6</v>
      </c>
      <c r="O81" s="302">
        <f>'5 жастағы балалар К'!BB98</f>
        <v>3</v>
      </c>
      <c r="P81" s="302">
        <f>'5 жастағы балалар К'!BC98</f>
        <v>3</v>
      </c>
      <c r="Q81" s="302">
        <f>'5 жастағы балалар К'!BD98</f>
        <v>4</v>
      </c>
      <c r="R81" s="302">
        <f>'5 жастағы балалар К'!BE98</f>
        <v>2</v>
      </c>
      <c r="S81" s="302">
        <f>'5 жастағы балалар К'!BF98</f>
        <v>6</v>
      </c>
      <c r="T81" s="302">
        <f>'5 жастағы балалар К'!BG98</f>
        <v>3</v>
      </c>
      <c r="U81" s="302">
        <f>'5 жастағы балалар К'!BH98</f>
        <v>0</v>
      </c>
      <c r="V81" s="302">
        <f>'5 жастағы балалар К'!BI98</f>
        <v>4</v>
      </c>
      <c r="W81" s="302">
        <f>'5 жастағы балалар К'!BJ98</f>
        <v>3</v>
      </c>
      <c r="X81" s="302">
        <f>'5 жастағы балалар К'!BK98</f>
        <v>2</v>
      </c>
      <c r="Y81" s="302">
        <f>'5 жастағы балалар К'!BL98</f>
        <v>4</v>
      </c>
      <c r="Z81" s="302">
        <f>'5 жастағы балалар К'!BM98</f>
        <v>2</v>
      </c>
      <c r="AA81" s="302">
        <f>'5 жастағы балалар К'!BN98</f>
        <v>3</v>
      </c>
    </row>
    <row r="82" ht="20.25" customHeight="1" spans="2:27">
      <c r="B82" s="303"/>
      <c r="C82" s="310"/>
      <c r="D82" s="311"/>
      <c r="E82" s="311"/>
      <c r="F82" s="302" t="s">
        <v>73</v>
      </c>
      <c r="G82" s="306">
        <f>'5 жастағы балалар К'!AT99</f>
        <v>0</v>
      </c>
      <c r="H82" s="306">
        <f>'5 жастағы балалар К'!AU99</f>
        <v>77.7777777777778</v>
      </c>
      <c r="I82" s="306">
        <f>'5 жастағы балалар К'!AV99</f>
        <v>22.2222222222222</v>
      </c>
      <c r="J82" s="306">
        <f>'5 жастағы балалар К'!AW99</f>
        <v>0</v>
      </c>
      <c r="K82" s="306">
        <f>'5 жастағы балалар К'!AX99</f>
        <v>66.6666666666667</v>
      </c>
      <c r="L82" s="306">
        <f>'5 жастағы балалар К'!AY99</f>
        <v>33.3333333333333</v>
      </c>
      <c r="M82" s="306">
        <f>'5 жастағы балалар К'!AZ99</f>
        <v>0</v>
      </c>
      <c r="N82" s="306">
        <f>'5 жастағы балалар К'!BA99</f>
        <v>66.6666666666667</v>
      </c>
      <c r="O82" s="306">
        <f>'5 жастағы балалар К'!BB99</f>
        <v>33.3333333333333</v>
      </c>
      <c r="P82" s="306">
        <f>'5 жастағы балалар К'!BC99</f>
        <v>33.3333333333333</v>
      </c>
      <c r="Q82" s="306">
        <f>'5 жастағы балалар К'!BD99</f>
        <v>44.4444444444444</v>
      </c>
      <c r="R82" s="306">
        <f>'5 жастағы балалар К'!BE99</f>
        <v>22.2222222222222</v>
      </c>
      <c r="S82" s="306">
        <f>'5 жастағы балалар К'!BF99</f>
        <v>66.6666666666667</v>
      </c>
      <c r="T82" s="306">
        <f>'5 жастағы балалар К'!BG99</f>
        <v>33.3333333333333</v>
      </c>
      <c r="U82" s="306">
        <f>'5 жастағы балалар К'!BH99</f>
        <v>0</v>
      </c>
      <c r="V82" s="306">
        <f>'5 жастағы балалар К'!BI99</f>
        <v>44.4444444444444</v>
      </c>
      <c r="W82" s="306">
        <f>'5 жастағы балалар К'!BJ99</f>
        <v>33.3333333333333</v>
      </c>
      <c r="X82" s="306">
        <f>'5 жастағы балалар К'!BK99</f>
        <v>22.2222222222222</v>
      </c>
      <c r="Y82" s="306">
        <f>'5 жастағы балалар К'!BL99</f>
        <v>44.4444444444444</v>
      </c>
      <c r="Z82" s="306">
        <f>'5 жастағы балалар К'!BM99</f>
        <v>22.2222222222222</v>
      </c>
      <c r="AA82" s="306">
        <f>'5 жастағы балалар К'!BN99</f>
        <v>33.3333333333333</v>
      </c>
    </row>
    <row r="84" ht="15" customHeight="1" spans="2:27">
      <c r="B84" s="179" t="s">
        <v>3</v>
      </c>
      <c r="C84" s="198" t="s">
        <v>808</v>
      </c>
      <c r="D84" s="199" t="s">
        <v>809</v>
      </c>
      <c r="E84" s="200"/>
      <c r="F84" s="198" t="s">
        <v>810</v>
      </c>
      <c r="G84" s="201" t="s">
        <v>112</v>
      </c>
      <c r="H84" s="202"/>
      <c r="I84" s="202"/>
      <c r="J84" s="202"/>
      <c r="K84" s="202"/>
      <c r="L84" s="202"/>
      <c r="M84" s="202"/>
      <c r="N84" s="202"/>
      <c r="O84" s="202"/>
      <c r="P84" s="202"/>
      <c r="Q84" s="202"/>
      <c r="R84" s="202"/>
      <c r="S84" s="202"/>
      <c r="T84" s="202"/>
      <c r="U84" s="202"/>
      <c r="V84" s="202"/>
      <c r="W84" s="202"/>
      <c r="X84" s="202"/>
      <c r="Y84" s="202"/>
      <c r="Z84" s="202"/>
      <c r="AA84" s="278"/>
    </row>
    <row r="85" spans="2:27">
      <c r="B85" s="203"/>
      <c r="C85" s="204"/>
      <c r="D85" s="205"/>
      <c r="E85" s="206"/>
      <c r="F85" s="204"/>
      <c r="G85" s="207" t="s">
        <v>115</v>
      </c>
      <c r="H85" s="208"/>
      <c r="I85" s="208"/>
      <c r="J85" s="208"/>
      <c r="K85" s="208"/>
      <c r="L85" s="208"/>
      <c r="M85" s="208"/>
      <c r="N85" s="208"/>
      <c r="O85" s="208"/>
      <c r="P85" s="208"/>
      <c r="Q85" s="208"/>
      <c r="R85" s="208"/>
      <c r="S85" s="208"/>
      <c r="T85" s="208"/>
      <c r="U85" s="208"/>
      <c r="V85" s="208"/>
      <c r="W85" s="208"/>
      <c r="X85" s="208"/>
      <c r="Y85" s="208"/>
      <c r="Z85" s="208"/>
      <c r="AA85" s="279"/>
    </row>
    <row r="86" ht="129" customHeight="1" spans="2:27">
      <c r="B86" s="203"/>
      <c r="C86" s="204"/>
      <c r="D86" s="205"/>
      <c r="E86" s="206"/>
      <c r="F86" s="204"/>
      <c r="G86" s="293" t="s">
        <v>261</v>
      </c>
      <c r="H86" s="293"/>
      <c r="I86" s="293"/>
      <c r="J86" s="293" t="s">
        <v>261</v>
      </c>
      <c r="K86" s="293"/>
      <c r="L86" s="293"/>
      <c r="M86" s="293" t="s">
        <v>261</v>
      </c>
      <c r="N86" s="293"/>
      <c r="O86" s="293"/>
      <c r="P86" s="293" t="s">
        <v>261</v>
      </c>
      <c r="Q86" s="293"/>
      <c r="R86" s="293"/>
      <c r="S86" s="293" t="s">
        <v>261</v>
      </c>
      <c r="T86" s="293"/>
      <c r="U86" s="293"/>
      <c r="V86" s="293" t="s">
        <v>261</v>
      </c>
      <c r="W86" s="293"/>
      <c r="X86" s="293"/>
      <c r="Y86" s="293" t="s">
        <v>261</v>
      </c>
      <c r="Z86" s="293"/>
      <c r="AA86" s="293"/>
    </row>
    <row r="87" ht="62.4" spans="2:27">
      <c r="B87" s="185"/>
      <c r="C87" s="294"/>
      <c r="D87" s="295"/>
      <c r="E87" s="296"/>
      <c r="F87" s="294"/>
      <c r="G87" s="186" t="s">
        <v>795</v>
      </c>
      <c r="H87" s="186" t="s">
        <v>796</v>
      </c>
      <c r="I87" s="186" t="s">
        <v>797</v>
      </c>
      <c r="J87" s="186" t="s">
        <v>795</v>
      </c>
      <c r="K87" s="186" t="s">
        <v>796</v>
      </c>
      <c r="L87" s="186" t="s">
        <v>797</v>
      </c>
      <c r="M87" s="186" t="s">
        <v>795</v>
      </c>
      <c r="N87" s="186" t="s">
        <v>796</v>
      </c>
      <c r="O87" s="186" t="s">
        <v>797</v>
      </c>
      <c r="P87" s="186" t="s">
        <v>795</v>
      </c>
      <c r="Q87" s="186" t="s">
        <v>796</v>
      </c>
      <c r="R87" s="186" t="s">
        <v>797</v>
      </c>
      <c r="S87" s="186" t="s">
        <v>795</v>
      </c>
      <c r="T87" s="186" t="s">
        <v>796</v>
      </c>
      <c r="U87" s="186" t="s">
        <v>797</v>
      </c>
      <c r="V87" s="186" t="s">
        <v>795</v>
      </c>
      <c r="W87" s="186" t="s">
        <v>796</v>
      </c>
      <c r="X87" s="186" t="s">
        <v>797</v>
      </c>
      <c r="Y87" s="186" t="s">
        <v>795</v>
      </c>
      <c r="Z87" s="186" t="s">
        <v>796</v>
      </c>
      <c r="AA87" s="186" t="s">
        <v>797</v>
      </c>
    </row>
    <row r="88" ht="45" customHeight="1" spans="2:27">
      <c r="B88" s="297">
        <v>1</v>
      </c>
      <c r="C88" s="307" t="str">
        <f>C60</f>
        <v>"Мектепалды сыныбы"</v>
      </c>
      <c r="D88" s="308" t="str">
        <f>D60</f>
        <v>Мухаметзянова Орал Болатовна</v>
      </c>
      <c r="E88" s="309"/>
      <c r="F88" s="301">
        <f>Q53</f>
        <v>9</v>
      </c>
      <c r="G88" s="302">
        <f>'5 жастағы балалар К'!BO98</f>
        <v>5</v>
      </c>
      <c r="H88" s="302">
        <f>'5 жастағы балалар К'!BP98</f>
        <v>2</v>
      </c>
      <c r="I88" s="302">
        <f>'5 жастағы балалар К'!BQ98</f>
        <v>2</v>
      </c>
      <c r="J88" s="302">
        <f>'5 жастағы балалар К'!BR98</f>
        <v>4</v>
      </c>
      <c r="K88" s="302">
        <f>'5 жастағы балалар К'!BS98</f>
        <v>3</v>
      </c>
      <c r="L88" s="302">
        <f>'5 жастағы балалар К'!BT98</f>
        <v>2</v>
      </c>
      <c r="M88" s="302">
        <f>'5 жастағы балалар К'!BU98</f>
        <v>3</v>
      </c>
      <c r="N88" s="302">
        <f>'5 жастағы балалар К'!BV98</f>
        <v>4</v>
      </c>
      <c r="O88" s="302">
        <f>'5 жастағы балалар К'!BW98</f>
        <v>2</v>
      </c>
      <c r="P88" s="302">
        <f>'5 жастағы балалар К'!BX98</f>
        <v>3</v>
      </c>
      <c r="Q88" s="302">
        <f>'5 жастағы балалар К'!BY98</f>
        <v>4</v>
      </c>
      <c r="R88" s="302">
        <f>'5 жастағы балалар К'!BZ98</f>
        <v>2</v>
      </c>
      <c r="S88" s="302">
        <f>'5 жастағы балалар К'!CA98</f>
        <v>6</v>
      </c>
      <c r="T88" s="302">
        <f>'5 жастағы балалар К'!CB98</f>
        <v>1</v>
      </c>
      <c r="U88" s="302">
        <f>'5 жастағы балалар К'!CC98</f>
        <v>2</v>
      </c>
      <c r="V88" s="302">
        <f>'5 жастағы балалар К'!CD98</f>
        <v>4</v>
      </c>
      <c r="W88" s="302">
        <f>'5 жастағы балалар К'!CE98</f>
        <v>3</v>
      </c>
      <c r="X88" s="302">
        <f>'5 жастағы балалар К'!CF98</f>
        <v>2</v>
      </c>
      <c r="Y88" s="302">
        <f>'5 жастағы балалар К'!CG98</f>
        <v>4</v>
      </c>
      <c r="Z88" s="302">
        <f>'5 жастағы балалар К'!CH98</f>
        <v>3</v>
      </c>
      <c r="AA88" s="302">
        <f>'5 жастағы балалар К'!CI98</f>
        <v>2</v>
      </c>
    </row>
    <row r="89" ht="15.6" spans="2:27">
      <c r="B89" s="303"/>
      <c r="C89" s="310"/>
      <c r="D89" s="311"/>
      <c r="E89" s="311"/>
      <c r="F89" s="302" t="s">
        <v>73</v>
      </c>
      <c r="G89" s="306">
        <f>'5 жастағы балалар К'!BO99</f>
        <v>55.5555555555556</v>
      </c>
      <c r="H89" s="306">
        <f>'5 жастағы балалар К'!BP99</f>
        <v>22.2222222222222</v>
      </c>
      <c r="I89" s="306">
        <f>'5 жастағы балалар К'!BQ99</f>
        <v>22.2222222222222</v>
      </c>
      <c r="J89" s="306">
        <f>'5 жастағы балалар К'!BR99</f>
        <v>44.4444444444444</v>
      </c>
      <c r="K89" s="306">
        <f>'5 жастағы балалар К'!BS99</f>
        <v>33.3333333333333</v>
      </c>
      <c r="L89" s="306">
        <f>'5 жастағы балалар К'!BT99</f>
        <v>22.2222222222222</v>
      </c>
      <c r="M89" s="306">
        <f>'5 жастағы балалар К'!BU99</f>
        <v>33.3333333333333</v>
      </c>
      <c r="N89" s="306">
        <f>'5 жастағы балалар К'!BV99</f>
        <v>44.4444444444444</v>
      </c>
      <c r="O89" s="306">
        <f>'5 жастағы балалар К'!BW99</f>
        <v>22.2222222222222</v>
      </c>
      <c r="P89" s="306">
        <f>'5 жастағы балалар К'!BX99</f>
        <v>33.3333333333333</v>
      </c>
      <c r="Q89" s="306">
        <f>'5 жастағы балалар К'!BY99</f>
        <v>44.4444444444444</v>
      </c>
      <c r="R89" s="306">
        <f>'5 жастағы балалар К'!BZ99</f>
        <v>22.2222222222222</v>
      </c>
      <c r="S89" s="306">
        <f>'5 жастағы балалар К'!CA99</f>
        <v>66.6666666666667</v>
      </c>
      <c r="T89" s="306">
        <f>'5 жастағы балалар К'!CB99</f>
        <v>11.1111111111111</v>
      </c>
      <c r="U89" s="306">
        <f>'5 жастағы балалар К'!CC99</f>
        <v>22.2222222222222</v>
      </c>
      <c r="V89" s="306">
        <f>'5 жастағы балалар К'!CD99</f>
        <v>44.4444444444444</v>
      </c>
      <c r="W89" s="306">
        <f>'5 жастағы балалар К'!CE99</f>
        <v>33.3333333333333</v>
      </c>
      <c r="X89" s="306">
        <f>'5 жастағы балалар К'!CF99</f>
        <v>22.2222222222222</v>
      </c>
      <c r="Y89" s="306">
        <f>'5 жастағы балалар К'!CG99</f>
        <v>44.4444444444444</v>
      </c>
      <c r="Z89" s="306">
        <f>'5 жастағы балалар К'!CH99</f>
        <v>33.3333333333333</v>
      </c>
      <c r="AA89" s="306">
        <f>'5 жастағы балалар К'!CI99</f>
        <v>22.2222222222222</v>
      </c>
    </row>
    <row r="91" ht="15" customHeight="1" spans="2:27">
      <c r="B91" s="179" t="s">
        <v>3</v>
      </c>
      <c r="C91" s="198" t="s">
        <v>808</v>
      </c>
      <c r="D91" s="199" t="s">
        <v>809</v>
      </c>
      <c r="E91" s="200"/>
      <c r="F91" s="198" t="s">
        <v>810</v>
      </c>
      <c r="G91" s="201" t="s">
        <v>338</v>
      </c>
      <c r="H91" s="202"/>
      <c r="I91" s="202"/>
      <c r="J91" s="202"/>
      <c r="K91" s="202"/>
      <c r="L91" s="202"/>
      <c r="M91" s="202"/>
      <c r="N91" s="202"/>
      <c r="O91" s="202"/>
      <c r="P91" s="202"/>
      <c r="Q91" s="202"/>
      <c r="R91" s="202"/>
      <c r="S91" s="202"/>
      <c r="T91" s="202"/>
      <c r="U91" s="202"/>
      <c r="V91" s="202"/>
      <c r="W91" s="202"/>
      <c r="X91" s="202"/>
      <c r="Y91" s="202"/>
      <c r="Z91" s="202"/>
      <c r="AA91" s="278"/>
    </row>
    <row r="92" spans="2:27">
      <c r="B92" s="203"/>
      <c r="C92" s="204"/>
      <c r="D92" s="205"/>
      <c r="E92" s="206"/>
      <c r="F92" s="204"/>
      <c r="G92" s="207" t="s">
        <v>339</v>
      </c>
      <c r="H92" s="208"/>
      <c r="I92" s="208"/>
      <c r="J92" s="208"/>
      <c r="K92" s="208"/>
      <c r="L92" s="208"/>
      <c r="M92" s="208"/>
      <c r="N92" s="208"/>
      <c r="O92" s="208"/>
      <c r="P92" s="208"/>
      <c r="Q92" s="208"/>
      <c r="R92" s="208"/>
      <c r="S92" s="208"/>
      <c r="T92" s="208"/>
      <c r="U92" s="208"/>
      <c r="V92" s="208"/>
      <c r="W92" s="208"/>
      <c r="X92" s="208"/>
      <c r="Y92" s="208"/>
      <c r="Z92" s="208"/>
      <c r="AA92" s="279"/>
    </row>
    <row r="93" ht="131.25" customHeight="1" spans="2:27">
      <c r="B93" s="203"/>
      <c r="C93" s="204"/>
      <c r="D93" s="205"/>
      <c r="E93" s="206"/>
      <c r="F93" s="204"/>
      <c r="G93" s="293" t="s">
        <v>377</v>
      </c>
      <c r="H93" s="293"/>
      <c r="I93" s="293"/>
      <c r="J93" s="293" t="s">
        <v>378</v>
      </c>
      <c r="K93" s="293"/>
      <c r="L93" s="293"/>
      <c r="M93" s="314" t="s">
        <v>379</v>
      </c>
      <c r="N93" s="314"/>
      <c r="O93" s="314"/>
      <c r="P93" s="314" t="s">
        <v>380</v>
      </c>
      <c r="Q93" s="314"/>
      <c r="R93" s="314"/>
      <c r="S93" s="314" t="s">
        <v>381</v>
      </c>
      <c r="T93" s="314"/>
      <c r="U93" s="314"/>
      <c r="V93" s="314" t="s">
        <v>382</v>
      </c>
      <c r="W93" s="314"/>
      <c r="X93" s="314"/>
      <c r="Y93" s="314" t="s">
        <v>254</v>
      </c>
      <c r="Z93" s="314"/>
      <c r="AA93" s="314"/>
    </row>
    <row r="94" ht="62.4" spans="2:27">
      <c r="B94" s="185"/>
      <c r="C94" s="294"/>
      <c r="D94" s="295"/>
      <c r="E94" s="296"/>
      <c r="F94" s="294"/>
      <c r="G94" s="186" t="s">
        <v>795</v>
      </c>
      <c r="H94" s="186" t="s">
        <v>796</v>
      </c>
      <c r="I94" s="186" t="s">
        <v>797</v>
      </c>
      <c r="J94" s="186" t="s">
        <v>795</v>
      </c>
      <c r="K94" s="186" t="s">
        <v>796</v>
      </c>
      <c r="L94" s="186" t="s">
        <v>797</v>
      </c>
      <c r="M94" s="186" t="s">
        <v>795</v>
      </c>
      <c r="N94" s="186" t="s">
        <v>796</v>
      </c>
      <c r="O94" s="186" t="s">
        <v>797</v>
      </c>
      <c r="P94" s="186" t="s">
        <v>795</v>
      </c>
      <c r="Q94" s="186" t="s">
        <v>796</v>
      </c>
      <c r="R94" s="186" t="s">
        <v>797</v>
      </c>
      <c r="S94" s="186" t="s">
        <v>795</v>
      </c>
      <c r="T94" s="186" t="s">
        <v>796</v>
      </c>
      <c r="U94" s="186" t="s">
        <v>797</v>
      </c>
      <c r="V94" s="186" t="s">
        <v>795</v>
      </c>
      <c r="W94" s="186" t="s">
        <v>796</v>
      </c>
      <c r="X94" s="186" t="s">
        <v>797</v>
      </c>
      <c r="Y94" s="186" t="s">
        <v>795</v>
      </c>
      <c r="Z94" s="186" t="s">
        <v>796</v>
      </c>
      <c r="AA94" s="186" t="s">
        <v>797</v>
      </c>
    </row>
    <row r="95" ht="45" customHeight="1" spans="2:27">
      <c r="B95" s="297">
        <v>1</v>
      </c>
      <c r="C95" s="307" t="str">
        <f>C60</f>
        <v>"Мектепалды сыныбы"</v>
      </c>
      <c r="D95" s="308" t="str">
        <f>D60</f>
        <v>Мухаметзянова Орал Болатовна</v>
      </c>
      <c r="E95" s="309"/>
      <c r="F95" s="301">
        <f>Q53</f>
        <v>9</v>
      </c>
      <c r="G95" s="312">
        <f>'5 жастағы балалар Т'!D98</f>
        <v>3</v>
      </c>
      <c r="H95" s="312">
        <f>'5 жастағы балалар Т'!E98</f>
        <v>3</v>
      </c>
      <c r="I95" s="312">
        <f>'5 жастағы балалар Т'!F98</f>
        <v>3</v>
      </c>
      <c r="J95" s="312">
        <f>'5 жастағы балалар Т'!G98</f>
        <v>4</v>
      </c>
      <c r="K95" s="312">
        <f>'5 жастағы балалар Т'!H98</f>
        <v>2</v>
      </c>
      <c r="L95" s="312">
        <f>'5 жастағы балалар Т'!I98</f>
        <v>3</v>
      </c>
      <c r="M95" s="312">
        <f>'5 жастағы балалар Т'!J98</f>
        <v>4</v>
      </c>
      <c r="N95" s="312">
        <f>'5 жастағы балалар Т'!K98</f>
        <v>3</v>
      </c>
      <c r="O95" s="312">
        <f>'5 жастағы балалар Т'!L98</f>
        <v>2</v>
      </c>
      <c r="P95" s="312">
        <f>'5 жастағы балалар Т'!M98</f>
        <v>4</v>
      </c>
      <c r="Q95" s="312">
        <f>'5 жастағы балалар Т'!N98</f>
        <v>3</v>
      </c>
      <c r="R95" s="312">
        <f>'5 жастағы балалар Т'!O98</f>
        <v>2</v>
      </c>
      <c r="S95" s="312">
        <f>'5 жастағы балалар Т'!P98</f>
        <v>4</v>
      </c>
      <c r="T95" s="312">
        <f>'5 жастағы балалар Т'!Q98</f>
        <v>2</v>
      </c>
      <c r="U95" s="312">
        <f>'5 жастағы балалар Т'!R98</f>
        <v>3</v>
      </c>
      <c r="V95" s="312">
        <f>'5 жастағы балалар Т'!S98</f>
        <v>4</v>
      </c>
      <c r="W95" s="312">
        <f>'5 жастағы балалар Т'!T98</f>
        <v>2</v>
      </c>
      <c r="X95" s="312">
        <f>'5 жастағы балалар Т'!U98</f>
        <v>3</v>
      </c>
      <c r="Y95" s="312">
        <f>'5 жастағы балалар Т'!V98</f>
        <v>4</v>
      </c>
      <c r="Z95" s="312">
        <f>'5 жастағы балалар Т'!W98</f>
        <v>2</v>
      </c>
      <c r="AA95" s="312">
        <f>'5 жастағы балалар Т'!X98</f>
        <v>3</v>
      </c>
    </row>
    <row r="96" ht="15.6" spans="2:27">
      <c r="B96" s="303"/>
      <c r="C96" s="310"/>
      <c r="D96" s="311"/>
      <c r="E96" s="311"/>
      <c r="F96" s="302" t="s">
        <v>73</v>
      </c>
      <c r="G96" s="313">
        <f>'5 жастағы балалар Т'!D99</f>
        <v>33.3333333333333</v>
      </c>
      <c r="H96" s="313">
        <f>'5 жастағы балалар Т'!E99</f>
        <v>33.3333333333333</v>
      </c>
      <c r="I96" s="313">
        <f>'5 жастағы балалар Т'!F99</f>
        <v>33.3333333333333</v>
      </c>
      <c r="J96" s="313">
        <f>'5 жастағы балалар Т'!G99</f>
        <v>44.4444444444444</v>
      </c>
      <c r="K96" s="313">
        <f>'5 жастағы балалар Т'!H99</f>
        <v>22.2222222222222</v>
      </c>
      <c r="L96" s="313">
        <f>'5 жастағы балалар Т'!I99</f>
        <v>33.3333333333333</v>
      </c>
      <c r="M96" s="313">
        <f>'5 жастағы балалар Т'!J99</f>
        <v>44.4444444444444</v>
      </c>
      <c r="N96" s="313">
        <f>'5 жастағы балалар Т'!K99</f>
        <v>33.3333333333333</v>
      </c>
      <c r="O96" s="313">
        <f>'5 жастағы балалар Т'!L99</f>
        <v>22.2222222222222</v>
      </c>
      <c r="P96" s="313">
        <f>'5 жастағы балалар Т'!M99</f>
        <v>44.4444444444444</v>
      </c>
      <c r="Q96" s="313">
        <f>'5 жастағы балалар Т'!N99</f>
        <v>33.3333333333333</v>
      </c>
      <c r="R96" s="313">
        <f>'5 жастағы балалар Т'!O99</f>
        <v>22.2222222222222</v>
      </c>
      <c r="S96" s="313">
        <f>'5 жастағы балалар Т'!P99</f>
        <v>44.4444444444444</v>
      </c>
      <c r="T96" s="313">
        <f>'5 жастағы балалар Т'!Q99</f>
        <v>22.2222222222222</v>
      </c>
      <c r="U96" s="313">
        <f>'5 жастағы балалар Т'!R99</f>
        <v>33.3333333333333</v>
      </c>
      <c r="V96" s="313">
        <f>'5 жастағы балалар Т'!S99</f>
        <v>44.4444444444444</v>
      </c>
      <c r="W96" s="313">
        <f>'5 жастағы балалар Т'!T99</f>
        <v>22.2222222222222</v>
      </c>
      <c r="X96" s="313">
        <f>'5 жастағы балалар Т'!U99</f>
        <v>33.3333333333333</v>
      </c>
      <c r="Y96" s="313">
        <f>'5 жастағы балалар Т'!V99</f>
        <v>44.4444444444444</v>
      </c>
      <c r="Z96" s="313">
        <f>'5 жастағы балалар Т'!W99</f>
        <v>22.2222222222222</v>
      </c>
      <c r="AA96" s="313">
        <f>'5 жастағы балалар Т'!X99</f>
        <v>33.3333333333333</v>
      </c>
    </row>
    <row r="98" ht="15" customHeight="1" spans="2:27">
      <c r="B98" s="179" t="s">
        <v>3</v>
      </c>
      <c r="C98" s="198" t="s">
        <v>808</v>
      </c>
      <c r="D98" s="199" t="s">
        <v>809</v>
      </c>
      <c r="E98" s="200"/>
      <c r="F98" s="198" t="s">
        <v>810</v>
      </c>
      <c r="G98" s="201" t="s">
        <v>405</v>
      </c>
      <c r="H98" s="202"/>
      <c r="I98" s="202"/>
      <c r="J98" s="202"/>
      <c r="K98" s="202"/>
      <c r="L98" s="202"/>
      <c r="M98" s="202"/>
      <c r="N98" s="202"/>
      <c r="O98" s="202"/>
      <c r="P98" s="202"/>
      <c r="Q98" s="202"/>
      <c r="R98" s="202"/>
      <c r="S98" s="202"/>
      <c r="T98" s="202"/>
      <c r="U98" s="202"/>
      <c r="V98" s="202"/>
      <c r="W98" s="202"/>
      <c r="X98" s="202"/>
      <c r="Y98" s="202"/>
      <c r="Z98" s="202"/>
      <c r="AA98" s="278"/>
    </row>
    <row r="99" spans="2:27">
      <c r="B99" s="203"/>
      <c r="C99" s="204"/>
      <c r="D99" s="205"/>
      <c r="E99" s="206"/>
      <c r="F99" s="204"/>
      <c r="G99" s="207" t="s">
        <v>406</v>
      </c>
      <c r="H99" s="208"/>
      <c r="I99" s="208"/>
      <c r="J99" s="208"/>
      <c r="K99" s="208"/>
      <c r="L99" s="208"/>
      <c r="M99" s="208"/>
      <c r="N99" s="208"/>
      <c r="O99" s="208"/>
      <c r="P99" s="208"/>
      <c r="Q99" s="208"/>
      <c r="R99" s="208"/>
      <c r="S99" s="208"/>
      <c r="T99" s="208"/>
      <c r="U99" s="208"/>
      <c r="V99" s="208"/>
      <c r="W99" s="208"/>
      <c r="X99" s="208"/>
      <c r="Y99" s="208"/>
      <c r="Z99" s="208"/>
      <c r="AA99" s="279"/>
    </row>
    <row r="100" ht="126" customHeight="1" spans="2:27">
      <c r="B100" s="203"/>
      <c r="C100" s="204"/>
      <c r="D100" s="205"/>
      <c r="E100" s="206"/>
      <c r="F100" s="204"/>
      <c r="G100" s="293" t="s">
        <v>594</v>
      </c>
      <c r="H100" s="293"/>
      <c r="I100" s="293"/>
      <c r="J100" s="293" t="s">
        <v>595</v>
      </c>
      <c r="K100" s="293"/>
      <c r="L100" s="293"/>
      <c r="M100" s="293" t="s">
        <v>596</v>
      </c>
      <c r="N100" s="293"/>
      <c r="O100" s="293"/>
      <c r="P100" s="293" t="s">
        <v>597</v>
      </c>
      <c r="Q100" s="293"/>
      <c r="R100" s="293"/>
      <c r="S100" s="293" t="s">
        <v>598</v>
      </c>
      <c r="T100" s="293"/>
      <c r="U100" s="293"/>
      <c r="V100" s="293" t="s">
        <v>599</v>
      </c>
      <c r="W100" s="293"/>
      <c r="X100" s="293"/>
      <c r="Y100" s="293" t="s">
        <v>600</v>
      </c>
      <c r="Z100" s="293"/>
      <c r="AA100" s="293"/>
    </row>
    <row r="101" ht="62.4" spans="2:27">
      <c r="B101" s="185"/>
      <c r="C101" s="294"/>
      <c r="D101" s="295"/>
      <c r="E101" s="296"/>
      <c r="F101" s="294"/>
      <c r="G101" s="186" t="s">
        <v>795</v>
      </c>
      <c r="H101" s="186" t="s">
        <v>796</v>
      </c>
      <c r="I101" s="186" t="s">
        <v>797</v>
      </c>
      <c r="J101" s="186" t="s">
        <v>795</v>
      </c>
      <c r="K101" s="186" t="s">
        <v>796</v>
      </c>
      <c r="L101" s="186" t="s">
        <v>797</v>
      </c>
      <c r="M101" s="186" t="s">
        <v>795</v>
      </c>
      <c r="N101" s="186" t="s">
        <v>796</v>
      </c>
      <c r="O101" s="186" t="s">
        <v>797</v>
      </c>
      <c r="P101" s="186" t="s">
        <v>795</v>
      </c>
      <c r="Q101" s="186" t="s">
        <v>796</v>
      </c>
      <c r="R101" s="186" t="s">
        <v>797</v>
      </c>
      <c r="S101" s="186" t="s">
        <v>795</v>
      </c>
      <c r="T101" s="186" t="s">
        <v>796</v>
      </c>
      <c r="U101" s="186" t="s">
        <v>797</v>
      </c>
      <c r="V101" s="186" t="s">
        <v>795</v>
      </c>
      <c r="W101" s="186" t="s">
        <v>796</v>
      </c>
      <c r="X101" s="186" t="s">
        <v>797</v>
      </c>
      <c r="Y101" s="186" t="s">
        <v>795</v>
      </c>
      <c r="Z101" s="186" t="s">
        <v>796</v>
      </c>
      <c r="AA101" s="186" t="s">
        <v>797</v>
      </c>
    </row>
    <row r="102" ht="45" customHeight="1" spans="2:27">
      <c r="B102" s="297">
        <v>1</v>
      </c>
      <c r="C102" s="307" t="str">
        <f>C60</f>
        <v>"Мектепалды сыныбы"</v>
      </c>
      <c r="D102" s="308" t="str">
        <f>D60</f>
        <v>Мухаметзянова Орал Болатовна</v>
      </c>
      <c r="E102" s="309"/>
      <c r="F102" s="301">
        <f>Q53</f>
        <v>9</v>
      </c>
      <c r="G102" s="302">
        <f>'5 жастағы балалар Ш'!D98</f>
        <v>3</v>
      </c>
      <c r="H102" s="302">
        <f>'5 жастағы балалар Ш'!E98</f>
        <v>3</v>
      </c>
      <c r="I102" s="302">
        <f>'5 жастағы балалар Ш'!F98</f>
        <v>3</v>
      </c>
      <c r="J102" s="302">
        <f>'5 жастағы балалар Ш'!G98</f>
        <v>4</v>
      </c>
      <c r="K102" s="302">
        <f>'5 жастағы балалар Ш'!H98</f>
        <v>3</v>
      </c>
      <c r="L102" s="302">
        <f>'5 жастағы балалар Ш'!I98</f>
        <v>2</v>
      </c>
      <c r="M102" s="302">
        <f>'5 жастағы балалар Ш'!J98</f>
        <v>2</v>
      </c>
      <c r="N102" s="302">
        <f>'5 жастағы балалар Ш'!K98</f>
        <v>4</v>
      </c>
      <c r="O102" s="302">
        <f>'5 жастағы балалар Ш'!L98</f>
        <v>3</v>
      </c>
      <c r="P102" s="302">
        <f>'5 жастағы балалар Ш'!M98</f>
        <v>3</v>
      </c>
      <c r="Q102" s="302">
        <f>'5 жастағы балалар Ш'!N98</f>
        <v>4</v>
      </c>
      <c r="R102" s="302">
        <f>'5 жастағы балалар Ш'!O98</f>
        <v>2</v>
      </c>
      <c r="S102" s="302">
        <f>'5 жастағы балалар Ш'!P98</f>
        <v>2</v>
      </c>
      <c r="T102" s="302">
        <f>'5 жастағы балалар Ш'!Q98</f>
        <v>5</v>
      </c>
      <c r="U102" s="302">
        <f>'5 жастағы балалар Ш'!R98</f>
        <v>2</v>
      </c>
      <c r="V102" s="302">
        <f>'5 жастағы балалар Ш'!S98</f>
        <v>2</v>
      </c>
      <c r="W102" s="302">
        <f>'5 жастағы балалар Ш'!T98</f>
        <v>4</v>
      </c>
      <c r="X102" s="302">
        <f>'5 жастағы балалар Ш'!U98</f>
        <v>3</v>
      </c>
      <c r="Y102" s="302">
        <f>'5 жастағы балалар Ш'!V98</f>
        <v>2</v>
      </c>
      <c r="Z102" s="302">
        <f>'5 жастағы балалар Ш'!W98</f>
        <v>5</v>
      </c>
      <c r="AA102" s="302">
        <f>'5 жастағы балалар Ш'!X98</f>
        <v>2</v>
      </c>
    </row>
    <row r="103" ht="15.6" spans="2:27">
      <c r="B103" s="303"/>
      <c r="C103" s="310"/>
      <c r="D103" s="311"/>
      <c r="E103" s="311"/>
      <c r="F103" s="302" t="s">
        <v>73</v>
      </c>
      <c r="G103" s="306">
        <f>'5 жастағы балалар Ш'!D99</f>
        <v>33.3333333333333</v>
      </c>
      <c r="H103" s="306">
        <f>'5 жастағы балалар Ш'!E99</f>
        <v>33.3333333333333</v>
      </c>
      <c r="I103" s="306">
        <f>'5 жастағы балалар Ш'!F99</f>
        <v>33.3333333333333</v>
      </c>
      <c r="J103" s="306">
        <f>'5 жастағы балалар Ш'!G99</f>
        <v>44.4444444444444</v>
      </c>
      <c r="K103" s="306">
        <f>'5 жастағы балалар Ш'!H99</f>
        <v>33.3333333333333</v>
      </c>
      <c r="L103" s="306">
        <f>'5 жастағы балалар Ш'!I99</f>
        <v>22.2222222222222</v>
      </c>
      <c r="M103" s="306">
        <f>'5 жастағы балалар Ш'!J99</f>
        <v>22.2222222222222</v>
      </c>
      <c r="N103" s="306">
        <f>'5 жастағы балалар Ш'!K99</f>
        <v>44.4444444444444</v>
      </c>
      <c r="O103" s="306">
        <f>'5 жастағы балалар Ш'!L99</f>
        <v>33.3333333333333</v>
      </c>
      <c r="P103" s="306">
        <f>'5 жастағы балалар Ш'!M99</f>
        <v>33.3333333333333</v>
      </c>
      <c r="Q103" s="306">
        <f>'5 жастағы балалар Ш'!N99</f>
        <v>44.4444444444444</v>
      </c>
      <c r="R103" s="306">
        <f>'5 жастағы балалар Ш'!O99</f>
        <v>22.2222222222222</v>
      </c>
      <c r="S103" s="306">
        <f>'5 жастағы балалар Ш'!P99</f>
        <v>22.2222222222222</v>
      </c>
      <c r="T103" s="306">
        <f>'5 жастағы балалар Ш'!Q99</f>
        <v>55.5555555555556</v>
      </c>
      <c r="U103" s="306">
        <f>'5 жастағы балалар Ш'!R99</f>
        <v>22.2222222222222</v>
      </c>
      <c r="V103" s="306">
        <f>'5 жастағы балалар Ш'!S99</f>
        <v>22.2222222222222</v>
      </c>
      <c r="W103" s="306">
        <f>'5 жастағы балалар Ш'!T99</f>
        <v>44.4444444444444</v>
      </c>
      <c r="X103" s="306">
        <f>'5 жастағы балалар Ш'!U99</f>
        <v>33.3333333333333</v>
      </c>
      <c r="Y103" s="306">
        <f>'5 жастағы балалар Ш'!V99</f>
        <v>22.2222222222222</v>
      </c>
      <c r="Z103" s="306">
        <f>'5 жастағы балалар Ш'!W99</f>
        <v>55.5555555555556</v>
      </c>
      <c r="AA103" s="306">
        <f>'5 жастағы балалар Ш'!X99</f>
        <v>22.2222222222222</v>
      </c>
    </row>
    <row r="105" ht="15" customHeight="1" spans="2:27">
      <c r="B105" s="179" t="s">
        <v>3</v>
      </c>
      <c r="C105" s="198" t="s">
        <v>808</v>
      </c>
      <c r="D105" s="199" t="s">
        <v>809</v>
      </c>
      <c r="E105" s="200"/>
      <c r="F105" s="198" t="s">
        <v>810</v>
      </c>
      <c r="G105" s="201" t="s">
        <v>405</v>
      </c>
      <c r="H105" s="202"/>
      <c r="I105" s="202"/>
      <c r="J105" s="202"/>
      <c r="K105" s="202"/>
      <c r="L105" s="202"/>
      <c r="M105" s="202"/>
      <c r="N105" s="202"/>
      <c r="O105" s="202"/>
      <c r="P105" s="202"/>
      <c r="Q105" s="202"/>
      <c r="R105" s="202"/>
      <c r="S105" s="202"/>
      <c r="T105" s="202"/>
      <c r="U105" s="202"/>
      <c r="V105" s="202"/>
      <c r="W105" s="202"/>
      <c r="X105" s="202"/>
      <c r="Y105" s="202"/>
      <c r="Z105" s="202"/>
      <c r="AA105" s="278"/>
    </row>
    <row r="106" spans="2:27">
      <c r="B106" s="203"/>
      <c r="C106" s="204"/>
      <c r="D106" s="205"/>
      <c r="E106" s="206"/>
      <c r="F106" s="204"/>
      <c r="G106" s="207" t="s">
        <v>407</v>
      </c>
      <c r="H106" s="208"/>
      <c r="I106" s="208"/>
      <c r="J106" s="208"/>
      <c r="K106" s="208"/>
      <c r="L106" s="208"/>
      <c r="M106" s="208"/>
      <c r="N106" s="208"/>
      <c r="O106" s="208"/>
      <c r="P106" s="208"/>
      <c r="Q106" s="208"/>
      <c r="R106" s="208"/>
      <c r="S106" s="208"/>
      <c r="T106" s="208"/>
      <c r="U106" s="208"/>
      <c r="V106" s="208"/>
      <c r="W106" s="208"/>
      <c r="X106" s="208"/>
      <c r="Y106" s="208"/>
      <c r="Z106" s="208"/>
      <c r="AA106" s="279"/>
    </row>
    <row r="107" ht="127.5" customHeight="1" spans="2:27">
      <c r="B107" s="203"/>
      <c r="C107" s="204"/>
      <c r="D107" s="205"/>
      <c r="E107" s="206"/>
      <c r="F107" s="204"/>
      <c r="G107" s="293" t="s">
        <v>601</v>
      </c>
      <c r="H107" s="293"/>
      <c r="I107" s="293"/>
      <c r="J107" s="293" t="s">
        <v>602</v>
      </c>
      <c r="K107" s="293"/>
      <c r="L107" s="293"/>
      <c r="M107" s="293" t="s">
        <v>603</v>
      </c>
      <c r="N107" s="293"/>
      <c r="O107" s="293"/>
      <c r="P107" s="293" t="s">
        <v>604</v>
      </c>
      <c r="Q107" s="293"/>
      <c r="R107" s="293"/>
      <c r="S107" s="293" t="s">
        <v>605</v>
      </c>
      <c r="T107" s="293"/>
      <c r="U107" s="293"/>
      <c r="V107" s="293" t="s">
        <v>606</v>
      </c>
      <c r="W107" s="293"/>
      <c r="X107" s="293"/>
      <c r="Y107" s="293" t="s">
        <v>607</v>
      </c>
      <c r="Z107" s="293"/>
      <c r="AA107" s="293"/>
    </row>
    <row r="108" ht="62.4" spans="2:27">
      <c r="B108" s="185"/>
      <c r="C108" s="294"/>
      <c r="D108" s="295"/>
      <c r="E108" s="296"/>
      <c r="F108" s="294"/>
      <c r="G108" s="186" t="s">
        <v>795</v>
      </c>
      <c r="H108" s="186" t="s">
        <v>796</v>
      </c>
      <c r="I108" s="186" t="s">
        <v>797</v>
      </c>
      <c r="J108" s="186" t="s">
        <v>795</v>
      </c>
      <c r="K108" s="186" t="s">
        <v>796</v>
      </c>
      <c r="L108" s="186" t="s">
        <v>797</v>
      </c>
      <c r="M108" s="186" t="s">
        <v>795</v>
      </c>
      <c r="N108" s="186" t="s">
        <v>796</v>
      </c>
      <c r="O108" s="186" t="s">
        <v>797</v>
      </c>
      <c r="P108" s="186" t="s">
        <v>795</v>
      </c>
      <c r="Q108" s="186" t="s">
        <v>796</v>
      </c>
      <c r="R108" s="186" t="s">
        <v>797</v>
      </c>
      <c r="S108" s="186" t="s">
        <v>795</v>
      </c>
      <c r="T108" s="186" t="s">
        <v>796</v>
      </c>
      <c r="U108" s="186" t="s">
        <v>797</v>
      </c>
      <c r="V108" s="186" t="s">
        <v>795</v>
      </c>
      <c r="W108" s="186" t="s">
        <v>796</v>
      </c>
      <c r="X108" s="186" t="s">
        <v>797</v>
      </c>
      <c r="Y108" s="186" t="s">
        <v>795</v>
      </c>
      <c r="Z108" s="186" t="s">
        <v>796</v>
      </c>
      <c r="AA108" s="186" t="s">
        <v>797</v>
      </c>
    </row>
    <row r="109" ht="45" customHeight="1" spans="2:27">
      <c r="B109" s="297">
        <v>1</v>
      </c>
      <c r="C109" s="307" t="str">
        <f>C60</f>
        <v>"Мектепалды сыныбы"</v>
      </c>
      <c r="D109" s="308" t="str">
        <f>D60</f>
        <v>Мухаметзянова Орал Болатовна</v>
      </c>
      <c r="E109" s="309"/>
      <c r="F109" s="301">
        <f>Q53</f>
        <v>9</v>
      </c>
      <c r="G109" s="302">
        <f>'5 жастағы балалар Ш'!Y98</f>
        <v>3</v>
      </c>
      <c r="H109" s="302">
        <f>'5 жастағы балалар Ш'!Z98</f>
        <v>4</v>
      </c>
      <c r="I109" s="302">
        <f>'5 жастағы балалар Ш'!AA98</f>
        <v>2</v>
      </c>
      <c r="J109" s="302">
        <f>'5 жастағы балалар Ш'!AB98</f>
        <v>5</v>
      </c>
      <c r="K109" s="302">
        <f>'5 жастағы балалар Ш'!AC98</f>
        <v>2</v>
      </c>
      <c r="L109" s="302">
        <f>'5 жастағы балалар Ш'!AD98</f>
        <v>2</v>
      </c>
      <c r="M109" s="302">
        <f>'5 жастағы балалар Ш'!AE98</f>
        <v>0</v>
      </c>
      <c r="N109" s="302">
        <f>'5 жастағы балалар Ш'!AF98</f>
        <v>7</v>
      </c>
      <c r="O109" s="302">
        <f>'5 жастағы балалар Ш'!AG98</f>
        <v>2</v>
      </c>
      <c r="P109" s="302">
        <f>'5 жастағы балалар Ш'!AH98</f>
        <v>0</v>
      </c>
      <c r="Q109" s="302">
        <f>'5 жастағы балалар Ш'!AI98</f>
        <v>7</v>
      </c>
      <c r="R109" s="302">
        <f>'5 жастағы балалар Ш'!AJ98</f>
        <v>2</v>
      </c>
      <c r="S109" s="302">
        <f>'5 жастағы балалар Ш'!AK98</f>
        <v>4</v>
      </c>
      <c r="T109" s="302">
        <f>'5 жастағы балалар Ш'!AL98</f>
        <v>3</v>
      </c>
      <c r="U109" s="302">
        <f>'5 жастағы балалар Ш'!AM98</f>
        <v>2</v>
      </c>
      <c r="V109" s="302">
        <f>'5 жастағы балалар Ш'!AN98</f>
        <v>4</v>
      </c>
      <c r="W109" s="302">
        <f>'5 жастағы балалар Ш'!AO98</f>
        <v>3</v>
      </c>
      <c r="X109" s="302">
        <f>'5 жастағы балалар Ш'!AP98</f>
        <v>2</v>
      </c>
      <c r="Y109" s="302">
        <f>'5 жастағы балалар Ш'!AQ98</f>
        <v>4</v>
      </c>
      <c r="Z109" s="302">
        <f>'5 жастағы балалар Ш'!AR98</f>
        <v>3</v>
      </c>
      <c r="AA109" s="302">
        <f>'5 жастағы балалар Ш'!AS98</f>
        <v>2</v>
      </c>
    </row>
    <row r="110" ht="15.6" spans="2:27">
      <c r="B110" s="303"/>
      <c r="C110" s="310"/>
      <c r="D110" s="311"/>
      <c r="E110" s="311"/>
      <c r="F110" s="302" t="s">
        <v>73</v>
      </c>
      <c r="G110" s="306">
        <f>'5 жастағы балалар Ш'!Y99</f>
        <v>33.3333333333333</v>
      </c>
      <c r="H110" s="306">
        <f>'5 жастағы балалар Ш'!Z99</f>
        <v>44.4444444444444</v>
      </c>
      <c r="I110" s="306">
        <f>'5 жастағы балалар Ш'!AA99</f>
        <v>22.2222222222222</v>
      </c>
      <c r="J110" s="306">
        <f>'5 жастағы балалар Ш'!AB99</f>
        <v>55.5555555555556</v>
      </c>
      <c r="K110" s="306">
        <f>'5 жастағы балалар Ш'!AC99</f>
        <v>22.2222222222222</v>
      </c>
      <c r="L110" s="306">
        <f>'5 жастағы балалар Ш'!AD99</f>
        <v>22.2222222222222</v>
      </c>
      <c r="M110" s="306">
        <f>'5 жастағы балалар Ш'!AE99</f>
        <v>0</v>
      </c>
      <c r="N110" s="306">
        <f>'5 жастағы балалар Ш'!AF99</f>
        <v>77.7777777777778</v>
      </c>
      <c r="O110" s="306">
        <f>'5 жастағы балалар Ш'!AG99</f>
        <v>22.2222222222222</v>
      </c>
      <c r="P110" s="306">
        <f>'5 жастағы балалар Ш'!AH99</f>
        <v>0</v>
      </c>
      <c r="Q110" s="306">
        <f>'5 жастағы балалар Ш'!AI99</f>
        <v>77.7777777777778</v>
      </c>
      <c r="R110" s="306">
        <f>'5 жастағы балалар Ш'!AJ99</f>
        <v>22.2222222222222</v>
      </c>
      <c r="S110" s="306">
        <f>'5 жастағы балалар Ш'!AK99</f>
        <v>44.4444444444444</v>
      </c>
      <c r="T110" s="306">
        <f>'5 жастағы балалар Ш'!AL99</f>
        <v>33.3333333333333</v>
      </c>
      <c r="U110" s="306">
        <f>'5 жастағы балалар Ш'!AM99</f>
        <v>22.2222222222222</v>
      </c>
      <c r="V110" s="306">
        <f>'5 жастағы балалар Ш'!AN99</f>
        <v>44.4444444444444</v>
      </c>
      <c r="W110" s="306">
        <f>'5 жастағы балалар Ш'!AO99</f>
        <v>33.3333333333333</v>
      </c>
      <c r="X110" s="306">
        <f>'5 жастағы балалар Ш'!AP99</f>
        <v>22.2222222222222</v>
      </c>
      <c r="Y110" s="306">
        <f>'5 жастағы балалар Ш'!AQ99</f>
        <v>44.4444444444444</v>
      </c>
      <c r="Z110" s="306">
        <f>'5 жастағы балалар Ш'!AR99</f>
        <v>33.3333333333333</v>
      </c>
      <c r="AA110" s="306">
        <f>'5 жастағы балалар Ш'!AS99</f>
        <v>22.2222222222222</v>
      </c>
    </row>
    <row r="112" ht="15" customHeight="1" spans="2:27">
      <c r="B112" s="179" t="s">
        <v>3</v>
      </c>
      <c r="C112" s="198" t="s">
        <v>808</v>
      </c>
      <c r="D112" s="199" t="s">
        <v>809</v>
      </c>
      <c r="E112" s="200"/>
      <c r="F112" s="198" t="s">
        <v>810</v>
      </c>
      <c r="G112" s="201" t="s">
        <v>405</v>
      </c>
      <c r="H112" s="202"/>
      <c r="I112" s="202"/>
      <c r="J112" s="202"/>
      <c r="K112" s="202"/>
      <c r="L112" s="202"/>
      <c r="M112" s="202"/>
      <c r="N112" s="202"/>
      <c r="O112" s="202"/>
      <c r="P112" s="202"/>
      <c r="Q112" s="202"/>
      <c r="R112" s="202"/>
      <c r="S112" s="202"/>
      <c r="T112" s="202"/>
      <c r="U112" s="202"/>
      <c r="V112" s="202"/>
      <c r="W112" s="202"/>
      <c r="X112" s="202"/>
      <c r="Y112" s="202"/>
      <c r="Z112" s="202"/>
      <c r="AA112" s="278"/>
    </row>
    <row r="113" spans="2:27">
      <c r="B113" s="203"/>
      <c r="C113" s="204"/>
      <c r="D113" s="205"/>
      <c r="E113" s="206"/>
      <c r="F113" s="204"/>
      <c r="G113" s="207" t="s">
        <v>408</v>
      </c>
      <c r="H113" s="208"/>
      <c r="I113" s="208"/>
      <c r="J113" s="208"/>
      <c r="K113" s="208"/>
      <c r="L113" s="208"/>
      <c r="M113" s="208"/>
      <c r="N113" s="208"/>
      <c r="O113" s="208"/>
      <c r="P113" s="208"/>
      <c r="Q113" s="208"/>
      <c r="R113" s="208"/>
      <c r="S113" s="208"/>
      <c r="T113" s="208"/>
      <c r="U113" s="208"/>
      <c r="V113" s="208"/>
      <c r="W113" s="208"/>
      <c r="X113" s="208"/>
      <c r="Y113" s="208"/>
      <c r="Z113" s="208"/>
      <c r="AA113" s="279"/>
    </row>
    <row r="114" ht="150" customHeight="1" spans="2:27">
      <c r="B114" s="203"/>
      <c r="C114" s="204"/>
      <c r="D114" s="205"/>
      <c r="E114" s="206"/>
      <c r="F114" s="204"/>
      <c r="G114" s="293" t="s">
        <v>608</v>
      </c>
      <c r="H114" s="293"/>
      <c r="I114" s="293"/>
      <c r="J114" s="293" t="s">
        <v>609</v>
      </c>
      <c r="K114" s="293"/>
      <c r="L114" s="293"/>
      <c r="M114" s="293" t="s">
        <v>610</v>
      </c>
      <c r="N114" s="293"/>
      <c r="O114" s="293"/>
      <c r="P114" s="293" t="s">
        <v>611</v>
      </c>
      <c r="Q114" s="293"/>
      <c r="R114" s="293"/>
      <c r="S114" s="314" t="s">
        <v>612</v>
      </c>
      <c r="T114" s="314"/>
      <c r="U114" s="314"/>
      <c r="V114" s="293" t="s">
        <v>613</v>
      </c>
      <c r="W114" s="293"/>
      <c r="X114" s="293"/>
      <c r="Y114" s="314" t="s">
        <v>614</v>
      </c>
      <c r="Z114" s="314"/>
      <c r="AA114" s="314"/>
    </row>
    <row r="115" ht="62.4" spans="2:27">
      <c r="B115" s="185"/>
      <c r="C115" s="294"/>
      <c r="D115" s="295"/>
      <c r="E115" s="296"/>
      <c r="F115" s="294"/>
      <c r="G115" s="186" t="s">
        <v>795</v>
      </c>
      <c r="H115" s="186" t="s">
        <v>796</v>
      </c>
      <c r="I115" s="186" t="s">
        <v>797</v>
      </c>
      <c r="J115" s="186" t="s">
        <v>795</v>
      </c>
      <c r="K115" s="186" t="s">
        <v>796</v>
      </c>
      <c r="L115" s="186" t="s">
        <v>797</v>
      </c>
      <c r="M115" s="186" t="s">
        <v>795</v>
      </c>
      <c r="N115" s="186" t="s">
        <v>796</v>
      </c>
      <c r="O115" s="186" t="s">
        <v>797</v>
      </c>
      <c r="P115" s="186" t="s">
        <v>795</v>
      </c>
      <c r="Q115" s="186" t="s">
        <v>796</v>
      </c>
      <c r="R115" s="186" t="s">
        <v>797</v>
      </c>
      <c r="S115" s="186" t="s">
        <v>795</v>
      </c>
      <c r="T115" s="186" t="s">
        <v>796</v>
      </c>
      <c r="U115" s="186" t="s">
        <v>797</v>
      </c>
      <c r="V115" s="186" t="s">
        <v>795</v>
      </c>
      <c r="W115" s="186" t="s">
        <v>796</v>
      </c>
      <c r="X115" s="186" t="s">
        <v>797</v>
      </c>
      <c r="Y115" s="186" t="s">
        <v>795</v>
      </c>
      <c r="Z115" s="186" t="s">
        <v>796</v>
      </c>
      <c r="AA115" s="186" t="s">
        <v>797</v>
      </c>
    </row>
    <row r="116" ht="45" customHeight="1" spans="2:27">
      <c r="B116" s="297">
        <v>1</v>
      </c>
      <c r="C116" s="307" t="str">
        <f>C60</f>
        <v>"Мектепалды сыныбы"</v>
      </c>
      <c r="D116" s="308" t="str">
        <f>D60</f>
        <v>Мухаметзянова Орал Болатовна</v>
      </c>
      <c r="E116" s="309"/>
      <c r="F116" s="301">
        <f>Q53</f>
        <v>9</v>
      </c>
      <c r="G116" s="302">
        <f>'5 жастағы балалар Ш'!AT98</f>
        <v>5</v>
      </c>
      <c r="H116" s="302">
        <f>'5 жастағы балалар Ш'!AU98</f>
        <v>2</v>
      </c>
      <c r="I116" s="302">
        <f>'5 жастағы балалар Ш'!AV98</f>
        <v>2</v>
      </c>
      <c r="J116" s="302">
        <f>'5 жастағы балалар Ш'!AW98</f>
        <v>4</v>
      </c>
      <c r="K116" s="302">
        <f>'5 жастағы балалар Ш'!AX98</f>
        <v>3</v>
      </c>
      <c r="L116" s="302">
        <f>'5 жастағы балалар Ш'!AY98</f>
        <v>2</v>
      </c>
      <c r="M116" s="302">
        <f>'5 жастағы балалар Ш'!AZ98</f>
        <v>4</v>
      </c>
      <c r="N116" s="302">
        <f>'5 жастағы балалар Ш'!BA98</f>
        <v>3</v>
      </c>
      <c r="O116" s="302">
        <f>'5 жастағы балалар Ш'!BB98</f>
        <v>2</v>
      </c>
      <c r="P116" s="302">
        <f>'5 жастағы балалар Ш'!BC98</f>
        <v>4</v>
      </c>
      <c r="Q116" s="302">
        <f>'5 жастағы балалар Ш'!BD98</f>
        <v>3</v>
      </c>
      <c r="R116" s="302">
        <f>'5 жастағы балалар Ш'!BE98</f>
        <v>2</v>
      </c>
      <c r="S116" s="302">
        <f>'5 жастағы балалар Ш'!BF98</f>
        <v>4</v>
      </c>
      <c r="T116" s="302">
        <f>'5 жастағы балалар Ш'!BG98</f>
        <v>3</v>
      </c>
      <c r="U116" s="302">
        <f>'5 жастағы балалар Ш'!BH98</f>
        <v>2</v>
      </c>
      <c r="V116" s="302">
        <f>'5 жастағы балалар Ш'!BI98</f>
        <v>4</v>
      </c>
      <c r="W116" s="302">
        <f>'5 жастағы балалар Ш'!BJ98</f>
        <v>3</v>
      </c>
      <c r="X116" s="302">
        <f>'5 жастағы балалар Ш'!BK98</f>
        <v>2</v>
      </c>
      <c r="Y116" s="302">
        <f>'5 жастағы балалар Ш'!BL98</f>
        <v>4</v>
      </c>
      <c r="Z116" s="302">
        <f>'5 жастағы балалар Ш'!BM98</f>
        <v>2</v>
      </c>
      <c r="AA116" s="302">
        <f>'5 жастағы балалар Ш'!BN98</f>
        <v>3</v>
      </c>
    </row>
    <row r="117" ht="15.75" customHeight="1" spans="2:27">
      <c r="B117" s="303"/>
      <c r="C117" s="310"/>
      <c r="D117" s="311"/>
      <c r="E117" s="311"/>
      <c r="F117" s="302" t="s">
        <v>73</v>
      </c>
      <c r="G117" s="306">
        <f>'5 жастағы балалар Ш'!AT99</f>
        <v>55.5555555555556</v>
      </c>
      <c r="H117" s="306">
        <f>'5 жастағы балалар Ш'!AU99</f>
        <v>22.2222222222222</v>
      </c>
      <c r="I117" s="306">
        <f>'5 жастағы балалар Ш'!AV99</f>
        <v>22.2222222222222</v>
      </c>
      <c r="J117" s="306">
        <f>'5 жастағы балалар Ш'!AW99</f>
        <v>44.4444444444444</v>
      </c>
      <c r="K117" s="306">
        <f>'5 жастағы балалар Ш'!AX99</f>
        <v>33.3333333333333</v>
      </c>
      <c r="L117" s="306">
        <f>'5 жастағы балалар Ш'!AY99</f>
        <v>22.2222222222222</v>
      </c>
      <c r="M117" s="306">
        <f>'5 жастағы балалар Ш'!AZ99</f>
        <v>44.4444444444444</v>
      </c>
      <c r="N117" s="306">
        <f>'5 жастағы балалар Ш'!BA99</f>
        <v>33.3333333333333</v>
      </c>
      <c r="O117" s="306">
        <f>'5 жастағы балалар Ш'!BB99</f>
        <v>22.2222222222222</v>
      </c>
      <c r="P117" s="306">
        <f>'5 жастағы балалар Ш'!BC99</f>
        <v>44.4444444444444</v>
      </c>
      <c r="Q117" s="306">
        <f>'5 жастағы балалар Ш'!BD99</f>
        <v>33.3333333333333</v>
      </c>
      <c r="R117" s="306">
        <f>'5 жастағы балалар Ш'!BE99</f>
        <v>22.2222222222222</v>
      </c>
      <c r="S117" s="306">
        <f>'5 жастағы балалар Ш'!BF99</f>
        <v>44.4444444444444</v>
      </c>
      <c r="T117" s="306">
        <f>'5 жастағы балалар Ш'!BG99</f>
        <v>33.3333333333333</v>
      </c>
      <c r="U117" s="306">
        <f>'5 жастағы балалар Ш'!BH99</f>
        <v>22.2222222222222</v>
      </c>
      <c r="V117" s="306">
        <f>'5 жастағы балалар Ш'!BI99</f>
        <v>44.4444444444444</v>
      </c>
      <c r="W117" s="306">
        <f>'5 жастағы балалар Ш'!BJ99</f>
        <v>33.3333333333333</v>
      </c>
      <c r="X117" s="306">
        <f>'5 жастағы балалар Ш'!BK99</f>
        <v>22.2222222222222</v>
      </c>
      <c r="Y117" s="306">
        <f>'5 жастағы балалар Ш'!BL99</f>
        <v>44.4444444444444</v>
      </c>
      <c r="Z117" s="306">
        <f>'5 жастағы балалар Ш'!BM99</f>
        <v>22.2222222222222</v>
      </c>
      <c r="AA117" s="306">
        <f>'5 жастағы балалар Ш'!BN99</f>
        <v>33.3333333333333</v>
      </c>
    </row>
    <row r="119" ht="15" customHeight="1" spans="2:27">
      <c r="B119" s="179" t="s">
        <v>3</v>
      </c>
      <c r="C119" s="198" t="s">
        <v>808</v>
      </c>
      <c r="D119" s="199" t="s">
        <v>809</v>
      </c>
      <c r="E119" s="200"/>
      <c r="F119" s="198" t="s">
        <v>810</v>
      </c>
      <c r="G119" s="201" t="s">
        <v>405</v>
      </c>
      <c r="H119" s="202"/>
      <c r="I119" s="202"/>
      <c r="J119" s="202"/>
      <c r="K119" s="202"/>
      <c r="L119" s="202"/>
      <c r="M119" s="202"/>
      <c r="N119" s="202"/>
      <c r="O119" s="202"/>
      <c r="P119" s="202"/>
      <c r="Q119" s="202"/>
      <c r="R119" s="202"/>
      <c r="S119" s="202"/>
      <c r="T119" s="202"/>
      <c r="U119" s="202"/>
      <c r="V119" s="202"/>
      <c r="W119" s="202"/>
      <c r="X119" s="202"/>
      <c r="Y119" s="202"/>
      <c r="Z119" s="202"/>
      <c r="AA119" s="278"/>
    </row>
    <row r="120" spans="2:27">
      <c r="B120" s="203"/>
      <c r="C120" s="204"/>
      <c r="D120" s="205"/>
      <c r="E120" s="206"/>
      <c r="F120" s="204"/>
      <c r="G120" s="207" t="s">
        <v>409</v>
      </c>
      <c r="H120" s="208"/>
      <c r="I120" s="208"/>
      <c r="J120" s="208"/>
      <c r="K120" s="208"/>
      <c r="L120" s="208"/>
      <c r="M120" s="208"/>
      <c r="N120" s="208"/>
      <c r="O120" s="208"/>
      <c r="P120" s="208"/>
      <c r="Q120" s="208"/>
      <c r="R120" s="208"/>
      <c r="S120" s="208"/>
      <c r="T120" s="208"/>
      <c r="U120" s="208"/>
      <c r="V120" s="208"/>
      <c r="W120" s="208"/>
      <c r="X120" s="208"/>
      <c r="Y120" s="208"/>
      <c r="Z120" s="208"/>
      <c r="AA120" s="279"/>
    </row>
    <row r="121" ht="132" customHeight="1" spans="2:27">
      <c r="B121" s="203"/>
      <c r="C121" s="204"/>
      <c r="D121" s="205"/>
      <c r="E121" s="206"/>
      <c r="F121" s="204"/>
      <c r="G121" s="314" t="s">
        <v>615</v>
      </c>
      <c r="H121" s="314"/>
      <c r="I121" s="314"/>
      <c r="J121" s="314" t="s">
        <v>616</v>
      </c>
      <c r="K121" s="314"/>
      <c r="L121" s="314"/>
      <c r="M121" s="314" t="s">
        <v>617</v>
      </c>
      <c r="N121" s="314"/>
      <c r="O121" s="314"/>
      <c r="P121" s="314" t="s">
        <v>618</v>
      </c>
      <c r="Q121" s="314"/>
      <c r="R121" s="314"/>
      <c r="S121" s="314" t="s">
        <v>619</v>
      </c>
      <c r="T121" s="314"/>
      <c r="U121" s="314"/>
      <c r="V121" s="314" t="s">
        <v>620</v>
      </c>
      <c r="W121" s="314"/>
      <c r="X121" s="314"/>
      <c r="Y121" s="293" t="s">
        <v>621</v>
      </c>
      <c r="Z121" s="293"/>
      <c r="AA121" s="293"/>
    </row>
    <row r="122" ht="62.4" spans="2:27">
      <c r="B122" s="185"/>
      <c r="C122" s="294"/>
      <c r="D122" s="295"/>
      <c r="E122" s="296"/>
      <c r="F122" s="294"/>
      <c r="G122" s="186" t="s">
        <v>795</v>
      </c>
      <c r="H122" s="186" t="s">
        <v>796</v>
      </c>
      <c r="I122" s="186" t="s">
        <v>797</v>
      </c>
      <c r="J122" s="186" t="s">
        <v>795</v>
      </c>
      <c r="K122" s="186" t="s">
        <v>796</v>
      </c>
      <c r="L122" s="186" t="s">
        <v>797</v>
      </c>
      <c r="M122" s="186" t="s">
        <v>795</v>
      </c>
      <c r="N122" s="186" t="s">
        <v>796</v>
      </c>
      <c r="O122" s="186" t="s">
        <v>797</v>
      </c>
      <c r="P122" s="186" t="s">
        <v>795</v>
      </c>
      <c r="Q122" s="186" t="s">
        <v>796</v>
      </c>
      <c r="R122" s="186" t="s">
        <v>797</v>
      </c>
      <c r="S122" s="186" t="s">
        <v>795</v>
      </c>
      <c r="T122" s="186" t="s">
        <v>796</v>
      </c>
      <c r="U122" s="186" t="s">
        <v>797</v>
      </c>
      <c r="V122" s="186" t="s">
        <v>795</v>
      </c>
      <c r="W122" s="186" t="s">
        <v>796</v>
      </c>
      <c r="X122" s="186" t="s">
        <v>797</v>
      </c>
      <c r="Y122" s="186" t="s">
        <v>795</v>
      </c>
      <c r="Z122" s="186" t="s">
        <v>796</v>
      </c>
      <c r="AA122" s="186" t="s">
        <v>797</v>
      </c>
    </row>
    <row r="123" ht="45" customHeight="1" spans="2:27">
      <c r="B123" s="297">
        <v>1</v>
      </c>
      <c r="C123" s="307" t="str">
        <f>C60</f>
        <v>"Мектепалды сыныбы"</v>
      </c>
      <c r="D123" s="308" t="str">
        <f>D60</f>
        <v>Мухаметзянова Орал Болатовна</v>
      </c>
      <c r="E123" s="309"/>
      <c r="F123" s="301">
        <f>Q53</f>
        <v>9</v>
      </c>
      <c r="G123" s="302">
        <f>'5 жастағы балалар Ш'!BO98</f>
        <v>3</v>
      </c>
      <c r="H123" s="302">
        <f>'5 жастағы балалар Ш'!BP98</f>
        <v>3</v>
      </c>
      <c r="I123" s="302">
        <f>'5 жастағы балалар Ш'!BQ98</f>
        <v>3</v>
      </c>
      <c r="J123" s="302">
        <f>'5 жастағы балалар Ш'!BR98</f>
        <v>0</v>
      </c>
      <c r="K123" s="302">
        <f>'5 жастағы балалар Ш'!BS98</f>
        <v>6</v>
      </c>
      <c r="L123" s="302">
        <f>'5 жастағы балалар Ш'!BT98</f>
        <v>3</v>
      </c>
      <c r="M123" s="302">
        <f>'5 жастағы балалар Ш'!BU98</f>
        <v>5</v>
      </c>
      <c r="N123" s="302">
        <f>'5 жастағы балалар Ш'!BV98</f>
        <v>4</v>
      </c>
      <c r="O123" s="302">
        <f>'5 жастағы балалар Ш'!BW98</f>
        <v>0</v>
      </c>
      <c r="P123" s="302">
        <f>'5 жастағы балалар Ш'!BX98</f>
        <v>5</v>
      </c>
      <c r="Q123" s="302">
        <f>'5 жастағы балалар Ш'!BY98</f>
        <v>3</v>
      </c>
      <c r="R123" s="302">
        <f>'5 жастағы балалар Ш'!BZ98</f>
        <v>1</v>
      </c>
      <c r="S123" s="302">
        <f>'5 жастағы балалар Ш'!CA98</f>
        <v>5</v>
      </c>
      <c r="T123" s="302">
        <f>'5 жастағы балалар Ш'!CB98</f>
        <v>2</v>
      </c>
      <c r="U123" s="302">
        <f>'5 жастағы балалар Ш'!CC98</f>
        <v>2</v>
      </c>
      <c r="V123" s="302">
        <f>'5 жастағы балалар Ш'!CD98</f>
        <v>3</v>
      </c>
      <c r="W123" s="302">
        <f>'5 жастағы балалар Ш'!CE98</f>
        <v>3</v>
      </c>
      <c r="X123" s="302">
        <f>'5 жастағы балалар Ш'!CF98</f>
        <v>3</v>
      </c>
      <c r="Y123" s="302">
        <f>'5 жастағы балалар Ш'!CG98</f>
        <v>4</v>
      </c>
      <c r="Z123" s="302">
        <f>'5 жастағы балалар Ш'!CH98</f>
        <v>2</v>
      </c>
      <c r="AA123" s="302">
        <f>'5 жастағы балалар Ш'!CI98</f>
        <v>3</v>
      </c>
    </row>
    <row r="124" ht="15.6" spans="2:27">
      <c r="B124" s="303"/>
      <c r="C124" s="310"/>
      <c r="D124" s="311"/>
      <c r="E124" s="311"/>
      <c r="F124" s="302" t="s">
        <v>73</v>
      </c>
      <c r="G124" s="306">
        <f>'5 жастағы балалар Ш'!BO99</f>
        <v>33.3333333333333</v>
      </c>
      <c r="H124" s="306">
        <f>'5 жастағы балалар Ш'!BP99</f>
        <v>33.3333333333333</v>
      </c>
      <c r="I124" s="306">
        <f>'5 жастағы балалар Ш'!BQ99</f>
        <v>33.3333333333333</v>
      </c>
      <c r="J124" s="306">
        <f>'5 жастағы балалар Ш'!BR99</f>
        <v>0</v>
      </c>
      <c r="K124" s="306">
        <f>'5 жастағы балалар Ш'!BS99</f>
        <v>66.6666666666667</v>
      </c>
      <c r="L124" s="306">
        <f>'5 жастағы балалар Ш'!BT99</f>
        <v>33.3333333333333</v>
      </c>
      <c r="M124" s="306">
        <f>'5 жастағы балалар Ш'!BU99</f>
        <v>55.5555555555556</v>
      </c>
      <c r="N124" s="306">
        <f>'5 жастағы балалар Ш'!BV99</f>
        <v>44.4444444444444</v>
      </c>
      <c r="O124" s="306">
        <f>'5 жастағы балалар Ш'!BW99</f>
        <v>0</v>
      </c>
      <c r="P124" s="306">
        <f>'5 жастағы балалар Ш'!BX99</f>
        <v>55.5555555555556</v>
      </c>
      <c r="Q124" s="306">
        <f>'5 жастағы балалар Ш'!BY99</f>
        <v>33.3333333333333</v>
      </c>
      <c r="R124" s="306">
        <f>'5 жастағы балалар Ш'!BZ99</f>
        <v>11.1111111111111</v>
      </c>
      <c r="S124" s="306">
        <f>'5 жастағы балалар Ш'!CA99</f>
        <v>55.5555555555556</v>
      </c>
      <c r="T124" s="306">
        <f>'5 жастағы балалар Ш'!CB99</f>
        <v>22.2222222222222</v>
      </c>
      <c r="U124" s="306">
        <f>'5 жастағы балалар Ш'!CC99</f>
        <v>22.2222222222222</v>
      </c>
      <c r="V124" s="306">
        <f>'5 жастағы балалар Ш'!CD99</f>
        <v>33.3333333333333</v>
      </c>
      <c r="W124" s="306">
        <f>'5 жастағы балалар Ш'!CE99</f>
        <v>33.3333333333333</v>
      </c>
      <c r="X124" s="306">
        <f>'5 жастағы балалар Ш'!CF99</f>
        <v>33.3333333333333</v>
      </c>
      <c r="Y124" s="306">
        <f>'5 жастағы балалар Ш'!CG99</f>
        <v>44.4444444444444</v>
      </c>
      <c r="Z124" s="306">
        <f>'5 жастағы балалар Ш'!CH99</f>
        <v>22.2222222222222</v>
      </c>
      <c r="AA124" s="306">
        <f>'5 жастағы балалар Ш'!CI99</f>
        <v>33.3333333333333</v>
      </c>
    </row>
    <row r="126" ht="15" customHeight="1" spans="2:27">
      <c r="B126" s="179" t="s">
        <v>3</v>
      </c>
      <c r="C126" s="198" t="s">
        <v>808</v>
      </c>
      <c r="D126" s="199" t="s">
        <v>809</v>
      </c>
      <c r="E126" s="200"/>
      <c r="F126" s="198" t="s">
        <v>810</v>
      </c>
      <c r="G126" s="201" t="s">
        <v>405</v>
      </c>
      <c r="H126" s="202"/>
      <c r="I126" s="202"/>
      <c r="J126" s="202"/>
      <c r="K126" s="202"/>
      <c r="L126" s="202"/>
      <c r="M126" s="202"/>
      <c r="N126" s="202"/>
      <c r="O126" s="202"/>
      <c r="P126" s="202"/>
      <c r="Q126" s="202"/>
      <c r="R126" s="202"/>
      <c r="S126" s="202"/>
      <c r="T126" s="202"/>
      <c r="U126" s="202"/>
      <c r="V126" s="202"/>
      <c r="W126" s="202"/>
      <c r="X126" s="202"/>
      <c r="Y126" s="202"/>
      <c r="Z126" s="202"/>
      <c r="AA126" s="278"/>
    </row>
    <row r="127" spans="2:27">
      <c r="B127" s="203"/>
      <c r="C127" s="204"/>
      <c r="D127" s="205"/>
      <c r="E127" s="206"/>
      <c r="F127" s="204"/>
      <c r="G127" s="207" t="s">
        <v>410</v>
      </c>
      <c r="H127" s="208"/>
      <c r="I127" s="208"/>
      <c r="J127" s="208"/>
      <c r="K127" s="208"/>
      <c r="L127" s="208"/>
      <c r="M127" s="208"/>
      <c r="N127" s="208"/>
      <c r="O127" s="208"/>
      <c r="P127" s="208"/>
      <c r="Q127" s="208"/>
      <c r="R127" s="208"/>
      <c r="S127" s="208"/>
      <c r="T127" s="208"/>
      <c r="U127" s="208"/>
      <c r="V127" s="208"/>
      <c r="W127" s="208"/>
      <c r="X127" s="208"/>
      <c r="Y127" s="208"/>
      <c r="Z127" s="208"/>
      <c r="AA127" s="279"/>
    </row>
    <row r="128" ht="105" customHeight="1" spans="2:27">
      <c r="B128" s="203"/>
      <c r="C128" s="204"/>
      <c r="D128" s="205"/>
      <c r="E128" s="206"/>
      <c r="F128" s="204"/>
      <c r="G128" s="293" t="s">
        <v>622</v>
      </c>
      <c r="H128" s="293"/>
      <c r="I128" s="293"/>
      <c r="J128" s="293" t="s">
        <v>623</v>
      </c>
      <c r="K128" s="293"/>
      <c r="L128" s="293"/>
      <c r="M128" s="293" t="s">
        <v>624</v>
      </c>
      <c r="N128" s="293"/>
      <c r="O128" s="293"/>
      <c r="P128" s="293" t="s">
        <v>625</v>
      </c>
      <c r="Q128" s="293"/>
      <c r="R128" s="293"/>
      <c r="S128" s="293" t="s">
        <v>626</v>
      </c>
      <c r="T128" s="293"/>
      <c r="U128" s="293"/>
      <c r="V128" s="293" t="s">
        <v>627</v>
      </c>
      <c r="W128" s="293"/>
      <c r="X128" s="293"/>
      <c r="Y128" s="293" t="s">
        <v>628</v>
      </c>
      <c r="Z128" s="293"/>
      <c r="AA128" s="293"/>
    </row>
    <row r="129" ht="62.4" spans="2:27">
      <c r="B129" s="185"/>
      <c r="C129" s="294"/>
      <c r="D129" s="295"/>
      <c r="E129" s="296"/>
      <c r="F129" s="294"/>
      <c r="G129" s="186" t="s">
        <v>795</v>
      </c>
      <c r="H129" s="186" t="s">
        <v>796</v>
      </c>
      <c r="I129" s="186" t="s">
        <v>797</v>
      </c>
      <c r="J129" s="186" t="s">
        <v>795</v>
      </c>
      <c r="K129" s="186" t="s">
        <v>796</v>
      </c>
      <c r="L129" s="186" t="s">
        <v>797</v>
      </c>
      <c r="M129" s="186" t="s">
        <v>795</v>
      </c>
      <c r="N129" s="186" t="s">
        <v>796</v>
      </c>
      <c r="O129" s="186" t="s">
        <v>797</v>
      </c>
      <c r="P129" s="186" t="s">
        <v>795</v>
      </c>
      <c r="Q129" s="186" t="s">
        <v>796</v>
      </c>
      <c r="R129" s="186" t="s">
        <v>797</v>
      </c>
      <c r="S129" s="186" t="s">
        <v>795</v>
      </c>
      <c r="T129" s="186" t="s">
        <v>796</v>
      </c>
      <c r="U129" s="186" t="s">
        <v>797</v>
      </c>
      <c r="V129" s="186" t="s">
        <v>795</v>
      </c>
      <c r="W129" s="186" t="s">
        <v>796</v>
      </c>
      <c r="X129" s="186" t="s">
        <v>797</v>
      </c>
      <c r="Y129" s="186" t="s">
        <v>795</v>
      </c>
      <c r="Z129" s="186" t="s">
        <v>796</v>
      </c>
      <c r="AA129" s="186" t="s">
        <v>797</v>
      </c>
    </row>
    <row r="130" ht="45" customHeight="1" spans="2:27">
      <c r="B130" s="297">
        <v>1</v>
      </c>
      <c r="C130" s="307" t="str">
        <f>C60</f>
        <v>"Мектепалды сыныбы"</v>
      </c>
      <c r="D130" s="308" t="str">
        <f>D60</f>
        <v>Мухаметзянова Орал Болатовна</v>
      </c>
      <c r="E130" s="309"/>
      <c r="F130" s="301">
        <f>Q53</f>
        <v>9</v>
      </c>
      <c r="G130" s="302">
        <f>'5 жастағы балалар Ш'!CJ98</f>
        <v>3</v>
      </c>
      <c r="H130" s="302">
        <f>'5 жастағы балалар Ш'!CK98</f>
        <v>5</v>
      </c>
      <c r="I130" s="302">
        <f>'5 жастағы балалар Ш'!CL98</f>
        <v>3</v>
      </c>
      <c r="J130" s="302">
        <f>'5 жастағы балалар Ш'!CM98</f>
        <v>3</v>
      </c>
      <c r="K130" s="302">
        <f>'5 жастағы балалар Ш'!CN98</f>
        <v>3</v>
      </c>
      <c r="L130" s="302">
        <f>'5 жастағы балалар Ш'!CO98</f>
        <v>3</v>
      </c>
      <c r="M130" s="302">
        <f>'5 жастағы балалар Ш'!CP98</f>
        <v>0</v>
      </c>
      <c r="N130" s="302">
        <f>'5 жастағы балалар Ш'!CQ98</f>
        <v>6</v>
      </c>
      <c r="O130" s="302">
        <f>'5 жастағы балалар Ш'!CR98</f>
        <v>3</v>
      </c>
      <c r="P130" s="302">
        <f>'5 жастағы балалар Ш'!CS98</f>
        <v>0</v>
      </c>
      <c r="Q130" s="302">
        <f>'5 жастағы балалар Ш'!CT98</f>
        <v>5</v>
      </c>
      <c r="R130" s="302">
        <f>'5 жастағы балалар Ш'!CU98</f>
        <v>4</v>
      </c>
      <c r="S130" s="302">
        <f>'5 жастағы балалар Ш'!CV98</f>
        <v>0</v>
      </c>
      <c r="T130" s="302">
        <f>'5 жастағы балалар Ш'!CW98</f>
        <v>0</v>
      </c>
      <c r="U130" s="302">
        <f>'5 жастағы балалар Ш'!CX98</f>
        <v>9</v>
      </c>
      <c r="V130" s="302">
        <f>'5 жастағы балалар Ш'!CY98</f>
        <v>0</v>
      </c>
      <c r="W130" s="302">
        <f>'5 жастағы балалар Ш'!CZ98</f>
        <v>6</v>
      </c>
      <c r="X130" s="302">
        <f>'5 жастағы балалар Ш'!DA98</f>
        <v>3</v>
      </c>
      <c r="Y130" s="302">
        <f>'5 жастағы балалар Ш'!DB98</f>
        <v>4</v>
      </c>
      <c r="Z130" s="302">
        <f>'5 жастағы балалар Ш'!DC98</f>
        <v>3</v>
      </c>
      <c r="AA130" s="302">
        <f>'5 жастағы балалар Ш'!DD98</f>
        <v>2</v>
      </c>
    </row>
    <row r="131" ht="15.6" spans="2:27">
      <c r="B131" s="303"/>
      <c r="C131" s="310"/>
      <c r="D131" s="311"/>
      <c r="E131" s="311"/>
      <c r="F131" s="302" t="s">
        <v>73</v>
      </c>
      <c r="G131" s="306">
        <f>'5 жастағы балалар Ш'!CJ99</f>
        <v>33.3333333333333</v>
      </c>
      <c r="H131" s="306">
        <f>'5 жастағы балалар Ш'!CK99</f>
        <v>55.5555555555556</v>
      </c>
      <c r="I131" s="306">
        <f>'5 жастағы балалар Ш'!CL99</f>
        <v>33.3333333333333</v>
      </c>
      <c r="J131" s="306">
        <f>'5 жастағы балалар Ш'!CM99</f>
        <v>33.3333333333333</v>
      </c>
      <c r="K131" s="306">
        <f>'5 жастағы балалар Ш'!CN99</f>
        <v>33.3333333333333</v>
      </c>
      <c r="L131" s="306">
        <f>'5 жастағы балалар Ш'!CO99</f>
        <v>33.3333333333333</v>
      </c>
      <c r="M131" s="306">
        <f>'5 жастағы балалар Ш'!CP99</f>
        <v>0</v>
      </c>
      <c r="N131" s="306">
        <f>'5 жастағы балалар Ш'!CQ99</f>
        <v>66.6666666666667</v>
      </c>
      <c r="O131" s="306">
        <f>'5 жастағы балалар Ш'!CR99</f>
        <v>33.3333333333333</v>
      </c>
      <c r="P131" s="306">
        <f>'5 жастағы балалар Ш'!CS99</f>
        <v>0</v>
      </c>
      <c r="Q131" s="306">
        <f>'5 жастағы балалар Ш'!CT99</f>
        <v>55.5555555555556</v>
      </c>
      <c r="R131" s="306">
        <f>'5 жастағы балалар Ш'!CU99</f>
        <v>44.4444444444444</v>
      </c>
      <c r="S131" s="306">
        <f>'5 жастағы балалар Ш'!CV99</f>
        <v>0</v>
      </c>
      <c r="T131" s="306">
        <f>'5 жастағы балалар Ш'!CW99</f>
        <v>0</v>
      </c>
      <c r="U131" s="306">
        <f>'5 жастағы балалар Ш'!CX99</f>
        <v>100</v>
      </c>
      <c r="V131" s="306">
        <f>'5 жастағы балалар Ш'!CY99</f>
        <v>0</v>
      </c>
      <c r="W131" s="306">
        <f>'5 жастағы балалар Ш'!CZ99</f>
        <v>66.6666666666667</v>
      </c>
      <c r="X131" s="306">
        <f>'5 жастағы балалар Ш'!DA99</f>
        <v>33.3333333333333</v>
      </c>
      <c r="Y131" s="306">
        <f>'5 жастағы балалар Ш'!DB99</f>
        <v>44.4444444444444</v>
      </c>
      <c r="Z131" s="306">
        <f>'5 жастағы балалар Ш'!DC99</f>
        <v>33.3333333333333</v>
      </c>
      <c r="AA131" s="306">
        <f>'5 жастағы балалар Ш'!DD99</f>
        <v>22.2222222222222</v>
      </c>
    </row>
    <row r="133" ht="15" customHeight="1" spans="2:27">
      <c r="B133" s="179" t="s">
        <v>3</v>
      </c>
      <c r="C133" s="198" t="s">
        <v>808</v>
      </c>
      <c r="D133" s="199" t="s">
        <v>809</v>
      </c>
      <c r="E133" s="200"/>
      <c r="F133" s="198" t="s">
        <v>810</v>
      </c>
      <c r="G133" s="201" t="s">
        <v>726</v>
      </c>
      <c r="H133" s="202"/>
      <c r="I133" s="202"/>
      <c r="J133" s="202"/>
      <c r="K133" s="202"/>
      <c r="L133" s="202"/>
      <c r="M133" s="202"/>
      <c r="N133" s="202"/>
      <c r="O133" s="202"/>
      <c r="P133" s="202"/>
      <c r="Q133" s="202"/>
      <c r="R133" s="202"/>
      <c r="S133" s="202"/>
      <c r="T133" s="202"/>
      <c r="U133" s="202"/>
      <c r="V133" s="202"/>
      <c r="W133" s="202"/>
      <c r="X133" s="202"/>
      <c r="Y133" s="202"/>
      <c r="Z133" s="202"/>
      <c r="AA133" s="278"/>
    </row>
    <row r="134" spans="2:27">
      <c r="B134" s="203"/>
      <c r="C134" s="204"/>
      <c r="D134" s="205"/>
      <c r="E134" s="206"/>
      <c r="F134" s="204"/>
      <c r="G134" s="207" t="s">
        <v>727</v>
      </c>
      <c r="H134" s="208"/>
      <c r="I134" s="208"/>
      <c r="J134" s="208"/>
      <c r="K134" s="208"/>
      <c r="L134" s="208"/>
      <c r="M134" s="208"/>
      <c r="N134" s="208"/>
      <c r="O134" s="208"/>
      <c r="P134" s="208"/>
      <c r="Q134" s="208"/>
      <c r="R134" s="208"/>
      <c r="S134" s="208"/>
      <c r="T134" s="208"/>
      <c r="U134" s="208"/>
      <c r="V134" s="208"/>
      <c r="W134" s="208"/>
      <c r="X134" s="208"/>
      <c r="Y134" s="208"/>
      <c r="Z134" s="208"/>
      <c r="AA134" s="279"/>
    </row>
    <row r="135" ht="175.5" customHeight="1" spans="2:27">
      <c r="B135" s="203"/>
      <c r="C135" s="204"/>
      <c r="D135" s="205"/>
      <c r="E135" s="206"/>
      <c r="F135" s="204"/>
      <c r="G135" s="293" t="s">
        <v>765</v>
      </c>
      <c r="H135" s="293"/>
      <c r="I135" s="293"/>
      <c r="J135" s="293" t="s">
        <v>766</v>
      </c>
      <c r="K135" s="293"/>
      <c r="L135" s="293"/>
      <c r="M135" s="293" t="s">
        <v>767</v>
      </c>
      <c r="N135" s="293"/>
      <c r="O135" s="293"/>
      <c r="P135" s="293" t="s">
        <v>768</v>
      </c>
      <c r="Q135" s="293"/>
      <c r="R135" s="293"/>
      <c r="S135" s="293" t="s">
        <v>769</v>
      </c>
      <c r="T135" s="293"/>
      <c r="U135" s="293"/>
      <c r="V135" s="293" t="s">
        <v>770</v>
      </c>
      <c r="W135" s="293"/>
      <c r="X135" s="293"/>
      <c r="Y135" s="293" t="s">
        <v>771</v>
      </c>
      <c r="Z135" s="293"/>
      <c r="AA135" s="293"/>
    </row>
    <row r="136" ht="62.4" spans="2:27">
      <c r="B136" s="185"/>
      <c r="C136" s="294"/>
      <c r="D136" s="295"/>
      <c r="E136" s="296"/>
      <c r="F136" s="294"/>
      <c r="G136" s="186" t="s">
        <v>795</v>
      </c>
      <c r="H136" s="186" t="s">
        <v>796</v>
      </c>
      <c r="I136" s="186" t="s">
        <v>797</v>
      </c>
      <c r="J136" s="186" t="s">
        <v>795</v>
      </c>
      <c r="K136" s="186" t="s">
        <v>796</v>
      </c>
      <c r="L136" s="186" t="s">
        <v>797</v>
      </c>
      <c r="M136" s="186" t="s">
        <v>795</v>
      </c>
      <c r="N136" s="186" t="s">
        <v>796</v>
      </c>
      <c r="O136" s="186" t="s">
        <v>797</v>
      </c>
      <c r="P136" s="186" t="s">
        <v>795</v>
      </c>
      <c r="Q136" s="186" t="s">
        <v>796</v>
      </c>
      <c r="R136" s="186" t="s">
        <v>797</v>
      </c>
      <c r="S136" s="186" t="s">
        <v>795</v>
      </c>
      <c r="T136" s="186" t="s">
        <v>796</v>
      </c>
      <c r="U136" s="186" t="s">
        <v>797</v>
      </c>
      <c r="V136" s="186" t="s">
        <v>795</v>
      </c>
      <c r="W136" s="186" t="s">
        <v>796</v>
      </c>
      <c r="X136" s="186" t="s">
        <v>797</v>
      </c>
      <c r="Y136" s="186" t="s">
        <v>795</v>
      </c>
      <c r="Z136" s="186" t="s">
        <v>796</v>
      </c>
      <c r="AA136" s="186" t="s">
        <v>797</v>
      </c>
    </row>
    <row r="137" ht="45" customHeight="1" spans="2:27">
      <c r="B137" s="297">
        <v>1</v>
      </c>
      <c r="C137" s="307" t="str">
        <f>C60</f>
        <v>"Мектепалды сыныбы"</v>
      </c>
      <c r="D137" s="308" t="str">
        <f>D60</f>
        <v>Мухаметзянова Орал Болатовна</v>
      </c>
      <c r="E137" s="309"/>
      <c r="F137" s="301">
        <f>Q53</f>
        <v>9</v>
      </c>
      <c r="G137" s="312">
        <f>'5 жастағы балалар Ә'!D98</f>
        <v>4</v>
      </c>
      <c r="H137" s="312">
        <f>'5 жастағы балалар Ә'!E98</f>
        <v>3</v>
      </c>
      <c r="I137" s="312">
        <f>'5 жастағы балалар Ә'!F98</f>
        <v>2</v>
      </c>
      <c r="J137" s="312">
        <f>'5 жастағы балалар Ә'!G98</f>
        <v>6</v>
      </c>
      <c r="K137" s="312">
        <f>'5 жастағы балалар Ә'!H98</f>
        <v>1</v>
      </c>
      <c r="L137" s="312">
        <f>'5 жастағы балалар Ә'!I98</f>
        <v>2</v>
      </c>
      <c r="M137" s="312">
        <f>'5 жастағы балалар Ә'!J98</f>
        <v>4</v>
      </c>
      <c r="N137" s="312">
        <f>'5 жастағы балалар Ә'!K98</f>
        <v>2</v>
      </c>
      <c r="O137" s="312">
        <f>'5 жастағы балалар Ә'!L98</f>
        <v>3</v>
      </c>
      <c r="P137" s="312">
        <f>'5 жастағы балалар Ә'!M98</f>
        <v>5</v>
      </c>
      <c r="Q137" s="312">
        <f>'5 жастағы балалар Ә'!N98</f>
        <v>2</v>
      </c>
      <c r="R137" s="312">
        <f>'5 жастағы балалар Ә'!O98</f>
        <v>2</v>
      </c>
      <c r="S137" s="312">
        <f>'5 жастағы балалар Ә'!P98</f>
        <v>4</v>
      </c>
      <c r="T137" s="312">
        <f>'5 жастағы балалар Ә'!Q98</f>
        <v>3</v>
      </c>
      <c r="U137" s="312">
        <f>'5 жастағы балалар Ә'!R98</f>
        <v>2</v>
      </c>
      <c r="V137" s="312">
        <f>'5 жастағы балалар Ә'!S98</f>
        <v>4</v>
      </c>
      <c r="W137" s="312">
        <f>'5 жастағы балалар Ә'!T98</f>
        <v>3</v>
      </c>
      <c r="X137" s="312">
        <f>'5 жастағы балалар Ә'!U98</f>
        <v>2</v>
      </c>
      <c r="Y137" s="312">
        <f>'5 жастағы балалар Ә'!V98</f>
        <v>6</v>
      </c>
      <c r="Z137" s="312">
        <f>'5 жастағы балалар Ә'!W98</f>
        <v>1</v>
      </c>
      <c r="AA137" s="312">
        <f>'5 жастағы балалар Ә'!X98</f>
        <v>2</v>
      </c>
    </row>
    <row r="138" ht="15.6" spans="2:27">
      <c r="B138" s="303"/>
      <c r="C138" s="310"/>
      <c r="D138" s="311"/>
      <c r="E138" s="311"/>
      <c r="F138" s="302" t="s">
        <v>73</v>
      </c>
      <c r="G138" s="313">
        <f>'5 жастағы балалар Ә'!D99</f>
        <v>44.4444444444444</v>
      </c>
      <c r="H138" s="313">
        <f>'5 жастағы балалар Ә'!E99</f>
        <v>33.3333333333333</v>
      </c>
      <c r="I138" s="313">
        <f>'5 жастағы балалар Ә'!F99</f>
        <v>22.2222222222222</v>
      </c>
      <c r="J138" s="313">
        <f>'5 жастағы балалар Ә'!G99</f>
        <v>66.6666666666667</v>
      </c>
      <c r="K138" s="313">
        <f>'5 жастағы балалар Ә'!H99</f>
        <v>11.1111111111111</v>
      </c>
      <c r="L138" s="313">
        <f>'5 жастағы балалар Ә'!I99</f>
        <v>22.2222222222222</v>
      </c>
      <c r="M138" s="313">
        <f>'5 жастағы балалар Ә'!J99</f>
        <v>44.4444444444444</v>
      </c>
      <c r="N138" s="313">
        <f>'5 жастағы балалар Ә'!K99</f>
        <v>22.2222222222222</v>
      </c>
      <c r="O138" s="313">
        <f>'5 жастағы балалар Ә'!L99</f>
        <v>33.3333333333333</v>
      </c>
      <c r="P138" s="313">
        <f>'5 жастағы балалар Ә'!M99</f>
        <v>55.5555555555556</v>
      </c>
      <c r="Q138" s="313">
        <f>'5 жастағы балалар Ә'!N99</f>
        <v>22.2222222222222</v>
      </c>
      <c r="R138" s="313">
        <f>'5 жастағы балалар Ә'!O99</f>
        <v>22.2222222222222</v>
      </c>
      <c r="S138" s="313">
        <f>'5 жастағы балалар Ә'!P99</f>
        <v>44.4444444444444</v>
      </c>
      <c r="T138" s="313">
        <f>'5 жастағы балалар Ә'!Q99</f>
        <v>33.3333333333333</v>
      </c>
      <c r="U138" s="313">
        <f>'5 жастағы балалар Ә'!R99</f>
        <v>22.2222222222222</v>
      </c>
      <c r="V138" s="313">
        <f>'5 жастағы балалар Ә'!S99</f>
        <v>44.4444444444444</v>
      </c>
      <c r="W138" s="313">
        <f>'5 жастағы балалар Ә'!T99</f>
        <v>33.3333333333333</v>
      </c>
      <c r="X138" s="313">
        <f>'5 жастағы балалар Ә'!U99</f>
        <v>22.2222222222222</v>
      </c>
      <c r="Y138" s="313">
        <f>'5 жастағы балалар Ә'!V99</f>
        <v>66.6666666666667</v>
      </c>
      <c r="Z138" s="313">
        <f>'5 жастағы балалар Ә'!W99</f>
        <v>11.1111111111111</v>
      </c>
      <c r="AA138" s="313">
        <f>'5 жастағы балалар Ә'!X99</f>
        <v>22.2222222222222</v>
      </c>
    </row>
  </sheetData>
  <sheetProtection password="CC4B" sheet="1" selectLockedCells="1"/>
  <mergeCells count="227">
    <mergeCell ref="B1:U1"/>
    <mergeCell ref="C4:U4"/>
    <mergeCell ref="B5:U5"/>
    <mergeCell ref="A6:V6"/>
    <mergeCell ref="D8:F8"/>
    <mergeCell ref="G8:I8"/>
    <mergeCell ref="J8:L8"/>
    <mergeCell ref="M8:O8"/>
    <mergeCell ref="P8:R8"/>
    <mergeCell ref="W10:AC10"/>
    <mergeCell ref="AQ10:AT10"/>
    <mergeCell ref="AS15:AT15"/>
    <mergeCell ref="AU15:AV15"/>
    <mergeCell ref="AW15:AX15"/>
    <mergeCell ref="AY15:AZ15"/>
    <mergeCell ref="AS24:AT24"/>
    <mergeCell ref="AU24:AV24"/>
    <mergeCell ref="AW24:AX24"/>
    <mergeCell ref="AY24:AZ24"/>
    <mergeCell ref="BA24:BB24"/>
    <mergeCell ref="W32:X32"/>
    <mergeCell ref="W34:X34"/>
    <mergeCell ref="B52:U52"/>
    <mergeCell ref="B53:P53"/>
    <mergeCell ref="Q53:U53"/>
    <mergeCell ref="G56:AA56"/>
    <mergeCell ref="G57:AA57"/>
    <mergeCell ref="G58:I58"/>
    <mergeCell ref="J58:L58"/>
    <mergeCell ref="M58:O58"/>
    <mergeCell ref="P58:R58"/>
    <mergeCell ref="S58:U58"/>
    <mergeCell ref="V58:X58"/>
    <mergeCell ref="Y58:AA58"/>
    <mergeCell ref="D60:E60"/>
    <mergeCell ref="D61:E61"/>
    <mergeCell ref="G63:AA63"/>
    <mergeCell ref="G64:AA64"/>
    <mergeCell ref="G65:I65"/>
    <mergeCell ref="J65:L65"/>
    <mergeCell ref="M65:O65"/>
    <mergeCell ref="P65:R65"/>
    <mergeCell ref="S65:U65"/>
    <mergeCell ref="V65:X65"/>
    <mergeCell ref="Y65:AA65"/>
    <mergeCell ref="D67:E67"/>
    <mergeCell ref="D68:E68"/>
    <mergeCell ref="G70:AA70"/>
    <mergeCell ref="G71:AA71"/>
    <mergeCell ref="G72:I72"/>
    <mergeCell ref="J72:L72"/>
    <mergeCell ref="M72:O72"/>
    <mergeCell ref="P72:R72"/>
    <mergeCell ref="S72:U72"/>
    <mergeCell ref="V72:X72"/>
    <mergeCell ref="Y72:AA72"/>
    <mergeCell ref="D74:E74"/>
    <mergeCell ref="D75:E75"/>
    <mergeCell ref="G77:AA77"/>
    <mergeCell ref="G78:AA78"/>
    <mergeCell ref="G79:I79"/>
    <mergeCell ref="J79:L79"/>
    <mergeCell ref="M79:O79"/>
    <mergeCell ref="P79:R79"/>
    <mergeCell ref="S79:U79"/>
    <mergeCell ref="V79:X79"/>
    <mergeCell ref="Y79:AA79"/>
    <mergeCell ref="D81:E81"/>
    <mergeCell ref="D82:E82"/>
    <mergeCell ref="G84:AA84"/>
    <mergeCell ref="G85:AA85"/>
    <mergeCell ref="G86:I86"/>
    <mergeCell ref="J86:L86"/>
    <mergeCell ref="M86:O86"/>
    <mergeCell ref="P86:R86"/>
    <mergeCell ref="S86:U86"/>
    <mergeCell ref="V86:X86"/>
    <mergeCell ref="Y86:AA86"/>
    <mergeCell ref="D88:E88"/>
    <mergeCell ref="D89:E89"/>
    <mergeCell ref="G91:AA91"/>
    <mergeCell ref="G92:AA92"/>
    <mergeCell ref="G93:I93"/>
    <mergeCell ref="J93:L93"/>
    <mergeCell ref="M93:O93"/>
    <mergeCell ref="P93:R93"/>
    <mergeCell ref="S93:U93"/>
    <mergeCell ref="V93:X93"/>
    <mergeCell ref="Y93:AA93"/>
    <mergeCell ref="D95:E95"/>
    <mergeCell ref="D96:E96"/>
    <mergeCell ref="G98:AA98"/>
    <mergeCell ref="G99:AA99"/>
    <mergeCell ref="G100:I100"/>
    <mergeCell ref="J100:L100"/>
    <mergeCell ref="M100:O100"/>
    <mergeCell ref="P100:R100"/>
    <mergeCell ref="S100:U100"/>
    <mergeCell ref="V100:X100"/>
    <mergeCell ref="Y100:AA100"/>
    <mergeCell ref="D102:E102"/>
    <mergeCell ref="D103:E103"/>
    <mergeCell ref="G105:AA105"/>
    <mergeCell ref="G106:AA106"/>
    <mergeCell ref="G107:I107"/>
    <mergeCell ref="J107:L107"/>
    <mergeCell ref="M107:O107"/>
    <mergeCell ref="P107:R107"/>
    <mergeCell ref="S107:U107"/>
    <mergeCell ref="V107:X107"/>
    <mergeCell ref="Y107:AA107"/>
    <mergeCell ref="D109:E109"/>
    <mergeCell ref="D110:E110"/>
    <mergeCell ref="G112:AA112"/>
    <mergeCell ref="G113:AA113"/>
    <mergeCell ref="G114:I114"/>
    <mergeCell ref="J114:L114"/>
    <mergeCell ref="M114:O114"/>
    <mergeCell ref="P114:R114"/>
    <mergeCell ref="S114:U114"/>
    <mergeCell ref="V114:X114"/>
    <mergeCell ref="Y114:AA114"/>
    <mergeCell ref="D116:E116"/>
    <mergeCell ref="D117:E117"/>
    <mergeCell ref="G119:AA119"/>
    <mergeCell ref="G120:AA120"/>
    <mergeCell ref="G121:I121"/>
    <mergeCell ref="J121:L121"/>
    <mergeCell ref="M121:O121"/>
    <mergeCell ref="P121:R121"/>
    <mergeCell ref="S121:U121"/>
    <mergeCell ref="V121:X121"/>
    <mergeCell ref="Y121:AA121"/>
    <mergeCell ref="D123:E123"/>
    <mergeCell ref="D124:E124"/>
    <mergeCell ref="G126:AA126"/>
    <mergeCell ref="G127:AA127"/>
    <mergeCell ref="G128:I128"/>
    <mergeCell ref="J128:L128"/>
    <mergeCell ref="M128:O128"/>
    <mergeCell ref="P128:R128"/>
    <mergeCell ref="S128:U128"/>
    <mergeCell ref="V128:X128"/>
    <mergeCell ref="Y128:AA128"/>
    <mergeCell ref="D130:E130"/>
    <mergeCell ref="D131:E131"/>
    <mergeCell ref="G133:AA133"/>
    <mergeCell ref="G134:AA134"/>
    <mergeCell ref="G135:I135"/>
    <mergeCell ref="J135:L135"/>
    <mergeCell ref="M135:O135"/>
    <mergeCell ref="P135:R135"/>
    <mergeCell ref="S135:U135"/>
    <mergeCell ref="V135:X135"/>
    <mergeCell ref="Y135:AA135"/>
    <mergeCell ref="D137:E137"/>
    <mergeCell ref="D138:E138"/>
    <mergeCell ref="B8:B9"/>
    <mergeCell ref="B56:B59"/>
    <mergeCell ref="B63:B66"/>
    <mergeCell ref="B70:B73"/>
    <mergeCell ref="B77:B80"/>
    <mergeCell ref="B84:B87"/>
    <mergeCell ref="B91:B94"/>
    <mergeCell ref="B98:B101"/>
    <mergeCell ref="B105:B108"/>
    <mergeCell ref="B112:B115"/>
    <mergeCell ref="B119:B122"/>
    <mergeCell ref="B126:B129"/>
    <mergeCell ref="B133:B136"/>
    <mergeCell ref="C8:C9"/>
    <mergeCell ref="C56:C59"/>
    <mergeCell ref="C63:C66"/>
    <mergeCell ref="C70:C73"/>
    <mergeCell ref="C77:C80"/>
    <mergeCell ref="C84:C87"/>
    <mergeCell ref="C91:C94"/>
    <mergeCell ref="C98:C101"/>
    <mergeCell ref="C105:C108"/>
    <mergeCell ref="C112:C115"/>
    <mergeCell ref="C119:C122"/>
    <mergeCell ref="C126:C129"/>
    <mergeCell ref="C133:C136"/>
    <mergeCell ref="F56:F59"/>
    <mergeCell ref="F63:F66"/>
    <mergeCell ref="F70:F73"/>
    <mergeCell ref="F77:F80"/>
    <mergeCell ref="F84:F87"/>
    <mergeCell ref="F91:F94"/>
    <mergeCell ref="F98:F101"/>
    <mergeCell ref="F105:F108"/>
    <mergeCell ref="F112:F115"/>
    <mergeCell ref="F119:F122"/>
    <mergeCell ref="F126:F129"/>
    <mergeCell ref="F133:F136"/>
    <mergeCell ref="S8:S9"/>
    <mergeCell ref="T8:T9"/>
    <mergeCell ref="U8:U9"/>
    <mergeCell ref="W35:W36"/>
    <mergeCell ref="W37:W38"/>
    <mergeCell ref="W39:W40"/>
    <mergeCell ref="X12:X14"/>
    <mergeCell ref="X16:X18"/>
    <mergeCell ref="X20:X22"/>
    <mergeCell ref="X24:X26"/>
    <mergeCell ref="X28:X30"/>
    <mergeCell ref="AA14:AA15"/>
    <mergeCell ref="AA18:AA19"/>
    <mergeCell ref="AB14:AB15"/>
    <mergeCell ref="AB18:AB19"/>
    <mergeCell ref="AC14:AC15"/>
    <mergeCell ref="AC18:AC19"/>
    <mergeCell ref="D126:E129"/>
    <mergeCell ref="D84:E87"/>
    <mergeCell ref="D133:E136"/>
    <mergeCell ref="D105:E108"/>
    <mergeCell ref="D119:E122"/>
    <mergeCell ref="D112:E115"/>
    <mergeCell ref="D77:E80"/>
    <mergeCell ref="D70:E73"/>
    <mergeCell ref="D98:E101"/>
    <mergeCell ref="D91:E94"/>
    <mergeCell ref="AA12:AC13"/>
    <mergeCell ref="AA16:AC17"/>
    <mergeCell ref="AA21:AC30"/>
    <mergeCell ref="D63:E66"/>
    <mergeCell ref="D56:E59"/>
  </mergeCells>
  <pageMargins left="0.7" right="0.7" top="0.75" bottom="0.75" header="0.3" footer="0.3"/>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E145"/>
  <sheetViews>
    <sheetView tabSelected="1" zoomScale="60" zoomScaleNormal="60" topLeftCell="Z1" workbookViewId="0">
      <selection activeCell="V28" sqref="V28"/>
    </sheetView>
  </sheetViews>
  <sheetFormatPr defaultColWidth="9" defaultRowHeight="14.4"/>
  <cols>
    <col min="2" max="2" width="5.57407407407407" customWidth="1"/>
    <col min="3" max="3" width="37.1388888888889" customWidth="1"/>
    <col min="4" max="6" width="12.4259259259259" customWidth="1"/>
    <col min="7" max="27" width="10.712962962963" customWidth="1"/>
    <col min="29" max="29" width="10.8518518518519" customWidth="1"/>
    <col min="30" max="30" width="11" customWidth="1"/>
    <col min="31" max="31" width="10.5740740740741" customWidth="1"/>
    <col min="49" max="49" width="14.4259259259259" customWidth="1"/>
    <col min="51" max="51" width="12" customWidth="1"/>
    <col min="53" max="53" width="12.712962962963" customWidth="1"/>
    <col min="55" max="55" width="13.1388888888889" customWidth="1"/>
    <col min="57" max="57" width="14.1388888888889" customWidth="1"/>
  </cols>
  <sheetData>
    <row r="1" spans="2:21">
      <c r="B1" s="178"/>
      <c r="C1" s="178"/>
      <c r="D1" s="178"/>
      <c r="E1" s="178"/>
      <c r="F1" s="178"/>
      <c r="G1" s="178"/>
      <c r="H1" s="178"/>
      <c r="I1" s="178"/>
      <c r="J1" s="178"/>
      <c r="K1" s="178"/>
      <c r="L1" s="178"/>
      <c r="M1" s="178"/>
      <c r="N1" s="178"/>
      <c r="O1" s="178"/>
      <c r="P1" s="178"/>
      <c r="Q1" s="178"/>
      <c r="R1" s="178"/>
      <c r="S1" s="178"/>
      <c r="T1" s="178"/>
      <c r="U1" s="178"/>
    </row>
    <row r="2" spans="2:21">
      <c r="B2" s="178"/>
      <c r="C2" s="178"/>
      <c r="D2" s="178"/>
      <c r="E2" s="178"/>
      <c r="F2" s="178"/>
      <c r="G2" s="178"/>
      <c r="H2" s="178"/>
      <c r="I2" s="178"/>
      <c r="J2" s="178"/>
      <c r="K2" s="178"/>
      <c r="L2" s="178"/>
      <c r="M2" s="178"/>
      <c r="N2" s="178"/>
      <c r="O2" s="178"/>
      <c r="P2" s="178"/>
      <c r="Q2" s="178"/>
      <c r="R2" s="178"/>
      <c r="S2" s="178"/>
      <c r="T2" s="178"/>
      <c r="U2" s="178"/>
    </row>
    <row r="3" spans="2:21">
      <c r="B3" s="178"/>
      <c r="C3" s="178"/>
      <c r="D3" s="178"/>
      <c r="E3" s="178"/>
      <c r="F3" s="178"/>
      <c r="G3" s="178"/>
      <c r="H3" s="178"/>
      <c r="I3" s="178"/>
      <c r="J3" s="178"/>
      <c r="K3" s="178"/>
      <c r="L3" s="178"/>
      <c r="M3" s="178"/>
      <c r="N3" s="178"/>
      <c r="O3" s="178"/>
      <c r="P3" s="178"/>
      <c r="Q3" s="178"/>
      <c r="R3" s="178"/>
      <c r="S3" s="178"/>
      <c r="T3" s="178"/>
      <c r="U3" s="178"/>
    </row>
    <row r="4" spans="2:21">
      <c r="B4" s="178"/>
      <c r="C4" s="178" t="s">
        <v>821</v>
      </c>
      <c r="D4" s="178"/>
      <c r="E4" s="178"/>
      <c r="F4" s="178"/>
      <c r="G4" s="178"/>
      <c r="H4" s="178"/>
      <c r="I4" s="178"/>
      <c r="J4" s="178"/>
      <c r="K4" s="178"/>
      <c r="L4" s="178"/>
      <c r="M4" s="178"/>
      <c r="N4" s="178"/>
      <c r="O4" s="178"/>
      <c r="P4" s="178"/>
      <c r="Q4" s="178"/>
      <c r="R4" s="178"/>
      <c r="S4" s="178"/>
      <c r="T4" s="178"/>
      <c r="U4" s="178"/>
    </row>
    <row r="5" ht="15" customHeight="1" spans="2:21">
      <c r="B5" s="178" t="s">
        <v>794</v>
      </c>
      <c r="C5" s="178"/>
      <c r="D5" s="178"/>
      <c r="E5" s="178"/>
      <c r="F5" s="178"/>
      <c r="G5" s="178"/>
      <c r="H5" s="178"/>
      <c r="I5" s="178"/>
      <c r="J5" s="178"/>
      <c r="K5" s="178"/>
      <c r="L5" s="178"/>
      <c r="M5" s="178"/>
      <c r="N5" s="178"/>
      <c r="O5" s="178"/>
      <c r="P5" s="178"/>
      <c r="Q5" s="178"/>
      <c r="R5" s="178"/>
      <c r="S5" s="178"/>
      <c r="T5" s="178"/>
      <c r="U5" s="178"/>
    </row>
    <row r="6" spans="1:22">
      <c r="A6" s="178"/>
      <c r="B6" s="178"/>
      <c r="C6" s="178"/>
      <c r="D6" s="178"/>
      <c r="E6" s="178"/>
      <c r="F6" s="178"/>
      <c r="G6" s="178"/>
      <c r="H6" s="178"/>
      <c r="I6" s="178"/>
      <c r="J6" s="178"/>
      <c r="K6" s="178"/>
      <c r="L6" s="178"/>
      <c r="M6" s="178"/>
      <c r="N6" s="178"/>
      <c r="O6" s="178"/>
      <c r="P6" s="178"/>
      <c r="Q6" s="178"/>
      <c r="R6" s="178"/>
      <c r="S6" s="178"/>
      <c r="T6" s="178"/>
      <c r="U6" s="178"/>
      <c r="V6" s="178"/>
    </row>
    <row r="8" ht="68.25" customHeight="1" spans="2:22">
      <c r="B8" s="179" t="s">
        <v>3</v>
      </c>
      <c r="C8" s="179" t="s">
        <v>4</v>
      </c>
      <c r="D8" s="180" t="s">
        <v>5</v>
      </c>
      <c r="E8" s="181"/>
      <c r="F8" s="182"/>
      <c r="G8" s="183" t="s">
        <v>112</v>
      </c>
      <c r="H8" s="184"/>
      <c r="I8" s="209"/>
      <c r="J8" s="183" t="s">
        <v>338</v>
      </c>
      <c r="K8" s="184"/>
      <c r="L8" s="209"/>
      <c r="M8" s="183" t="s">
        <v>405</v>
      </c>
      <c r="N8" s="184"/>
      <c r="O8" s="209"/>
      <c r="P8" s="183" t="s">
        <v>726</v>
      </c>
      <c r="Q8" s="184"/>
      <c r="R8" s="209"/>
      <c r="S8" s="212" t="s">
        <v>6</v>
      </c>
      <c r="T8" s="213" t="s">
        <v>7</v>
      </c>
      <c r="U8" s="214" t="s">
        <v>8</v>
      </c>
      <c r="V8" s="215" t="s">
        <v>822</v>
      </c>
    </row>
    <row r="9" ht="62.4" spans="2:22">
      <c r="B9" s="185"/>
      <c r="C9" s="185"/>
      <c r="D9" s="186" t="s">
        <v>795</v>
      </c>
      <c r="E9" s="186" t="s">
        <v>796</v>
      </c>
      <c r="F9" s="186" t="s">
        <v>797</v>
      </c>
      <c r="G9" s="186" t="s">
        <v>795</v>
      </c>
      <c r="H9" s="186" t="s">
        <v>796</v>
      </c>
      <c r="I9" s="186" t="s">
        <v>797</v>
      </c>
      <c r="J9" s="186" t="s">
        <v>795</v>
      </c>
      <c r="K9" s="186" t="s">
        <v>796</v>
      </c>
      <c r="L9" s="186" t="s">
        <v>797</v>
      </c>
      <c r="M9" s="186" t="s">
        <v>795</v>
      </c>
      <c r="N9" s="186" t="s">
        <v>796</v>
      </c>
      <c r="O9" s="186" t="s">
        <v>797</v>
      </c>
      <c r="P9" s="186" t="s">
        <v>795</v>
      </c>
      <c r="Q9" s="186" t="s">
        <v>796</v>
      </c>
      <c r="R9" s="186" t="s">
        <v>797</v>
      </c>
      <c r="S9" s="216"/>
      <c r="T9" s="217"/>
      <c r="U9" s="218"/>
      <c r="V9" s="219"/>
    </row>
    <row r="10" spans="2:57">
      <c r="B10" s="187">
        <v>1</v>
      </c>
      <c r="C10" s="188" t="str">
        <f>'5 жастағы балалар Ф'!C115</f>
        <v>Айдар Айхан Мадиярұлы</v>
      </c>
      <c r="D10" s="188">
        <f>'5 жастағы балалар Ф'!Y115</f>
        <v>7</v>
      </c>
      <c r="E10" s="188">
        <f>'5 жастағы балалар Ф'!Z115</f>
        <v>0</v>
      </c>
      <c r="F10" s="188">
        <f>'5 жастағы балалар Ф'!AA115</f>
        <v>0</v>
      </c>
      <c r="G10" s="188">
        <f>'5 жастағы балалар К'!CJ115</f>
        <v>13</v>
      </c>
      <c r="H10" s="188">
        <f>'5 жастағы балалар К'!CK115</f>
        <v>15</v>
      </c>
      <c r="I10" s="188">
        <f>'5 жастағы балалар К'!CL115</f>
        <v>0</v>
      </c>
      <c r="J10" s="188">
        <f>'5 жастағы балалар Т'!Y115</f>
        <v>6</v>
      </c>
      <c r="K10" s="188">
        <f>'5 жастағы балалар Т'!Z115</f>
        <v>1</v>
      </c>
      <c r="L10" s="188">
        <f>'5 жастағы балалар Т'!AA115</f>
        <v>0</v>
      </c>
      <c r="M10" s="188">
        <f>'5 жастағы балалар Ш'!DE115</f>
        <v>14</v>
      </c>
      <c r="N10" s="187">
        <f>'5 жастағы балалар Ш'!DF115</f>
        <v>21</v>
      </c>
      <c r="O10" s="187">
        <f>'5 жастағы балалар Ш'!DG115</f>
        <v>0</v>
      </c>
      <c r="P10" s="187">
        <f>'5 жастағы балалар Ә'!Y115</f>
        <v>3</v>
      </c>
      <c r="Q10" s="187">
        <f>'5 жастағы балалар Ә'!Z115</f>
        <v>4</v>
      </c>
      <c r="R10" s="220">
        <f>'5 жастағы балалар Ә'!AA115</f>
        <v>0</v>
      </c>
      <c r="S10" s="221">
        <f>(D10+G10+J10+M10+P10)/5</f>
        <v>8.6</v>
      </c>
      <c r="T10" s="222">
        <f>(E10+H10+K10+N10+Q10)/5</f>
        <v>8.2</v>
      </c>
      <c r="U10" s="223">
        <f>(F10+I10+L10+O10+R10)/5</f>
        <v>0</v>
      </c>
      <c r="V10" s="224">
        <v>3</v>
      </c>
      <c r="X10" s="225" t="s">
        <v>798</v>
      </c>
      <c r="Y10" s="232"/>
      <c r="Z10" s="232"/>
      <c r="AA10" s="232"/>
      <c r="AB10" s="232"/>
      <c r="AC10" s="232"/>
      <c r="AD10" s="232"/>
      <c r="AE10" s="233"/>
      <c r="AT10" s="280" t="s">
        <v>798</v>
      </c>
      <c r="AU10" s="280"/>
      <c r="AV10" s="280"/>
      <c r="AW10" s="280"/>
      <c r="AX10" s="197"/>
      <c r="AY10" s="197"/>
      <c r="AZ10" s="197"/>
      <c r="BA10" s="197"/>
      <c r="BB10" s="197"/>
      <c r="BC10" s="197"/>
      <c r="BD10" s="197"/>
      <c r="BE10" s="197"/>
    </row>
    <row r="11" spans="2:57">
      <c r="B11" s="187">
        <v>2</v>
      </c>
      <c r="C11" s="188" t="str">
        <f>'5 жастағы балалар Ф'!C116</f>
        <v>Асхатқызы Әйніл</v>
      </c>
      <c r="D11" s="188">
        <f>'5 жастағы балалар Ф'!Y116</f>
        <v>7</v>
      </c>
      <c r="E11" s="188">
        <f>'5 жастағы балалар Ф'!Z116</f>
        <v>0</v>
      </c>
      <c r="F11" s="188">
        <f>'5 жастағы балалар Ф'!AA116</f>
        <v>0</v>
      </c>
      <c r="G11" s="188">
        <f>'5 жастағы балалар К'!CJ116</f>
        <v>16</v>
      </c>
      <c r="H11" s="188">
        <f>'5 жастағы балалар К'!CK116</f>
        <v>12</v>
      </c>
      <c r="I11" s="188">
        <f>'5 жастағы балалар К'!CL116</f>
        <v>0</v>
      </c>
      <c r="J11" s="188">
        <f>'5 жастағы балалар Т'!Y116</f>
        <v>4</v>
      </c>
      <c r="K11" s="188">
        <f>'5 жастағы балалар Т'!Z116</f>
        <v>3</v>
      </c>
      <c r="L11" s="188">
        <f>'5 жастағы балалар Т'!AA116</f>
        <v>0</v>
      </c>
      <c r="M11" s="188">
        <f>'5 жастағы балалар Ш'!DE116</f>
        <v>31</v>
      </c>
      <c r="N11" s="187">
        <f>'5 жастағы балалар Ш'!DF116</f>
        <v>4</v>
      </c>
      <c r="O11" s="187">
        <f>'5 жастағы балалар Ш'!DG116</f>
        <v>0</v>
      </c>
      <c r="P11" s="187">
        <f>'5 жастағы балалар Ә'!Y116</f>
        <v>7</v>
      </c>
      <c r="Q11" s="187">
        <f>'5 жастағы балалар Ә'!Z116</f>
        <v>0</v>
      </c>
      <c r="R11" s="220">
        <f>'5 жастағы балалар Ә'!AA116</f>
        <v>0</v>
      </c>
      <c r="S11" s="221">
        <f t="shared" ref="S11:S58" si="0">(D11+G11+J11+M11+P11)/5</f>
        <v>13</v>
      </c>
      <c r="T11" s="222">
        <f t="shared" ref="T11:T58" si="1">(E11+H11+K11+N11+Q11)/5</f>
        <v>3.8</v>
      </c>
      <c r="U11" s="223">
        <f t="shared" ref="U11:U58" si="2">(F11+I11+L11+O11+R11)/5</f>
        <v>0</v>
      </c>
      <c r="V11" s="224">
        <v>3</v>
      </c>
      <c r="X11" s="189"/>
      <c r="Y11" s="189"/>
      <c r="Z11" s="234" t="s">
        <v>73</v>
      </c>
      <c r="AA11" s="235" t="s">
        <v>73</v>
      </c>
      <c r="AB11" s="236" t="s">
        <v>73</v>
      </c>
      <c r="AC11" s="234" t="s">
        <v>799</v>
      </c>
      <c r="AD11" s="32" t="s">
        <v>800</v>
      </c>
      <c r="AE11" s="32" t="s">
        <v>801</v>
      </c>
      <c r="AT11" s="281" t="s">
        <v>799</v>
      </c>
      <c r="AU11" s="282" t="s">
        <v>814</v>
      </c>
      <c r="AV11" s="283">
        <f>(G67+J67+M67+P67+S67+V67+Y67)/7</f>
        <v>7</v>
      </c>
      <c r="AW11" s="289">
        <f>AV11*100/Q60</f>
        <v>87.5</v>
      </c>
      <c r="AX11" s="197"/>
      <c r="AY11" s="197"/>
      <c r="AZ11" s="197"/>
      <c r="BA11" s="197"/>
      <c r="BB11" s="197"/>
      <c r="BC11" s="197"/>
      <c r="BD11" s="197"/>
      <c r="BE11" s="197"/>
    </row>
    <row r="12" spans="2:57">
      <c r="B12" s="187">
        <v>3</v>
      </c>
      <c r="C12" s="188">
        <f>'5 жастағы балалар Ф'!C117</f>
        <v>0</v>
      </c>
      <c r="D12" s="188">
        <f>'5 жастағы балалар Ф'!Y117</f>
        <v>0</v>
      </c>
      <c r="E12" s="188">
        <f>'5 жастағы балалар Ф'!Z117</f>
        <v>0</v>
      </c>
      <c r="F12" s="188">
        <f>'5 жастағы балалар Ф'!AA117</f>
        <v>0</v>
      </c>
      <c r="G12" s="188">
        <f>'5 жастағы балалар К'!CJ117</f>
        <v>0</v>
      </c>
      <c r="H12" s="188">
        <f>'5 жастағы балалар К'!CK117</f>
        <v>0</v>
      </c>
      <c r="I12" s="188">
        <f>'5 жастағы балалар К'!CL117</f>
        <v>0</v>
      </c>
      <c r="J12" s="188">
        <f>'5 жастағы балалар Т'!Y117</f>
        <v>0</v>
      </c>
      <c r="K12" s="188">
        <f>'5 жастағы балалар Т'!Z117</f>
        <v>0</v>
      </c>
      <c r="L12" s="188">
        <f>'5 жастағы балалар Т'!AA117</f>
        <v>0</v>
      </c>
      <c r="M12" s="188">
        <f>'5 жастағы балалар Ш'!DE117</f>
        <v>0</v>
      </c>
      <c r="N12" s="187">
        <f>'5 жастағы балалар Ш'!DF117</f>
        <v>0</v>
      </c>
      <c r="O12" s="187">
        <f>'5 жастағы балалар Ш'!DG117</f>
        <v>0</v>
      </c>
      <c r="P12" s="187">
        <f>'5 жастағы балалар Ә'!Y117</f>
        <v>2</v>
      </c>
      <c r="Q12" s="187">
        <f>'5 жастағы балалар Ә'!Z117</f>
        <v>0</v>
      </c>
      <c r="R12" s="220">
        <f>'5 жастағы балалар Ә'!AA117</f>
        <v>0</v>
      </c>
      <c r="S12" s="221">
        <f t="shared" si="0"/>
        <v>0.4</v>
      </c>
      <c r="T12" s="222">
        <f t="shared" si="1"/>
        <v>0</v>
      </c>
      <c r="U12" s="223">
        <f t="shared" si="2"/>
        <v>0</v>
      </c>
      <c r="V12" s="224"/>
      <c r="X12" s="226" t="s">
        <v>799</v>
      </c>
      <c r="Y12" s="237" t="s">
        <v>814</v>
      </c>
      <c r="Z12" s="238">
        <f>СВОД1!Z12</f>
        <v>50</v>
      </c>
      <c r="AA12" s="239">
        <f>СВОД2!Z12</f>
        <v>68.2539682539683</v>
      </c>
      <c r="AB12" s="240">
        <f>'5 жастағы балалар Ф'!AA168</f>
        <v>87.5</v>
      </c>
      <c r="AC12" s="241" t="s">
        <v>803</v>
      </c>
      <c r="AD12" s="242"/>
      <c r="AE12" s="243"/>
      <c r="AT12" s="281" t="s">
        <v>800</v>
      </c>
      <c r="AU12" s="282" t="s">
        <v>814</v>
      </c>
      <c r="AV12" s="283">
        <f>(H67+K67+N67+Q67+T67+W67+Z67)/7</f>
        <v>0.428571428571429</v>
      </c>
      <c r="AW12" s="289">
        <f>AV12*100/Q60</f>
        <v>5.35714285714286</v>
      </c>
      <c r="AX12" s="197"/>
      <c r="AY12" s="197"/>
      <c r="AZ12" s="197"/>
      <c r="BA12" s="197"/>
      <c r="BB12" s="197"/>
      <c r="BC12" s="197"/>
      <c r="BD12" s="197"/>
      <c r="BE12" s="197"/>
    </row>
    <row r="13" spans="2:57">
      <c r="B13" s="187">
        <v>4</v>
      </c>
      <c r="C13" s="188" t="str">
        <f>'5 жастағы балалар Ф'!C118</f>
        <v>Болатов Али Дарханұлы</v>
      </c>
      <c r="D13" s="188">
        <f>'5 жастағы балалар Ф'!Y118</f>
        <v>7</v>
      </c>
      <c r="E13" s="188">
        <f>'5 жастағы балалар Ф'!Z118</f>
        <v>0</v>
      </c>
      <c r="F13" s="188">
        <f>'5 жастағы балалар Ф'!AA118</f>
        <v>0</v>
      </c>
      <c r="G13" s="188">
        <f>'5 жастағы балалар К'!CJ118</f>
        <v>18</v>
      </c>
      <c r="H13" s="188">
        <f>'5 жастағы балалар К'!CK118</f>
        <v>10</v>
      </c>
      <c r="I13" s="188">
        <f>'5 жастағы балалар К'!CL118</f>
        <v>0</v>
      </c>
      <c r="J13" s="188">
        <f>'5 жастағы балалар Т'!Y118</f>
        <v>7</v>
      </c>
      <c r="K13" s="188">
        <f>'5 жастағы балалар Т'!Z118</f>
        <v>0</v>
      </c>
      <c r="L13" s="188">
        <f>'5 жастағы балалар Т'!AA118</f>
        <v>0</v>
      </c>
      <c r="M13" s="188">
        <f>'5 жастағы балалар Ш'!DE118</f>
        <v>34</v>
      </c>
      <c r="N13" s="187">
        <f>'5 жастағы балалар Ш'!DF118</f>
        <v>1</v>
      </c>
      <c r="O13" s="187">
        <f>'5 жастағы балалар Ш'!DG118</f>
        <v>0</v>
      </c>
      <c r="P13" s="187">
        <f>'5 жастағы балалар Ә'!Y118</f>
        <v>7</v>
      </c>
      <c r="Q13" s="187">
        <f>'5 жастағы балалар Ә'!Z118</f>
        <v>0</v>
      </c>
      <c r="R13" s="220">
        <f>'5 жастағы балалар Ә'!AA118</f>
        <v>0</v>
      </c>
      <c r="S13" s="221">
        <f t="shared" si="0"/>
        <v>14.6</v>
      </c>
      <c r="T13" s="222">
        <f t="shared" si="1"/>
        <v>2.2</v>
      </c>
      <c r="U13" s="223">
        <f t="shared" si="2"/>
        <v>0</v>
      </c>
      <c r="V13" s="224">
        <v>3</v>
      </c>
      <c r="X13" s="226" t="s">
        <v>800</v>
      </c>
      <c r="Y13" s="244"/>
      <c r="Z13" s="238">
        <f>СВОД1!Z13</f>
        <v>31.8181818181818</v>
      </c>
      <c r="AA13" s="239">
        <f>СВОД2!Z13</f>
        <v>19.047619047619</v>
      </c>
      <c r="AB13" s="240">
        <f>'5 жастағы балалар Ф'!AA169</f>
        <v>5.35714285714286</v>
      </c>
      <c r="AC13" s="245"/>
      <c r="AD13" s="246"/>
      <c r="AE13" s="247"/>
      <c r="AT13" s="281" t="s">
        <v>801</v>
      </c>
      <c r="AU13" s="282" t="s">
        <v>814</v>
      </c>
      <c r="AV13" s="283">
        <f>(I67+L67+O67+R67+U67+X67+AA67)/7</f>
        <v>0.571428571428571</v>
      </c>
      <c r="AW13" s="289">
        <f>AV13*100/Q60</f>
        <v>7.14285714285714</v>
      </c>
      <c r="AX13" s="197"/>
      <c r="AY13" s="197"/>
      <c r="AZ13" s="197"/>
      <c r="BA13" s="197"/>
      <c r="BB13" s="197"/>
      <c r="BC13" s="197"/>
      <c r="BD13" s="197"/>
      <c r="BE13" s="197"/>
    </row>
    <row r="14" spans="2:57">
      <c r="B14" s="187">
        <v>5</v>
      </c>
      <c r="C14" s="188" t="str">
        <f>'5 жастағы балалар Ф'!C119</f>
        <v>Бақытжан Айбар Даулетұлы</v>
      </c>
      <c r="D14" s="188">
        <f>'5 жастағы балалар Ф'!Y119</f>
        <v>7</v>
      </c>
      <c r="E14" s="188">
        <f>'5 жастағы балалар Ф'!Z119</f>
        <v>0</v>
      </c>
      <c r="F14" s="188">
        <f>'5 жастағы балалар Ф'!AA119</f>
        <v>0</v>
      </c>
      <c r="G14" s="188">
        <f>'5 жастағы балалар К'!CJ119</f>
        <v>26</v>
      </c>
      <c r="H14" s="188">
        <f>'5 жастағы балалар К'!CK119</f>
        <v>2</v>
      </c>
      <c r="I14" s="188">
        <f>'5 жастағы балалар К'!CL119</f>
        <v>0</v>
      </c>
      <c r="J14" s="188">
        <f>'5 жастағы балалар Т'!Y119</f>
        <v>0</v>
      </c>
      <c r="K14" s="188">
        <f>'5 жастағы балалар Т'!Z119</f>
        <v>1</v>
      </c>
      <c r="L14" s="188">
        <f>'5 жастағы балалар Т'!AA119</f>
        <v>6</v>
      </c>
      <c r="M14" s="188">
        <f>'5 жастағы балалар Ш'!DE119</f>
        <v>33</v>
      </c>
      <c r="N14" s="187">
        <f>'5 жастағы балалар Ш'!DF119</f>
        <v>1</v>
      </c>
      <c r="O14" s="187">
        <f>'5 жастағы балалар Ш'!DG119</f>
        <v>0</v>
      </c>
      <c r="P14" s="187">
        <f>'5 жастағы балалар Ә'!Y119</f>
        <v>6</v>
      </c>
      <c r="Q14" s="187">
        <f>'5 жастағы балалар Ә'!Z119</f>
        <v>1</v>
      </c>
      <c r="R14" s="220">
        <f>'5 жастағы балалар Ә'!AA119</f>
        <v>0</v>
      </c>
      <c r="S14" s="221">
        <f t="shared" si="0"/>
        <v>14.4</v>
      </c>
      <c r="T14" s="222">
        <f t="shared" si="1"/>
        <v>1</v>
      </c>
      <c r="U14" s="223">
        <f t="shared" si="2"/>
        <v>1.2</v>
      </c>
      <c r="V14" s="224">
        <v>2</v>
      </c>
      <c r="X14" s="226" t="s">
        <v>801</v>
      </c>
      <c r="Y14" s="248"/>
      <c r="Z14" s="238">
        <f>СВОД1!Z14</f>
        <v>18.1818181818182</v>
      </c>
      <c r="AA14" s="239">
        <f>СВОД2!Z14</f>
        <v>12.6984126984127</v>
      </c>
      <c r="AB14" s="240">
        <f>'5 жастағы балалар Ф'!AA170</f>
        <v>7.14285714285714</v>
      </c>
      <c r="AC14" s="249">
        <f>AC18*Q60/100</f>
        <v>6.34285714285714</v>
      </c>
      <c r="AD14" s="249">
        <f>AD18*Q60/100</f>
        <v>1.09857142857143</v>
      </c>
      <c r="AE14" s="249">
        <f>AE18*Q60/100</f>
        <v>0.558571428571428</v>
      </c>
      <c r="AT14" s="284"/>
      <c r="AU14" s="284"/>
      <c r="AV14" s="285">
        <f>SUM(AV11:AV13)</f>
        <v>8</v>
      </c>
      <c r="AW14" s="285">
        <f>SUM(AW11:AW13)</f>
        <v>100</v>
      </c>
      <c r="AX14" s="197"/>
      <c r="AY14" s="197"/>
      <c r="AZ14" s="197"/>
      <c r="BA14" s="197"/>
      <c r="BB14" s="197"/>
      <c r="BC14" s="197"/>
      <c r="BD14" s="197"/>
      <c r="BE14" s="197"/>
    </row>
    <row r="15" ht="15" customHeight="1" spans="2:57">
      <c r="B15" s="187">
        <v>6</v>
      </c>
      <c r="C15" s="188" t="str">
        <f>'5 жастағы балалар Ф'!C120</f>
        <v>Бақытжан Айым Мадиярқызы</v>
      </c>
      <c r="D15" s="188">
        <f>'5 жастағы балалар Ф'!Y120</f>
        <v>0</v>
      </c>
      <c r="E15" s="188">
        <f>'5 жастағы балалар Ф'!Z120</f>
        <v>3</v>
      </c>
      <c r="F15" s="188">
        <f>'5 жастағы балалар Ф'!AA120</f>
        <v>4</v>
      </c>
      <c r="G15" s="188">
        <f>'5 жастағы балалар К'!CJ120</f>
        <v>0</v>
      </c>
      <c r="H15" s="188">
        <f>'5 жастағы балалар К'!CK120</f>
        <v>5</v>
      </c>
      <c r="I15" s="188">
        <f>'5 жастағы балалар К'!CL120</f>
        <v>23</v>
      </c>
      <c r="J15" s="188">
        <f>'5 жастағы балалар Т'!Y120</f>
        <v>7</v>
      </c>
      <c r="K15" s="188">
        <f>'5 жастағы балалар Т'!Z120</f>
        <v>0</v>
      </c>
      <c r="L15" s="188">
        <f>'5 жастағы балалар Т'!AA120</f>
        <v>0</v>
      </c>
      <c r="M15" s="188">
        <f>'5 жастағы балалар Ш'!DE120</f>
        <v>1</v>
      </c>
      <c r="N15" s="187">
        <f>'5 жастағы балалар Ш'!DF120</f>
        <v>31</v>
      </c>
      <c r="O15" s="187">
        <f>'5 жастағы балалар Ш'!DG120</f>
        <v>4</v>
      </c>
      <c r="P15" s="187">
        <f>'5 жастағы балалар Ә'!Y120</f>
        <v>2</v>
      </c>
      <c r="Q15" s="187">
        <f>'5 жастағы балалар Ә'!Z120</f>
        <v>2</v>
      </c>
      <c r="R15" s="220">
        <f>'5 жастағы балалар Ә'!AA120</f>
        <v>3</v>
      </c>
      <c r="S15" s="221">
        <f t="shared" si="0"/>
        <v>2</v>
      </c>
      <c r="T15" s="222">
        <f t="shared" si="1"/>
        <v>8.2</v>
      </c>
      <c r="U15" s="223">
        <f t="shared" si="2"/>
        <v>6.8</v>
      </c>
      <c r="V15" s="224">
        <v>2</v>
      </c>
      <c r="X15" s="226"/>
      <c r="Y15" s="234"/>
      <c r="Z15" s="238"/>
      <c r="AA15" s="239"/>
      <c r="AB15" s="240"/>
      <c r="AC15" s="250"/>
      <c r="AD15" s="250"/>
      <c r="AE15" s="250"/>
      <c r="AT15" s="282"/>
      <c r="AU15" s="282"/>
      <c r="AV15" s="286" t="s">
        <v>113</v>
      </c>
      <c r="AW15" s="286"/>
      <c r="AX15" s="290" t="s">
        <v>114</v>
      </c>
      <c r="AY15" s="290"/>
      <c r="AZ15" s="291" t="s">
        <v>206</v>
      </c>
      <c r="BA15" s="291"/>
      <c r="BB15" s="291" t="s">
        <v>115</v>
      </c>
      <c r="BC15" s="291"/>
      <c r="BD15" s="197"/>
      <c r="BE15" s="197"/>
    </row>
    <row r="16" spans="2:57">
      <c r="B16" s="187">
        <v>7</v>
      </c>
      <c r="C16" s="188" t="str">
        <f>'5 жастағы балалар Ф'!C121</f>
        <v>Нуритдин Райяна Мусақызы</v>
      </c>
      <c r="D16" s="188">
        <f>'5 жастағы балалар Ф'!Y121</f>
        <v>7</v>
      </c>
      <c r="E16" s="188">
        <f>'5 жастағы балалар Ф'!Z121</f>
        <v>0</v>
      </c>
      <c r="F16" s="188">
        <f>'5 жастағы балалар Ф'!AA121</f>
        <v>0</v>
      </c>
      <c r="G16" s="188">
        <f>'5 жастағы балалар К'!CJ121</f>
        <v>28</v>
      </c>
      <c r="H16" s="188">
        <f>'5 жастағы балалар К'!CK121</f>
        <v>0</v>
      </c>
      <c r="I16" s="188">
        <f>'5 жастағы балалар К'!CL121</f>
        <v>0</v>
      </c>
      <c r="J16" s="188">
        <f>'5 жастағы балалар Т'!Y121</f>
        <v>7</v>
      </c>
      <c r="K16" s="188">
        <f>'5 жастағы балалар Т'!Z121</f>
        <v>0</v>
      </c>
      <c r="L16" s="188">
        <f>'5 жастағы балалар Т'!AA121</f>
        <v>0</v>
      </c>
      <c r="M16" s="188">
        <f>'5 жастағы балалар Ш'!DE121</f>
        <v>34</v>
      </c>
      <c r="N16" s="187">
        <f>'5 жастағы балалар Ш'!DF121</f>
        <v>1</v>
      </c>
      <c r="O16" s="187">
        <f>'5 жастағы балалар Ш'!DG121</f>
        <v>0</v>
      </c>
      <c r="P16" s="187">
        <f>'5 жастағы балалар Ә'!Y121</f>
        <v>7</v>
      </c>
      <c r="Q16" s="187">
        <f>'5 жастағы балалар Ә'!Z121</f>
        <v>0</v>
      </c>
      <c r="R16" s="220">
        <f>'5 жастағы балалар Ә'!AA121</f>
        <v>0</v>
      </c>
      <c r="S16" s="221">
        <f t="shared" si="0"/>
        <v>16.6</v>
      </c>
      <c r="T16" s="222">
        <f t="shared" si="1"/>
        <v>0.2</v>
      </c>
      <c r="U16" s="223">
        <f t="shared" si="2"/>
        <v>0</v>
      </c>
      <c r="V16" s="224">
        <v>3</v>
      </c>
      <c r="X16" s="226" t="s">
        <v>799</v>
      </c>
      <c r="Y16" s="237" t="s">
        <v>815</v>
      </c>
      <c r="Z16" s="238">
        <f>СВОД1!Z16</f>
        <v>9.09090909090909</v>
      </c>
      <c r="AA16" s="239">
        <f>СВОД2!Z16</f>
        <v>31.7460317460317</v>
      </c>
      <c r="AB16" s="240">
        <f>'5 жастағы балалар К'!CL168</f>
        <v>69.6428571428571</v>
      </c>
      <c r="AC16" s="241" t="s">
        <v>73</v>
      </c>
      <c r="AD16" s="242"/>
      <c r="AE16" s="243"/>
      <c r="AT16" s="281" t="s">
        <v>799</v>
      </c>
      <c r="AU16" s="282" t="s">
        <v>815</v>
      </c>
      <c r="AV16" s="283">
        <f>(G74+J74+M74+P74+S74+V74+Y74)/7</f>
        <v>6.71428571428571</v>
      </c>
      <c r="AW16" s="289">
        <f>AV16*100/Q60</f>
        <v>83.9285714285714</v>
      </c>
      <c r="AX16" s="291">
        <f>(G81+J81+M81+P81+S81+V81+Y81)/7</f>
        <v>6.85714285714286</v>
      </c>
      <c r="AY16" s="289">
        <f>AX16*100/Q60</f>
        <v>85.7142857142857</v>
      </c>
      <c r="AZ16" s="291">
        <f>(G88+J88+M88+P88+S88+V88+Y88)/7</f>
        <v>4.71428571428571</v>
      </c>
      <c r="BA16" s="289">
        <f>AZ16*100/Q60</f>
        <v>58.9285714285714</v>
      </c>
      <c r="BB16" s="291">
        <f>(G95+J95+M95+P95+S95+V95+Y95)/7</f>
        <v>4</v>
      </c>
      <c r="BC16" s="289">
        <f>BB16*100/Q60</f>
        <v>50</v>
      </c>
      <c r="BD16" s="197"/>
      <c r="BE16" s="197"/>
    </row>
    <row r="17" spans="2:57">
      <c r="B17" s="187">
        <v>8</v>
      </c>
      <c r="C17" s="188">
        <f>'5 жастағы балалар Ф'!C122</f>
        <v>0</v>
      </c>
      <c r="D17" s="188">
        <f>'5 жастағы балалар Ф'!Y122</f>
        <v>0</v>
      </c>
      <c r="E17" s="188">
        <f>'5 жастағы балалар Ф'!Z122</f>
        <v>0</v>
      </c>
      <c r="F17" s="188">
        <f>'5 жастағы балалар Ф'!AA122</f>
        <v>0</v>
      </c>
      <c r="G17" s="188">
        <f>'5 жастағы балалар К'!CJ122</f>
        <v>0</v>
      </c>
      <c r="H17" s="188">
        <f>'5 жастағы балалар К'!CK122</f>
        <v>0</v>
      </c>
      <c r="I17" s="188">
        <f>'5 жастағы балалар К'!CL122</f>
        <v>0</v>
      </c>
      <c r="J17" s="188">
        <f>'5 жастағы балалар Т'!Y122</f>
        <v>0</v>
      </c>
      <c r="K17" s="188">
        <f>'5 жастағы балалар Т'!Z122</f>
        <v>0</v>
      </c>
      <c r="L17" s="188">
        <f>'5 жастағы балалар Т'!AA122</f>
        <v>0</v>
      </c>
      <c r="M17" s="188">
        <f>'5 жастағы балалар Ш'!DE122</f>
        <v>0</v>
      </c>
      <c r="N17" s="187">
        <f>'5 жастағы балалар Ш'!DF122</f>
        <v>0</v>
      </c>
      <c r="O17" s="187">
        <f>'5 жастағы балалар Ш'!DG122</f>
        <v>0</v>
      </c>
      <c r="P17" s="187">
        <f>'5 жастағы балалар Ә'!Y122</f>
        <v>2</v>
      </c>
      <c r="Q17" s="187">
        <f>'5 жастағы балалар Ә'!Z122</f>
        <v>0</v>
      </c>
      <c r="R17" s="220">
        <f>'5 жастағы балалар Ә'!AA122</f>
        <v>0</v>
      </c>
      <c r="S17" s="221">
        <f t="shared" si="0"/>
        <v>0.4</v>
      </c>
      <c r="T17" s="222">
        <f t="shared" si="1"/>
        <v>0</v>
      </c>
      <c r="U17" s="223">
        <f t="shared" si="2"/>
        <v>0</v>
      </c>
      <c r="V17" s="224"/>
      <c r="X17" s="226" t="s">
        <v>800</v>
      </c>
      <c r="Y17" s="244"/>
      <c r="Z17" s="238">
        <f>СВОД1!Z17</f>
        <v>70.7070707070707</v>
      </c>
      <c r="AA17" s="239">
        <f>СВОД2!Z17</f>
        <v>44.8412698412698</v>
      </c>
      <c r="AB17" s="240">
        <f>'5 жастағы балалар К'!CL169</f>
        <v>20.0892857142857</v>
      </c>
      <c r="AC17" s="245"/>
      <c r="AD17" s="246"/>
      <c r="AE17" s="247"/>
      <c r="AT17" s="281" t="s">
        <v>800</v>
      </c>
      <c r="AU17" s="282" t="s">
        <v>815</v>
      </c>
      <c r="AV17" s="283">
        <f>(H74+K74+N74+Q74+T74+W74+Z74)/7</f>
        <v>0.428571428571429</v>
      </c>
      <c r="AW17" s="289">
        <f>AV17*100/Q60</f>
        <v>5.35714285714286</v>
      </c>
      <c r="AX17" s="291">
        <f>(H81+K81+N81+Q81+T81+W81+Z81)/7</f>
        <v>0.285714285714286</v>
      </c>
      <c r="AY17" s="289">
        <f>AX17*100/Q60</f>
        <v>3.57142857142857</v>
      </c>
      <c r="AZ17" s="291">
        <f>(H88+K88+N88+Q88+T88+W88+Z88)/7</f>
        <v>2.57142857142857</v>
      </c>
      <c r="BA17" s="289">
        <f>AZ17*100/Q60</f>
        <v>32.1428571428571</v>
      </c>
      <c r="BB17" s="291">
        <f>(H95+K95+N95+Q95+T95+W95+Z95)/7</f>
        <v>3.14285714285714</v>
      </c>
      <c r="BC17" s="289">
        <f>BB17*100/Q60</f>
        <v>39.2857142857143</v>
      </c>
      <c r="BD17" s="197"/>
      <c r="BE17" s="197"/>
    </row>
    <row r="18" spans="2:57">
      <c r="B18" s="187">
        <v>9</v>
      </c>
      <c r="C18" s="188" t="str">
        <f>'5 жастағы балалар Ф'!C123</f>
        <v>Төлеужан Малика Талантқызы</v>
      </c>
      <c r="D18" s="188">
        <f>'5 жастағы балалар Ф'!Y123</f>
        <v>7</v>
      </c>
      <c r="E18" s="188">
        <f>'5 жастағы балалар Ф'!Z123</f>
        <v>0</v>
      </c>
      <c r="F18" s="188">
        <f>'5 жастағы балалар Ф'!AA123</f>
        <v>0</v>
      </c>
      <c r="G18" s="188">
        <f>'5 жастағы балалар К'!CJ123</f>
        <v>27</v>
      </c>
      <c r="H18" s="188">
        <f>'5 жастағы балалар К'!CK123</f>
        <v>1</v>
      </c>
      <c r="I18" s="188">
        <f>'5 жастағы балалар К'!CL123</f>
        <v>0</v>
      </c>
      <c r="J18" s="188">
        <f>'5 жастағы балалар Т'!Y123</f>
        <v>7</v>
      </c>
      <c r="K18" s="188">
        <f>'5 жастағы балалар Т'!Z123</f>
        <v>0</v>
      </c>
      <c r="L18" s="188">
        <f>'5 жастағы балалар Т'!AA123</f>
        <v>0</v>
      </c>
      <c r="M18" s="188">
        <f>'5 жастағы балалар Ш'!DE123</f>
        <v>34</v>
      </c>
      <c r="N18" s="187">
        <f>'5 жастағы балалар Ш'!DF123</f>
        <v>1</v>
      </c>
      <c r="O18" s="187">
        <f>'5 жастағы балалар Ш'!DG123</f>
        <v>0</v>
      </c>
      <c r="P18" s="187">
        <f>'5 жастағы балалар Ә'!Y123</f>
        <v>5</v>
      </c>
      <c r="Q18" s="187">
        <f>'5 жастағы балалар Ә'!Z123</f>
        <v>0</v>
      </c>
      <c r="R18" s="220">
        <f>'5 жастағы балалар Ә'!AA123</f>
        <v>0</v>
      </c>
      <c r="S18" s="221">
        <f t="shared" si="0"/>
        <v>16</v>
      </c>
      <c r="T18" s="222">
        <f t="shared" si="1"/>
        <v>0.4</v>
      </c>
      <c r="U18" s="223">
        <f t="shared" si="2"/>
        <v>0</v>
      </c>
      <c r="V18" s="224">
        <v>3</v>
      </c>
      <c r="X18" s="226" t="s">
        <v>801</v>
      </c>
      <c r="Y18" s="248"/>
      <c r="Z18" s="238">
        <f>СВОД1!Z18</f>
        <v>20.2020202020202</v>
      </c>
      <c r="AA18" s="239">
        <f>СВОД2!Z18</f>
        <v>23.015873015873</v>
      </c>
      <c r="AB18" s="240">
        <f>'5 жастағы балалар К'!CL170</f>
        <v>10.2678571428571</v>
      </c>
      <c r="AC18" s="251">
        <f>(AB12+AB16+AB20+AB24+AB28)/5</f>
        <v>79.2857142857143</v>
      </c>
      <c r="AD18" s="251">
        <f>(AB13+AB17+AB21+AB25+AB29)/5</f>
        <v>13.7321428571429</v>
      </c>
      <c r="AE18" s="251">
        <f>(AB14+AB18+AB22+AB26+AB30)/5</f>
        <v>6.98214285714286</v>
      </c>
      <c r="AT18" s="281" t="s">
        <v>801</v>
      </c>
      <c r="AU18" s="282" t="s">
        <v>815</v>
      </c>
      <c r="AV18" s="283">
        <f>(I74+L74+O74+R74+U74+X74+AA74)/7</f>
        <v>0.857142857142857</v>
      </c>
      <c r="AW18" s="289">
        <f>AV18*100/Q60</f>
        <v>10.7142857142857</v>
      </c>
      <c r="AX18" s="291">
        <f>(I81+L81+O81+R81+U81+X81+AA81)/7</f>
        <v>0.857142857142857</v>
      </c>
      <c r="AY18" s="289">
        <f>AX18*100/Q60</f>
        <v>10.7142857142857</v>
      </c>
      <c r="AZ18" s="291">
        <f>(I88+L88+O88+R88+U88+X88+AA88)/7</f>
        <v>0.714285714285714</v>
      </c>
      <c r="BA18" s="289">
        <f>AZ18*100/Q60</f>
        <v>8.92857142857143</v>
      </c>
      <c r="BB18" s="291">
        <f>(I95+L95+O95+R95+U95+X95+AA95)/7</f>
        <v>0.857142857142857</v>
      </c>
      <c r="BC18" s="289">
        <f>BB18*100/Q60</f>
        <v>10.7142857142857</v>
      </c>
      <c r="BD18" s="197"/>
      <c r="BE18" s="197"/>
    </row>
    <row r="19" spans="2:57">
      <c r="B19" s="187">
        <v>10</v>
      </c>
      <c r="C19" s="188" t="str">
        <f>'5 жастағы балалар Ф'!C124</f>
        <v>Қабдысалы Нұрасыл Рақымұлы</v>
      </c>
      <c r="D19" s="188">
        <f>'5 жастағы балалар Ф'!Y124</f>
        <v>7</v>
      </c>
      <c r="E19" s="188">
        <f>'5 жастағы балалар Ф'!Z124</f>
        <v>0</v>
      </c>
      <c r="F19" s="188">
        <f>'5 жастағы балалар Ф'!AA124</f>
        <v>0</v>
      </c>
      <c r="G19" s="188">
        <f>'5 жастағы балалар К'!CJ124</f>
        <v>28</v>
      </c>
      <c r="H19" s="188">
        <f>'5 жастағы балалар К'!CK124</f>
        <v>0</v>
      </c>
      <c r="I19" s="188">
        <f>'5 жастағы балалар К'!CL124</f>
        <v>0</v>
      </c>
      <c r="J19" s="188">
        <f>'5 жастағы балалар Т'!Y124</f>
        <v>7</v>
      </c>
      <c r="K19" s="188">
        <f>'5 жастағы балалар Т'!Z124</f>
        <v>0</v>
      </c>
      <c r="L19" s="188">
        <f>'5 жастағы балалар Т'!AA124</f>
        <v>0</v>
      </c>
      <c r="M19" s="188">
        <f>'5 жастағы балалар Ш'!DE124</f>
        <v>34</v>
      </c>
      <c r="N19" s="187">
        <f>'5 жастағы балалар Ш'!DF124</f>
        <v>1</v>
      </c>
      <c r="O19" s="187">
        <f>'5 жастағы балалар Ш'!DG124</f>
        <v>0</v>
      </c>
      <c r="P19" s="187">
        <f>'5 жастағы балалар Ә'!Y124</f>
        <v>5</v>
      </c>
      <c r="Q19" s="187">
        <f>'5 жастағы балалар Ә'!Z124</f>
        <v>0</v>
      </c>
      <c r="R19" s="220">
        <f>'5 жастағы балалар Ә'!AA124</f>
        <v>0</v>
      </c>
      <c r="S19" s="221">
        <f t="shared" si="0"/>
        <v>16.2</v>
      </c>
      <c r="T19" s="222">
        <f t="shared" si="1"/>
        <v>0.2</v>
      </c>
      <c r="U19" s="223">
        <f t="shared" si="2"/>
        <v>0</v>
      </c>
      <c r="V19" s="224">
        <v>3</v>
      </c>
      <c r="X19" s="226"/>
      <c r="Y19" s="226"/>
      <c r="Z19" s="238"/>
      <c r="AA19" s="252"/>
      <c r="AB19" s="253"/>
      <c r="AC19" s="254">
        <f>СВОД2!AA18</f>
        <v>45.5238095238095</v>
      </c>
      <c r="AD19" s="254">
        <f>СВОД2!AB18</f>
        <v>31</v>
      </c>
      <c r="AE19" s="254">
        <f>СВОД2!AC18</f>
        <v>23.5238095238095</v>
      </c>
      <c r="AT19" s="282"/>
      <c r="AU19" s="282"/>
      <c r="AV19" s="287">
        <f t="shared" ref="AV19:BC19" si="3">SUM(AV16:AV18)</f>
        <v>8</v>
      </c>
      <c r="AW19" s="287">
        <f t="shared" si="3"/>
        <v>100</v>
      </c>
      <c r="AX19" s="292">
        <f t="shared" si="3"/>
        <v>8</v>
      </c>
      <c r="AY19" s="292">
        <f t="shared" si="3"/>
        <v>100</v>
      </c>
      <c r="AZ19" s="292">
        <f t="shared" si="3"/>
        <v>8</v>
      </c>
      <c r="BA19" s="292">
        <f t="shared" si="3"/>
        <v>100</v>
      </c>
      <c r="BB19" s="292">
        <f t="shared" si="3"/>
        <v>8</v>
      </c>
      <c r="BC19" s="292">
        <f t="shared" si="3"/>
        <v>100</v>
      </c>
      <c r="BD19" s="197"/>
      <c r="BE19" s="197"/>
    </row>
    <row r="20" spans="2:57">
      <c r="B20" s="187">
        <v>11</v>
      </c>
      <c r="C20" s="188">
        <f>'5 жастағы балалар Ф'!C125</f>
        <v>0</v>
      </c>
      <c r="D20" s="188">
        <f>'5 жастағы балалар Ф'!Y125</f>
        <v>0</v>
      </c>
      <c r="E20" s="188">
        <f>'5 жастағы балалар Ф'!Z125</f>
        <v>0</v>
      </c>
      <c r="F20" s="188">
        <f>'5 жастағы балалар Ф'!AA125</f>
        <v>0</v>
      </c>
      <c r="G20" s="188">
        <f>'5 жастағы балалар К'!CJ125</f>
        <v>0</v>
      </c>
      <c r="H20" s="188">
        <f>'5 жастағы балалар К'!CK125</f>
        <v>0</v>
      </c>
      <c r="I20" s="188">
        <f>'5 жастағы балалар К'!CL125</f>
        <v>0</v>
      </c>
      <c r="J20" s="188">
        <f>'5 жастағы балалар Т'!Y125</f>
        <v>0</v>
      </c>
      <c r="K20" s="188">
        <f>'5 жастағы балалар Т'!Z125</f>
        <v>0</v>
      </c>
      <c r="L20" s="188">
        <f>'5 жастағы балалар Т'!AA125</f>
        <v>0</v>
      </c>
      <c r="M20" s="188">
        <f>'5 жастағы балалар Ш'!DE125</f>
        <v>0</v>
      </c>
      <c r="N20" s="187">
        <f>'5 жастағы балалар Ш'!DF125</f>
        <v>0</v>
      </c>
      <c r="O20" s="187">
        <f>'5 жастағы балалар Ш'!DG125</f>
        <v>0</v>
      </c>
      <c r="P20" s="187">
        <f>'5 жастағы балалар Ә'!Y125</f>
        <v>0</v>
      </c>
      <c r="Q20" s="187">
        <f>'5 жастағы балалар Ә'!Z125</f>
        <v>0</v>
      </c>
      <c r="R20" s="220">
        <f>'5 жастағы балалар Ә'!AA125</f>
        <v>0</v>
      </c>
      <c r="S20" s="221">
        <f t="shared" si="0"/>
        <v>0</v>
      </c>
      <c r="T20" s="222">
        <f t="shared" si="1"/>
        <v>0</v>
      </c>
      <c r="U20" s="223">
        <f t="shared" si="2"/>
        <v>0</v>
      </c>
      <c r="V20" s="224"/>
      <c r="X20" s="226" t="s">
        <v>799</v>
      </c>
      <c r="Y20" s="237" t="s">
        <v>816</v>
      </c>
      <c r="Z20" s="238">
        <f>СВОД1!Z20</f>
        <v>25.7575757575758</v>
      </c>
      <c r="AA20" s="239">
        <f>СВОД2!Z20</f>
        <v>42.8571428571429</v>
      </c>
      <c r="AB20" s="240">
        <f>'5 жастағы балалар Т'!AA168</f>
        <v>80.3571428571429</v>
      </c>
      <c r="AC20" s="255">
        <f>СВОД1!AA18</f>
        <v>23.3939393939394</v>
      </c>
      <c r="AD20" s="255">
        <f>СВОД1!AB18</f>
        <v>55.9595959595959</v>
      </c>
      <c r="AE20" s="255">
        <f>СВОД1!AC18</f>
        <v>20.6464646464646</v>
      </c>
      <c r="AT20" s="281" t="s">
        <v>799</v>
      </c>
      <c r="AU20" s="282" t="s">
        <v>816</v>
      </c>
      <c r="AV20" s="283">
        <f>(G102+J102+M102+P102+S102+V102+Y102)/7</f>
        <v>6.42857142857143</v>
      </c>
      <c r="AW20" s="289">
        <f>AV20*100/Q60</f>
        <v>80.3571428571429</v>
      </c>
      <c r="AX20" s="197"/>
      <c r="AY20" s="197"/>
      <c r="AZ20" s="197"/>
      <c r="BA20" s="197"/>
      <c r="BB20" s="197"/>
      <c r="BC20" s="197"/>
      <c r="BD20" s="197"/>
      <c r="BE20" s="197"/>
    </row>
    <row r="21" spans="2:57">
      <c r="B21" s="187">
        <v>12</v>
      </c>
      <c r="C21" s="188">
        <f>'5 жастағы балалар Ф'!C126</f>
        <v>0</v>
      </c>
      <c r="D21" s="188">
        <f>'5 жастағы балалар Ф'!Y126</f>
        <v>0</v>
      </c>
      <c r="E21" s="188">
        <f>'5 жастағы балалар Ф'!Z126</f>
        <v>0</v>
      </c>
      <c r="F21" s="188">
        <f>'5 жастағы балалар Ф'!AA126</f>
        <v>0</v>
      </c>
      <c r="G21" s="188">
        <f>'5 жастағы балалар К'!CJ126</f>
        <v>0</v>
      </c>
      <c r="H21" s="188">
        <f>'5 жастағы балалар К'!CK126</f>
        <v>0</v>
      </c>
      <c r="I21" s="188">
        <f>'5 жастағы балалар К'!CL126</f>
        <v>0</v>
      </c>
      <c r="J21" s="188">
        <f>'5 жастағы балалар Т'!Y126</f>
        <v>0</v>
      </c>
      <c r="K21" s="188">
        <f>'5 жастағы балалар Т'!Z126</f>
        <v>0</v>
      </c>
      <c r="L21" s="188">
        <f>'5 жастағы балалар Т'!AA126</f>
        <v>0</v>
      </c>
      <c r="M21" s="188">
        <f>'5 жастағы балалар Ш'!DE126</f>
        <v>0</v>
      </c>
      <c r="N21" s="187">
        <f>'5 жастағы балалар Ш'!DF126</f>
        <v>0</v>
      </c>
      <c r="O21" s="187">
        <f>'5 жастағы балалар Ш'!DG126</f>
        <v>0</v>
      </c>
      <c r="P21" s="187">
        <f>'5 жастағы балалар Ә'!Y126</f>
        <v>0</v>
      </c>
      <c r="Q21" s="187">
        <f>'5 жастағы балалар Ә'!Z126</f>
        <v>0</v>
      </c>
      <c r="R21" s="220">
        <f>'5 жастағы балалар Ә'!AA126</f>
        <v>0</v>
      </c>
      <c r="S21" s="221">
        <f t="shared" si="0"/>
        <v>0</v>
      </c>
      <c r="T21" s="222">
        <f t="shared" si="1"/>
        <v>0</v>
      </c>
      <c r="U21" s="223">
        <f t="shared" si="2"/>
        <v>0</v>
      </c>
      <c r="V21" s="224"/>
      <c r="X21" s="226" t="s">
        <v>800</v>
      </c>
      <c r="Y21" s="244"/>
      <c r="Z21" s="238">
        <f>СВОД1!Z21</f>
        <v>53.030303030303</v>
      </c>
      <c r="AA21" s="239">
        <f>СВОД2!Z21</f>
        <v>26.984126984127</v>
      </c>
      <c r="AB21" s="240">
        <f>'5 жастағы балалар Т'!AA169</f>
        <v>8.92857142857143</v>
      </c>
      <c r="AC21" s="256"/>
      <c r="AD21" s="257"/>
      <c r="AE21" s="258"/>
      <c r="AT21" s="281" t="s">
        <v>800</v>
      </c>
      <c r="AU21" s="282" t="s">
        <v>816</v>
      </c>
      <c r="AV21" s="283">
        <f>(H102+K102+N102+Q102+T102+W102+Z102)/7</f>
        <v>0.714285714285714</v>
      </c>
      <c r="AW21" s="289">
        <f>AV21*100/Q60</f>
        <v>8.92857142857143</v>
      </c>
      <c r="AX21" s="197"/>
      <c r="AY21" s="197"/>
      <c r="AZ21" s="197"/>
      <c r="BA21" s="197"/>
      <c r="BB21" s="197"/>
      <c r="BC21" s="197"/>
      <c r="BD21" s="197"/>
      <c r="BE21" s="197"/>
    </row>
    <row r="22" spans="2:57">
      <c r="B22" s="187">
        <v>13</v>
      </c>
      <c r="C22" s="188">
        <f>'5 жастағы балалар Ф'!C127</f>
        <v>0</v>
      </c>
      <c r="D22" s="188">
        <f>'5 жастағы балалар Ф'!Y127</f>
        <v>0</v>
      </c>
      <c r="E22" s="188">
        <f>'5 жастағы балалар Ф'!Z127</f>
        <v>0</v>
      </c>
      <c r="F22" s="188">
        <f>'5 жастағы балалар Ф'!AA127</f>
        <v>0</v>
      </c>
      <c r="G22" s="188">
        <f>'5 жастағы балалар К'!CJ127</f>
        <v>0</v>
      </c>
      <c r="H22" s="188">
        <f>'5 жастағы балалар К'!CK127</f>
        <v>0</v>
      </c>
      <c r="I22" s="188">
        <f>'5 жастағы балалар К'!CL127</f>
        <v>0</v>
      </c>
      <c r="J22" s="188">
        <f>'5 жастағы балалар Т'!Y127</f>
        <v>0</v>
      </c>
      <c r="K22" s="188">
        <f>'5 жастағы балалар Т'!Z127</f>
        <v>0</v>
      </c>
      <c r="L22" s="188">
        <f>'5 жастағы балалар Т'!AA127</f>
        <v>0</v>
      </c>
      <c r="M22" s="188">
        <f>'5 жастағы балалар Ш'!DE127</f>
        <v>0</v>
      </c>
      <c r="N22" s="187">
        <f>'5 жастағы балалар Ш'!DF127</f>
        <v>0</v>
      </c>
      <c r="O22" s="187">
        <f>'5 жастағы балалар Ш'!DG127</f>
        <v>0</v>
      </c>
      <c r="P22" s="187">
        <f>'5 жастағы балалар Ә'!Y127</f>
        <v>0</v>
      </c>
      <c r="Q22" s="187">
        <f>'5 жастағы балалар Ә'!Z127</f>
        <v>0</v>
      </c>
      <c r="R22" s="220">
        <f>'5 жастағы балалар Ә'!AA127</f>
        <v>0</v>
      </c>
      <c r="S22" s="221">
        <f t="shared" si="0"/>
        <v>0</v>
      </c>
      <c r="T22" s="222">
        <f t="shared" si="1"/>
        <v>0</v>
      </c>
      <c r="U22" s="223">
        <f t="shared" si="2"/>
        <v>0</v>
      </c>
      <c r="V22" s="224"/>
      <c r="X22" s="226" t="s">
        <v>801</v>
      </c>
      <c r="Y22" s="248"/>
      <c r="Z22" s="238">
        <f>СВОД1!Z22</f>
        <v>21.2121212121212</v>
      </c>
      <c r="AA22" s="239">
        <f>СВОД2!Z22</f>
        <v>30.1587301587302</v>
      </c>
      <c r="AB22" s="240">
        <f>'5 жастағы балалар Т'!AA170</f>
        <v>10.7142857142857</v>
      </c>
      <c r="AC22" s="259"/>
      <c r="AD22" s="260"/>
      <c r="AE22" s="261"/>
      <c r="AT22" s="281" t="s">
        <v>801</v>
      </c>
      <c r="AU22" s="282" t="s">
        <v>816</v>
      </c>
      <c r="AV22" s="283">
        <f>(I102+L102+O102+R102+U102+X102+AA102)/7</f>
        <v>0.857142857142857</v>
      </c>
      <c r="AW22" s="289">
        <f>AV22*100/Q60</f>
        <v>10.7142857142857</v>
      </c>
      <c r="AX22" s="197"/>
      <c r="AY22" s="197"/>
      <c r="AZ22" s="197"/>
      <c r="BA22" s="197"/>
      <c r="BB22" s="197"/>
      <c r="BC22" s="197"/>
      <c r="BD22" s="197"/>
      <c r="BE22" s="197"/>
    </row>
    <row r="23" spans="2:57">
      <c r="B23" s="187">
        <v>14</v>
      </c>
      <c r="C23" s="188">
        <f>'5 жастағы балалар Ф'!C128</f>
        <v>0</v>
      </c>
      <c r="D23" s="188">
        <f>'5 жастағы балалар Ф'!Y128</f>
        <v>0</v>
      </c>
      <c r="E23" s="188">
        <f>'5 жастағы балалар Ф'!Z128</f>
        <v>0</v>
      </c>
      <c r="F23" s="188">
        <f>'5 жастағы балалар Ф'!AA128</f>
        <v>0</v>
      </c>
      <c r="G23" s="188">
        <f>'5 жастағы балалар К'!CJ128</f>
        <v>0</v>
      </c>
      <c r="H23" s="188">
        <f>'5 жастағы балалар К'!CK128</f>
        <v>0</v>
      </c>
      <c r="I23" s="188">
        <f>'5 жастағы балалар К'!CL128</f>
        <v>0</v>
      </c>
      <c r="J23" s="188">
        <f>'5 жастағы балалар Т'!Y128</f>
        <v>0</v>
      </c>
      <c r="K23" s="188">
        <f>'5 жастағы балалар Т'!Z128</f>
        <v>0</v>
      </c>
      <c r="L23" s="188">
        <f>'5 жастағы балалар Т'!AA128</f>
        <v>0</v>
      </c>
      <c r="M23" s="188">
        <f>'5 жастағы балалар Ш'!DE128</f>
        <v>0</v>
      </c>
      <c r="N23" s="187">
        <f>'5 жастағы балалар Ш'!DF128</f>
        <v>0</v>
      </c>
      <c r="O23" s="187">
        <f>'5 жастағы балалар Ш'!DG128</f>
        <v>0</v>
      </c>
      <c r="P23" s="187">
        <f>'5 жастағы балалар Ә'!Y128</f>
        <v>0</v>
      </c>
      <c r="Q23" s="187">
        <f>'5 жастағы балалар Ә'!Z128</f>
        <v>0</v>
      </c>
      <c r="R23" s="220">
        <f>'5 жастағы балалар Ә'!AA128</f>
        <v>0</v>
      </c>
      <c r="S23" s="221">
        <f t="shared" si="0"/>
        <v>0</v>
      </c>
      <c r="T23" s="222">
        <f t="shared" si="1"/>
        <v>0</v>
      </c>
      <c r="U23" s="223">
        <f t="shared" si="2"/>
        <v>0</v>
      </c>
      <c r="V23" s="224"/>
      <c r="X23" s="226"/>
      <c r="Y23" s="226"/>
      <c r="Z23" s="238"/>
      <c r="AA23" s="252"/>
      <c r="AB23" s="253"/>
      <c r="AC23" s="259"/>
      <c r="AD23" s="260"/>
      <c r="AE23" s="261"/>
      <c r="AT23" s="284"/>
      <c r="AU23" s="284"/>
      <c r="AV23" s="285">
        <f>SUM(AV20:AV22)</f>
        <v>8</v>
      </c>
      <c r="AW23" s="285">
        <f>SUM(AW20:AW22)</f>
        <v>100</v>
      </c>
      <c r="AX23" s="197"/>
      <c r="AY23" s="197"/>
      <c r="AZ23" s="197"/>
      <c r="BA23" s="197"/>
      <c r="BB23" s="197"/>
      <c r="BC23" s="197"/>
      <c r="BD23" s="197"/>
      <c r="BE23" s="197"/>
    </row>
    <row r="24" spans="2:57">
      <c r="B24" s="187">
        <v>15</v>
      </c>
      <c r="C24" s="188">
        <f>'5 жастағы балалар Ф'!C129</f>
        <v>0</v>
      </c>
      <c r="D24" s="188">
        <f>'5 жастағы балалар Ф'!Y129</f>
        <v>0</v>
      </c>
      <c r="E24" s="188">
        <f>'5 жастағы балалар Ф'!Z129</f>
        <v>0</v>
      </c>
      <c r="F24" s="188">
        <f>'5 жастағы балалар Ф'!AA129</f>
        <v>0</v>
      </c>
      <c r="G24" s="188">
        <f>'5 жастағы балалар К'!CJ129</f>
        <v>0</v>
      </c>
      <c r="H24" s="188">
        <f>'5 жастағы балалар К'!CK129</f>
        <v>0</v>
      </c>
      <c r="I24" s="188">
        <f>'5 жастағы балалар К'!CL129</f>
        <v>0</v>
      </c>
      <c r="J24" s="188">
        <f>'5 жастағы балалар Т'!Y129</f>
        <v>0</v>
      </c>
      <c r="K24" s="188">
        <f>'5 жастағы балалар Т'!Z129</f>
        <v>0</v>
      </c>
      <c r="L24" s="188">
        <f>'5 жастағы балалар Т'!AA129</f>
        <v>0</v>
      </c>
      <c r="M24" s="188">
        <f>'5 жастағы балалар Ш'!DE129</f>
        <v>0</v>
      </c>
      <c r="N24" s="187">
        <f>'5 жастағы балалар Ш'!DF129</f>
        <v>0</v>
      </c>
      <c r="O24" s="187">
        <f>'5 жастағы балалар Ш'!DG129</f>
        <v>0</v>
      </c>
      <c r="P24" s="187">
        <f>'5 жастағы балалар Ә'!Y129</f>
        <v>0</v>
      </c>
      <c r="Q24" s="187">
        <f>'5 жастағы балалар Ә'!Z129</f>
        <v>0</v>
      </c>
      <c r="R24" s="220">
        <f>'5 жастағы балалар Ә'!AA129</f>
        <v>0</v>
      </c>
      <c r="S24" s="221">
        <f t="shared" si="0"/>
        <v>0</v>
      </c>
      <c r="T24" s="222">
        <f t="shared" si="1"/>
        <v>0</v>
      </c>
      <c r="U24" s="223">
        <f t="shared" si="2"/>
        <v>0</v>
      </c>
      <c r="V24" s="224"/>
      <c r="X24" s="226" t="s">
        <v>799</v>
      </c>
      <c r="Y24" s="237" t="s">
        <v>817</v>
      </c>
      <c r="Z24" s="238">
        <f>СВОД1!Z24</f>
        <v>27.5757575757576</v>
      </c>
      <c r="AA24" s="239">
        <f>СВОД2!Z24</f>
        <v>32.3809523809524</v>
      </c>
      <c r="AB24" s="240">
        <f>'5 жастағы балалар Ш'!DG168</f>
        <v>76.7857142857143</v>
      </c>
      <c r="AC24" s="259"/>
      <c r="AD24" s="260"/>
      <c r="AE24" s="261"/>
      <c r="AT24" s="282"/>
      <c r="AU24" s="282"/>
      <c r="AV24" s="288" t="s">
        <v>406</v>
      </c>
      <c r="AW24" s="288"/>
      <c r="AX24" s="291" t="s">
        <v>407</v>
      </c>
      <c r="AY24" s="291"/>
      <c r="AZ24" s="291" t="s">
        <v>408</v>
      </c>
      <c r="BA24" s="291"/>
      <c r="BB24" s="291" t="s">
        <v>409</v>
      </c>
      <c r="BC24" s="291"/>
      <c r="BD24" s="291" t="s">
        <v>410</v>
      </c>
      <c r="BE24" s="291"/>
    </row>
    <row r="25" spans="2:57">
      <c r="B25" s="187">
        <v>16</v>
      </c>
      <c r="C25" s="188">
        <f>'5 жастағы балалар Ф'!C130</f>
        <v>0</v>
      </c>
      <c r="D25" s="188">
        <f>'5 жастағы балалар Ф'!Y130</f>
        <v>0</v>
      </c>
      <c r="E25" s="188">
        <f>'5 жастағы балалар Ф'!Z130</f>
        <v>0</v>
      </c>
      <c r="F25" s="188">
        <f>'5 жастағы балалар Ф'!AA130</f>
        <v>0</v>
      </c>
      <c r="G25" s="188">
        <f>'5 жастағы балалар К'!CJ130</f>
        <v>0</v>
      </c>
      <c r="H25" s="188">
        <f>'5 жастағы балалар К'!CK130</f>
        <v>0</v>
      </c>
      <c r="I25" s="188">
        <f>'5 жастағы балалар К'!CL130</f>
        <v>0</v>
      </c>
      <c r="J25" s="188">
        <f>'5 жастағы балалар Т'!Y130</f>
        <v>0</v>
      </c>
      <c r="K25" s="188">
        <f>'5 жастағы балалар Т'!Z130</f>
        <v>0</v>
      </c>
      <c r="L25" s="188">
        <f>'5 жастағы балалар Т'!AA130</f>
        <v>0</v>
      </c>
      <c r="M25" s="188">
        <f>'5 жастағы балалар Ш'!DE130</f>
        <v>0</v>
      </c>
      <c r="N25" s="187">
        <f>'5 жастағы балалар Ш'!DF130</f>
        <v>0</v>
      </c>
      <c r="O25" s="187">
        <f>'5 жастағы балалар Ш'!DG130</f>
        <v>0</v>
      </c>
      <c r="P25" s="187">
        <f>'5 жастағы балалар Ә'!Y130</f>
        <v>0</v>
      </c>
      <c r="Q25" s="187">
        <f>'5 жастағы балалар Ә'!Z130</f>
        <v>0</v>
      </c>
      <c r="R25" s="220">
        <f>'5 жастағы балалар Ә'!AA130</f>
        <v>0</v>
      </c>
      <c r="S25" s="221">
        <f t="shared" si="0"/>
        <v>0</v>
      </c>
      <c r="T25" s="222">
        <f t="shared" si="1"/>
        <v>0</v>
      </c>
      <c r="U25" s="223">
        <f t="shared" si="2"/>
        <v>0</v>
      </c>
      <c r="V25" s="224"/>
      <c r="X25" s="226" t="s">
        <v>800</v>
      </c>
      <c r="Y25" s="244"/>
      <c r="Z25" s="238">
        <f>СВОД1!Z25</f>
        <v>48.4848484848485</v>
      </c>
      <c r="AA25" s="239">
        <f>СВОД2!Z25</f>
        <v>40.3174603174603</v>
      </c>
      <c r="AB25" s="240">
        <f>'5 жастағы балалар Ш'!DG169</f>
        <v>21.7857142857143</v>
      </c>
      <c r="AC25" s="259"/>
      <c r="AD25" s="260"/>
      <c r="AE25" s="261"/>
      <c r="AT25" s="281" t="s">
        <v>799</v>
      </c>
      <c r="AU25" s="282" t="s">
        <v>817</v>
      </c>
      <c r="AV25" s="283">
        <f>(G109+J109+M109+P109+S109+V109+Y109)/7</f>
        <v>6.42857142857143</v>
      </c>
      <c r="AW25" s="289">
        <f>AV25*100/Q60</f>
        <v>80.3571428571429</v>
      </c>
      <c r="AX25" s="291">
        <f>(G116+J116+M116+P116+S116+V116+Y116)/7</f>
        <v>6.71428571428571</v>
      </c>
      <c r="AY25" s="289">
        <f>AX25*100/Q60</f>
        <v>83.9285714285714</v>
      </c>
      <c r="AZ25" s="291">
        <f>(G123+J123+M123+P123+S123+V123+Y123)/7</f>
        <v>6.14285714285714</v>
      </c>
      <c r="BA25" s="289">
        <f>AZ25*100/Q60</f>
        <v>76.7857142857143</v>
      </c>
      <c r="BB25" s="291">
        <f>(G130+J130+M130+P130+S130+V130+Y130)/7</f>
        <v>6.42857142857143</v>
      </c>
      <c r="BC25" s="289">
        <f>BB25*100/Q60</f>
        <v>80.3571428571429</v>
      </c>
      <c r="BD25" s="291">
        <f>(G137+J137+M137+P137+S137+V137+Y137)/7</f>
        <v>5</v>
      </c>
      <c r="BE25" s="289">
        <f>BD25*100/Q60</f>
        <v>62.5</v>
      </c>
    </row>
    <row r="26" spans="2:57">
      <c r="B26" s="187">
        <v>17</v>
      </c>
      <c r="C26" s="188">
        <f>'5 жастағы балалар Ф'!C131</f>
        <v>0</v>
      </c>
      <c r="D26" s="188">
        <f>'5 жастағы балалар Ф'!Y131</f>
        <v>0</v>
      </c>
      <c r="E26" s="188">
        <f>'5 жастағы балалар Ф'!Z131</f>
        <v>0</v>
      </c>
      <c r="F26" s="188">
        <f>'5 жастағы балалар Ф'!AA131</f>
        <v>0</v>
      </c>
      <c r="G26" s="188">
        <f>'5 жастағы балалар К'!CJ131</f>
        <v>0</v>
      </c>
      <c r="H26" s="188">
        <f>'5 жастағы балалар К'!CK131</f>
        <v>0</v>
      </c>
      <c r="I26" s="188">
        <f>'5 жастағы балалар К'!CL131</f>
        <v>0</v>
      </c>
      <c r="J26" s="188">
        <f>'5 жастағы балалар Т'!Y131</f>
        <v>0</v>
      </c>
      <c r="K26" s="188">
        <f>'5 жастағы балалар Т'!Z131</f>
        <v>0</v>
      </c>
      <c r="L26" s="188">
        <f>'5 жастағы балалар Т'!AA131</f>
        <v>0</v>
      </c>
      <c r="M26" s="188">
        <f>'5 жастағы балалар Ш'!DE131</f>
        <v>0</v>
      </c>
      <c r="N26" s="187">
        <f>'5 жастағы балалар Ш'!DF131</f>
        <v>0</v>
      </c>
      <c r="O26" s="187">
        <f>'5 жастағы балалар Ш'!DG131</f>
        <v>0</v>
      </c>
      <c r="P26" s="187">
        <f>'5 жастағы балалар Ә'!Y131</f>
        <v>0</v>
      </c>
      <c r="Q26" s="187">
        <f>'5 жастағы балалар Ә'!Z131</f>
        <v>0</v>
      </c>
      <c r="R26" s="220">
        <f>'5 жастағы балалар Ә'!AA131</f>
        <v>0</v>
      </c>
      <c r="S26" s="221">
        <f t="shared" si="0"/>
        <v>0</v>
      </c>
      <c r="T26" s="222">
        <f t="shared" si="1"/>
        <v>0</v>
      </c>
      <c r="U26" s="223">
        <f t="shared" si="2"/>
        <v>0</v>
      </c>
      <c r="V26" s="224"/>
      <c r="X26" s="226" t="s">
        <v>801</v>
      </c>
      <c r="Y26" s="248"/>
      <c r="Z26" s="238">
        <f>СВОД1!Z26</f>
        <v>23.9393939393939</v>
      </c>
      <c r="AA26" s="239">
        <f>СВОД2!Z26</f>
        <v>27.9365079365079</v>
      </c>
      <c r="AB26" s="240">
        <f>'5 жастағы балалар Ш'!DG170</f>
        <v>1.42857142857143</v>
      </c>
      <c r="AC26" s="259"/>
      <c r="AD26" s="260"/>
      <c r="AE26" s="261"/>
      <c r="AT26" s="281" t="s">
        <v>800</v>
      </c>
      <c r="AU26" s="282" t="s">
        <v>817</v>
      </c>
      <c r="AV26" s="283">
        <f>(H109+K109+N109+Q109+T109+W109+Z109)/7</f>
        <v>1.57142857142857</v>
      </c>
      <c r="AW26" s="289">
        <f>AV26*100/Q60</f>
        <v>19.6428571428571</v>
      </c>
      <c r="AX26" s="291">
        <f>(H116+K116+N116+Q116+T116+W116+Z116)/7</f>
        <v>1.28571428571429</v>
      </c>
      <c r="AY26" s="289">
        <f>AX26*100/Q60</f>
        <v>16.0714285714286</v>
      </c>
      <c r="AZ26" s="291">
        <f>(H123+K123+N123+Q123+T123+W123+Z123)/7</f>
        <v>1.85714285714286</v>
      </c>
      <c r="BA26" s="289">
        <f>AZ26*100/Q60</f>
        <v>23.2142857142857</v>
      </c>
      <c r="BB26" s="291">
        <f>(H130+K130+N130+Q130+T130+W130+Z130)/7</f>
        <v>1.57142857142857</v>
      </c>
      <c r="BC26" s="289">
        <f>BB26*100/Q60</f>
        <v>19.6428571428571</v>
      </c>
      <c r="BD26" s="291">
        <f>(H137+K137+N137+Q137+T137+W137+Z137)/7</f>
        <v>2.42857142857143</v>
      </c>
      <c r="BE26" s="289">
        <f>BD26*100/Q60</f>
        <v>30.3571428571429</v>
      </c>
    </row>
    <row r="27" spans="2:57">
      <c r="B27" s="187">
        <v>18</v>
      </c>
      <c r="C27" s="188">
        <f>'5 жастағы балалар Ф'!C132</f>
        <v>0</v>
      </c>
      <c r="D27" s="188">
        <f>'5 жастағы балалар Ф'!Y132</f>
        <v>0</v>
      </c>
      <c r="E27" s="188">
        <f>'5 жастағы балалар Ф'!Z132</f>
        <v>0</v>
      </c>
      <c r="F27" s="188">
        <f>'5 жастағы балалар Ф'!AA132</f>
        <v>0</v>
      </c>
      <c r="G27" s="188">
        <f>'5 жастағы балалар К'!CJ132</f>
        <v>0</v>
      </c>
      <c r="H27" s="188">
        <f>'5 жастағы балалар К'!CK132</f>
        <v>0</v>
      </c>
      <c r="I27" s="188">
        <f>'5 жастағы балалар К'!CL132</f>
        <v>0</v>
      </c>
      <c r="J27" s="188">
        <f>'5 жастағы балалар Т'!Y132</f>
        <v>0</v>
      </c>
      <c r="K27" s="188">
        <f>'5 жастағы балалар Т'!Z132</f>
        <v>0</v>
      </c>
      <c r="L27" s="188">
        <f>'5 жастағы балалар Т'!AA132</f>
        <v>0</v>
      </c>
      <c r="M27" s="188">
        <f>'5 жастағы балалар Ш'!DE132</f>
        <v>0</v>
      </c>
      <c r="N27" s="187">
        <f>'5 жастағы балалар Ш'!DF132</f>
        <v>0</v>
      </c>
      <c r="O27" s="187">
        <f>'5 жастағы балалар Ш'!DG132</f>
        <v>0</v>
      </c>
      <c r="P27" s="187">
        <f>'5 жастағы балалар Ә'!Y132</f>
        <v>0</v>
      </c>
      <c r="Q27" s="187">
        <f>'5 жастағы балалар Ә'!Z132</f>
        <v>0</v>
      </c>
      <c r="R27" s="220">
        <f>'5 жастағы балалар Ә'!AA132</f>
        <v>0</v>
      </c>
      <c r="S27" s="221">
        <f t="shared" si="0"/>
        <v>0</v>
      </c>
      <c r="T27" s="222">
        <f t="shared" si="1"/>
        <v>0</v>
      </c>
      <c r="U27" s="223">
        <f t="shared" si="2"/>
        <v>0</v>
      </c>
      <c r="V27" s="224"/>
      <c r="X27" s="226"/>
      <c r="Y27" s="226"/>
      <c r="Z27" s="238"/>
      <c r="AA27" s="252"/>
      <c r="AB27" s="253"/>
      <c r="AC27" s="259"/>
      <c r="AD27" s="260"/>
      <c r="AE27" s="261"/>
      <c r="AT27" s="281" t="s">
        <v>801</v>
      </c>
      <c r="AU27" s="282" t="s">
        <v>817</v>
      </c>
      <c r="AV27" s="283">
        <f>(I109+L109+O109+R109+U109+X109+AA109)/7</f>
        <v>0</v>
      </c>
      <c r="AW27" s="289">
        <f>AV27*100/Q60</f>
        <v>0</v>
      </c>
      <c r="AX27" s="291">
        <f>(I116+L116+O116+R116+U116+X116+AA116)/7</f>
        <v>0</v>
      </c>
      <c r="AY27" s="289">
        <f>AX27*100/Q60</f>
        <v>0</v>
      </c>
      <c r="AZ27" s="291">
        <f>(I123+L123+O123+R123+U123+X123+AA123)/7</f>
        <v>0</v>
      </c>
      <c r="BA27" s="289">
        <f>AZ27*100/Q60</f>
        <v>0</v>
      </c>
      <c r="BB27" s="291">
        <f>(I130+L130+O130+R130+U130+X130+AA130)/7</f>
        <v>0</v>
      </c>
      <c r="BC27" s="289">
        <f>BB27*100/Q60</f>
        <v>0</v>
      </c>
      <c r="BD27" s="291">
        <f>(I137+L137+O137+R137+U137+X137+AA137)/7</f>
        <v>0.571428571428571</v>
      </c>
      <c r="BE27" s="289">
        <f>BD27*100/Q60</f>
        <v>7.14285714285714</v>
      </c>
    </row>
    <row r="28" spans="2:57">
      <c r="B28" s="187">
        <v>19</v>
      </c>
      <c r="C28" s="188">
        <f>'5 жастағы балалар Ф'!C133</f>
        <v>0</v>
      </c>
      <c r="D28" s="188">
        <f>'5 жастағы балалар Ф'!Y133</f>
        <v>0</v>
      </c>
      <c r="E28" s="188">
        <f>'5 жастағы балалар Ф'!Z133</f>
        <v>0</v>
      </c>
      <c r="F28" s="188">
        <f>'5 жастағы балалар Ф'!AA133</f>
        <v>0</v>
      </c>
      <c r="G28" s="188">
        <f>'5 жастағы балалар К'!CJ133</f>
        <v>0</v>
      </c>
      <c r="H28" s="188">
        <f>'5 жастағы балалар К'!CK133</f>
        <v>0</v>
      </c>
      <c r="I28" s="188">
        <f>'5 жастағы балалар К'!CL133</f>
        <v>0</v>
      </c>
      <c r="J28" s="188">
        <f>'5 жастағы балалар Т'!Y133</f>
        <v>0</v>
      </c>
      <c r="K28" s="188">
        <f>'5 жастағы балалар Т'!Z133</f>
        <v>0</v>
      </c>
      <c r="L28" s="188">
        <f>'5 жастағы балалар Т'!AA133</f>
        <v>0</v>
      </c>
      <c r="M28" s="188">
        <f>'5 жастағы балалар Ш'!DE133</f>
        <v>0</v>
      </c>
      <c r="N28" s="187">
        <f>'5 жастағы балалар Ш'!DF133</f>
        <v>0</v>
      </c>
      <c r="O28" s="187">
        <f>'5 жастағы балалар Ш'!DG133</f>
        <v>0</v>
      </c>
      <c r="P28" s="187">
        <f>'5 жастағы балалар Ә'!Y133</f>
        <v>0</v>
      </c>
      <c r="Q28" s="187">
        <f>'5 жастағы балалар Ә'!Z133</f>
        <v>0</v>
      </c>
      <c r="R28" s="220">
        <f>'5 жастағы балалар Ә'!AA133</f>
        <v>0</v>
      </c>
      <c r="S28" s="221">
        <f t="shared" si="0"/>
        <v>0</v>
      </c>
      <c r="T28" s="222">
        <f t="shared" si="1"/>
        <v>0</v>
      </c>
      <c r="U28" s="223">
        <f t="shared" si="2"/>
        <v>0</v>
      </c>
      <c r="V28" s="224"/>
      <c r="X28" s="226" t="s">
        <v>799</v>
      </c>
      <c r="Y28" s="237" t="s">
        <v>818</v>
      </c>
      <c r="Z28" s="238">
        <f>СВОД1!Z28</f>
        <v>4.54545454545455</v>
      </c>
      <c r="AA28" s="239">
        <f>СВОД2!Z28</f>
        <v>52.3809523809524</v>
      </c>
      <c r="AB28" s="240">
        <f>'5 жастағы балалар Ә'!AA168</f>
        <v>82.1428571428571</v>
      </c>
      <c r="AC28" s="259"/>
      <c r="AD28" s="260"/>
      <c r="AE28" s="261"/>
      <c r="AT28" s="282"/>
      <c r="AU28" s="282"/>
      <c r="AV28" s="287">
        <f t="shared" ref="AV28:BE28" si="4">SUM(AV25:AV27)</f>
        <v>8</v>
      </c>
      <c r="AW28" s="287">
        <f t="shared" si="4"/>
        <v>100</v>
      </c>
      <c r="AX28" s="292">
        <f t="shared" si="4"/>
        <v>8</v>
      </c>
      <c r="AY28" s="292">
        <f t="shared" si="4"/>
        <v>100</v>
      </c>
      <c r="AZ28" s="292">
        <f t="shared" si="4"/>
        <v>8</v>
      </c>
      <c r="BA28" s="292">
        <f t="shared" si="4"/>
        <v>100</v>
      </c>
      <c r="BB28" s="292">
        <f t="shared" si="4"/>
        <v>8</v>
      </c>
      <c r="BC28" s="292">
        <f t="shared" si="4"/>
        <v>100</v>
      </c>
      <c r="BD28" s="292">
        <f t="shared" si="4"/>
        <v>8</v>
      </c>
      <c r="BE28" s="292">
        <f t="shared" si="4"/>
        <v>100</v>
      </c>
    </row>
    <row r="29" spans="2:57">
      <c r="B29" s="187">
        <v>20</v>
      </c>
      <c r="C29" s="188">
        <f>'5 жастағы балалар Ф'!C134</f>
        <v>0</v>
      </c>
      <c r="D29" s="188">
        <f>'5 жастағы балалар Ф'!Y134</f>
        <v>0</v>
      </c>
      <c r="E29" s="188">
        <f>'5 жастағы балалар Ф'!Z134</f>
        <v>0</v>
      </c>
      <c r="F29" s="188">
        <f>'5 жастағы балалар Ф'!AA134</f>
        <v>0</v>
      </c>
      <c r="G29" s="188">
        <f>'5 жастағы балалар К'!CJ134</f>
        <v>0</v>
      </c>
      <c r="H29" s="188">
        <f>'5 жастағы балалар К'!CK134</f>
        <v>0</v>
      </c>
      <c r="I29" s="188">
        <f>'5 жастағы балалар К'!CL134</f>
        <v>0</v>
      </c>
      <c r="J29" s="188">
        <f>'5 жастағы балалар Т'!Y134</f>
        <v>0</v>
      </c>
      <c r="K29" s="188">
        <f>'5 жастағы балалар Т'!Z134</f>
        <v>0</v>
      </c>
      <c r="L29" s="188">
        <f>'5 жастағы балалар Т'!AA134</f>
        <v>0</v>
      </c>
      <c r="M29" s="188">
        <f>'5 жастағы балалар Ш'!DE134</f>
        <v>0</v>
      </c>
      <c r="N29" s="187">
        <f>'5 жастағы балалар Ш'!DF134</f>
        <v>0</v>
      </c>
      <c r="O29" s="187">
        <f>'5 жастағы балалар Ш'!DG134</f>
        <v>0</v>
      </c>
      <c r="P29" s="187">
        <f>'5 жастағы балалар Ә'!Y134</f>
        <v>0</v>
      </c>
      <c r="Q29" s="187">
        <f>'5 жастағы балалар Ә'!Z134</f>
        <v>0</v>
      </c>
      <c r="R29" s="220">
        <f>'5 жастағы балалар Ә'!AA134</f>
        <v>0</v>
      </c>
      <c r="S29" s="221">
        <f t="shared" si="0"/>
        <v>0</v>
      </c>
      <c r="T29" s="222">
        <f t="shared" si="1"/>
        <v>0</v>
      </c>
      <c r="U29" s="223">
        <f t="shared" si="2"/>
        <v>0</v>
      </c>
      <c r="V29" s="224"/>
      <c r="X29" s="226" t="s">
        <v>800</v>
      </c>
      <c r="Y29" s="244"/>
      <c r="Z29" s="238">
        <f>СВОД1!Z29</f>
        <v>75.7575757575758</v>
      </c>
      <c r="AA29" s="239">
        <f>СВОД2!Z29</f>
        <v>23.8095238095238</v>
      </c>
      <c r="AB29" s="240">
        <f>'5 жастағы балалар Ә'!AA169</f>
        <v>12.5</v>
      </c>
      <c r="AC29" s="259"/>
      <c r="AD29" s="260"/>
      <c r="AE29" s="261"/>
      <c r="AT29" s="281" t="s">
        <v>799</v>
      </c>
      <c r="AU29" s="282" t="s">
        <v>818</v>
      </c>
      <c r="AV29" s="283">
        <f>(G144+J144+M144+P144+S144+V144+Y144)/7</f>
        <v>6.57142857142857</v>
      </c>
      <c r="AW29" s="289">
        <f>AV29*100/Q60</f>
        <v>82.1428571428571</v>
      </c>
      <c r="AX29" s="197"/>
      <c r="AY29" s="197"/>
      <c r="AZ29" s="197"/>
      <c r="BA29" s="197"/>
      <c r="BB29" s="197"/>
      <c r="BC29" s="197"/>
      <c r="BD29" s="197"/>
      <c r="BE29" s="197"/>
    </row>
    <row r="30" spans="2:57">
      <c r="B30" s="187">
        <v>21</v>
      </c>
      <c r="C30" s="188">
        <f>'5 жастағы балалар Ф'!C135</f>
        <v>0</v>
      </c>
      <c r="D30" s="188">
        <f>'5 жастағы балалар Ф'!Y135</f>
        <v>0</v>
      </c>
      <c r="E30" s="188">
        <f>'5 жастағы балалар Ф'!Z135</f>
        <v>0</v>
      </c>
      <c r="F30" s="188">
        <f>'5 жастағы балалар Ф'!AA135</f>
        <v>0</v>
      </c>
      <c r="G30" s="188">
        <f>'5 жастағы балалар К'!CJ135</f>
        <v>0</v>
      </c>
      <c r="H30" s="188">
        <f>'5 жастағы балалар К'!CK135</f>
        <v>0</v>
      </c>
      <c r="I30" s="188">
        <f>'5 жастағы балалар К'!CL135</f>
        <v>0</v>
      </c>
      <c r="J30" s="188">
        <f>'5 жастағы балалар Т'!Y135</f>
        <v>0</v>
      </c>
      <c r="K30" s="188">
        <f>'5 жастағы балалар Т'!Z135</f>
        <v>0</v>
      </c>
      <c r="L30" s="188">
        <f>'5 жастағы балалар Т'!AA135</f>
        <v>0</v>
      </c>
      <c r="M30" s="188">
        <f>'5 жастағы балалар Ш'!DE135</f>
        <v>0</v>
      </c>
      <c r="N30" s="187">
        <f>'5 жастағы балалар Ш'!DF135</f>
        <v>0</v>
      </c>
      <c r="O30" s="187">
        <f>'5 жастағы балалар Ш'!DG135</f>
        <v>0</v>
      </c>
      <c r="P30" s="187">
        <f>'5 жастағы балалар Ә'!Y135</f>
        <v>0</v>
      </c>
      <c r="Q30" s="187">
        <f>'5 жастағы балалар Ә'!Z135</f>
        <v>0</v>
      </c>
      <c r="R30" s="220">
        <f>'5 жастағы балалар Ә'!AA135</f>
        <v>0</v>
      </c>
      <c r="S30" s="221">
        <f t="shared" si="0"/>
        <v>0</v>
      </c>
      <c r="T30" s="222">
        <f t="shared" si="1"/>
        <v>0</v>
      </c>
      <c r="U30" s="223">
        <f t="shared" si="2"/>
        <v>0</v>
      </c>
      <c r="V30" s="224"/>
      <c r="X30" s="226" t="s">
        <v>801</v>
      </c>
      <c r="Y30" s="248"/>
      <c r="Z30" s="238">
        <f>СВОД1!Z30</f>
        <v>19.6969696969697</v>
      </c>
      <c r="AA30" s="239">
        <f>СВОД2!Z30</f>
        <v>23.8095238095238</v>
      </c>
      <c r="AB30" s="240">
        <f>'5 жастағы балалар Ә'!AA170</f>
        <v>5.35714285714286</v>
      </c>
      <c r="AC30" s="262"/>
      <c r="AD30" s="263"/>
      <c r="AE30" s="264"/>
      <c r="AT30" s="281" t="s">
        <v>800</v>
      </c>
      <c r="AU30" s="282" t="s">
        <v>818</v>
      </c>
      <c r="AV30" s="283">
        <f>(H144+K144+N144+Q144+T144+W144+Z144)/7</f>
        <v>1</v>
      </c>
      <c r="AW30" s="289">
        <f>AV30*100/Q60</f>
        <v>12.5</v>
      </c>
      <c r="AX30" s="197"/>
      <c r="AY30" s="197"/>
      <c r="AZ30" s="197"/>
      <c r="BA30" s="197"/>
      <c r="BB30" s="197"/>
      <c r="BC30" s="197"/>
      <c r="BD30" s="197"/>
      <c r="BE30" s="197"/>
    </row>
    <row r="31" spans="2:57">
      <c r="B31" s="187">
        <v>22</v>
      </c>
      <c r="C31" s="188">
        <f>'5 жастағы балалар Ф'!C136</f>
        <v>0</v>
      </c>
      <c r="D31" s="188">
        <f>'5 жастағы балалар Ф'!Y136</f>
        <v>0</v>
      </c>
      <c r="E31" s="188">
        <f>'5 жастағы балалар Ф'!Z136</f>
        <v>0</v>
      </c>
      <c r="F31" s="188">
        <f>'5 жастағы балалар Ф'!AA136</f>
        <v>0</v>
      </c>
      <c r="G31" s="188">
        <f>'5 жастағы балалар К'!CJ136</f>
        <v>0</v>
      </c>
      <c r="H31" s="188">
        <f>'5 жастағы балалар К'!CK136</f>
        <v>0</v>
      </c>
      <c r="I31" s="188">
        <f>'5 жастағы балалар К'!CL136</f>
        <v>0</v>
      </c>
      <c r="J31" s="188">
        <f>'5 жастағы балалар Т'!Y136</f>
        <v>0</v>
      </c>
      <c r="K31" s="188">
        <f>'5 жастағы балалар Т'!Z136</f>
        <v>0</v>
      </c>
      <c r="L31" s="188">
        <f>'5 жастағы балалар Т'!AA136</f>
        <v>0</v>
      </c>
      <c r="M31" s="188">
        <f>'5 жастағы балалар Ш'!DE136</f>
        <v>0</v>
      </c>
      <c r="N31" s="187">
        <f>'5 жастағы балалар Ш'!DF136</f>
        <v>0</v>
      </c>
      <c r="O31" s="187">
        <f>'5 жастағы балалар Ш'!DG136</f>
        <v>0</v>
      </c>
      <c r="P31" s="187">
        <f>'5 жастағы балалар Ә'!Y136</f>
        <v>0</v>
      </c>
      <c r="Q31" s="187">
        <f>'5 жастағы балалар Ә'!Z136</f>
        <v>0</v>
      </c>
      <c r="R31" s="220">
        <f>'5 жастағы балалар Ә'!AA136</f>
        <v>0</v>
      </c>
      <c r="S31" s="221">
        <f t="shared" si="0"/>
        <v>0</v>
      </c>
      <c r="T31" s="222">
        <f t="shared" si="1"/>
        <v>0</v>
      </c>
      <c r="U31" s="223">
        <f t="shared" si="2"/>
        <v>0</v>
      </c>
      <c r="V31" s="224"/>
      <c r="X31" s="227"/>
      <c r="Y31" s="265"/>
      <c r="Z31" s="266"/>
      <c r="AA31" s="267"/>
      <c r="AB31" s="267"/>
      <c r="AC31" s="267"/>
      <c r="AT31" s="281" t="s">
        <v>801</v>
      </c>
      <c r="AU31" s="282" t="s">
        <v>818</v>
      </c>
      <c r="AV31" s="283">
        <f>(I144+L144+O144+R144+U144+X144+AA144)/7</f>
        <v>0.428571428571429</v>
      </c>
      <c r="AW31" s="289">
        <f>AV31*100/Q60</f>
        <v>5.35714285714286</v>
      </c>
      <c r="AX31" s="197"/>
      <c r="AY31" s="197"/>
      <c r="AZ31" s="197"/>
      <c r="BA31" s="197"/>
      <c r="BB31" s="197"/>
      <c r="BC31" s="197"/>
      <c r="BD31" s="197"/>
      <c r="BE31" s="197"/>
    </row>
    <row r="32" spans="2:57">
      <c r="B32" s="187">
        <v>23</v>
      </c>
      <c r="C32" s="188">
        <f>'5 жастағы балалар Ф'!C137</f>
        <v>0</v>
      </c>
      <c r="D32" s="188">
        <f>'5 жастағы балалар Ф'!Y137</f>
        <v>0</v>
      </c>
      <c r="E32" s="188">
        <f>'5 жастағы балалар Ф'!Z137</f>
        <v>0</v>
      </c>
      <c r="F32" s="188">
        <f>'5 жастағы балалар Ф'!AA137</f>
        <v>0</v>
      </c>
      <c r="G32" s="188">
        <f>'5 жастағы балалар К'!CJ137</f>
        <v>0</v>
      </c>
      <c r="H32" s="188">
        <f>'5 жастағы балалар К'!CK137</f>
        <v>0</v>
      </c>
      <c r="I32" s="188">
        <f>'5 жастағы балалар К'!CL137</f>
        <v>0</v>
      </c>
      <c r="J32" s="188">
        <f>'5 жастағы балалар Т'!Y137</f>
        <v>0</v>
      </c>
      <c r="K32" s="188">
        <f>'5 жастағы балалар Т'!Z137</f>
        <v>0</v>
      </c>
      <c r="L32" s="188">
        <f>'5 жастағы балалар Т'!AA137</f>
        <v>0</v>
      </c>
      <c r="M32" s="188">
        <f>'5 жастағы балалар Ш'!DE137</f>
        <v>0</v>
      </c>
      <c r="N32" s="187">
        <f>'5 жастағы балалар Ш'!DF137</f>
        <v>0</v>
      </c>
      <c r="O32" s="187">
        <f>'5 жастағы балалар Ш'!DG137</f>
        <v>0</v>
      </c>
      <c r="P32" s="187">
        <f>'5 жастағы балалар Ә'!Y137</f>
        <v>0</v>
      </c>
      <c r="Q32" s="187">
        <f>'5 жастағы балалар Ә'!Z137</f>
        <v>0</v>
      </c>
      <c r="R32" s="220">
        <f>'5 жастағы балалар Ә'!AA137</f>
        <v>0</v>
      </c>
      <c r="S32" s="221">
        <f t="shared" si="0"/>
        <v>0</v>
      </c>
      <c r="T32" s="222">
        <f t="shared" si="1"/>
        <v>0</v>
      </c>
      <c r="U32" s="223">
        <f t="shared" si="2"/>
        <v>0</v>
      </c>
      <c r="V32" s="224"/>
      <c r="AT32" s="282"/>
      <c r="AU32" s="282"/>
      <c r="AV32" s="287">
        <f>SUM(AV29:AV31)</f>
        <v>8</v>
      </c>
      <c r="AW32" s="287">
        <f>SUM(AW29:AW31)</f>
        <v>100</v>
      </c>
      <c r="AX32" s="197"/>
      <c r="AY32" s="197"/>
      <c r="AZ32" s="197"/>
      <c r="BA32" s="197"/>
      <c r="BB32" s="197"/>
      <c r="BC32" s="197"/>
      <c r="BD32" s="197"/>
      <c r="BE32" s="197"/>
    </row>
    <row r="33" spans="2:22">
      <c r="B33" s="189">
        <v>24</v>
      </c>
      <c r="C33" s="188">
        <f>'5 жастағы балалар Ф'!C138</f>
        <v>0</v>
      </c>
      <c r="D33" s="188">
        <f>'5 жастағы балалар Ф'!Y140</f>
        <v>0</v>
      </c>
      <c r="E33" s="188">
        <f>'5 жастағы балалар Ф'!Z140</f>
        <v>0</v>
      </c>
      <c r="F33" s="188">
        <f>'5 жастағы балалар Ф'!AA140</f>
        <v>0</v>
      </c>
      <c r="G33" s="188">
        <f>'5 жастағы балалар К'!CJ138</f>
        <v>0</v>
      </c>
      <c r="H33" s="188">
        <f>'5 жастағы балалар К'!CK138</f>
        <v>0</v>
      </c>
      <c r="I33" s="188">
        <f>'5 жастағы балалар К'!CL138</f>
        <v>0</v>
      </c>
      <c r="J33" s="188">
        <f>'5 жастағы балалар Т'!Y138</f>
        <v>0</v>
      </c>
      <c r="K33" s="188">
        <f>'5 жастағы балалар Т'!Z138</f>
        <v>0</v>
      </c>
      <c r="L33" s="188">
        <f>'5 жастағы балалар Т'!AA138</f>
        <v>0</v>
      </c>
      <c r="M33" s="188">
        <f>'5 жастағы балалар Ш'!DE138</f>
        <v>0</v>
      </c>
      <c r="N33" s="187">
        <f>'5 жастағы балалар Ш'!DF138</f>
        <v>0</v>
      </c>
      <c r="O33" s="187">
        <f>'5 жастағы балалар Ш'!DG138</f>
        <v>0</v>
      </c>
      <c r="P33" s="187">
        <f>'5 жастағы балалар Ә'!Y138</f>
        <v>0</v>
      </c>
      <c r="Q33" s="187">
        <f>'5 жастағы балалар Ә'!Z138</f>
        <v>0</v>
      </c>
      <c r="R33" s="220">
        <f>'5 жастағы балалар Ә'!AA138</f>
        <v>0</v>
      </c>
      <c r="S33" s="221">
        <f t="shared" si="0"/>
        <v>0</v>
      </c>
      <c r="T33" s="222">
        <f t="shared" si="1"/>
        <v>0</v>
      </c>
      <c r="U33" s="223">
        <f t="shared" si="2"/>
        <v>0</v>
      </c>
      <c r="V33" s="224"/>
    </row>
    <row r="34" spans="2:31">
      <c r="B34" s="189">
        <v>25</v>
      </c>
      <c r="C34" s="188">
        <f>'5 жастағы балалар Ф'!C139</f>
        <v>0</v>
      </c>
      <c r="D34" s="188">
        <f>'5 жастағы балалар Ф'!Y141</f>
        <v>0</v>
      </c>
      <c r="E34" s="188">
        <f>'5 жастағы балалар Ф'!Z141</f>
        <v>0</v>
      </c>
      <c r="F34" s="188">
        <f>'5 жастағы балалар Ф'!AA141</f>
        <v>0</v>
      </c>
      <c r="G34" s="188">
        <f>'5 жастағы балалар К'!CJ139</f>
        <v>0</v>
      </c>
      <c r="H34" s="188">
        <f>'5 жастағы балалар К'!CK139</f>
        <v>0</v>
      </c>
      <c r="I34" s="188">
        <f>'5 жастағы балалар К'!CL139</f>
        <v>0</v>
      </c>
      <c r="J34" s="188">
        <f>'5 жастағы балалар Т'!Y139</f>
        <v>0</v>
      </c>
      <c r="K34" s="188">
        <f>'5 жастағы балалар Т'!Z139</f>
        <v>0</v>
      </c>
      <c r="L34" s="188">
        <f>'5 жастағы балалар Т'!AA139</f>
        <v>0</v>
      </c>
      <c r="M34" s="188">
        <f>'5 жастағы балалар Ш'!DE139</f>
        <v>0</v>
      </c>
      <c r="N34" s="187">
        <f>'5 жастағы балалар Ш'!DF139</f>
        <v>0</v>
      </c>
      <c r="O34" s="187">
        <f>'5 жастағы балалар Ш'!DG139</f>
        <v>0</v>
      </c>
      <c r="P34" s="187">
        <f>'5 жастағы балалар Ә'!Y139</f>
        <v>0</v>
      </c>
      <c r="Q34" s="187">
        <f>'5 жастағы балалар Ә'!Z139</f>
        <v>0</v>
      </c>
      <c r="R34" s="220">
        <f>'5 жастағы балалар Ә'!AA139</f>
        <v>0</v>
      </c>
      <c r="S34" s="221">
        <f t="shared" ref="S34:U35" si="5">(D34+G34+J34+M34+P34)/5</f>
        <v>0</v>
      </c>
      <c r="T34" s="222">
        <f t="shared" si="5"/>
        <v>0</v>
      </c>
      <c r="U34" s="223">
        <f t="shared" si="5"/>
        <v>0</v>
      </c>
      <c r="V34" s="224"/>
      <c r="X34" s="228"/>
      <c r="Y34" s="268"/>
      <c r="Z34" s="269"/>
      <c r="AA34" s="32" t="s">
        <v>814</v>
      </c>
      <c r="AB34" s="32" t="s">
        <v>815</v>
      </c>
      <c r="AC34" s="32" t="s">
        <v>816</v>
      </c>
      <c r="AD34" s="32" t="s">
        <v>817</v>
      </c>
      <c r="AE34" s="32" t="s">
        <v>818</v>
      </c>
    </row>
    <row r="35" spans="2:31">
      <c r="B35" s="190">
        <v>26</v>
      </c>
      <c r="C35" s="188">
        <f>'5 жастағы балалар Ф'!C140</f>
        <v>0</v>
      </c>
      <c r="D35" s="188">
        <f>'5 жастағы балалар Ф'!Y142</f>
        <v>0</v>
      </c>
      <c r="E35" s="188">
        <f>'5 жастағы балалар Ф'!Z142</f>
        <v>0</v>
      </c>
      <c r="F35" s="188">
        <f>'5 жастағы балалар Ф'!AA142</f>
        <v>0</v>
      </c>
      <c r="G35" s="188">
        <f>'5 жастағы балалар К'!CJ140</f>
        <v>0</v>
      </c>
      <c r="H35" s="188">
        <f>'5 жастағы балалар К'!CK140</f>
        <v>0</v>
      </c>
      <c r="I35" s="188">
        <f>'5 жастағы балалар К'!CL140</f>
        <v>0</v>
      </c>
      <c r="J35" s="188">
        <f>'5 жастағы балалар Т'!Y140</f>
        <v>0</v>
      </c>
      <c r="K35" s="188">
        <f>'5 жастағы балалар Т'!Z140</f>
        <v>0</v>
      </c>
      <c r="L35" s="188">
        <f>'5 жастағы балалар Т'!AA140</f>
        <v>0</v>
      </c>
      <c r="M35" s="188">
        <f>'5 жастағы балалар Ш'!DE140</f>
        <v>0</v>
      </c>
      <c r="N35" s="187">
        <f>'5 жастағы балалар Ш'!DF140</f>
        <v>0</v>
      </c>
      <c r="O35" s="187">
        <f>'5 жастағы балалар Ш'!DG140</f>
        <v>0</v>
      </c>
      <c r="P35" s="187">
        <f>'5 жастағы балалар Ә'!Y140</f>
        <v>0</v>
      </c>
      <c r="Q35" s="187">
        <f>'5 жастағы балалар Ә'!Z140</f>
        <v>0</v>
      </c>
      <c r="R35" s="220">
        <f>'5 жастағы балалар Ә'!AA140</f>
        <v>0</v>
      </c>
      <c r="S35" s="221">
        <f t="shared" si="5"/>
        <v>0</v>
      </c>
      <c r="T35" s="222">
        <f t="shared" si="5"/>
        <v>0</v>
      </c>
      <c r="U35" s="223">
        <f t="shared" si="5"/>
        <v>0</v>
      </c>
      <c r="V35" s="224"/>
      <c r="X35" s="229" t="s">
        <v>799</v>
      </c>
      <c r="Y35" s="270" t="s">
        <v>819</v>
      </c>
      <c r="Z35" s="271"/>
      <c r="AA35" s="272">
        <f>СВОД1!Y35</f>
        <v>5.5</v>
      </c>
      <c r="AB35" s="272">
        <f>СВОД1!Z35</f>
        <v>1</v>
      </c>
      <c r="AC35" s="272">
        <f>СВОД1!AA35</f>
        <v>2.83333333333333</v>
      </c>
      <c r="AD35" s="272">
        <f>СВОД1!AB35</f>
        <v>3.03333333333333</v>
      </c>
      <c r="AE35" s="272">
        <f>СВОД1!AC35</f>
        <v>0.5</v>
      </c>
    </row>
    <row r="36" spans="2:31">
      <c r="B36" s="190">
        <v>27</v>
      </c>
      <c r="C36" s="188">
        <f>'5 жастағы балалар Ф'!C141</f>
        <v>0</v>
      </c>
      <c r="D36" s="188">
        <f>'5 жастағы балалар Ф'!Y141</f>
        <v>0</v>
      </c>
      <c r="E36" s="188">
        <f>'5 жастағы балалар Ф'!Z141</f>
        <v>0</v>
      </c>
      <c r="F36" s="188">
        <f>'5 жастағы балалар Ф'!AA141</f>
        <v>0</v>
      </c>
      <c r="G36" s="188">
        <f>'5 жастағы балалар К'!CJ141</f>
        <v>0</v>
      </c>
      <c r="H36" s="188">
        <f>'5 жастағы балалар К'!CK141</f>
        <v>0</v>
      </c>
      <c r="I36" s="188">
        <f>'5 жастағы балалар К'!CL141</f>
        <v>0</v>
      </c>
      <c r="J36" s="188">
        <f>'5 жастағы балалар Т'!Y141</f>
        <v>0</v>
      </c>
      <c r="K36" s="188">
        <f>'5 жастағы балалар Т'!Z141</f>
        <v>0</v>
      </c>
      <c r="L36" s="188">
        <f>'5 жастағы балалар Т'!AA141</f>
        <v>0</v>
      </c>
      <c r="M36" s="188">
        <f>'5 жастағы балалар Ш'!DE141</f>
        <v>0</v>
      </c>
      <c r="N36" s="187">
        <f>'5 жастағы балалар Ш'!DF141</f>
        <v>0</v>
      </c>
      <c r="O36" s="187">
        <f>'5 жастағы балалар Ш'!DG141</f>
        <v>0</v>
      </c>
      <c r="P36" s="187">
        <f>'5 жастағы балалар Ә'!Y141</f>
        <v>0</v>
      </c>
      <c r="Q36" s="187">
        <f>'5 жастағы балалар Ә'!Z141</f>
        <v>0</v>
      </c>
      <c r="R36" s="220">
        <f>'5 жастағы балалар Ә'!AA141</f>
        <v>0</v>
      </c>
      <c r="S36" s="221">
        <f t="shared" si="0"/>
        <v>0</v>
      </c>
      <c r="T36" s="222">
        <f t="shared" si="1"/>
        <v>0</v>
      </c>
      <c r="U36" s="223">
        <f t="shared" si="2"/>
        <v>0</v>
      </c>
      <c r="V36" s="224"/>
      <c r="X36" s="230"/>
      <c r="Y36" s="270" t="s">
        <v>820</v>
      </c>
      <c r="Z36" s="271"/>
      <c r="AA36" s="273">
        <f>СВОД2!Y36</f>
        <v>6.14285714285714</v>
      </c>
      <c r="AB36" s="273">
        <f>СВОД2!Z36</f>
        <v>2.85714285714286</v>
      </c>
      <c r="AC36" s="273">
        <f>СВОД2!AA36</f>
        <v>3.85714285714286</v>
      </c>
      <c r="AD36" s="273">
        <f>СВОД2!AB36</f>
        <v>2.91428571428571</v>
      </c>
      <c r="AE36" s="273">
        <f>СВОД2!AC36</f>
        <v>4.71428571428572</v>
      </c>
    </row>
    <row r="37" spans="2:31">
      <c r="B37" s="191">
        <v>28</v>
      </c>
      <c r="C37" s="192">
        <f>'5 жастағы балалар Ф'!C142</f>
        <v>0</v>
      </c>
      <c r="D37" s="192">
        <f>'5 жастағы балалар Ф'!Y142</f>
        <v>0</v>
      </c>
      <c r="E37" s="192">
        <f>'5 жастағы балалар Ф'!Z142</f>
        <v>0</v>
      </c>
      <c r="F37" s="192">
        <f>'5 жастағы балалар Ф'!AA142</f>
        <v>0</v>
      </c>
      <c r="G37" s="192">
        <f>'5 жастағы балалар К'!CJ142</f>
        <v>0</v>
      </c>
      <c r="H37" s="192">
        <f>'5 жастағы балалар К'!CK142</f>
        <v>0</v>
      </c>
      <c r="I37" s="192">
        <f>'5 жастағы балалар К'!CL142</f>
        <v>0</v>
      </c>
      <c r="J37" s="192">
        <f>'5 жастағы балалар Т'!Y142</f>
        <v>0</v>
      </c>
      <c r="K37" s="192">
        <f>'5 жастағы балалар Т'!Z142</f>
        <v>0</v>
      </c>
      <c r="L37" s="192">
        <f>'5 жастағы балалар Т'!AA142</f>
        <v>0</v>
      </c>
      <c r="M37" s="192">
        <f>'5 жастағы балалар Ш'!DE142</f>
        <v>0</v>
      </c>
      <c r="N37" s="210">
        <f>'5 жастағы балалар Ш'!DF142</f>
        <v>0</v>
      </c>
      <c r="O37" s="210">
        <f>'5 жастағы балалар Ш'!DG142</f>
        <v>0</v>
      </c>
      <c r="P37" s="210">
        <f>'5 жастағы балалар Ә'!Y142</f>
        <v>0</v>
      </c>
      <c r="Q37" s="210">
        <f>'5 жастағы балалар Ә'!Z142</f>
        <v>0</v>
      </c>
      <c r="R37" s="210">
        <f>'5 жастағы балалар Ә'!AA142</f>
        <v>0</v>
      </c>
      <c r="S37" s="221">
        <f t="shared" si="0"/>
        <v>0</v>
      </c>
      <c r="T37" s="222">
        <f t="shared" si="1"/>
        <v>0</v>
      </c>
      <c r="U37" s="223">
        <f t="shared" si="2"/>
        <v>0</v>
      </c>
      <c r="V37" s="224"/>
      <c r="X37" s="231"/>
      <c r="Y37" s="274" t="s">
        <v>823</v>
      </c>
      <c r="Z37" s="275"/>
      <c r="AA37" s="276">
        <f>AB12*Q60/100</f>
        <v>7</v>
      </c>
      <c r="AB37" s="276">
        <f>AB16*Q60/100</f>
        <v>5.57142857142857</v>
      </c>
      <c r="AC37" s="276">
        <f>AB20*Q60/100</f>
        <v>6.42857142857143</v>
      </c>
      <c r="AD37" s="276">
        <f>AB24*Q60/100</f>
        <v>6.14285714285714</v>
      </c>
      <c r="AE37" s="276">
        <f>AB28*Q60/100</f>
        <v>6.57142857142857</v>
      </c>
    </row>
    <row r="38" spans="2:31">
      <c r="B38" s="191">
        <v>29</v>
      </c>
      <c r="C38" s="192">
        <f>'5 жастағы балалар Ф'!C143</f>
        <v>0</v>
      </c>
      <c r="D38" s="192">
        <f>'5 жастағы балалар Ф'!Y143</f>
        <v>0</v>
      </c>
      <c r="E38" s="192">
        <f>'5 жастағы балалар Ф'!Z143</f>
        <v>0</v>
      </c>
      <c r="F38" s="192">
        <f>'5 жастағы балалар Ф'!AA143</f>
        <v>0</v>
      </c>
      <c r="G38" s="192">
        <f>'5 жастағы балалар К'!CJ143</f>
        <v>0</v>
      </c>
      <c r="H38" s="192">
        <f>'5 жастағы балалар К'!CK143</f>
        <v>0</v>
      </c>
      <c r="I38" s="192">
        <f>'5 жастағы балалар К'!CL143</f>
        <v>0</v>
      </c>
      <c r="J38" s="192">
        <f>'5 жастағы балалар Т'!Y143</f>
        <v>0</v>
      </c>
      <c r="K38" s="192">
        <f>'5 жастағы балалар Т'!Z143</f>
        <v>0</v>
      </c>
      <c r="L38" s="192">
        <f>'5 жастағы балалар Т'!AA143</f>
        <v>0</v>
      </c>
      <c r="M38" s="192">
        <f>'5 жастағы балалар Ш'!DE143</f>
        <v>0</v>
      </c>
      <c r="N38" s="210">
        <f>'5 жастағы балалар Ш'!DF143</f>
        <v>0</v>
      </c>
      <c r="O38" s="210">
        <f>'5 жастағы балалар Ш'!DG143</f>
        <v>0</v>
      </c>
      <c r="P38" s="210">
        <f>'5 жастағы балалар Ә'!Y143</f>
        <v>0</v>
      </c>
      <c r="Q38" s="210">
        <f>'5 жастағы балалар Ә'!Z143</f>
        <v>0</v>
      </c>
      <c r="R38" s="210">
        <f>'5 жастағы балалар Ә'!AA143</f>
        <v>0</v>
      </c>
      <c r="S38" s="221">
        <f t="shared" si="0"/>
        <v>0</v>
      </c>
      <c r="T38" s="222">
        <f t="shared" si="1"/>
        <v>0</v>
      </c>
      <c r="U38" s="223">
        <f t="shared" si="2"/>
        <v>0</v>
      </c>
      <c r="V38" s="224"/>
      <c r="X38" s="229" t="s">
        <v>800</v>
      </c>
      <c r="Y38" s="270" t="s">
        <v>819</v>
      </c>
      <c r="Z38" s="271"/>
      <c r="AA38" s="272">
        <f>СВОД1!Y36</f>
        <v>3.5</v>
      </c>
      <c r="AB38" s="272">
        <f>СВОД1!Z36</f>
        <v>7.77777777777777</v>
      </c>
      <c r="AC38" s="272">
        <f>СВОД1!AA36</f>
        <v>5.83333333333333</v>
      </c>
      <c r="AD38" s="272">
        <f>СВОД1!AB36</f>
        <v>5.33333333333333</v>
      </c>
      <c r="AE38" s="272">
        <f>СВОД1!AC36</f>
        <v>8.33333333333333</v>
      </c>
    </row>
    <row r="39" spans="2:31">
      <c r="B39" s="191">
        <v>30</v>
      </c>
      <c r="C39" s="192">
        <f>'5 жастағы балалар Ф'!C144</f>
        <v>0</v>
      </c>
      <c r="D39" s="192">
        <f>'5 жастағы балалар Ф'!Y144</f>
        <v>0</v>
      </c>
      <c r="E39" s="192">
        <f>'5 жастағы балалар Ф'!Z144</f>
        <v>0</v>
      </c>
      <c r="F39" s="192">
        <f>'5 жастағы балалар Ф'!AA144</f>
        <v>0</v>
      </c>
      <c r="G39" s="192">
        <f>'5 жастағы балалар К'!CJ144</f>
        <v>0</v>
      </c>
      <c r="H39" s="192">
        <f>'5 жастағы балалар К'!CK144</f>
        <v>0</v>
      </c>
      <c r="I39" s="192">
        <f>'5 жастағы балалар К'!CL144</f>
        <v>0</v>
      </c>
      <c r="J39" s="192">
        <f>'5 жастағы балалар Т'!Y144</f>
        <v>0</v>
      </c>
      <c r="K39" s="192">
        <f>'5 жастағы балалар Т'!Z144</f>
        <v>0</v>
      </c>
      <c r="L39" s="192">
        <f>'5 жастағы балалар Т'!AA144</f>
        <v>0</v>
      </c>
      <c r="M39" s="192">
        <f>'5 жастағы балалар Ш'!DE144</f>
        <v>0</v>
      </c>
      <c r="N39" s="210">
        <f>'5 жастағы балалар Ш'!DF144</f>
        <v>0</v>
      </c>
      <c r="O39" s="210">
        <f>'5 жастағы балалар Ш'!DG144</f>
        <v>0</v>
      </c>
      <c r="P39" s="210">
        <f>'5 жастағы балалар Ә'!Y144</f>
        <v>0</v>
      </c>
      <c r="Q39" s="210">
        <f>'5 жастағы балалар Ә'!Z144</f>
        <v>0</v>
      </c>
      <c r="R39" s="210">
        <f>'5 жастағы балалар Ә'!AA144</f>
        <v>0</v>
      </c>
      <c r="S39" s="221">
        <f t="shared" si="0"/>
        <v>0</v>
      </c>
      <c r="T39" s="222">
        <f t="shared" si="1"/>
        <v>0</v>
      </c>
      <c r="U39" s="223">
        <f t="shared" si="2"/>
        <v>0</v>
      </c>
      <c r="V39" s="224"/>
      <c r="X39" s="230"/>
      <c r="Y39" s="270" t="s">
        <v>820</v>
      </c>
      <c r="Z39" s="271"/>
      <c r="AA39" s="273">
        <f>СВОД2!Y38</f>
        <v>1.71428571428571</v>
      </c>
      <c r="AB39" s="273">
        <f>СВОД2!Z38</f>
        <v>4.03571428571428</v>
      </c>
      <c r="AC39" s="273">
        <f>СВОД2!AA38</f>
        <v>2.42857142857143</v>
      </c>
      <c r="AD39" s="273">
        <f>СВОД2!AB38</f>
        <v>3.62857142857143</v>
      </c>
      <c r="AE39" s="273">
        <f>СВОД2!AC38</f>
        <v>2.14285714285714</v>
      </c>
    </row>
    <row r="40" spans="2:31">
      <c r="B40" s="191">
        <v>31</v>
      </c>
      <c r="C40" s="192">
        <f>'5 жастағы балалар Ф'!C145</f>
        <v>0</v>
      </c>
      <c r="D40" s="192">
        <f>'5 жастағы балалар Ф'!Y145</f>
        <v>0</v>
      </c>
      <c r="E40" s="192">
        <f>'5 жастағы балалар Ф'!Z145</f>
        <v>0</v>
      </c>
      <c r="F40" s="192">
        <f>'5 жастағы балалар Ф'!AA145</f>
        <v>0</v>
      </c>
      <c r="G40" s="192">
        <f>'5 жастағы балалар К'!CJ145</f>
        <v>0</v>
      </c>
      <c r="H40" s="192">
        <f>'5 жастағы балалар К'!CK145</f>
        <v>0</v>
      </c>
      <c r="I40" s="192">
        <f>'5 жастағы балалар К'!CL145</f>
        <v>0</v>
      </c>
      <c r="J40" s="192">
        <f>'5 жастағы балалар Т'!Y145</f>
        <v>0</v>
      </c>
      <c r="K40" s="192">
        <f>'5 жастағы балалар Т'!Z145</f>
        <v>0</v>
      </c>
      <c r="L40" s="192">
        <f>'5 жастағы балалар Т'!AA145</f>
        <v>0</v>
      </c>
      <c r="M40" s="192">
        <f>'5 жастағы балалар Ш'!DE145</f>
        <v>0</v>
      </c>
      <c r="N40" s="210">
        <f>'5 жастағы балалар Ш'!DF145</f>
        <v>0</v>
      </c>
      <c r="O40" s="210">
        <f>'5 жастағы балалар Ш'!DG145</f>
        <v>0</v>
      </c>
      <c r="P40" s="210">
        <f>'5 жастағы балалар Ә'!Y145</f>
        <v>0</v>
      </c>
      <c r="Q40" s="210">
        <f>'5 жастағы балалар Ә'!Z145</f>
        <v>0</v>
      </c>
      <c r="R40" s="210">
        <f>'5 жастағы балалар Ә'!AA145</f>
        <v>0</v>
      </c>
      <c r="S40" s="221">
        <f t="shared" si="0"/>
        <v>0</v>
      </c>
      <c r="T40" s="222">
        <f t="shared" si="1"/>
        <v>0</v>
      </c>
      <c r="U40" s="223">
        <f t="shared" si="2"/>
        <v>0</v>
      </c>
      <c r="V40" s="224"/>
      <c r="X40" s="231"/>
      <c r="Y40" s="274" t="s">
        <v>823</v>
      </c>
      <c r="Z40" s="275"/>
      <c r="AA40" s="276">
        <f>AB13*Q60/100</f>
        <v>0.428571428571429</v>
      </c>
      <c r="AB40" s="276">
        <f>AB17*Q60/100</f>
        <v>1.60714285714286</v>
      </c>
      <c r="AC40" s="276">
        <f>AB21*Q60/100</f>
        <v>0.714285714285714</v>
      </c>
      <c r="AD40" s="276">
        <f>AB25*Q60/100</f>
        <v>1.74285714285714</v>
      </c>
      <c r="AE40" s="276">
        <f>AB29*Q60/100</f>
        <v>1</v>
      </c>
    </row>
    <row r="41" spans="2:31">
      <c r="B41" s="191">
        <v>32</v>
      </c>
      <c r="C41" s="192">
        <f>'5 жастағы балалар Ф'!C146</f>
        <v>0</v>
      </c>
      <c r="D41" s="192">
        <f>'5 жастағы балалар Ф'!Y146</f>
        <v>0</v>
      </c>
      <c r="E41" s="192">
        <f>'5 жастағы балалар Ф'!Z146</f>
        <v>0</v>
      </c>
      <c r="F41" s="192">
        <f>'5 жастағы балалар Ф'!AA146</f>
        <v>0</v>
      </c>
      <c r="G41" s="192">
        <f>'5 жастағы балалар К'!CJ146</f>
        <v>0</v>
      </c>
      <c r="H41" s="192">
        <f>'5 жастағы балалар К'!CK146</f>
        <v>0</v>
      </c>
      <c r="I41" s="192">
        <f>'5 жастағы балалар К'!CL146</f>
        <v>0</v>
      </c>
      <c r="J41" s="192">
        <f>'5 жастағы балалар Т'!Y146</f>
        <v>0</v>
      </c>
      <c r="K41" s="192">
        <f>'5 жастағы балалар Т'!Z146</f>
        <v>0</v>
      </c>
      <c r="L41" s="192">
        <f>'5 жастағы балалар Т'!AA146</f>
        <v>0</v>
      </c>
      <c r="M41" s="192">
        <f>'5 жастағы балалар Ш'!DE146</f>
        <v>0</v>
      </c>
      <c r="N41" s="210">
        <f>'5 жастағы балалар Ш'!DF146</f>
        <v>0</v>
      </c>
      <c r="O41" s="210">
        <f>'5 жастағы балалар Ш'!DG146</f>
        <v>0</v>
      </c>
      <c r="P41" s="210">
        <f>'5 жастағы балалар Ә'!Y146</f>
        <v>0</v>
      </c>
      <c r="Q41" s="210">
        <f>'5 жастағы балалар Ә'!Z146</f>
        <v>0</v>
      </c>
      <c r="R41" s="210">
        <f>'5 жастағы балалар Ә'!AA146</f>
        <v>0</v>
      </c>
      <c r="S41" s="221">
        <f t="shared" si="0"/>
        <v>0</v>
      </c>
      <c r="T41" s="222">
        <f t="shared" si="1"/>
        <v>0</v>
      </c>
      <c r="U41" s="223">
        <f t="shared" si="2"/>
        <v>0</v>
      </c>
      <c r="V41" s="224"/>
      <c r="X41" s="229" t="s">
        <v>801</v>
      </c>
      <c r="Y41" s="270" t="s">
        <v>819</v>
      </c>
      <c r="Z41" s="271"/>
      <c r="AA41" s="272">
        <f>СВОД1!Y37</f>
        <v>2</v>
      </c>
      <c r="AB41" s="272">
        <f>СВОД1!Z37</f>
        <v>2.22222222222222</v>
      </c>
      <c r="AC41" s="272">
        <f>СВОД1!AA37</f>
        <v>2.33333333333333</v>
      </c>
      <c r="AD41" s="272">
        <f>СВОД1!AB37</f>
        <v>2.63333333333333</v>
      </c>
      <c r="AE41" s="272">
        <f>СВОД1!AC37</f>
        <v>2.16666666666667</v>
      </c>
    </row>
    <row r="42" spans="2:31">
      <c r="B42" s="191">
        <v>33</v>
      </c>
      <c r="C42" s="192">
        <f>'5 жастағы балалар Ф'!C147</f>
        <v>0</v>
      </c>
      <c r="D42" s="192">
        <f>'5 жастағы балалар Ф'!Y147</f>
        <v>0</v>
      </c>
      <c r="E42" s="192">
        <f>'5 жастағы балалар Ф'!Z147</f>
        <v>0</v>
      </c>
      <c r="F42" s="192">
        <f>'5 жастағы балалар Ф'!AA147</f>
        <v>0</v>
      </c>
      <c r="G42" s="192">
        <f>'5 жастағы балалар К'!CJ147</f>
        <v>0</v>
      </c>
      <c r="H42" s="192">
        <f>'5 жастағы балалар К'!CK147</f>
        <v>0</v>
      </c>
      <c r="I42" s="192">
        <f>'5 жастағы балалар К'!CL147</f>
        <v>0</v>
      </c>
      <c r="J42" s="192">
        <f>'5 жастағы балалар Т'!Y147</f>
        <v>0</v>
      </c>
      <c r="K42" s="192">
        <f>'5 жастағы балалар Т'!Z147</f>
        <v>0</v>
      </c>
      <c r="L42" s="192">
        <f>'5 жастағы балалар Т'!AA147</f>
        <v>0</v>
      </c>
      <c r="M42" s="192">
        <f>'5 жастағы балалар Ш'!DE147</f>
        <v>0</v>
      </c>
      <c r="N42" s="210">
        <f>'5 жастағы балалар Ш'!DF147</f>
        <v>0</v>
      </c>
      <c r="O42" s="210">
        <f>'5 жастағы балалар Ш'!DG147</f>
        <v>0</v>
      </c>
      <c r="P42" s="210">
        <f>'5 жастағы балалар Ә'!Y147</f>
        <v>0</v>
      </c>
      <c r="Q42" s="210">
        <f>'5 жастағы балалар Ә'!Z147</f>
        <v>0</v>
      </c>
      <c r="R42" s="210">
        <f>'5 жастағы балалар Ә'!AA147</f>
        <v>0</v>
      </c>
      <c r="S42" s="221">
        <f t="shared" si="0"/>
        <v>0</v>
      </c>
      <c r="T42" s="222">
        <f t="shared" si="1"/>
        <v>0</v>
      </c>
      <c r="U42" s="223">
        <f t="shared" si="2"/>
        <v>0</v>
      </c>
      <c r="V42" s="224"/>
      <c r="X42" s="230"/>
      <c r="Y42" s="270" t="s">
        <v>820</v>
      </c>
      <c r="Z42" s="271"/>
      <c r="AA42" s="273">
        <f>СВОД2!Y40</f>
        <v>1.14285714285714</v>
      </c>
      <c r="AB42" s="273">
        <f>СВОД2!Z40</f>
        <v>2.07142857142857</v>
      </c>
      <c r="AC42" s="273">
        <f>СВОД2!AA40</f>
        <v>2.71428571428571</v>
      </c>
      <c r="AD42" s="273">
        <f>СВОД2!AB40</f>
        <v>2.51428571428571</v>
      </c>
      <c r="AE42" s="273">
        <f>СВОД2!AC40</f>
        <v>2.14285714285714</v>
      </c>
    </row>
    <row r="43" spans="2:31">
      <c r="B43" s="191">
        <v>34</v>
      </c>
      <c r="C43" s="192">
        <f>'5 жастағы балалар Ф'!C148</f>
        <v>0</v>
      </c>
      <c r="D43" s="192">
        <f>'5 жастағы балалар Ф'!Y148</f>
        <v>0</v>
      </c>
      <c r="E43" s="192">
        <f>'5 жастағы балалар Ф'!Z148</f>
        <v>0</v>
      </c>
      <c r="F43" s="192">
        <f>'5 жастағы балалар Ф'!AA148</f>
        <v>0</v>
      </c>
      <c r="G43" s="192">
        <f>'5 жастағы балалар К'!CJ148</f>
        <v>0</v>
      </c>
      <c r="H43" s="192">
        <f>'5 жастағы балалар К'!CK148</f>
        <v>0</v>
      </c>
      <c r="I43" s="192">
        <f>'5 жастағы балалар К'!CL148</f>
        <v>0</v>
      </c>
      <c r="J43" s="192">
        <f>'5 жастағы балалар Т'!Y148</f>
        <v>0</v>
      </c>
      <c r="K43" s="192">
        <f>'5 жастағы балалар Т'!Z148</f>
        <v>0</v>
      </c>
      <c r="L43" s="192">
        <f>'5 жастағы балалар Т'!AA148</f>
        <v>0</v>
      </c>
      <c r="M43" s="192">
        <f>'5 жастағы балалар Ш'!DE148</f>
        <v>0</v>
      </c>
      <c r="N43" s="210">
        <f>'5 жастағы балалар Ш'!DF148</f>
        <v>0</v>
      </c>
      <c r="O43" s="210">
        <f>'5 жастағы балалар Ш'!DG148</f>
        <v>0</v>
      </c>
      <c r="P43" s="210">
        <f>'5 жастағы балалар Ә'!Y148</f>
        <v>0</v>
      </c>
      <c r="Q43" s="210">
        <f>'5 жастағы балалар Ә'!Z148</f>
        <v>0</v>
      </c>
      <c r="R43" s="210">
        <f>'5 жастағы балалар Ә'!AA148</f>
        <v>0</v>
      </c>
      <c r="S43" s="221">
        <f t="shared" si="0"/>
        <v>0</v>
      </c>
      <c r="T43" s="222">
        <f t="shared" si="1"/>
        <v>0</v>
      </c>
      <c r="U43" s="223">
        <f t="shared" si="2"/>
        <v>0</v>
      </c>
      <c r="V43" s="224"/>
      <c r="X43" s="231"/>
      <c r="Y43" s="274" t="s">
        <v>823</v>
      </c>
      <c r="Z43" s="275"/>
      <c r="AA43" s="276">
        <f>AB14*Q60/100</f>
        <v>0.571428571428572</v>
      </c>
      <c r="AB43" s="276">
        <f>AB18*Q60/100</f>
        <v>0.821428571428571</v>
      </c>
      <c r="AC43" s="276">
        <f>AB22*Q60/100</f>
        <v>0.857142857142857</v>
      </c>
      <c r="AD43" s="276">
        <f>AB26*Q60/100</f>
        <v>0.114285714285714</v>
      </c>
      <c r="AE43" s="276">
        <f>AB30*Q60/100</f>
        <v>0.428571428571429</v>
      </c>
    </row>
    <row r="44" spans="2:29">
      <c r="B44" s="191">
        <v>35</v>
      </c>
      <c r="C44" s="192">
        <f>'5 жастағы балалар Ф'!C149</f>
        <v>0</v>
      </c>
      <c r="D44" s="192">
        <f>'5 жастағы балалар Ф'!Y149</f>
        <v>0</v>
      </c>
      <c r="E44" s="192">
        <f>'5 жастағы балалар Ф'!Z149</f>
        <v>0</v>
      </c>
      <c r="F44" s="192">
        <f>'5 жастағы балалар Ф'!AA149</f>
        <v>0</v>
      </c>
      <c r="G44" s="192">
        <f>'5 жастағы балалар К'!CJ149</f>
        <v>0</v>
      </c>
      <c r="H44" s="192">
        <f>'5 жастағы балалар К'!CK149</f>
        <v>0</v>
      </c>
      <c r="I44" s="192">
        <f>'5 жастағы балалар К'!CL149</f>
        <v>0</v>
      </c>
      <c r="J44" s="192">
        <f>'5 жастағы балалар Т'!Y149</f>
        <v>0</v>
      </c>
      <c r="K44" s="192">
        <f>'5 жастағы балалар Т'!Z149</f>
        <v>0</v>
      </c>
      <c r="L44" s="192">
        <f>'5 жастағы балалар Т'!AA149</f>
        <v>0</v>
      </c>
      <c r="M44" s="192">
        <f>'5 жастағы балалар Ш'!DE149</f>
        <v>0</v>
      </c>
      <c r="N44" s="210">
        <f>'5 жастағы балалар Ш'!DF149</f>
        <v>0</v>
      </c>
      <c r="O44" s="210">
        <f>'5 жастағы балалар Ш'!DG149</f>
        <v>0</v>
      </c>
      <c r="P44" s="210">
        <f>'5 жастағы балалар Ә'!Y149</f>
        <v>0</v>
      </c>
      <c r="Q44" s="210">
        <f>'5 жастағы балалар Ә'!Z149</f>
        <v>0</v>
      </c>
      <c r="R44" s="210">
        <f>'5 жастағы балалар Ә'!AA149</f>
        <v>0</v>
      </c>
      <c r="S44" s="221">
        <f t="shared" si="0"/>
        <v>0</v>
      </c>
      <c r="T44" s="222">
        <f t="shared" si="1"/>
        <v>0</v>
      </c>
      <c r="U44" s="223">
        <f t="shared" si="2"/>
        <v>0</v>
      </c>
      <c r="V44" s="224"/>
      <c r="X44" s="227"/>
      <c r="Y44" s="277"/>
      <c r="Z44" s="266"/>
      <c r="AA44" s="267"/>
      <c r="AB44" s="267"/>
      <c r="AC44" s="267"/>
    </row>
    <row r="45" spans="2:29">
      <c r="B45" s="191">
        <v>36</v>
      </c>
      <c r="C45" s="192">
        <f>'5 жастағы балалар Ф'!C150</f>
        <v>0</v>
      </c>
      <c r="D45" s="192">
        <f>'5 жастағы балалар Ф'!Y150</f>
        <v>0</v>
      </c>
      <c r="E45" s="192">
        <f>'5 жастағы балалар Ф'!Z150</f>
        <v>0</v>
      </c>
      <c r="F45" s="192">
        <f>'5 жастағы балалар Ф'!AA150</f>
        <v>0</v>
      </c>
      <c r="G45" s="192">
        <f>'5 жастағы балалар К'!CJ150</f>
        <v>0</v>
      </c>
      <c r="H45" s="192">
        <f>'5 жастағы балалар К'!CK150</f>
        <v>0</v>
      </c>
      <c r="I45" s="192">
        <f>'5 жастағы балалар К'!CL150</f>
        <v>0</v>
      </c>
      <c r="J45" s="192">
        <f>'5 жастағы балалар Т'!Y150</f>
        <v>0</v>
      </c>
      <c r="K45" s="192">
        <f>'5 жастағы балалар Т'!Z150</f>
        <v>0</v>
      </c>
      <c r="L45" s="192">
        <f>'5 жастағы балалар Т'!AA150</f>
        <v>0</v>
      </c>
      <c r="M45" s="192">
        <f>'5 жастағы балалар Ш'!DE150</f>
        <v>0</v>
      </c>
      <c r="N45" s="210">
        <f>'5 жастағы балалар Ш'!DF150</f>
        <v>0</v>
      </c>
      <c r="O45" s="210">
        <f>'5 жастағы балалар Ш'!DG150</f>
        <v>0</v>
      </c>
      <c r="P45" s="210">
        <f>'5 жастағы балалар Ә'!Y150</f>
        <v>0</v>
      </c>
      <c r="Q45" s="210">
        <f>'5 жастағы балалар Ә'!Z150</f>
        <v>0</v>
      </c>
      <c r="R45" s="210">
        <f>'5 жастағы балалар Ә'!AA150</f>
        <v>0</v>
      </c>
      <c r="S45" s="221">
        <f t="shared" si="0"/>
        <v>0</v>
      </c>
      <c r="T45" s="222">
        <f t="shared" si="1"/>
        <v>0</v>
      </c>
      <c r="U45" s="223">
        <f t="shared" si="2"/>
        <v>0</v>
      </c>
      <c r="V45" s="224"/>
      <c r="X45" s="227"/>
      <c r="Y45" s="227"/>
      <c r="Z45" s="227"/>
      <c r="AA45" s="267"/>
      <c r="AB45" s="267"/>
      <c r="AC45" s="267"/>
    </row>
    <row r="46" spans="2:29">
      <c r="B46" s="191">
        <v>37</v>
      </c>
      <c r="C46" s="192">
        <f>'5 жастағы балалар Ф'!C151</f>
        <v>0</v>
      </c>
      <c r="D46" s="192">
        <f>'5 жастағы балалар Ф'!Y151</f>
        <v>0</v>
      </c>
      <c r="E46" s="192">
        <f>'5 жастағы балалар Ф'!Z151</f>
        <v>0</v>
      </c>
      <c r="F46" s="192">
        <f>'5 жастағы балалар Ф'!AA151</f>
        <v>0</v>
      </c>
      <c r="G46" s="192">
        <f>'5 жастағы балалар К'!CJ151</f>
        <v>0</v>
      </c>
      <c r="H46" s="192">
        <f>'5 жастағы балалар К'!CK151</f>
        <v>0</v>
      </c>
      <c r="I46" s="192">
        <f>'5 жастағы балалар К'!CL151</f>
        <v>0</v>
      </c>
      <c r="J46" s="192">
        <f>'5 жастағы балалар Т'!Y151</f>
        <v>0</v>
      </c>
      <c r="K46" s="192">
        <f>'5 жастағы балалар Т'!Z151</f>
        <v>0</v>
      </c>
      <c r="L46" s="192">
        <f>'5 жастағы балалар Т'!AA151</f>
        <v>0</v>
      </c>
      <c r="M46" s="192">
        <f>'5 жастағы балалар Ш'!DE151</f>
        <v>0</v>
      </c>
      <c r="N46" s="210">
        <f>'5 жастағы балалар Ш'!DF151</f>
        <v>0</v>
      </c>
      <c r="O46" s="210">
        <f>'5 жастағы балалар Ш'!DG151</f>
        <v>0</v>
      </c>
      <c r="P46" s="210">
        <f>'5 жастағы балалар Ә'!Y151</f>
        <v>0</v>
      </c>
      <c r="Q46" s="210">
        <f>'5 жастағы балалар Ә'!Z151</f>
        <v>0</v>
      </c>
      <c r="R46" s="210">
        <f>'5 жастағы балалар Ә'!AA151</f>
        <v>0</v>
      </c>
      <c r="S46" s="221">
        <f t="shared" si="0"/>
        <v>0</v>
      </c>
      <c r="T46" s="222">
        <f t="shared" si="1"/>
        <v>0</v>
      </c>
      <c r="U46" s="223">
        <f t="shared" si="2"/>
        <v>0</v>
      </c>
      <c r="V46" s="224"/>
      <c r="X46" s="227"/>
      <c r="Y46" s="277"/>
      <c r="Z46" s="266"/>
      <c r="AA46" s="267"/>
      <c r="AB46" s="267"/>
      <c r="AC46" s="267"/>
    </row>
    <row r="47" spans="2:29">
      <c r="B47" s="191">
        <v>38</v>
      </c>
      <c r="C47" s="192">
        <f>'5 жастағы балалар Ф'!C152</f>
        <v>0</v>
      </c>
      <c r="D47" s="192">
        <f>'5 жастағы балалар Ф'!Y152</f>
        <v>0</v>
      </c>
      <c r="E47" s="192">
        <f>'5 жастағы балалар Ф'!Z152</f>
        <v>0</v>
      </c>
      <c r="F47" s="192">
        <f>'5 жастағы балалар Ф'!AA152</f>
        <v>0</v>
      </c>
      <c r="G47" s="192">
        <f>'5 жастағы балалар К'!CJ152</f>
        <v>0</v>
      </c>
      <c r="H47" s="192">
        <f>'5 жастағы балалар К'!CK152</f>
        <v>0</v>
      </c>
      <c r="I47" s="192">
        <f>'5 жастағы балалар К'!CL152</f>
        <v>0</v>
      </c>
      <c r="J47" s="192">
        <f>'5 жастағы балалар Т'!Y152</f>
        <v>0</v>
      </c>
      <c r="K47" s="192">
        <f>'5 жастағы балалар Т'!Z152</f>
        <v>0</v>
      </c>
      <c r="L47" s="192">
        <f>'5 жастағы балалар Т'!AA152</f>
        <v>0</v>
      </c>
      <c r="M47" s="192">
        <f>'5 жастағы балалар Ш'!DE152</f>
        <v>0</v>
      </c>
      <c r="N47" s="210">
        <f>'5 жастағы балалар Ш'!DF152</f>
        <v>0</v>
      </c>
      <c r="O47" s="210">
        <f>'5 жастағы балалар Ш'!DG152</f>
        <v>0</v>
      </c>
      <c r="P47" s="210">
        <f>'5 жастағы балалар Ә'!Y152</f>
        <v>0</v>
      </c>
      <c r="Q47" s="210">
        <f>'5 жастағы балалар Ә'!Z152</f>
        <v>0</v>
      </c>
      <c r="R47" s="210">
        <f>'5 жастағы балалар Ә'!AA152</f>
        <v>0</v>
      </c>
      <c r="S47" s="221">
        <f t="shared" si="0"/>
        <v>0</v>
      </c>
      <c r="T47" s="222">
        <f t="shared" si="1"/>
        <v>0</v>
      </c>
      <c r="U47" s="223">
        <f t="shared" si="2"/>
        <v>0</v>
      </c>
      <c r="V47" s="224"/>
      <c r="X47" s="227"/>
      <c r="Y47" s="277"/>
      <c r="Z47" s="266"/>
      <c r="AA47" s="267"/>
      <c r="AB47" s="267"/>
      <c r="AC47" s="267"/>
    </row>
    <row r="48" spans="2:29">
      <c r="B48" s="191">
        <v>39</v>
      </c>
      <c r="C48" s="192">
        <f>'5 жастағы балалар Ф'!C153</f>
        <v>0</v>
      </c>
      <c r="D48" s="192">
        <f>'5 жастағы балалар Ф'!Y153</f>
        <v>0</v>
      </c>
      <c r="E48" s="192">
        <f>'5 жастағы балалар Ф'!Z153</f>
        <v>0</v>
      </c>
      <c r="F48" s="192">
        <f>'5 жастағы балалар Ф'!AA153</f>
        <v>0</v>
      </c>
      <c r="G48" s="192">
        <f>'5 жастағы балалар К'!CJ153</f>
        <v>0</v>
      </c>
      <c r="H48" s="192">
        <f>'5 жастағы балалар К'!CK153</f>
        <v>0</v>
      </c>
      <c r="I48" s="192">
        <f>'5 жастағы балалар К'!CL153</f>
        <v>0</v>
      </c>
      <c r="J48" s="192">
        <f>'5 жастағы балалар Т'!Y153</f>
        <v>0</v>
      </c>
      <c r="K48" s="192">
        <f>'5 жастағы балалар Т'!Z153</f>
        <v>0</v>
      </c>
      <c r="L48" s="192">
        <f>'5 жастағы балалар Т'!AA153</f>
        <v>0</v>
      </c>
      <c r="M48" s="192">
        <f>'5 жастағы балалар Ш'!DE153</f>
        <v>0</v>
      </c>
      <c r="N48" s="210">
        <f>'5 жастағы балалар Ш'!DF153</f>
        <v>0</v>
      </c>
      <c r="O48" s="210">
        <f>'5 жастағы балалар Ш'!DG153</f>
        <v>0</v>
      </c>
      <c r="P48" s="210">
        <f>'5 жастағы балалар Ә'!Y153</f>
        <v>0</v>
      </c>
      <c r="Q48" s="210">
        <f>'5 жастағы балалар Ә'!Z153</f>
        <v>0</v>
      </c>
      <c r="R48" s="210">
        <f>'5 жастағы балалар Ә'!AA153</f>
        <v>0</v>
      </c>
      <c r="S48" s="221">
        <f t="shared" si="0"/>
        <v>0</v>
      </c>
      <c r="T48" s="222">
        <f t="shared" si="1"/>
        <v>0</v>
      </c>
      <c r="U48" s="223">
        <f t="shared" si="2"/>
        <v>0</v>
      </c>
      <c r="V48" s="224"/>
      <c r="X48" s="227"/>
      <c r="Y48" s="277"/>
      <c r="Z48" s="266"/>
      <c r="AA48" s="267"/>
      <c r="AB48" s="267"/>
      <c r="AC48" s="267"/>
    </row>
    <row r="49" spans="2:29">
      <c r="B49" s="191">
        <v>40</v>
      </c>
      <c r="C49" s="192">
        <f>'5 жастағы балалар Ф'!C154</f>
        <v>0</v>
      </c>
      <c r="D49" s="192">
        <f>'5 жастағы балалар Ф'!Y154</f>
        <v>0</v>
      </c>
      <c r="E49" s="192">
        <f>'5 жастағы балалар Ф'!Z154</f>
        <v>0</v>
      </c>
      <c r="F49" s="192">
        <f>'5 жастағы балалар Ф'!AA154</f>
        <v>0</v>
      </c>
      <c r="G49" s="192">
        <f>'5 жастағы балалар К'!CJ154</f>
        <v>0</v>
      </c>
      <c r="H49" s="192">
        <f>'5 жастағы балалар К'!CK154</f>
        <v>0</v>
      </c>
      <c r="I49" s="192">
        <f>'5 жастағы балалар К'!CL154</f>
        <v>0</v>
      </c>
      <c r="J49" s="192">
        <f>'5 жастағы балалар Т'!Y154</f>
        <v>0</v>
      </c>
      <c r="K49" s="192">
        <f>'5 жастағы балалар Т'!Z154</f>
        <v>0</v>
      </c>
      <c r="L49" s="192">
        <f>'5 жастағы балалар Т'!AA154</f>
        <v>0</v>
      </c>
      <c r="M49" s="192">
        <f>'5 жастағы балалар Ш'!DE154</f>
        <v>0</v>
      </c>
      <c r="N49" s="210">
        <f>'5 жастағы балалар Ш'!DF154</f>
        <v>0</v>
      </c>
      <c r="O49" s="210">
        <f>'5 жастағы балалар Ш'!DG154</f>
        <v>0</v>
      </c>
      <c r="P49" s="210">
        <f>'5 жастағы балалар Ә'!Y154</f>
        <v>0</v>
      </c>
      <c r="Q49" s="210">
        <f>'5 жастағы балалар Ә'!Z154</f>
        <v>0</v>
      </c>
      <c r="R49" s="210">
        <f>'5 жастағы балалар Ә'!AA154</f>
        <v>0</v>
      </c>
      <c r="S49" s="221">
        <f t="shared" si="0"/>
        <v>0</v>
      </c>
      <c r="T49" s="222">
        <f t="shared" si="1"/>
        <v>0</v>
      </c>
      <c r="U49" s="223">
        <f t="shared" si="2"/>
        <v>0</v>
      </c>
      <c r="V49" s="224"/>
      <c r="X49" s="227"/>
      <c r="Y49" s="227"/>
      <c r="Z49" s="227"/>
      <c r="AA49" s="267"/>
      <c r="AB49" s="267"/>
      <c r="AC49" s="267"/>
    </row>
    <row r="50" spans="2:29">
      <c r="B50" s="191">
        <v>41</v>
      </c>
      <c r="C50" s="192">
        <f>'5 жастағы балалар Ф'!C155</f>
        <v>0</v>
      </c>
      <c r="D50" s="192">
        <f>'5 жастағы балалар Ф'!Y155</f>
        <v>0</v>
      </c>
      <c r="E50" s="192">
        <f>'5 жастағы балалар Ф'!Z155</f>
        <v>0</v>
      </c>
      <c r="F50" s="192">
        <f>'5 жастағы балалар Ф'!AA155</f>
        <v>0</v>
      </c>
      <c r="G50" s="192">
        <f>'5 жастағы балалар К'!CJ155</f>
        <v>0</v>
      </c>
      <c r="H50" s="192">
        <f>'5 жастағы балалар К'!CK155</f>
        <v>0</v>
      </c>
      <c r="I50" s="192">
        <f>'5 жастағы балалар К'!CL155</f>
        <v>0</v>
      </c>
      <c r="J50" s="192">
        <f>'5 жастағы балалар Т'!Y155</f>
        <v>0</v>
      </c>
      <c r="K50" s="192">
        <f>'5 жастағы балалар Т'!Z155</f>
        <v>0</v>
      </c>
      <c r="L50" s="192">
        <f>'5 жастағы балалар Т'!AA155</f>
        <v>0</v>
      </c>
      <c r="M50" s="192">
        <f>'5 жастағы балалар Ш'!DE155</f>
        <v>0</v>
      </c>
      <c r="N50" s="210">
        <f>'5 жастағы балалар Ш'!DF155</f>
        <v>0</v>
      </c>
      <c r="O50" s="210">
        <f>'5 жастағы балалар Ш'!DG155</f>
        <v>0</v>
      </c>
      <c r="P50" s="210">
        <f>'5 жастағы балалар Ә'!Y155</f>
        <v>0</v>
      </c>
      <c r="Q50" s="210">
        <f>'5 жастағы балалар Ә'!Z155</f>
        <v>0</v>
      </c>
      <c r="R50" s="210">
        <f>'5 жастағы балалар Ә'!AA155</f>
        <v>0</v>
      </c>
      <c r="S50" s="221">
        <f t="shared" si="0"/>
        <v>0</v>
      </c>
      <c r="T50" s="222">
        <f t="shared" si="1"/>
        <v>0</v>
      </c>
      <c r="U50" s="223">
        <f t="shared" si="2"/>
        <v>0</v>
      </c>
      <c r="V50" s="224"/>
      <c r="X50" s="227"/>
      <c r="Y50" s="277"/>
      <c r="Z50" s="266"/>
      <c r="AA50" s="267"/>
      <c r="AB50" s="267"/>
      <c r="AC50" s="267"/>
    </row>
    <row r="51" spans="2:29">
      <c r="B51" s="191">
        <v>42</v>
      </c>
      <c r="C51" s="192">
        <f>'5 жастағы балалар Ф'!C156</f>
        <v>0</v>
      </c>
      <c r="D51" s="192">
        <f>'5 жастағы балалар Ф'!Y156</f>
        <v>0</v>
      </c>
      <c r="E51" s="192">
        <f>'5 жастағы балалар Ф'!Z156</f>
        <v>0</v>
      </c>
      <c r="F51" s="192">
        <f>'5 жастағы балалар Ф'!AA156</f>
        <v>0</v>
      </c>
      <c r="G51" s="192">
        <f>'5 жастағы балалар К'!CJ156</f>
        <v>0</v>
      </c>
      <c r="H51" s="192">
        <f>'5 жастағы балалар К'!CK156</f>
        <v>0</v>
      </c>
      <c r="I51" s="192">
        <f>'5 жастағы балалар К'!CL156</f>
        <v>0</v>
      </c>
      <c r="J51" s="192">
        <f>'5 жастағы балалар Т'!Y156</f>
        <v>0</v>
      </c>
      <c r="K51" s="192">
        <f>'5 жастағы балалар Т'!Z156</f>
        <v>0</v>
      </c>
      <c r="L51" s="192">
        <f>'5 жастағы балалар Т'!AA156</f>
        <v>0</v>
      </c>
      <c r="M51" s="192">
        <f>'5 жастағы балалар Ш'!DE156</f>
        <v>0</v>
      </c>
      <c r="N51" s="210">
        <f>'5 жастағы балалар Ш'!DF156</f>
        <v>0</v>
      </c>
      <c r="O51" s="210">
        <f>'5 жастағы балалар Ш'!DG156</f>
        <v>0</v>
      </c>
      <c r="P51" s="210">
        <f>'5 жастағы балалар Ә'!Y156</f>
        <v>0</v>
      </c>
      <c r="Q51" s="210">
        <f>'5 жастағы балалар Ә'!Z156</f>
        <v>0</v>
      </c>
      <c r="R51" s="210">
        <f>'5 жастағы балалар Ә'!AA156</f>
        <v>0</v>
      </c>
      <c r="S51" s="221">
        <f t="shared" si="0"/>
        <v>0</v>
      </c>
      <c r="T51" s="222">
        <f t="shared" si="1"/>
        <v>0</v>
      </c>
      <c r="U51" s="223">
        <f t="shared" si="2"/>
        <v>0</v>
      </c>
      <c r="V51" s="224"/>
      <c r="X51" s="227"/>
      <c r="Y51" s="277"/>
      <c r="Z51" s="266"/>
      <c r="AA51" s="267"/>
      <c r="AB51" s="267"/>
      <c r="AC51" s="267"/>
    </row>
    <row r="52" spans="2:29">
      <c r="B52" s="193">
        <v>43</v>
      </c>
      <c r="C52" s="194">
        <f>'5 жастағы балалар Ф'!C157</f>
        <v>0</v>
      </c>
      <c r="D52" s="194">
        <f>'5 жастағы балалар Ф'!Y157</f>
        <v>0</v>
      </c>
      <c r="E52" s="194">
        <f>'5 жастағы балалар Ф'!Z157</f>
        <v>0</v>
      </c>
      <c r="F52" s="194">
        <f>'5 жастағы балалар Ф'!AA157</f>
        <v>0</v>
      </c>
      <c r="G52" s="194">
        <f>'5 жастағы балалар К'!CJ157</f>
        <v>0</v>
      </c>
      <c r="H52" s="194">
        <f>'5 жастағы балалар К'!CK157</f>
        <v>0</v>
      </c>
      <c r="I52" s="194">
        <f>'5 жастағы балалар К'!CL157</f>
        <v>0</v>
      </c>
      <c r="J52" s="194">
        <f>'5 жастағы балалар Т'!Y157</f>
        <v>0</v>
      </c>
      <c r="K52" s="194">
        <f>'5 жастағы балалар Т'!Z157</f>
        <v>0</v>
      </c>
      <c r="L52" s="194">
        <f>'5 жастағы балалар Т'!AA157</f>
        <v>0</v>
      </c>
      <c r="M52" s="194">
        <f>'5 жастағы балалар Ш'!DE157</f>
        <v>0</v>
      </c>
      <c r="N52" s="211">
        <f>'5 жастағы балалар Ш'!DF157</f>
        <v>0</v>
      </c>
      <c r="O52" s="211">
        <f>'5 жастағы балалар Ш'!DG157</f>
        <v>0</v>
      </c>
      <c r="P52" s="211">
        <f>'5 жастағы балалар Ә'!Y157</f>
        <v>0</v>
      </c>
      <c r="Q52" s="211">
        <f>'5 жастағы балалар Ә'!Z157</f>
        <v>0</v>
      </c>
      <c r="R52" s="211">
        <f>'5 жастағы балалар Ә'!AA157</f>
        <v>0</v>
      </c>
      <c r="S52" s="221">
        <f t="shared" si="0"/>
        <v>0</v>
      </c>
      <c r="T52" s="222">
        <f t="shared" si="1"/>
        <v>0</v>
      </c>
      <c r="U52" s="223">
        <f t="shared" si="2"/>
        <v>0</v>
      </c>
      <c r="V52" s="224"/>
      <c r="X52" s="227"/>
      <c r="Y52" s="277"/>
      <c r="Z52" s="266"/>
      <c r="AA52" s="267"/>
      <c r="AB52" s="267"/>
      <c r="AC52" s="267"/>
    </row>
    <row r="53" spans="2:22">
      <c r="B53" s="193">
        <v>44</v>
      </c>
      <c r="C53" s="194">
        <f>'5 жастағы балалар Ф'!C158</f>
        <v>0</v>
      </c>
      <c r="D53" s="194">
        <f>'5 жастағы балалар Ф'!Y158</f>
        <v>0</v>
      </c>
      <c r="E53" s="194">
        <f>'5 жастағы балалар Ф'!Z158</f>
        <v>0</v>
      </c>
      <c r="F53" s="194">
        <f>'5 жастағы балалар Ф'!AA158</f>
        <v>0</v>
      </c>
      <c r="G53" s="194">
        <f>'5 жастағы балалар К'!CJ158</f>
        <v>0</v>
      </c>
      <c r="H53" s="194">
        <f>'5 жастағы балалар К'!CK158</f>
        <v>0</v>
      </c>
      <c r="I53" s="194">
        <f>'5 жастағы балалар К'!CL158</f>
        <v>0</v>
      </c>
      <c r="J53" s="194">
        <f>'5 жастағы балалар Т'!Y158</f>
        <v>0</v>
      </c>
      <c r="K53" s="194">
        <f>'5 жастағы балалар Т'!Z158</f>
        <v>0</v>
      </c>
      <c r="L53" s="194">
        <f>'5 жастағы балалар Т'!AA158</f>
        <v>0</v>
      </c>
      <c r="M53" s="194">
        <f>'5 жастағы балалар Ш'!DE158</f>
        <v>0</v>
      </c>
      <c r="N53" s="211">
        <f>'5 жастағы балалар Ш'!DF158</f>
        <v>0</v>
      </c>
      <c r="O53" s="211">
        <f>'5 жастағы балалар Ш'!DG158</f>
        <v>0</v>
      </c>
      <c r="P53" s="211">
        <f>'5 жастағы балалар Ә'!Y158</f>
        <v>0</v>
      </c>
      <c r="Q53" s="211">
        <f>'5 жастағы балалар Ә'!Z158</f>
        <v>0</v>
      </c>
      <c r="R53" s="211">
        <f>'5 жастағы балалар Ә'!AA158</f>
        <v>0</v>
      </c>
      <c r="S53" s="221">
        <f t="shared" si="0"/>
        <v>0</v>
      </c>
      <c r="T53" s="222">
        <f t="shared" si="1"/>
        <v>0</v>
      </c>
      <c r="U53" s="223">
        <f t="shared" si="2"/>
        <v>0</v>
      </c>
      <c r="V53" s="224"/>
    </row>
    <row r="54" spans="2:22">
      <c r="B54" s="193">
        <v>45</v>
      </c>
      <c r="C54" s="194">
        <f>'5 жастағы балалар Ф'!C159</f>
        <v>0</v>
      </c>
      <c r="D54" s="194">
        <f>'5 жастағы балалар Ф'!Y159</f>
        <v>0</v>
      </c>
      <c r="E54" s="194">
        <f>'5 жастағы балалар Ф'!Z159</f>
        <v>0</v>
      </c>
      <c r="F54" s="194">
        <f>'5 жастағы балалар Ф'!AA159</f>
        <v>0</v>
      </c>
      <c r="G54" s="194">
        <f>'5 жастағы балалар К'!CJ159</f>
        <v>0</v>
      </c>
      <c r="H54" s="194">
        <f>'5 жастағы балалар К'!CK159</f>
        <v>0</v>
      </c>
      <c r="I54" s="194">
        <f>'5 жастағы балалар К'!CL159</f>
        <v>0</v>
      </c>
      <c r="J54" s="194">
        <f>'5 жастағы балалар Т'!Y159</f>
        <v>0</v>
      </c>
      <c r="K54" s="194">
        <f>'5 жастағы балалар Т'!Z159</f>
        <v>0</v>
      </c>
      <c r="L54" s="194">
        <f>'5 жастағы балалар Т'!AA159</f>
        <v>0</v>
      </c>
      <c r="M54" s="194">
        <f>'5 жастағы балалар Ш'!DE159</f>
        <v>0</v>
      </c>
      <c r="N54" s="211">
        <f>'5 жастағы балалар Ш'!DF159</f>
        <v>0</v>
      </c>
      <c r="O54" s="211">
        <f>'5 жастағы балалар Ш'!DG159</f>
        <v>0</v>
      </c>
      <c r="P54" s="211">
        <f>'5 жастағы балалар Ә'!Y159</f>
        <v>0</v>
      </c>
      <c r="Q54" s="211">
        <f>'5 жастағы балалар Ә'!Z159</f>
        <v>0</v>
      </c>
      <c r="R54" s="211">
        <f>'5 жастағы балалар Ә'!AA159</f>
        <v>0</v>
      </c>
      <c r="S54" s="221">
        <f t="shared" ref="S54:U55" si="6">(D54+G54+J54+M54+P54)/5</f>
        <v>0</v>
      </c>
      <c r="T54" s="222">
        <f t="shared" si="6"/>
        <v>0</v>
      </c>
      <c r="U54" s="223">
        <f t="shared" si="6"/>
        <v>0</v>
      </c>
      <c r="V54" s="224"/>
    </row>
    <row r="55" spans="2:22">
      <c r="B55" s="193">
        <v>46</v>
      </c>
      <c r="C55" s="194">
        <f>'5 жастағы балалар Ф'!C160</f>
        <v>0</v>
      </c>
      <c r="D55" s="194">
        <f>'5 жастағы балалар Ф'!Y160</f>
        <v>0</v>
      </c>
      <c r="E55" s="194">
        <f>'5 жастағы балалар Ф'!Z160</f>
        <v>0</v>
      </c>
      <c r="F55" s="194">
        <f>'5 жастағы балалар Ф'!AA160</f>
        <v>0</v>
      </c>
      <c r="G55" s="194">
        <f>'5 жастағы балалар К'!CJ160</f>
        <v>0</v>
      </c>
      <c r="H55" s="194">
        <f>'5 жастағы балалар К'!CK160</f>
        <v>0</v>
      </c>
      <c r="I55" s="194">
        <f>'5 жастағы балалар К'!CL160</f>
        <v>0</v>
      </c>
      <c r="J55" s="194">
        <f>'5 жастағы балалар Т'!Y160</f>
        <v>0</v>
      </c>
      <c r="K55" s="194">
        <f>'5 жастағы балалар Т'!Z160</f>
        <v>0</v>
      </c>
      <c r="L55" s="194">
        <f>'5 жастағы балалар Т'!AA160</f>
        <v>0</v>
      </c>
      <c r="M55" s="194">
        <f>'5 жастағы балалар Ш'!DE160</f>
        <v>0</v>
      </c>
      <c r="N55" s="211">
        <f>'5 жастағы балалар Ш'!DF160</f>
        <v>0</v>
      </c>
      <c r="O55" s="211">
        <f>'5 жастағы балалар Ш'!DG160</f>
        <v>0</v>
      </c>
      <c r="P55" s="211">
        <f>'5 жастағы балалар Ә'!Y160</f>
        <v>0</v>
      </c>
      <c r="Q55" s="211">
        <f>'5 жастағы балалар Ә'!Z160</f>
        <v>0</v>
      </c>
      <c r="R55" s="211">
        <f>'5 жастағы балалар Ә'!AA160</f>
        <v>0</v>
      </c>
      <c r="S55" s="221">
        <f t="shared" si="6"/>
        <v>0</v>
      </c>
      <c r="T55" s="222">
        <f t="shared" si="6"/>
        <v>0</v>
      </c>
      <c r="U55" s="223">
        <f t="shared" si="6"/>
        <v>0</v>
      </c>
      <c r="V55" s="224"/>
    </row>
    <row r="56" spans="2:22">
      <c r="B56" s="193">
        <v>47</v>
      </c>
      <c r="C56" s="194">
        <f>'5 жастағы балалар Ф'!C161</f>
        <v>0</v>
      </c>
      <c r="D56" s="194">
        <f>'5 жастағы балалар Ф'!Y159</f>
        <v>0</v>
      </c>
      <c r="E56" s="194">
        <f>'5 жастағы балалар Ф'!Z159</f>
        <v>0</v>
      </c>
      <c r="F56" s="194">
        <f>'5 жастағы балалар Ф'!AA159</f>
        <v>0</v>
      </c>
      <c r="G56" s="194">
        <f>'5 жастағы балалар К'!CJ161</f>
        <v>0</v>
      </c>
      <c r="H56" s="194">
        <f>'5 жастағы балалар К'!CK161</f>
        <v>0</v>
      </c>
      <c r="I56" s="194">
        <f>'5 жастағы балалар К'!CL161</f>
        <v>0</v>
      </c>
      <c r="J56" s="194">
        <f>'5 жастағы балалар Т'!Y161</f>
        <v>0</v>
      </c>
      <c r="K56" s="194">
        <f>'5 жастағы балалар Т'!Z161</f>
        <v>0</v>
      </c>
      <c r="L56" s="194">
        <f>'5 жастағы балалар Т'!AA161</f>
        <v>0</v>
      </c>
      <c r="M56" s="194">
        <f>'5 жастағы балалар Ш'!DE161</f>
        <v>0</v>
      </c>
      <c r="N56" s="211">
        <f>'5 жастағы балалар Ш'!DF161</f>
        <v>0</v>
      </c>
      <c r="O56" s="211">
        <f>'5 жастағы балалар Ш'!DG161</f>
        <v>0</v>
      </c>
      <c r="P56" s="211">
        <f>'5 жастағы балалар Ә'!Y159</f>
        <v>0</v>
      </c>
      <c r="Q56" s="211">
        <f>'5 жастағы балалар Ә'!Z159</f>
        <v>0</v>
      </c>
      <c r="R56" s="211">
        <f>'5 жастағы балалар Ә'!AA159</f>
        <v>0</v>
      </c>
      <c r="S56" s="221">
        <f t="shared" si="0"/>
        <v>0</v>
      </c>
      <c r="T56" s="222">
        <f t="shared" si="1"/>
        <v>0</v>
      </c>
      <c r="U56" s="223">
        <f t="shared" si="2"/>
        <v>0</v>
      </c>
      <c r="V56" s="224"/>
    </row>
    <row r="57" spans="2:22">
      <c r="B57" s="193">
        <v>48</v>
      </c>
      <c r="C57" s="194">
        <f>'5 жастағы балалар Ф'!C162</f>
        <v>0</v>
      </c>
      <c r="D57" s="194">
        <f>'5 жастағы балалар Ф'!Y162</f>
        <v>0</v>
      </c>
      <c r="E57" s="194">
        <f>'5 жастағы балалар Ф'!Z162</f>
        <v>0</v>
      </c>
      <c r="F57" s="194">
        <f>'5 жастағы балалар Ф'!AA162</f>
        <v>0</v>
      </c>
      <c r="G57" s="194">
        <f>'5 жастағы балалар К'!CJ162</f>
        <v>0</v>
      </c>
      <c r="H57" s="194">
        <f>'5 жастағы балалар К'!CK162</f>
        <v>0</v>
      </c>
      <c r="I57" s="194">
        <f>'5 жастағы балалар К'!CL162</f>
        <v>0</v>
      </c>
      <c r="J57" s="194">
        <f>'5 жастағы балалар Т'!Y162</f>
        <v>0</v>
      </c>
      <c r="K57" s="194">
        <f>'5 жастағы балалар Т'!Z162</f>
        <v>0</v>
      </c>
      <c r="L57" s="194">
        <f>'5 жастағы балалар Т'!AA162</f>
        <v>0</v>
      </c>
      <c r="M57" s="194">
        <f>'5 жастағы балалар Ш'!DE162</f>
        <v>0</v>
      </c>
      <c r="N57" s="211">
        <f>'5 жастағы балалар Ш'!DF162</f>
        <v>0</v>
      </c>
      <c r="O57" s="211">
        <f>'5 жастағы балалар Ш'!DG162</f>
        <v>0</v>
      </c>
      <c r="P57" s="211">
        <f>'5 жастағы балалар Ә'!Y162</f>
        <v>0</v>
      </c>
      <c r="Q57" s="211">
        <f>'5 жастағы балалар Ә'!Z162</f>
        <v>0</v>
      </c>
      <c r="R57" s="211">
        <f>'5 жастағы балалар Ә'!AA162</f>
        <v>0</v>
      </c>
      <c r="S57" s="221">
        <f t="shared" si="0"/>
        <v>0</v>
      </c>
      <c r="T57" s="222">
        <f t="shared" si="1"/>
        <v>0</v>
      </c>
      <c r="U57" s="223">
        <f t="shared" si="2"/>
        <v>0</v>
      </c>
      <c r="V57" s="224"/>
    </row>
    <row r="58" spans="2:22">
      <c r="B58" s="193">
        <v>49</v>
      </c>
      <c r="C58" s="194">
        <f>'5 жастағы балалар Ф'!C163</f>
        <v>0</v>
      </c>
      <c r="D58" s="194">
        <f>'5 жастағы балалар Ф'!Y163</f>
        <v>0</v>
      </c>
      <c r="E58" s="194">
        <f>'5 жастағы балалар Ф'!Z163</f>
        <v>0</v>
      </c>
      <c r="F58" s="194">
        <f>'5 жастағы балалар Ф'!AA163</f>
        <v>0</v>
      </c>
      <c r="G58" s="194">
        <f>'5 жастағы балалар К'!CJ163</f>
        <v>0</v>
      </c>
      <c r="H58" s="194">
        <f>'5 жастағы балалар К'!CK163</f>
        <v>0</v>
      </c>
      <c r="I58" s="194">
        <f>'5 жастағы балалар К'!CL163</f>
        <v>0</v>
      </c>
      <c r="J58" s="194">
        <f>'5 жастағы балалар Т'!Y163</f>
        <v>0</v>
      </c>
      <c r="K58" s="194">
        <f>'5 жастағы балалар Т'!Z163</f>
        <v>0</v>
      </c>
      <c r="L58" s="194">
        <f>'5 жастағы балалар Т'!AA163</f>
        <v>0</v>
      </c>
      <c r="M58" s="194">
        <f>'5 жастағы балалар Ш'!DE163</f>
        <v>0</v>
      </c>
      <c r="N58" s="211">
        <f>'5 жастағы балалар Ш'!DF163</f>
        <v>0</v>
      </c>
      <c r="O58" s="211">
        <f>'5 жастағы балалар Ш'!DG163</f>
        <v>0</v>
      </c>
      <c r="P58" s="211">
        <f>'5 жастағы балалар Ә'!Y163</f>
        <v>0</v>
      </c>
      <c r="Q58" s="211">
        <f>'5 жастағы балалар Ә'!Z163</f>
        <v>0</v>
      </c>
      <c r="R58" s="211">
        <f>'5 жастағы балалар Ә'!AA163</f>
        <v>0</v>
      </c>
      <c r="S58" s="221">
        <f t="shared" si="0"/>
        <v>0</v>
      </c>
      <c r="T58" s="222">
        <f t="shared" si="1"/>
        <v>0</v>
      </c>
      <c r="U58" s="223">
        <f t="shared" si="2"/>
        <v>0</v>
      </c>
      <c r="V58" s="224"/>
    </row>
    <row r="59" spans="2:22">
      <c r="B59" s="195"/>
      <c r="C59" s="195"/>
      <c r="D59" s="195"/>
      <c r="E59" s="195"/>
      <c r="F59" s="195"/>
      <c r="G59" s="195"/>
      <c r="H59" s="195"/>
      <c r="I59" s="195"/>
      <c r="J59" s="195"/>
      <c r="K59" s="195"/>
      <c r="L59" s="195"/>
      <c r="M59" s="195"/>
      <c r="N59" s="195"/>
      <c r="O59" s="195"/>
      <c r="P59" s="195"/>
      <c r="Q59" s="195"/>
      <c r="R59" s="195"/>
      <c r="S59" s="195"/>
      <c r="T59" s="195"/>
      <c r="U59" s="195"/>
      <c r="V59" s="113"/>
    </row>
    <row r="60" ht="15.6" spans="2:22">
      <c r="B60" s="196" t="s">
        <v>70</v>
      </c>
      <c r="C60" s="196"/>
      <c r="D60" s="196"/>
      <c r="E60" s="196"/>
      <c r="F60" s="196"/>
      <c r="G60" s="196"/>
      <c r="H60" s="196"/>
      <c r="I60" s="196"/>
      <c r="J60" s="196"/>
      <c r="K60" s="196"/>
      <c r="L60" s="196"/>
      <c r="M60" s="196"/>
      <c r="N60" s="196"/>
      <c r="O60" s="196"/>
      <c r="P60" s="196"/>
      <c r="Q60" s="196">
        <f>'5 жастағы балалар Ф'!Z167</f>
        <v>8</v>
      </c>
      <c r="R60" s="196"/>
      <c r="S60" s="196"/>
      <c r="T60" s="196"/>
      <c r="U60" s="196"/>
      <c r="V60" s="113"/>
    </row>
    <row r="61" spans="2:21">
      <c r="B61" s="197"/>
      <c r="C61" s="197"/>
      <c r="D61" s="197"/>
      <c r="E61" s="197"/>
      <c r="F61" s="197"/>
      <c r="G61" s="197"/>
      <c r="H61" s="197"/>
      <c r="I61" s="197"/>
      <c r="J61" s="197"/>
      <c r="K61" s="197"/>
      <c r="L61" s="197"/>
      <c r="M61" s="197"/>
      <c r="N61" s="197"/>
      <c r="O61" s="197"/>
      <c r="P61" s="197"/>
      <c r="Q61" s="197"/>
      <c r="R61" s="197"/>
      <c r="S61" s="197"/>
      <c r="T61" s="197"/>
      <c r="U61" s="197"/>
    </row>
    <row r="62" spans="2:21">
      <c r="B62" s="197"/>
      <c r="C62" s="197"/>
      <c r="D62" s="197"/>
      <c r="E62" s="197"/>
      <c r="F62" s="197"/>
      <c r="G62" s="197"/>
      <c r="H62" s="197"/>
      <c r="I62" s="197"/>
      <c r="J62" s="197"/>
      <c r="K62" s="197"/>
      <c r="L62" s="197"/>
      <c r="M62" s="197"/>
      <c r="N62" s="197"/>
      <c r="O62" s="197"/>
      <c r="P62" s="197"/>
      <c r="Q62" s="197"/>
      <c r="R62" s="197"/>
      <c r="S62" s="197"/>
      <c r="T62" s="197"/>
      <c r="U62" s="197"/>
    </row>
    <row r="63" ht="15" customHeight="1" spans="2:27">
      <c r="B63" s="179" t="s">
        <v>3</v>
      </c>
      <c r="C63" s="198" t="s">
        <v>808</v>
      </c>
      <c r="D63" s="199" t="s">
        <v>809</v>
      </c>
      <c r="E63" s="200"/>
      <c r="F63" s="198" t="s">
        <v>810</v>
      </c>
      <c r="G63" s="201" t="s">
        <v>5</v>
      </c>
      <c r="H63" s="202"/>
      <c r="I63" s="202"/>
      <c r="J63" s="202"/>
      <c r="K63" s="202"/>
      <c r="L63" s="202"/>
      <c r="M63" s="202"/>
      <c r="N63" s="202"/>
      <c r="O63" s="202"/>
      <c r="P63" s="202"/>
      <c r="Q63" s="202"/>
      <c r="R63" s="202"/>
      <c r="S63" s="202"/>
      <c r="T63" s="202"/>
      <c r="U63" s="202"/>
      <c r="V63" s="202"/>
      <c r="W63" s="202"/>
      <c r="X63" s="202"/>
      <c r="Y63" s="202"/>
      <c r="Z63" s="202"/>
      <c r="AA63" s="278"/>
    </row>
    <row r="64" spans="2:27">
      <c r="B64" s="203"/>
      <c r="C64" s="204"/>
      <c r="D64" s="205"/>
      <c r="E64" s="206"/>
      <c r="F64" s="204"/>
      <c r="G64" s="207" t="s">
        <v>9</v>
      </c>
      <c r="H64" s="208"/>
      <c r="I64" s="208"/>
      <c r="J64" s="208"/>
      <c r="K64" s="208"/>
      <c r="L64" s="208"/>
      <c r="M64" s="208"/>
      <c r="N64" s="208"/>
      <c r="O64" s="208"/>
      <c r="P64" s="208"/>
      <c r="Q64" s="208"/>
      <c r="R64" s="208"/>
      <c r="S64" s="208"/>
      <c r="T64" s="208"/>
      <c r="U64" s="208"/>
      <c r="V64" s="208"/>
      <c r="W64" s="208"/>
      <c r="X64" s="208"/>
      <c r="Y64" s="208"/>
      <c r="Z64" s="208"/>
      <c r="AA64" s="279"/>
    </row>
    <row r="65" ht="177" customHeight="1" spans="2:27">
      <c r="B65" s="203"/>
      <c r="C65" s="204"/>
      <c r="D65" s="205"/>
      <c r="E65" s="206"/>
      <c r="F65" s="204"/>
      <c r="G65" s="293" t="s">
        <v>82</v>
      </c>
      <c r="H65" s="293"/>
      <c r="I65" s="293"/>
      <c r="J65" s="293" t="s">
        <v>83</v>
      </c>
      <c r="K65" s="293"/>
      <c r="L65" s="293"/>
      <c r="M65" s="293" t="s">
        <v>84</v>
      </c>
      <c r="N65" s="293"/>
      <c r="O65" s="293"/>
      <c r="P65" s="293" t="s">
        <v>85</v>
      </c>
      <c r="Q65" s="293"/>
      <c r="R65" s="293"/>
      <c r="S65" s="293" t="s">
        <v>86</v>
      </c>
      <c r="T65" s="293"/>
      <c r="U65" s="293"/>
      <c r="V65" s="293" t="s">
        <v>87</v>
      </c>
      <c r="W65" s="293"/>
      <c r="X65" s="293"/>
      <c r="Y65" s="293" t="s">
        <v>88</v>
      </c>
      <c r="Z65" s="293"/>
      <c r="AA65" s="293"/>
    </row>
    <row r="66" ht="62.4" spans="2:27">
      <c r="B66" s="185"/>
      <c r="C66" s="294"/>
      <c r="D66" s="295"/>
      <c r="E66" s="296"/>
      <c r="F66" s="294"/>
      <c r="G66" s="186" t="s">
        <v>795</v>
      </c>
      <c r="H66" s="186" t="s">
        <v>796</v>
      </c>
      <c r="I66" s="186" t="s">
        <v>797</v>
      </c>
      <c r="J66" s="186" t="s">
        <v>795</v>
      </c>
      <c r="K66" s="186" t="s">
        <v>796</v>
      </c>
      <c r="L66" s="186" t="s">
        <v>797</v>
      </c>
      <c r="M66" s="186" t="s">
        <v>795</v>
      </c>
      <c r="N66" s="186" t="s">
        <v>796</v>
      </c>
      <c r="O66" s="186" t="s">
        <v>797</v>
      </c>
      <c r="P66" s="186" t="s">
        <v>795</v>
      </c>
      <c r="Q66" s="186" t="s">
        <v>796</v>
      </c>
      <c r="R66" s="186" t="s">
        <v>797</v>
      </c>
      <c r="S66" s="186" t="s">
        <v>795</v>
      </c>
      <c r="T66" s="186" t="s">
        <v>796</v>
      </c>
      <c r="U66" s="186" t="s">
        <v>797</v>
      </c>
      <c r="V66" s="186" t="s">
        <v>795</v>
      </c>
      <c r="W66" s="186" t="s">
        <v>796</v>
      </c>
      <c r="X66" s="186" t="s">
        <v>797</v>
      </c>
      <c r="Y66" s="186" t="s">
        <v>795</v>
      </c>
      <c r="Z66" s="186" t="s">
        <v>796</v>
      </c>
      <c r="AA66" s="186" t="s">
        <v>797</v>
      </c>
    </row>
    <row r="67" ht="45" customHeight="1" spans="2:27">
      <c r="B67" s="297">
        <v>1</v>
      </c>
      <c r="C67" s="298" t="s">
        <v>824</v>
      </c>
      <c r="D67" s="299" t="s">
        <v>825</v>
      </c>
      <c r="E67" s="300"/>
      <c r="F67" s="301"/>
      <c r="G67" s="302">
        <f>'5 жастағы балалар Ф'!D164</f>
        <v>7</v>
      </c>
      <c r="H67" s="302">
        <f>'5 жастағы балалар Ф'!E164</f>
        <v>0</v>
      </c>
      <c r="I67" s="302">
        <f>'5 жастағы балалар Ф'!F164</f>
        <v>1</v>
      </c>
      <c r="J67" s="302">
        <f>'5 жастағы балалар Ф'!G164</f>
        <v>7</v>
      </c>
      <c r="K67" s="302">
        <f>'5 жастағы балалар Ф'!H164</f>
        <v>0</v>
      </c>
      <c r="L67" s="302">
        <f>'5 жастағы балалар Ф'!I164</f>
        <v>1</v>
      </c>
      <c r="M67" s="302">
        <f>'5 жастағы балалар Ф'!J164</f>
        <v>7</v>
      </c>
      <c r="N67" s="302">
        <f>'5 жастағы балалар Ф'!K164</f>
        <v>0</v>
      </c>
      <c r="O67" s="302">
        <f>'5 жастағы балалар Ф'!L164</f>
        <v>1</v>
      </c>
      <c r="P67" s="302">
        <f>'5 жастағы балалар Ф'!M164</f>
        <v>7</v>
      </c>
      <c r="Q67" s="302">
        <f>'5 жастағы балалар Ф'!N164</f>
        <v>1</v>
      </c>
      <c r="R67" s="302">
        <f>'5 жастағы балалар Ф'!O164</f>
        <v>0</v>
      </c>
      <c r="S67" s="302">
        <f>'5 жастағы балалар Ф'!P164</f>
        <v>7</v>
      </c>
      <c r="T67" s="302">
        <f>'5 жастағы балалар Ф'!Q164</f>
        <v>1</v>
      </c>
      <c r="U67" s="302">
        <f>'5 жастағы балалар Ф'!R164</f>
        <v>0</v>
      </c>
      <c r="V67" s="302">
        <f>'5 жастағы балалар Ф'!S164</f>
        <v>7</v>
      </c>
      <c r="W67" s="302">
        <f>'5 жастағы балалар Ф'!T164</f>
        <v>1</v>
      </c>
      <c r="X67" s="302">
        <f>'5 жастағы балалар Ф'!U164</f>
        <v>0</v>
      </c>
      <c r="Y67" s="302">
        <f>'5 жастағы балалар Ф'!V164</f>
        <v>7</v>
      </c>
      <c r="Z67" s="302">
        <f>'5 жастағы балалар Ф'!W164</f>
        <v>0</v>
      </c>
      <c r="AA67" s="302">
        <f>'5 жастағы балалар Ф'!X164</f>
        <v>1</v>
      </c>
    </row>
    <row r="68" ht="15.6" spans="2:27">
      <c r="B68" s="303"/>
      <c r="C68" s="304"/>
      <c r="D68" s="305"/>
      <c r="E68" s="305"/>
      <c r="F68" s="302" t="s">
        <v>73</v>
      </c>
      <c r="G68" s="306">
        <f>'5 жастағы балалар Ф'!D165</f>
        <v>87.5</v>
      </c>
      <c r="H68" s="306">
        <f>'5 жастағы балалар Ф'!E165</f>
        <v>0</v>
      </c>
      <c r="I68" s="306">
        <f>'5 жастағы балалар Ф'!F165</f>
        <v>12.5</v>
      </c>
      <c r="J68" s="306">
        <f>'5 жастағы балалар Ф'!G165</f>
        <v>87.5</v>
      </c>
      <c r="K68" s="306">
        <f>'5 жастағы балалар Ф'!H165</f>
        <v>0</v>
      </c>
      <c r="L68" s="306">
        <f>'5 жастағы балалар Ф'!I165</f>
        <v>12.5</v>
      </c>
      <c r="M68" s="306">
        <f>'5 жастағы балалар Ф'!J165</f>
        <v>87.5</v>
      </c>
      <c r="N68" s="306">
        <f>'5 жастағы балалар Ф'!K165</f>
        <v>0</v>
      </c>
      <c r="O68" s="306">
        <f>'5 жастағы балалар Ф'!L165</f>
        <v>12.5</v>
      </c>
      <c r="P68" s="306">
        <f>'5 жастағы балалар Ф'!M165</f>
        <v>87.5</v>
      </c>
      <c r="Q68" s="306">
        <f>'5 жастағы балалар Ф'!N165</f>
        <v>12.5</v>
      </c>
      <c r="R68" s="306">
        <f>'5 жастағы балалар Ф'!O165</f>
        <v>0</v>
      </c>
      <c r="S68" s="306">
        <f>'5 жастағы балалар Ф'!P165</f>
        <v>87.5</v>
      </c>
      <c r="T68" s="306">
        <f>'5 жастағы балалар Ф'!Q165</f>
        <v>12.5</v>
      </c>
      <c r="U68" s="306">
        <f>'5 жастағы балалар Ф'!R165</f>
        <v>0</v>
      </c>
      <c r="V68" s="306">
        <f>'5 жастағы балалар Ф'!S165</f>
        <v>87.5</v>
      </c>
      <c r="W68" s="306">
        <f>'5 жастағы балалар Ф'!T165</f>
        <v>12.5</v>
      </c>
      <c r="X68" s="306">
        <f>'5 жастағы балалар Ф'!U165</f>
        <v>0</v>
      </c>
      <c r="Y68" s="306">
        <f>'5 жастағы балалар Ф'!V165</f>
        <v>87.5</v>
      </c>
      <c r="Z68" s="306">
        <f>'5 жастағы балалар Ф'!W165</f>
        <v>0</v>
      </c>
      <c r="AA68" s="306">
        <f>'5 жастағы балалар Ф'!X165</f>
        <v>12.5</v>
      </c>
    </row>
    <row r="70" ht="15" customHeight="1" spans="2:27">
      <c r="B70" s="179" t="s">
        <v>3</v>
      </c>
      <c r="C70" s="198" t="s">
        <v>808</v>
      </c>
      <c r="D70" s="199" t="s">
        <v>809</v>
      </c>
      <c r="E70" s="200"/>
      <c r="F70" s="198" t="s">
        <v>810</v>
      </c>
      <c r="G70" s="201" t="s">
        <v>112</v>
      </c>
      <c r="H70" s="202"/>
      <c r="I70" s="202"/>
      <c r="J70" s="202"/>
      <c r="K70" s="202"/>
      <c r="L70" s="202"/>
      <c r="M70" s="202"/>
      <c r="N70" s="202"/>
      <c r="O70" s="202"/>
      <c r="P70" s="202"/>
      <c r="Q70" s="202"/>
      <c r="R70" s="202"/>
      <c r="S70" s="202"/>
      <c r="T70" s="202"/>
      <c r="U70" s="202"/>
      <c r="V70" s="202"/>
      <c r="W70" s="202"/>
      <c r="X70" s="202"/>
      <c r="Y70" s="202"/>
      <c r="Z70" s="202"/>
      <c r="AA70" s="278"/>
    </row>
    <row r="71" spans="2:27">
      <c r="B71" s="203"/>
      <c r="C71" s="204"/>
      <c r="D71" s="205"/>
      <c r="E71" s="206"/>
      <c r="F71" s="204"/>
      <c r="G71" s="207" t="s">
        <v>113</v>
      </c>
      <c r="H71" s="208"/>
      <c r="I71" s="208"/>
      <c r="J71" s="208"/>
      <c r="K71" s="208"/>
      <c r="L71" s="208"/>
      <c r="M71" s="208"/>
      <c r="N71" s="208"/>
      <c r="O71" s="208"/>
      <c r="P71" s="208"/>
      <c r="Q71" s="208"/>
      <c r="R71" s="208"/>
      <c r="S71" s="208"/>
      <c r="T71" s="208"/>
      <c r="U71" s="208"/>
      <c r="V71" s="208"/>
      <c r="W71" s="208"/>
      <c r="X71" s="208"/>
      <c r="Y71" s="208"/>
      <c r="Z71" s="208"/>
      <c r="AA71" s="279"/>
    </row>
    <row r="72" ht="114.75" customHeight="1" spans="2:27">
      <c r="B72" s="203"/>
      <c r="C72" s="204"/>
      <c r="D72" s="205"/>
      <c r="E72" s="206"/>
      <c r="F72" s="204"/>
      <c r="G72" s="293" t="s">
        <v>235</v>
      </c>
      <c r="H72" s="293"/>
      <c r="I72" s="293"/>
      <c r="J72" s="293" t="s">
        <v>236</v>
      </c>
      <c r="K72" s="293"/>
      <c r="L72" s="293"/>
      <c r="M72" s="293" t="s">
        <v>237</v>
      </c>
      <c r="N72" s="293"/>
      <c r="O72" s="293"/>
      <c r="P72" s="293" t="s">
        <v>238</v>
      </c>
      <c r="Q72" s="293"/>
      <c r="R72" s="293"/>
      <c r="S72" s="293" t="s">
        <v>239</v>
      </c>
      <c r="T72" s="293"/>
      <c r="U72" s="293"/>
      <c r="V72" s="293" t="s">
        <v>240</v>
      </c>
      <c r="W72" s="293"/>
      <c r="X72" s="293"/>
      <c r="Y72" s="293" t="s">
        <v>241</v>
      </c>
      <c r="Z72" s="293"/>
      <c r="AA72" s="293"/>
    </row>
    <row r="73" ht="62.4" spans="2:27">
      <c r="B73" s="185"/>
      <c r="C73" s="294"/>
      <c r="D73" s="295"/>
      <c r="E73" s="296"/>
      <c r="F73" s="294"/>
      <c r="G73" s="186" t="s">
        <v>795</v>
      </c>
      <c r="H73" s="186" t="s">
        <v>796</v>
      </c>
      <c r="I73" s="186" t="s">
        <v>797</v>
      </c>
      <c r="J73" s="186" t="s">
        <v>795</v>
      </c>
      <c r="K73" s="186" t="s">
        <v>796</v>
      </c>
      <c r="L73" s="186" t="s">
        <v>797</v>
      </c>
      <c r="M73" s="186" t="s">
        <v>795</v>
      </c>
      <c r="N73" s="186" t="s">
        <v>796</v>
      </c>
      <c r="O73" s="186" t="s">
        <v>797</v>
      </c>
      <c r="P73" s="186" t="s">
        <v>795</v>
      </c>
      <c r="Q73" s="186" t="s">
        <v>796</v>
      </c>
      <c r="R73" s="186" t="s">
        <v>797</v>
      </c>
      <c r="S73" s="186" t="s">
        <v>795</v>
      </c>
      <c r="T73" s="186" t="s">
        <v>796</v>
      </c>
      <c r="U73" s="186" t="s">
        <v>797</v>
      </c>
      <c r="V73" s="186" t="s">
        <v>795</v>
      </c>
      <c r="W73" s="186" t="s">
        <v>796</v>
      </c>
      <c r="X73" s="186" t="s">
        <v>797</v>
      </c>
      <c r="Y73" s="186" t="s">
        <v>795</v>
      </c>
      <c r="Z73" s="186" t="s">
        <v>796</v>
      </c>
      <c r="AA73" s="186" t="s">
        <v>797</v>
      </c>
    </row>
    <row r="74" ht="45" customHeight="1" spans="2:27">
      <c r="B74" s="297">
        <v>1</v>
      </c>
      <c r="C74" s="307" t="str">
        <f>C67</f>
        <v>"************"</v>
      </c>
      <c r="D74" s="308" t="str">
        <f>D67</f>
        <v>**************</v>
      </c>
      <c r="E74" s="309"/>
      <c r="F74" s="301">
        <f>Q60</f>
        <v>8</v>
      </c>
      <c r="G74" s="302">
        <f>'5 жастағы балалар К'!D164</f>
        <v>6</v>
      </c>
      <c r="H74" s="302">
        <f>'5 жастағы балалар К'!E164</f>
        <v>1</v>
      </c>
      <c r="I74" s="302">
        <f>'5 жастағы балалар К'!F164</f>
        <v>1</v>
      </c>
      <c r="J74" s="302">
        <f>'5 жастағы балалар К'!G164</f>
        <v>7</v>
      </c>
      <c r="K74" s="302">
        <f>'5 жастағы балалар К'!H164</f>
        <v>0</v>
      </c>
      <c r="L74" s="302">
        <f>'5 жастағы балалар К'!I164</f>
        <v>1</v>
      </c>
      <c r="M74" s="302">
        <f>'5 жастағы балалар К'!J164</f>
        <v>6</v>
      </c>
      <c r="N74" s="302">
        <f>'5 жастағы балалар К'!K164</f>
        <v>1</v>
      </c>
      <c r="O74" s="302">
        <f>'5 жастағы балалар К'!L164</f>
        <v>1</v>
      </c>
      <c r="P74" s="302">
        <f>'5 жастағы балалар К'!M164</f>
        <v>7</v>
      </c>
      <c r="Q74" s="302">
        <f>'5 жастағы балалар К'!N164</f>
        <v>0</v>
      </c>
      <c r="R74" s="302">
        <f>'5 жастағы балалар К'!O164</f>
        <v>1</v>
      </c>
      <c r="S74" s="302">
        <f>'5 жастағы балалар К'!P164</f>
        <v>7</v>
      </c>
      <c r="T74" s="302">
        <f>'5 жастағы балалар К'!Q164</f>
        <v>0</v>
      </c>
      <c r="U74" s="302">
        <f>'5 жастағы балалар К'!R164</f>
        <v>1</v>
      </c>
      <c r="V74" s="302">
        <f>'5 жастағы балалар К'!S164</f>
        <v>7</v>
      </c>
      <c r="W74" s="302">
        <f>'5 жастағы балалар К'!T164</f>
        <v>0</v>
      </c>
      <c r="X74" s="302">
        <f>'5 жастағы балалар К'!U164</f>
        <v>1</v>
      </c>
      <c r="Y74" s="302">
        <f>'5 жастағы балалар К'!V164</f>
        <v>7</v>
      </c>
      <c r="Z74" s="302">
        <f>'5 жастағы балалар К'!W164</f>
        <v>1</v>
      </c>
      <c r="AA74" s="302">
        <f>'5 жастағы балалар К'!X164</f>
        <v>0</v>
      </c>
    </row>
    <row r="75" ht="15.6" spans="2:27">
      <c r="B75" s="303"/>
      <c r="C75" s="310"/>
      <c r="D75" s="311"/>
      <c r="E75" s="311"/>
      <c r="F75" s="302" t="s">
        <v>73</v>
      </c>
      <c r="G75" s="306">
        <f>'5 жастағы балалар К'!D165</f>
        <v>75</v>
      </c>
      <c r="H75" s="306">
        <f>'5 жастағы балалар К'!E165</f>
        <v>12.5</v>
      </c>
      <c r="I75" s="306">
        <f>'5 жастағы балалар К'!F165</f>
        <v>12.5</v>
      </c>
      <c r="J75" s="306">
        <f>'5 жастағы балалар К'!G165</f>
        <v>87.5</v>
      </c>
      <c r="K75" s="306">
        <f>'5 жастағы балалар К'!H165</f>
        <v>0</v>
      </c>
      <c r="L75" s="306">
        <f>'5 жастағы балалар К'!I165</f>
        <v>12.5</v>
      </c>
      <c r="M75" s="306">
        <f>'5 жастағы балалар К'!J165</f>
        <v>75</v>
      </c>
      <c r="N75" s="306">
        <f>'5 жастағы балалар К'!K165</f>
        <v>12.5</v>
      </c>
      <c r="O75" s="306">
        <f>'5 жастағы балалар К'!L165</f>
        <v>12.5</v>
      </c>
      <c r="P75" s="306">
        <f>'5 жастағы балалар К'!M165</f>
        <v>87.5</v>
      </c>
      <c r="Q75" s="306">
        <f>'5 жастағы балалар К'!N165</f>
        <v>0</v>
      </c>
      <c r="R75" s="306">
        <f>'5 жастағы балалар К'!O165</f>
        <v>12.5</v>
      </c>
      <c r="S75" s="306">
        <f>'5 жастағы балалар К'!P165</f>
        <v>87.5</v>
      </c>
      <c r="T75" s="306">
        <f>'5 жастағы балалар К'!Q165</f>
        <v>0</v>
      </c>
      <c r="U75" s="306">
        <f>'5 жастағы балалар К'!R165</f>
        <v>12.5</v>
      </c>
      <c r="V75" s="306">
        <f>'5 жастағы балалар К'!S165</f>
        <v>87.5</v>
      </c>
      <c r="W75" s="306">
        <f>'5 жастағы балалар К'!T165</f>
        <v>0</v>
      </c>
      <c r="X75" s="306">
        <f>'5 жастағы балалар К'!U165</f>
        <v>12.5</v>
      </c>
      <c r="Y75" s="306">
        <f>'5 жастағы балалар К'!V165</f>
        <v>87.5</v>
      </c>
      <c r="Z75" s="306">
        <f>'5 жастағы балалар К'!W165</f>
        <v>12.5</v>
      </c>
      <c r="AA75" s="306">
        <f>'5 жастағы балалар К'!X165</f>
        <v>0</v>
      </c>
    </row>
    <row r="77" ht="15" customHeight="1" spans="2:27">
      <c r="B77" s="179" t="s">
        <v>3</v>
      </c>
      <c r="C77" s="198" t="s">
        <v>808</v>
      </c>
      <c r="D77" s="199" t="s">
        <v>809</v>
      </c>
      <c r="E77" s="200"/>
      <c r="F77" s="198" t="s">
        <v>810</v>
      </c>
      <c r="G77" s="201" t="s">
        <v>112</v>
      </c>
      <c r="H77" s="202"/>
      <c r="I77" s="202"/>
      <c r="J77" s="202"/>
      <c r="K77" s="202"/>
      <c r="L77" s="202"/>
      <c r="M77" s="202"/>
      <c r="N77" s="202"/>
      <c r="O77" s="202"/>
      <c r="P77" s="202"/>
      <c r="Q77" s="202"/>
      <c r="R77" s="202"/>
      <c r="S77" s="202"/>
      <c r="T77" s="202"/>
      <c r="U77" s="202"/>
      <c r="V77" s="202"/>
      <c r="W77" s="202"/>
      <c r="X77" s="202"/>
      <c r="Y77" s="202"/>
      <c r="Z77" s="202"/>
      <c r="AA77" s="278"/>
    </row>
    <row r="78" spans="2:27">
      <c r="B78" s="203"/>
      <c r="C78" s="204"/>
      <c r="D78" s="205"/>
      <c r="E78" s="206"/>
      <c r="F78" s="204"/>
      <c r="G78" s="207" t="s">
        <v>114</v>
      </c>
      <c r="H78" s="208"/>
      <c r="I78" s="208"/>
      <c r="J78" s="208"/>
      <c r="K78" s="208"/>
      <c r="L78" s="208"/>
      <c r="M78" s="208"/>
      <c r="N78" s="208"/>
      <c r="O78" s="208"/>
      <c r="P78" s="208"/>
      <c r="Q78" s="208"/>
      <c r="R78" s="208"/>
      <c r="S78" s="208"/>
      <c r="T78" s="208"/>
      <c r="U78" s="208"/>
      <c r="V78" s="208"/>
      <c r="W78" s="208"/>
      <c r="X78" s="208"/>
      <c r="Y78" s="208"/>
      <c r="Z78" s="208"/>
      <c r="AA78" s="279"/>
    </row>
    <row r="79" ht="84.75" customHeight="1" spans="2:27">
      <c r="B79" s="203"/>
      <c r="C79" s="204"/>
      <c r="D79" s="205"/>
      <c r="E79" s="206"/>
      <c r="F79" s="204"/>
      <c r="G79" s="293" t="s">
        <v>242</v>
      </c>
      <c r="H79" s="293"/>
      <c r="I79" s="293"/>
      <c r="J79" s="293" t="s">
        <v>243</v>
      </c>
      <c r="K79" s="293"/>
      <c r="L79" s="293"/>
      <c r="M79" s="293" t="s">
        <v>244</v>
      </c>
      <c r="N79" s="293"/>
      <c r="O79" s="293"/>
      <c r="P79" s="293" t="s">
        <v>245</v>
      </c>
      <c r="Q79" s="293"/>
      <c r="R79" s="293"/>
      <c r="S79" s="293" t="s">
        <v>246</v>
      </c>
      <c r="T79" s="293"/>
      <c r="U79" s="293"/>
      <c r="V79" s="293" t="s">
        <v>247</v>
      </c>
      <c r="W79" s="293"/>
      <c r="X79" s="293"/>
      <c r="Y79" s="293" t="s">
        <v>248</v>
      </c>
      <c r="Z79" s="293"/>
      <c r="AA79" s="293"/>
    </row>
    <row r="80" ht="62.4" spans="2:27">
      <c r="B80" s="185"/>
      <c r="C80" s="294"/>
      <c r="D80" s="295"/>
      <c r="E80" s="296"/>
      <c r="F80" s="294"/>
      <c r="G80" s="186" t="s">
        <v>795</v>
      </c>
      <c r="H80" s="186" t="s">
        <v>796</v>
      </c>
      <c r="I80" s="186" t="s">
        <v>797</v>
      </c>
      <c r="J80" s="186" t="s">
        <v>795</v>
      </c>
      <c r="K80" s="186" t="s">
        <v>796</v>
      </c>
      <c r="L80" s="186" t="s">
        <v>797</v>
      </c>
      <c r="M80" s="186" t="s">
        <v>795</v>
      </c>
      <c r="N80" s="186" t="s">
        <v>796</v>
      </c>
      <c r="O80" s="186" t="s">
        <v>797</v>
      </c>
      <c r="P80" s="186" t="s">
        <v>795</v>
      </c>
      <c r="Q80" s="186" t="s">
        <v>796</v>
      </c>
      <c r="R80" s="186" t="s">
        <v>797</v>
      </c>
      <c r="S80" s="186" t="s">
        <v>795</v>
      </c>
      <c r="T80" s="186" t="s">
        <v>796</v>
      </c>
      <c r="U80" s="186" t="s">
        <v>797</v>
      </c>
      <c r="V80" s="186" t="s">
        <v>795</v>
      </c>
      <c r="W80" s="186" t="s">
        <v>796</v>
      </c>
      <c r="X80" s="186" t="s">
        <v>797</v>
      </c>
      <c r="Y80" s="186" t="s">
        <v>795</v>
      </c>
      <c r="Z80" s="186" t="s">
        <v>796</v>
      </c>
      <c r="AA80" s="186" t="s">
        <v>797</v>
      </c>
    </row>
    <row r="81" ht="45" customHeight="1" spans="2:27">
      <c r="B81" s="297">
        <v>1</v>
      </c>
      <c r="C81" s="307" t="str">
        <f>C74</f>
        <v>"************"</v>
      </c>
      <c r="D81" s="308" t="str">
        <f>D74</f>
        <v>**************</v>
      </c>
      <c r="E81" s="309"/>
      <c r="F81" s="301">
        <f>Q67</f>
        <v>1</v>
      </c>
      <c r="G81" s="302">
        <f>'5 жастағы балалар К'!Y164</f>
        <v>7</v>
      </c>
      <c r="H81" s="302">
        <f>'5 жастағы балалар К'!Z164</f>
        <v>0</v>
      </c>
      <c r="I81" s="302">
        <f>'5 жастағы балалар К'!AA164</f>
        <v>1</v>
      </c>
      <c r="J81" s="302">
        <f>'5 жастағы балалар К'!AB164</f>
        <v>7</v>
      </c>
      <c r="K81" s="302">
        <f>'5 жастағы балалар К'!AC164</f>
        <v>0</v>
      </c>
      <c r="L81" s="302">
        <f>'5 жастағы балалар К'!AD164</f>
        <v>1</v>
      </c>
      <c r="M81" s="302">
        <f>'5 жастағы балалар К'!AE164</f>
        <v>7</v>
      </c>
      <c r="N81" s="302">
        <f>'5 жастағы балалар К'!AF164</f>
        <v>0</v>
      </c>
      <c r="O81" s="302">
        <f>'5 жастағы балалар К'!AG164</f>
        <v>1</v>
      </c>
      <c r="P81" s="302">
        <f>'5 жастағы балалар К'!AH164</f>
        <v>7</v>
      </c>
      <c r="Q81" s="302">
        <f>'5 жастағы балалар К'!AI164</f>
        <v>0</v>
      </c>
      <c r="R81" s="302">
        <f>'5 жастағы балалар К'!AJ164</f>
        <v>1</v>
      </c>
      <c r="S81" s="302">
        <f>'5 жастағы балалар К'!AK164</f>
        <v>7</v>
      </c>
      <c r="T81" s="302">
        <f>'5 жастағы балалар К'!AL164</f>
        <v>0</v>
      </c>
      <c r="U81" s="302">
        <f>'5 жастағы балалар К'!AM164</f>
        <v>1</v>
      </c>
      <c r="V81" s="302">
        <f>'5 жастағы балалар К'!AN164</f>
        <v>6</v>
      </c>
      <c r="W81" s="302">
        <f>'5 жастағы балалар К'!AO164</f>
        <v>1</v>
      </c>
      <c r="X81" s="302">
        <f>'5 жастағы балалар К'!AP164</f>
        <v>1</v>
      </c>
      <c r="Y81" s="302">
        <f>'5 жастағы балалар К'!AQ164</f>
        <v>7</v>
      </c>
      <c r="Z81" s="302">
        <f>'5 жастағы балалар К'!AR164</f>
        <v>1</v>
      </c>
      <c r="AA81" s="302">
        <f>'5 жастағы балалар К'!AS164</f>
        <v>0</v>
      </c>
    </row>
    <row r="82" ht="15.6" spans="2:27">
      <c r="B82" s="303"/>
      <c r="C82" s="310"/>
      <c r="D82" s="311"/>
      <c r="E82" s="311"/>
      <c r="F82" s="302" t="s">
        <v>73</v>
      </c>
      <c r="G82" s="306">
        <f>'5 жастағы балалар К'!Y165</f>
        <v>87.5</v>
      </c>
      <c r="H82" s="306">
        <f>'5 жастағы балалар К'!Z165</f>
        <v>0</v>
      </c>
      <c r="I82" s="306">
        <f>'5 жастағы балалар К'!AA165</f>
        <v>12.5</v>
      </c>
      <c r="J82" s="306">
        <f>'5 жастағы балалар К'!AB165</f>
        <v>87.5</v>
      </c>
      <c r="K82" s="306">
        <f>'5 жастағы балалар К'!AC165</f>
        <v>0</v>
      </c>
      <c r="L82" s="306">
        <f>'5 жастағы балалар К'!AD165</f>
        <v>12.5</v>
      </c>
      <c r="M82" s="306">
        <f>'5 жастағы балалар К'!AE165</f>
        <v>87.5</v>
      </c>
      <c r="N82" s="306">
        <f>'5 жастағы балалар К'!AF165</f>
        <v>0</v>
      </c>
      <c r="O82" s="306">
        <f>'5 жастағы балалар К'!AG165</f>
        <v>12.5</v>
      </c>
      <c r="P82" s="306">
        <f>'5 жастағы балалар К'!AH165</f>
        <v>87.5</v>
      </c>
      <c r="Q82" s="306">
        <f>'5 жастағы балалар К'!AI165</f>
        <v>0</v>
      </c>
      <c r="R82" s="306">
        <f>'5 жастағы балалар К'!AJ165</f>
        <v>12.5</v>
      </c>
      <c r="S82" s="306">
        <f>'5 жастағы балалар К'!AK165</f>
        <v>87.5</v>
      </c>
      <c r="T82" s="306">
        <f>'5 жастағы балалар К'!AL165</f>
        <v>0</v>
      </c>
      <c r="U82" s="306">
        <f>'5 жастағы балалар К'!AM165</f>
        <v>12.5</v>
      </c>
      <c r="V82" s="306">
        <f>'5 жастағы балалар К'!AN165</f>
        <v>75</v>
      </c>
      <c r="W82" s="306">
        <f>'5 жастағы балалар К'!AO165</f>
        <v>12.5</v>
      </c>
      <c r="X82" s="306">
        <f>'5 жастағы балалар К'!AP165</f>
        <v>12.5</v>
      </c>
      <c r="Y82" s="306">
        <f>'5 жастағы балалар К'!AQ165</f>
        <v>87.5</v>
      </c>
      <c r="Z82" s="306">
        <f>'5 жастағы балалар К'!AR165</f>
        <v>12.5</v>
      </c>
      <c r="AA82" s="306">
        <f>'5 жастағы балалар К'!AS165</f>
        <v>0</v>
      </c>
    </row>
    <row r="84" ht="15" customHeight="1" spans="2:27">
      <c r="B84" s="179" t="s">
        <v>3</v>
      </c>
      <c r="C84" s="198" t="s">
        <v>808</v>
      </c>
      <c r="D84" s="199" t="s">
        <v>809</v>
      </c>
      <c r="E84" s="200"/>
      <c r="F84" s="198" t="s">
        <v>810</v>
      </c>
      <c r="G84" s="201" t="s">
        <v>112</v>
      </c>
      <c r="H84" s="202"/>
      <c r="I84" s="202"/>
      <c r="J84" s="202"/>
      <c r="K84" s="202"/>
      <c r="L84" s="202"/>
      <c r="M84" s="202"/>
      <c r="N84" s="202"/>
      <c r="O84" s="202"/>
      <c r="P84" s="202"/>
      <c r="Q84" s="202"/>
      <c r="R84" s="202"/>
      <c r="S84" s="202"/>
      <c r="T84" s="202"/>
      <c r="U84" s="202"/>
      <c r="V84" s="202"/>
      <c r="W84" s="202"/>
      <c r="X84" s="202"/>
      <c r="Y84" s="202"/>
      <c r="Z84" s="202"/>
      <c r="AA84" s="278"/>
    </row>
    <row r="85" spans="2:27">
      <c r="B85" s="203"/>
      <c r="C85" s="204"/>
      <c r="D85" s="205"/>
      <c r="E85" s="206"/>
      <c r="F85" s="204"/>
      <c r="G85" s="207" t="s">
        <v>206</v>
      </c>
      <c r="H85" s="208"/>
      <c r="I85" s="208"/>
      <c r="J85" s="208"/>
      <c r="K85" s="208"/>
      <c r="L85" s="208"/>
      <c r="M85" s="208"/>
      <c r="N85" s="208"/>
      <c r="O85" s="208"/>
      <c r="P85" s="208"/>
      <c r="Q85" s="208"/>
      <c r="R85" s="208"/>
      <c r="S85" s="208"/>
      <c r="T85" s="208"/>
      <c r="U85" s="208"/>
      <c r="V85" s="208"/>
      <c r="W85" s="208"/>
      <c r="X85" s="208"/>
      <c r="Y85" s="208"/>
      <c r="Z85" s="208"/>
      <c r="AA85" s="279"/>
    </row>
    <row r="86" ht="76.5" customHeight="1" spans="2:27">
      <c r="B86" s="203"/>
      <c r="C86" s="204"/>
      <c r="D86" s="205"/>
      <c r="E86" s="206"/>
      <c r="F86" s="204"/>
      <c r="G86" s="293" t="s">
        <v>249</v>
      </c>
      <c r="H86" s="293"/>
      <c r="I86" s="293"/>
      <c r="J86" s="293" t="s">
        <v>250</v>
      </c>
      <c r="K86" s="293"/>
      <c r="L86" s="293"/>
      <c r="M86" s="293" t="s">
        <v>251</v>
      </c>
      <c r="N86" s="293"/>
      <c r="O86" s="293"/>
      <c r="P86" s="293" t="s">
        <v>252</v>
      </c>
      <c r="Q86" s="293"/>
      <c r="R86" s="293"/>
      <c r="S86" s="293" t="s">
        <v>253</v>
      </c>
      <c r="T86" s="293"/>
      <c r="U86" s="293"/>
      <c r="V86" s="293" t="s">
        <v>254</v>
      </c>
      <c r="W86" s="293"/>
      <c r="X86" s="293"/>
      <c r="Y86" s="293" t="s">
        <v>255</v>
      </c>
      <c r="Z86" s="293"/>
      <c r="AA86" s="293"/>
    </row>
    <row r="87" ht="62.4" spans="2:27">
      <c r="B87" s="185"/>
      <c r="C87" s="294"/>
      <c r="D87" s="295"/>
      <c r="E87" s="296"/>
      <c r="F87" s="294"/>
      <c r="G87" s="186" t="s">
        <v>795</v>
      </c>
      <c r="H87" s="186" t="s">
        <v>796</v>
      </c>
      <c r="I87" s="186" t="s">
        <v>797</v>
      </c>
      <c r="J87" s="186" t="s">
        <v>795</v>
      </c>
      <c r="K87" s="186" t="s">
        <v>796</v>
      </c>
      <c r="L87" s="186" t="s">
        <v>797</v>
      </c>
      <c r="M87" s="186" t="s">
        <v>795</v>
      </c>
      <c r="N87" s="186" t="s">
        <v>796</v>
      </c>
      <c r="O87" s="186" t="s">
        <v>797</v>
      </c>
      <c r="P87" s="186" t="s">
        <v>795</v>
      </c>
      <c r="Q87" s="186" t="s">
        <v>796</v>
      </c>
      <c r="R87" s="186" t="s">
        <v>797</v>
      </c>
      <c r="S87" s="186" t="s">
        <v>795</v>
      </c>
      <c r="T87" s="186" t="s">
        <v>796</v>
      </c>
      <c r="U87" s="186" t="s">
        <v>797</v>
      </c>
      <c r="V87" s="186" t="s">
        <v>795</v>
      </c>
      <c r="W87" s="186" t="s">
        <v>796</v>
      </c>
      <c r="X87" s="186" t="s">
        <v>797</v>
      </c>
      <c r="Y87" s="186" t="s">
        <v>795</v>
      </c>
      <c r="Z87" s="186" t="s">
        <v>796</v>
      </c>
      <c r="AA87" s="186" t="s">
        <v>797</v>
      </c>
    </row>
    <row r="88" ht="45" customHeight="1" spans="2:27">
      <c r="B88" s="297">
        <v>1</v>
      </c>
      <c r="C88" s="307" t="str">
        <f>C81</f>
        <v>"************"</v>
      </c>
      <c r="D88" s="308" t="str">
        <f>D81</f>
        <v>**************</v>
      </c>
      <c r="E88" s="309"/>
      <c r="F88" s="301">
        <f>Q74</f>
        <v>0</v>
      </c>
      <c r="G88" s="302">
        <f>'5 жастағы балалар К'!AT164</f>
        <v>6</v>
      </c>
      <c r="H88" s="302">
        <f>'5 жастағы балалар К'!AU164</f>
        <v>2</v>
      </c>
      <c r="I88" s="302">
        <f>'5 жастағы балалар К'!AV164</f>
        <v>0</v>
      </c>
      <c r="J88" s="302">
        <f>'5 жастағы балалар К'!AW164</f>
        <v>5</v>
      </c>
      <c r="K88" s="302">
        <f>'5 жастағы балалар К'!AX164</f>
        <v>2</v>
      </c>
      <c r="L88" s="302">
        <f>'5 жастағы балалар К'!AY164</f>
        <v>1</v>
      </c>
      <c r="M88" s="302">
        <f>'5 жастағы балалар К'!AZ164</f>
        <v>7</v>
      </c>
      <c r="N88" s="302">
        <f>'5 жастағы балалар К'!BA164</f>
        <v>0</v>
      </c>
      <c r="O88" s="302">
        <f>'5 жастағы балалар К'!BB164</f>
        <v>1</v>
      </c>
      <c r="P88" s="302">
        <f>'5 жастағы балалар К'!BC164</f>
        <v>3</v>
      </c>
      <c r="Q88" s="302">
        <f>'5 жастағы балалар К'!BD164</f>
        <v>4</v>
      </c>
      <c r="R88" s="302">
        <f>'5 жастағы балалар К'!BE164</f>
        <v>1</v>
      </c>
      <c r="S88" s="302">
        <f>'5 жастағы балалар К'!BF164</f>
        <v>4</v>
      </c>
      <c r="T88" s="302">
        <f>'5 жастағы балалар К'!BG164</f>
        <v>3</v>
      </c>
      <c r="U88" s="302">
        <f>'5 жастағы балалар К'!BH164</f>
        <v>1</v>
      </c>
      <c r="V88" s="302">
        <f>'5 жастағы балалар К'!BI164</f>
        <v>4</v>
      </c>
      <c r="W88" s="302">
        <f>'5 жастағы балалар К'!BJ164</f>
        <v>4</v>
      </c>
      <c r="X88" s="302">
        <f>'5 жастағы балалар К'!BK164</f>
        <v>0</v>
      </c>
      <c r="Y88" s="302">
        <f>'5 жастағы балалар К'!BL164</f>
        <v>4</v>
      </c>
      <c r="Z88" s="302">
        <f>'5 жастағы балалар К'!BM164</f>
        <v>3</v>
      </c>
      <c r="AA88" s="302">
        <f>'5 жастағы балалар К'!BN164</f>
        <v>1</v>
      </c>
    </row>
    <row r="89" ht="15.6" spans="2:27">
      <c r="B89" s="303"/>
      <c r="C89" s="310"/>
      <c r="D89" s="311"/>
      <c r="E89" s="311"/>
      <c r="F89" s="302" t="s">
        <v>73</v>
      </c>
      <c r="G89" s="306">
        <f>'5 жастағы балалар К'!AT165</f>
        <v>75</v>
      </c>
      <c r="H89" s="306">
        <f>'5 жастағы балалар К'!AU165</f>
        <v>25</v>
      </c>
      <c r="I89" s="306">
        <f>'5 жастағы балалар К'!AV165</f>
        <v>0</v>
      </c>
      <c r="J89" s="306">
        <f>'5 жастағы балалар К'!AW165</f>
        <v>62.5</v>
      </c>
      <c r="K89" s="306">
        <f>'5 жастағы балалар К'!AX165</f>
        <v>25</v>
      </c>
      <c r="L89" s="306">
        <f>'5 жастағы балалар К'!AY165</f>
        <v>12.5</v>
      </c>
      <c r="M89" s="306">
        <f>'5 жастағы балалар К'!AZ165</f>
        <v>87.5</v>
      </c>
      <c r="N89" s="306">
        <f>'5 жастағы балалар К'!BA165</f>
        <v>0</v>
      </c>
      <c r="O89" s="306">
        <f>'5 жастағы балалар К'!BB165</f>
        <v>12.5</v>
      </c>
      <c r="P89" s="306">
        <f>'5 жастағы балалар К'!BC165</f>
        <v>37.5</v>
      </c>
      <c r="Q89" s="306">
        <f>'5 жастағы балалар К'!BD165</f>
        <v>50</v>
      </c>
      <c r="R89" s="306">
        <f>'5 жастағы балалар К'!BE165</f>
        <v>12.5</v>
      </c>
      <c r="S89" s="306">
        <f>'5 жастағы балалар К'!BF165</f>
        <v>50</v>
      </c>
      <c r="T89" s="306">
        <f>'5 жастағы балалар К'!BG165</f>
        <v>37.5</v>
      </c>
      <c r="U89" s="306">
        <f>'5 жастағы балалар К'!BH165</f>
        <v>12.5</v>
      </c>
      <c r="V89" s="306">
        <f>'5 жастағы балалар К'!BI165</f>
        <v>50</v>
      </c>
      <c r="W89" s="306">
        <f>'5 жастағы балалар К'!BJ165</f>
        <v>50</v>
      </c>
      <c r="X89" s="306">
        <f>'5 жастағы балалар К'!BK165</f>
        <v>0</v>
      </c>
      <c r="Y89" s="306">
        <f>'5 жастағы балалар К'!BL165</f>
        <v>50</v>
      </c>
      <c r="Z89" s="306">
        <f>'5 жастағы балалар К'!BM165</f>
        <v>37.5</v>
      </c>
      <c r="AA89" s="306">
        <f>'5 жастағы балалар К'!BN165</f>
        <v>12.5</v>
      </c>
    </row>
    <row r="91" ht="15" customHeight="1" spans="2:27">
      <c r="B91" s="179" t="s">
        <v>3</v>
      </c>
      <c r="C91" s="198" t="s">
        <v>808</v>
      </c>
      <c r="D91" s="199" t="s">
        <v>809</v>
      </c>
      <c r="E91" s="200"/>
      <c r="F91" s="198" t="s">
        <v>810</v>
      </c>
      <c r="G91" s="201" t="s">
        <v>112</v>
      </c>
      <c r="H91" s="202"/>
      <c r="I91" s="202"/>
      <c r="J91" s="202"/>
      <c r="K91" s="202"/>
      <c r="L91" s="202"/>
      <c r="M91" s="202"/>
      <c r="N91" s="202"/>
      <c r="O91" s="202"/>
      <c r="P91" s="202"/>
      <c r="Q91" s="202"/>
      <c r="R91" s="202"/>
      <c r="S91" s="202"/>
      <c r="T91" s="202"/>
      <c r="U91" s="202"/>
      <c r="V91" s="202"/>
      <c r="W91" s="202"/>
      <c r="X91" s="202"/>
      <c r="Y91" s="202"/>
      <c r="Z91" s="202"/>
      <c r="AA91" s="278"/>
    </row>
    <row r="92" spans="2:27">
      <c r="B92" s="203"/>
      <c r="C92" s="204"/>
      <c r="D92" s="205"/>
      <c r="E92" s="206"/>
      <c r="F92" s="204"/>
      <c r="G92" s="207" t="s">
        <v>115</v>
      </c>
      <c r="H92" s="208"/>
      <c r="I92" s="208"/>
      <c r="J92" s="208"/>
      <c r="K92" s="208"/>
      <c r="L92" s="208"/>
      <c r="M92" s="208"/>
      <c r="N92" s="208"/>
      <c r="O92" s="208"/>
      <c r="P92" s="208"/>
      <c r="Q92" s="208"/>
      <c r="R92" s="208"/>
      <c r="S92" s="208"/>
      <c r="T92" s="208"/>
      <c r="U92" s="208"/>
      <c r="V92" s="208"/>
      <c r="W92" s="208"/>
      <c r="X92" s="208"/>
      <c r="Y92" s="208"/>
      <c r="Z92" s="208"/>
      <c r="AA92" s="279"/>
    </row>
    <row r="93" ht="140.25" customHeight="1" spans="2:27">
      <c r="B93" s="203"/>
      <c r="C93" s="204"/>
      <c r="D93" s="205"/>
      <c r="E93" s="206"/>
      <c r="F93" s="204"/>
      <c r="G93" s="293" t="s">
        <v>261</v>
      </c>
      <c r="H93" s="293"/>
      <c r="I93" s="293"/>
      <c r="J93" s="293" t="s">
        <v>261</v>
      </c>
      <c r="K93" s="293"/>
      <c r="L93" s="293"/>
      <c r="M93" s="293" t="s">
        <v>261</v>
      </c>
      <c r="N93" s="293"/>
      <c r="O93" s="293"/>
      <c r="P93" s="293" t="s">
        <v>261</v>
      </c>
      <c r="Q93" s="293"/>
      <c r="R93" s="293"/>
      <c r="S93" s="293" t="s">
        <v>261</v>
      </c>
      <c r="T93" s="293"/>
      <c r="U93" s="293"/>
      <c r="V93" s="293" t="s">
        <v>261</v>
      </c>
      <c r="W93" s="293"/>
      <c r="X93" s="293"/>
      <c r="Y93" s="293" t="s">
        <v>261</v>
      </c>
      <c r="Z93" s="293"/>
      <c r="AA93" s="293"/>
    </row>
    <row r="94" ht="62.4" spans="2:27">
      <c r="B94" s="185"/>
      <c r="C94" s="294"/>
      <c r="D94" s="295"/>
      <c r="E94" s="296"/>
      <c r="F94" s="294"/>
      <c r="G94" s="186" t="s">
        <v>795</v>
      </c>
      <c r="H94" s="186" t="s">
        <v>796</v>
      </c>
      <c r="I94" s="186" t="s">
        <v>797</v>
      </c>
      <c r="J94" s="186" t="s">
        <v>795</v>
      </c>
      <c r="K94" s="186" t="s">
        <v>796</v>
      </c>
      <c r="L94" s="186" t="s">
        <v>797</v>
      </c>
      <c r="M94" s="186" t="s">
        <v>795</v>
      </c>
      <c r="N94" s="186" t="s">
        <v>796</v>
      </c>
      <c r="O94" s="186" t="s">
        <v>797</v>
      </c>
      <c r="P94" s="186" t="s">
        <v>795</v>
      </c>
      <c r="Q94" s="186" t="s">
        <v>796</v>
      </c>
      <c r="R94" s="186" t="s">
        <v>797</v>
      </c>
      <c r="S94" s="186" t="s">
        <v>795</v>
      </c>
      <c r="T94" s="186" t="s">
        <v>796</v>
      </c>
      <c r="U94" s="186" t="s">
        <v>797</v>
      </c>
      <c r="V94" s="186" t="s">
        <v>795</v>
      </c>
      <c r="W94" s="186" t="s">
        <v>796</v>
      </c>
      <c r="X94" s="186" t="s">
        <v>797</v>
      </c>
      <c r="Y94" s="186" t="s">
        <v>795</v>
      </c>
      <c r="Z94" s="186" t="s">
        <v>796</v>
      </c>
      <c r="AA94" s="186" t="s">
        <v>797</v>
      </c>
    </row>
    <row r="95" ht="45" customHeight="1" spans="2:27">
      <c r="B95" s="297">
        <v>1</v>
      </c>
      <c r="C95" s="307" t="str">
        <f>C88</f>
        <v>"************"</v>
      </c>
      <c r="D95" s="308" t="str">
        <f>D88</f>
        <v>**************</v>
      </c>
      <c r="E95" s="309"/>
      <c r="F95" s="301">
        <f>Q81</f>
        <v>0</v>
      </c>
      <c r="G95" s="302">
        <f>'5 жастағы балалар К'!BO164</f>
        <v>4</v>
      </c>
      <c r="H95" s="302">
        <f>'5 жастағы балалар К'!BP164</f>
        <v>3</v>
      </c>
      <c r="I95" s="302">
        <f>'5 жастағы балалар К'!BQ164</f>
        <v>1</v>
      </c>
      <c r="J95" s="302">
        <f>'5 жастағы балалар К'!BR164</f>
        <v>4</v>
      </c>
      <c r="K95" s="302">
        <f>'5 жастағы балалар К'!BS164</f>
        <v>3</v>
      </c>
      <c r="L95" s="302">
        <f>'5 жастағы балалар К'!BT164</f>
        <v>1</v>
      </c>
      <c r="M95" s="302">
        <f>'5 жастағы балалар К'!BU164</f>
        <v>5</v>
      </c>
      <c r="N95" s="302">
        <f>'5 жастағы балалар К'!BV164</f>
        <v>2</v>
      </c>
      <c r="O95" s="302">
        <f>'5 жастағы балалар К'!BW164</f>
        <v>1</v>
      </c>
      <c r="P95" s="302">
        <f>'5 жастағы балалар К'!BX164</f>
        <v>3</v>
      </c>
      <c r="Q95" s="302">
        <f>'5 жастағы балалар К'!BY164</f>
        <v>4</v>
      </c>
      <c r="R95" s="302">
        <f>'5 жастағы балалар К'!BZ164</f>
        <v>1</v>
      </c>
      <c r="S95" s="302">
        <f>'5 жастағы балалар К'!CA164</f>
        <v>4</v>
      </c>
      <c r="T95" s="302">
        <f>'5 жастағы балалар К'!CB164</f>
        <v>3</v>
      </c>
      <c r="U95" s="302">
        <f>'5 жастағы балалар К'!CC164</f>
        <v>1</v>
      </c>
      <c r="V95" s="302">
        <f>'5 жастағы балалар К'!CD164</f>
        <v>4</v>
      </c>
      <c r="W95" s="302">
        <f>'5 жастағы балалар К'!CE164</f>
        <v>4</v>
      </c>
      <c r="X95" s="302">
        <f>'5 жастағы балалар К'!CF164</f>
        <v>0</v>
      </c>
      <c r="Y95" s="302">
        <f>'5 жастағы балалар К'!CG164</f>
        <v>4</v>
      </c>
      <c r="Z95" s="302">
        <f>'5 жастағы балалар К'!CH164</f>
        <v>3</v>
      </c>
      <c r="AA95" s="302">
        <f>'5 жастағы балалар К'!CI164</f>
        <v>1</v>
      </c>
    </row>
    <row r="96" ht="15.6" spans="2:27">
      <c r="B96" s="303"/>
      <c r="C96" s="310"/>
      <c r="D96" s="311"/>
      <c r="E96" s="311"/>
      <c r="F96" s="302" t="s">
        <v>73</v>
      </c>
      <c r="G96" s="306">
        <f>'5 жастағы балалар К'!BO165</f>
        <v>50</v>
      </c>
      <c r="H96" s="306">
        <f>'5 жастағы балалар К'!BP165</f>
        <v>37.5</v>
      </c>
      <c r="I96" s="306">
        <f>'5 жастағы балалар К'!BQ165</f>
        <v>12.5</v>
      </c>
      <c r="J96" s="306">
        <f>'5 жастағы балалар К'!BR165</f>
        <v>50</v>
      </c>
      <c r="K96" s="306">
        <f>'5 жастағы балалар К'!BS165</f>
        <v>37.5</v>
      </c>
      <c r="L96" s="306">
        <f>'5 жастағы балалар К'!BT165</f>
        <v>12.5</v>
      </c>
      <c r="M96" s="306">
        <f>'5 жастағы балалар К'!BU165</f>
        <v>62.5</v>
      </c>
      <c r="N96" s="306">
        <f>'5 жастағы балалар К'!BV165</f>
        <v>25</v>
      </c>
      <c r="O96" s="306">
        <f>'5 жастағы балалар К'!BW165</f>
        <v>12.5</v>
      </c>
      <c r="P96" s="306">
        <f>'5 жастағы балалар К'!BX165</f>
        <v>37.5</v>
      </c>
      <c r="Q96" s="306">
        <f>'5 жастағы балалар К'!BY165</f>
        <v>50</v>
      </c>
      <c r="R96" s="306">
        <f>'5 жастағы балалар К'!BZ165</f>
        <v>12.5</v>
      </c>
      <c r="S96" s="306">
        <f>'5 жастағы балалар К'!CA165</f>
        <v>50</v>
      </c>
      <c r="T96" s="306">
        <f>'5 жастағы балалар К'!CB165</f>
        <v>37.5</v>
      </c>
      <c r="U96" s="306">
        <f>'5 жастағы балалар К'!CC165</f>
        <v>12.5</v>
      </c>
      <c r="V96" s="306">
        <f>'5 жастағы балалар К'!CD165</f>
        <v>50</v>
      </c>
      <c r="W96" s="306">
        <f>'5 жастағы балалар К'!CE165</f>
        <v>50</v>
      </c>
      <c r="X96" s="306">
        <f>'5 жастағы балалар К'!CF165</f>
        <v>0</v>
      </c>
      <c r="Y96" s="306">
        <f>'5 жастағы балалар К'!CG165</f>
        <v>50</v>
      </c>
      <c r="Z96" s="306">
        <f>'5 жастағы балалар К'!CH165</f>
        <v>37.5</v>
      </c>
      <c r="AA96" s="306">
        <f>'5 жастағы балалар К'!CI165</f>
        <v>12.5</v>
      </c>
    </row>
    <row r="98" ht="15" customHeight="1" spans="2:27">
      <c r="B98" s="179" t="s">
        <v>3</v>
      </c>
      <c r="C98" s="198" t="s">
        <v>808</v>
      </c>
      <c r="D98" s="199" t="s">
        <v>809</v>
      </c>
      <c r="E98" s="200"/>
      <c r="F98" s="198" t="s">
        <v>810</v>
      </c>
      <c r="G98" s="201" t="s">
        <v>338</v>
      </c>
      <c r="H98" s="202"/>
      <c r="I98" s="202"/>
      <c r="J98" s="202"/>
      <c r="K98" s="202"/>
      <c r="L98" s="202"/>
      <c r="M98" s="202"/>
      <c r="N98" s="202"/>
      <c r="O98" s="202"/>
      <c r="P98" s="202"/>
      <c r="Q98" s="202"/>
      <c r="R98" s="202"/>
      <c r="S98" s="202"/>
      <c r="T98" s="202"/>
      <c r="U98" s="202"/>
      <c r="V98" s="202"/>
      <c r="W98" s="202"/>
      <c r="X98" s="202"/>
      <c r="Y98" s="202"/>
      <c r="Z98" s="202"/>
      <c r="AA98" s="278"/>
    </row>
    <row r="99" spans="2:27">
      <c r="B99" s="203"/>
      <c r="C99" s="204"/>
      <c r="D99" s="205"/>
      <c r="E99" s="206"/>
      <c r="F99" s="204"/>
      <c r="G99" s="207" t="s">
        <v>339</v>
      </c>
      <c r="H99" s="208"/>
      <c r="I99" s="208"/>
      <c r="J99" s="208"/>
      <c r="K99" s="208"/>
      <c r="L99" s="208"/>
      <c r="M99" s="208"/>
      <c r="N99" s="208"/>
      <c r="O99" s="208"/>
      <c r="P99" s="208"/>
      <c r="Q99" s="208"/>
      <c r="R99" s="208"/>
      <c r="S99" s="208"/>
      <c r="T99" s="208"/>
      <c r="U99" s="208"/>
      <c r="V99" s="208"/>
      <c r="W99" s="208"/>
      <c r="X99" s="208"/>
      <c r="Y99" s="208"/>
      <c r="Z99" s="208"/>
      <c r="AA99" s="279"/>
    </row>
    <row r="100" ht="108.75" customHeight="1" spans="2:27">
      <c r="B100" s="203"/>
      <c r="C100" s="204"/>
      <c r="D100" s="205"/>
      <c r="E100" s="206"/>
      <c r="F100" s="204"/>
      <c r="G100" s="293" t="s">
        <v>377</v>
      </c>
      <c r="H100" s="293"/>
      <c r="I100" s="293"/>
      <c r="J100" s="293" t="s">
        <v>378</v>
      </c>
      <c r="K100" s="293"/>
      <c r="L100" s="293"/>
      <c r="M100" s="314" t="s">
        <v>379</v>
      </c>
      <c r="N100" s="314"/>
      <c r="O100" s="314"/>
      <c r="P100" s="314" t="s">
        <v>380</v>
      </c>
      <c r="Q100" s="314"/>
      <c r="R100" s="314"/>
      <c r="S100" s="314" t="s">
        <v>381</v>
      </c>
      <c r="T100" s="314"/>
      <c r="U100" s="314"/>
      <c r="V100" s="314" t="s">
        <v>382</v>
      </c>
      <c r="W100" s="314"/>
      <c r="X100" s="314"/>
      <c r="Y100" s="314" t="s">
        <v>254</v>
      </c>
      <c r="Z100" s="314"/>
      <c r="AA100" s="314"/>
    </row>
    <row r="101" ht="62.4" spans="2:27">
      <c r="B101" s="185"/>
      <c r="C101" s="294"/>
      <c r="D101" s="295"/>
      <c r="E101" s="296"/>
      <c r="F101" s="294"/>
      <c r="G101" s="186" t="s">
        <v>795</v>
      </c>
      <c r="H101" s="186" t="s">
        <v>796</v>
      </c>
      <c r="I101" s="186" t="s">
        <v>797</v>
      </c>
      <c r="J101" s="186" t="s">
        <v>795</v>
      </c>
      <c r="K101" s="186" t="s">
        <v>796</v>
      </c>
      <c r="L101" s="186" t="s">
        <v>797</v>
      </c>
      <c r="M101" s="186" t="s">
        <v>795</v>
      </c>
      <c r="N101" s="186" t="s">
        <v>796</v>
      </c>
      <c r="O101" s="186" t="s">
        <v>797</v>
      </c>
      <c r="P101" s="186" t="s">
        <v>795</v>
      </c>
      <c r="Q101" s="186" t="s">
        <v>796</v>
      </c>
      <c r="R101" s="186" t="s">
        <v>797</v>
      </c>
      <c r="S101" s="186" t="s">
        <v>795</v>
      </c>
      <c r="T101" s="186" t="s">
        <v>796</v>
      </c>
      <c r="U101" s="186" t="s">
        <v>797</v>
      </c>
      <c r="V101" s="186" t="s">
        <v>795</v>
      </c>
      <c r="W101" s="186" t="s">
        <v>796</v>
      </c>
      <c r="X101" s="186" t="s">
        <v>797</v>
      </c>
      <c r="Y101" s="186" t="s">
        <v>795</v>
      </c>
      <c r="Z101" s="186" t="s">
        <v>796</v>
      </c>
      <c r="AA101" s="186" t="s">
        <v>797</v>
      </c>
    </row>
    <row r="102" ht="45" customHeight="1" spans="2:27">
      <c r="B102" s="297">
        <v>1</v>
      </c>
      <c r="C102" s="307" t="str">
        <f>C67</f>
        <v>"************"</v>
      </c>
      <c r="D102" s="308" t="str">
        <f>D67</f>
        <v>**************</v>
      </c>
      <c r="E102" s="309"/>
      <c r="F102" s="301">
        <f>Q60</f>
        <v>8</v>
      </c>
      <c r="G102" s="312">
        <f>'5 жастағы балалар Т'!D164</f>
        <v>7</v>
      </c>
      <c r="H102" s="312">
        <f>'5 жастағы балалар Т'!E164</f>
        <v>0</v>
      </c>
      <c r="I102" s="312">
        <f>'5 жастағы балалар Т'!F164</f>
        <v>1</v>
      </c>
      <c r="J102" s="312">
        <f>'5 жастағы балалар Т'!G164</f>
        <v>6</v>
      </c>
      <c r="K102" s="312">
        <f>'5 жастағы балалар Т'!H164</f>
        <v>1</v>
      </c>
      <c r="L102" s="312">
        <f>'5 жастағы балалар Т'!I164</f>
        <v>1</v>
      </c>
      <c r="M102" s="312">
        <f>'5 жастағы балалар Т'!J164</f>
        <v>6</v>
      </c>
      <c r="N102" s="312">
        <f>'5 жастағы балалар Т'!K164</f>
        <v>1</v>
      </c>
      <c r="O102" s="312">
        <f>'5 жастағы балалар Т'!L164</f>
        <v>1</v>
      </c>
      <c r="P102" s="312">
        <f>'5 жастағы балалар Т'!M164</f>
        <v>5</v>
      </c>
      <c r="Q102" s="312">
        <f>'5 жастағы балалар Т'!N164</f>
        <v>2</v>
      </c>
      <c r="R102" s="312">
        <f>'5 жастағы балалар Т'!O164</f>
        <v>1</v>
      </c>
      <c r="S102" s="312">
        <f>'5 жастағы балалар Т'!P164</f>
        <v>7</v>
      </c>
      <c r="T102" s="312">
        <f>'5 жастағы балалар Т'!Q164</f>
        <v>0</v>
      </c>
      <c r="U102" s="312">
        <f>'5 жастағы балалар Т'!R164</f>
        <v>1</v>
      </c>
      <c r="V102" s="312">
        <f>'5 жастағы балалар Т'!S164</f>
        <v>7</v>
      </c>
      <c r="W102" s="312">
        <f>'5 жастағы балалар Т'!T164</f>
        <v>0</v>
      </c>
      <c r="X102" s="312">
        <f>'5 жастағы балалар Т'!U164</f>
        <v>1</v>
      </c>
      <c r="Y102" s="312">
        <f>'5 жастағы балалар Т'!V164</f>
        <v>7</v>
      </c>
      <c r="Z102" s="312">
        <f>'5 жастағы балалар Т'!W164</f>
        <v>1</v>
      </c>
      <c r="AA102" s="312">
        <f>'5 жастағы балалар Т'!X164</f>
        <v>0</v>
      </c>
    </row>
    <row r="103" ht="15.6" spans="2:27">
      <c r="B103" s="303"/>
      <c r="C103" s="310"/>
      <c r="D103" s="311"/>
      <c r="E103" s="311"/>
      <c r="F103" s="302" t="s">
        <v>73</v>
      </c>
      <c r="G103" s="313">
        <f>'5 жастағы балалар Т'!D165</f>
        <v>87.5</v>
      </c>
      <c r="H103" s="313">
        <f>'5 жастағы балалар Т'!E165</f>
        <v>0</v>
      </c>
      <c r="I103" s="313">
        <f>'5 жастағы балалар Т'!F165</f>
        <v>12.5</v>
      </c>
      <c r="J103" s="313">
        <f>'5 жастағы балалар Т'!G165</f>
        <v>75</v>
      </c>
      <c r="K103" s="313">
        <f>'5 жастағы балалар Т'!H165</f>
        <v>12.5</v>
      </c>
      <c r="L103" s="313">
        <f>'5 жастағы балалар Т'!I165</f>
        <v>12.5</v>
      </c>
      <c r="M103" s="313">
        <f>'5 жастағы балалар Т'!J165</f>
        <v>75</v>
      </c>
      <c r="N103" s="313">
        <f>'5 жастағы балалар Т'!K165</f>
        <v>12.5</v>
      </c>
      <c r="O103" s="313">
        <f>'5 жастағы балалар Т'!L165</f>
        <v>12.5</v>
      </c>
      <c r="P103" s="313">
        <f>'5 жастағы балалар Т'!M165</f>
        <v>62.5</v>
      </c>
      <c r="Q103" s="313">
        <f>'5 жастағы балалар Т'!N165</f>
        <v>25</v>
      </c>
      <c r="R103" s="313">
        <f>'5 жастағы балалар Т'!O165</f>
        <v>12.5</v>
      </c>
      <c r="S103" s="313">
        <f>'5 жастағы балалар Т'!P165</f>
        <v>87.5</v>
      </c>
      <c r="T103" s="313">
        <f>'5 жастағы балалар Т'!Q165</f>
        <v>0</v>
      </c>
      <c r="U103" s="313">
        <f>'5 жастағы балалар Т'!R165</f>
        <v>12.5</v>
      </c>
      <c r="V103" s="313">
        <f>'5 жастағы балалар Т'!S165</f>
        <v>87.5</v>
      </c>
      <c r="W103" s="313">
        <f>'5 жастағы балалар Т'!T165</f>
        <v>0</v>
      </c>
      <c r="X103" s="313">
        <f>'5 жастағы балалар Т'!U165</f>
        <v>12.5</v>
      </c>
      <c r="Y103" s="313">
        <f>'5 жастағы балалар Т'!V165</f>
        <v>87.5</v>
      </c>
      <c r="Z103" s="313">
        <f>'5 жастағы балалар Т'!W165</f>
        <v>12.5</v>
      </c>
      <c r="AA103" s="313">
        <f>'5 жастағы балалар Т'!X165</f>
        <v>0</v>
      </c>
    </row>
    <row r="105" ht="15" customHeight="1" spans="2:27">
      <c r="B105" s="179" t="s">
        <v>3</v>
      </c>
      <c r="C105" s="198" t="s">
        <v>808</v>
      </c>
      <c r="D105" s="199" t="s">
        <v>809</v>
      </c>
      <c r="E105" s="200"/>
      <c r="F105" s="198" t="s">
        <v>810</v>
      </c>
      <c r="G105" s="201" t="s">
        <v>405</v>
      </c>
      <c r="H105" s="202"/>
      <c r="I105" s="202"/>
      <c r="J105" s="202"/>
      <c r="K105" s="202"/>
      <c r="L105" s="202"/>
      <c r="M105" s="202"/>
      <c r="N105" s="202"/>
      <c r="O105" s="202"/>
      <c r="P105" s="202"/>
      <c r="Q105" s="202"/>
      <c r="R105" s="202"/>
      <c r="S105" s="202"/>
      <c r="T105" s="202"/>
      <c r="U105" s="202"/>
      <c r="V105" s="202"/>
      <c r="W105" s="202"/>
      <c r="X105" s="202"/>
      <c r="Y105" s="202"/>
      <c r="Z105" s="202"/>
      <c r="AA105" s="278"/>
    </row>
    <row r="106" spans="2:27">
      <c r="B106" s="203"/>
      <c r="C106" s="204"/>
      <c r="D106" s="205"/>
      <c r="E106" s="206"/>
      <c r="F106" s="204"/>
      <c r="G106" s="207" t="s">
        <v>406</v>
      </c>
      <c r="H106" s="208"/>
      <c r="I106" s="208"/>
      <c r="J106" s="208"/>
      <c r="K106" s="208"/>
      <c r="L106" s="208"/>
      <c r="M106" s="208"/>
      <c r="N106" s="208"/>
      <c r="O106" s="208"/>
      <c r="P106" s="208"/>
      <c r="Q106" s="208"/>
      <c r="R106" s="208"/>
      <c r="S106" s="208"/>
      <c r="T106" s="208"/>
      <c r="U106" s="208"/>
      <c r="V106" s="208"/>
      <c r="W106" s="208"/>
      <c r="X106" s="208"/>
      <c r="Y106" s="208"/>
      <c r="Z106" s="208"/>
      <c r="AA106" s="279"/>
    </row>
    <row r="107" ht="144.75" customHeight="1" spans="2:27">
      <c r="B107" s="203"/>
      <c r="C107" s="204"/>
      <c r="D107" s="205"/>
      <c r="E107" s="206"/>
      <c r="F107" s="204"/>
      <c r="G107" s="293" t="s">
        <v>594</v>
      </c>
      <c r="H107" s="293"/>
      <c r="I107" s="293"/>
      <c r="J107" s="293" t="s">
        <v>595</v>
      </c>
      <c r="K107" s="293"/>
      <c r="L107" s="293"/>
      <c r="M107" s="293" t="s">
        <v>596</v>
      </c>
      <c r="N107" s="293"/>
      <c r="O107" s="293"/>
      <c r="P107" s="293" t="s">
        <v>597</v>
      </c>
      <c r="Q107" s="293"/>
      <c r="R107" s="293"/>
      <c r="S107" s="293" t="s">
        <v>598</v>
      </c>
      <c r="T107" s="293"/>
      <c r="U107" s="293"/>
      <c r="V107" s="293" t="s">
        <v>599</v>
      </c>
      <c r="W107" s="293"/>
      <c r="X107" s="293"/>
      <c r="Y107" s="293" t="s">
        <v>600</v>
      </c>
      <c r="Z107" s="293"/>
      <c r="AA107" s="293"/>
    </row>
    <row r="108" ht="62.4" spans="2:27">
      <c r="B108" s="185"/>
      <c r="C108" s="294"/>
      <c r="D108" s="295"/>
      <c r="E108" s="296"/>
      <c r="F108" s="294"/>
      <c r="G108" s="186" t="s">
        <v>795</v>
      </c>
      <c r="H108" s="186" t="s">
        <v>796</v>
      </c>
      <c r="I108" s="186" t="s">
        <v>797</v>
      </c>
      <c r="J108" s="186" t="s">
        <v>795</v>
      </c>
      <c r="K108" s="186" t="s">
        <v>796</v>
      </c>
      <c r="L108" s="186" t="s">
        <v>797</v>
      </c>
      <c r="M108" s="186" t="s">
        <v>795</v>
      </c>
      <c r="N108" s="186" t="s">
        <v>796</v>
      </c>
      <c r="O108" s="186" t="s">
        <v>797</v>
      </c>
      <c r="P108" s="186" t="s">
        <v>795</v>
      </c>
      <c r="Q108" s="186" t="s">
        <v>796</v>
      </c>
      <c r="R108" s="186" t="s">
        <v>797</v>
      </c>
      <c r="S108" s="186" t="s">
        <v>795</v>
      </c>
      <c r="T108" s="186" t="s">
        <v>796</v>
      </c>
      <c r="U108" s="186" t="s">
        <v>797</v>
      </c>
      <c r="V108" s="186" t="s">
        <v>795</v>
      </c>
      <c r="W108" s="186" t="s">
        <v>796</v>
      </c>
      <c r="X108" s="186" t="s">
        <v>797</v>
      </c>
      <c r="Y108" s="186" t="s">
        <v>795</v>
      </c>
      <c r="Z108" s="186" t="s">
        <v>796</v>
      </c>
      <c r="AA108" s="186" t="s">
        <v>797</v>
      </c>
    </row>
    <row r="109" ht="45" customHeight="1" spans="2:27">
      <c r="B109" s="297">
        <v>1</v>
      </c>
      <c r="C109" s="307" t="str">
        <f>C67</f>
        <v>"************"</v>
      </c>
      <c r="D109" s="308" t="str">
        <f>D67</f>
        <v>**************</v>
      </c>
      <c r="E109" s="309"/>
      <c r="F109" s="301">
        <f>Q60</f>
        <v>8</v>
      </c>
      <c r="G109" s="302">
        <f>'5 жастағы балалар Ш'!D164</f>
        <v>7</v>
      </c>
      <c r="H109" s="302">
        <f>'5 жастағы балалар Ш'!E164</f>
        <v>1</v>
      </c>
      <c r="I109" s="302">
        <f>'5 жастағы балалар Ш'!F164</f>
        <v>0</v>
      </c>
      <c r="J109" s="302">
        <f>'5 жастағы балалар Ш'!G164</f>
        <v>7</v>
      </c>
      <c r="K109" s="302">
        <f>'5 жастағы балалар Ш'!H164</f>
        <v>1</v>
      </c>
      <c r="L109" s="302">
        <f>'5 жастағы балалар Ш'!I164</f>
        <v>0</v>
      </c>
      <c r="M109" s="302">
        <f>'5 жастағы балалар Ш'!J164</f>
        <v>6</v>
      </c>
      <c r="N109" s="302">
        <f>'5 жастағы балалар Ш'!K164</f>
        <v>2</v>
      </c>
      <c r="O109" s="302">
        <f>'5 жастағы балалар Ш'!L164</f>
        <v>0</v>
      </c>
      <c r="P109" s="302">
        <f>'5 жастағы балалар Ш'!M164</f>
        <v>7</v>
      </c>
      <c r="Q109" s="302">
        <f>'5 жастағы балалар Ш'!N164</f>
        <v>1</v>
      </c>
      <c r="R109" s="302">
        <f>'5 жастағы балалар Ш'!O164</f>
        <v>0</v>
      </c>
      <c r="S109" s="302">
        <f>'5 жастағы балалар Ш'!P164</f>
        <v>6</v>
      </c>
      <c r="T109" s="302">
        <f>'5 жастағы балалар Ш'!Q164</f>
        <v>2</v>
      </c>
      <c r="U109" s="302">
        <f>'5 жастағы балалар Ш'!R164</f>
        <v>0</v>
      </c>
      <c r="V109" s="302">
        <f>'5 жастағы балалар Ш'!S164</f>
        <v>6</v>
      </c>
      <c r="W109" s="302">
        <f>'5 жастағы балалар Ш'!T164</f>
        <v>2</v>
      </c>
      <c r="X109" s="302">
        <f>'5 жастағы балалар Ш'!U164</f>
        <v>0</v>
      </c>
      <c r="Y109" s="302">
        <f>'5 жастағы балалар Ш'!V164</f>
        <v>6</v>
      </c>
      <c r="Z109" s="302">
        <f>'5 жастағы балалар Ш'!W164</f>
        <v>2</v>
      </c>
      <c r="AA109" s="302">
        <f>'5 жастағы балалар Ш'!X164</f>
        <v>0</v>
      </c>
    </row>
    <row r="110" ht="15.6" spans="2:27">
      <c r="B110" s="303"/>
      <c r="C110" s="310"/>
      <c r="D110" s="311"/>
      <c r="E110" s="311"/>
      <c r="F110" s="302" t="s">
        <v>73</v>
      </c>
      <c r="G110" s="306">
        <f>'5 жастағы балалар Ш'!D165</f>
        <v>87.5</v>
      </c>
      <c r="H110" s="306">
        <f>'5 жастағы балалар Ш'!E165</f>
        <v>12.5</v>
      </c>
      <c r="I110" s="306">
        <f>'5 жастағы балалар Ш'!F165</f>
        <v>0</v>
      </c>
      <c r="J110" s="306">
        <f>'5 жастағы балалар Ш'!G165</f>
        <v>87.5</v>
      </c>
      <c r="K110" s="306">
        <f>'5 жастағы балалар Ш'!H165</f>
        <v>12.5</v>
      </c>
      <c r="L110" s="306">
        <f>'5 жастағы балалар Ш'!I165</f>
        <v>0</v>
      </c>
      <c r="M110" s="306">
        <f>'5 жастағы балалар Ш'!J165</f>
        <v>75</v>
      </c>
      <c r="N110" s="306">
        <f>'5 жастағы балалар Ш'!K165</f>
        <v>25</v>
      </c>
      <c r="O110" s="306">
        <f>'5 жастағы балалар Ш'!L165</f>
        <v>0</v>
      </c>
      <c r="P110" s="306">
        <f>'5 жастағы балалар Ш'!M165</f>
        <v>87.5</v>
      </c>
      <c r="Q110" s="306">
        <f>'5 жастағы балалар Ш'!N165</f>
        <v>12.5</v>
      </c>
      <c r="R110" s="306">
        <f>'5 жастағы балалар Ш'!O165</f>
        <v>0</v>
      </c>
      <c r="S110" s="306">
        <f>'5 жастағы балалар Ш'!P165</f>
        <v>75</v>
      </c>
      <c r="T110" s="306">
        <f>'5 жастағы балалар Ш'!Q165</f>
        <v>25</v>
      </c>
      <c r="U110" s="306">
        <f>'5 жастағы балалар Ш'!R165</f>
        <v>0</v>
      </c>
      <c r="V110" s="306">
        <f>'5 жастағы балалар Ш'!S165</f>
        <v>75</v>
      </c>
      <c r="W110" s="306">
        <f>'5 жастағы балалар Ш'!T165</f>
        <v>25</v>
      </c>
      <c r="X110" s="306">
        <f>'5 жастағы балалар Ш'!U165</f>
        <v>0</v>
      </c>
      <c r="Y110" s="306">
        <f>'5 жастағы балалар Ш'!V165</f>
        <v>75</v>
      </c>
      <c r="Z110" s="306">
        <f>'5 жастағы балалар Ш'!W165</f>
        <v>25</v>
      </c>
      <c r="AA110" s="306">
        <f>'5 жастағы балалар Ш'!X165</f>
        <v>0</v>
      </c>
    </row>
    <row r="112" ht="15" customHeight="1" spans="2:27">
      <c r="B112" s="179" t="s">
        <v>3</v>
      </c>
      <c r="C112" s="198" t="s">
        <v>808</v>
      </c>
      <c r="D112" s="199" t="s">
        <v>809</v>
      </c>
      <c r="E112" s="200"/>
      <c r="F112" s="198" t="s">
        <v>810</v>
      </c>
      <c r="G112" s="201" t="s">
        <v>405</v>
      </c>
      <c r="H112" s="202"/>
      <c r="I112" s="202"/>
      <c r="J112" s="202"/>
      <c r="K112" s="202"/>
      <c r="L112" s="202"/>
      <c r="M112" s="202"/>
      <c r="N112" s="202"/>
      <c r="O112" s="202"/>
      <c r="P112" s="202"/>
      <c r="Q112" s="202"/>
      <c r="R112" s="202"/>
      <c r="S112" s="202"/>
      <c r="T112" s="202"/>
      <c r="U112" s="202"/>
      <c r="V112" s="202"/>
      <c r="W112" s="202"/>
      <c r="X112" s="202"/>
      <c r="Y112" s="202"/>
      <c r="Z112" s="202"/>
      <c r="AA112" s="278"/>
    </row>
    <row r="113" spans="2:27">
      <c r="B113" s="203"/>
      <c r="C113" s="204"/>
      <c r="D113" s="205"/>
      <c r="E113" s="206"/>
      <c r="F113" s="204"/>
      <c r="G113" s="207" t="s">
        <v>407</v>
      </c>
      <c r="H113" s="208"/>
      <c r="I113" s="208"/>
      <c r="J113" s="208"/>
      <c r="K113" s="208"/>
      <c r="L113" s="208"/>
      <c r="M113" s="208"/>
      <c r="N113" s="208"/>
      <c r="O113" s="208"/>
      <c r="P113" s="208"/>
      <c r="Q113" s="208"/>
      <c r="R113" s="208"/>
      <c r="S113" s="208"/>
      <c r="T113" s="208"/>
      <c r="U113" s="208"/>
      <c r="V113" s="208"/>
      <c r="W113" s="208"/>
      <c r="X113" s="208"/>
      <c r="Y113" s="208"/>
      <c r="Z113" s="208"/>
      <c r="AA113" s="279"/>
    </row>
    <row r="114" ht="120.75" customHeight="1" spans="2:27">
      <c r="B114" s="203"/>
      <c r="C114" s="204"/>
      <c r="D114" s="205"/>
      <c r="E114" s="206"/>
      <c r="F114" s="204"/>
      <c r="G114" s="293" t="s">
        <v>601</v>
      </c>
      <c r="H114" s="293"/>
      <c r="I114" s="293"/>
      <c r="J114" s="293" t="s">
        <v>602</v>
      </c>
      <c r="K114" s="293"/>
      <c r="L114" s="293"/>
      <c r="M114" s="293" t="s">
        <v>603</v>
      </c>
      <c r="N114" s="293"/>
      <c r="O114" s="293"/>
      <c r="P114" s="293" t="s">
        <v>604</v>
      </c>
      <c r="Q114" s="293"/>
      <c r="R114" s="293"/>
      <c r="S114" s="293" t="s">
        <v>605</v>
      </c>
      <c r="T114" s="293"/>
      <c r="U114" s="293"/>
      <c r="V114" s="293" t="s">
        <v>606</v>
      </c>
      <c r="W114" s="293"/>
      <c r="X114" s="293"/>
      <c r="Y114" s="293" t="s">
        <v>607</v>
      </c>
      <c r="Z114" s="293"/>
      <c r="AA114" s="293"/>
    </row>
    <row r="115" ht="62.4" spans="2:27">
      <c r="B115" s="185"/>
      <c r="C115" s="294"/>
      <c r="D115" s="295"/>
      <c r="E115" s="296"/>
      <c r="F115" s="294"/>
      <c r="G115" s="186" t="s">
        <v>795</v>
      </c>
      <c r="H115" s="186" t="s">
        <v>796</v>
      </c>
      <c r="I115" s="186" t="s">
        <v>797</v>
      </c>
      <c r="J115" s="186" t="s">
        <v>795</v>
      </c>
      <c r="K115" s="186" t="s">
        <v>796</v>
      </c>
      <c r="L115" s="186" t="s">
        <v>797</v>
      </c>
      <c r="M115" s="186" t="s">
        <v>795</v>
      </c>
      <c r="N115" s="186" t="s">
        <v>796</v>
      </c>
      <c r="O115" s="186" t="s">
        <v>797</v>
      </c>
      <c r="P115" s="186" t="s">
        <v>795</v>
      </c>
      <c r="Q115" s="186" t="s">
        <v>796</v>
      </c>
      <c r="R115" s="186" t="s">
        <v>797</v>
      </c>
      <c r="S115" s="186" t="s">
        <v>795</v>
      </c>
      <c r="T115" s="186" t="s">
        <v>796</v>
      </c>
      <c r="U115" s="186" t="s">
        <v>797</v>
      </c>
      <c r="V115" s="186" t="s">
        <v>795</v>
      </c>
      <c r="W115" s="186" t="s">
        <v>796</v>
      </c>
      <c r="X115" s="186" t="s">
        <v>797</v>
      </c>
      <c r="Y115" s="186" t="s">
        <v>795</v>
      </c>
      <c r="Z115" s="186" t="s">
        <v>796</v>
      </c>
      <c r="AA115" s="186" t="s">
        <v>797</v>
      </c>
    </row>
    <row r="116" ht="45" customHeight="1" spans="2:27">
      <c r="B116" s="297">
        <v>1</v>
      </c>
      <c r="C116" s="307" t="str">
        <f>C67</f>
        <v>"************"</v>
      </c>
      <c r="D116" s="308" t="str">
        <f>D67</f>
        <v>**************</v>
      </c>
      <c r="E116" s="309"/>
      <c r="F116" s="301">
        <f>Q60</f>
        <v>8</v>
      </c>
      <c r="G116" s="302">
        <f>'5 жастағы балалар Ш'!Y164</f>
        <v>6</v>
      </c>
      <c r="H116" s="302">
        <f>'5 жастағы балалар Ш'!Z164</f>
        <v>2</v>
      </c>
      <c r="I116" s="302">
        <f>'5 жастағы балалар Ш'!AA164</f>
        <v>0</v>
      </c>
      <c r="J116" s="302">
        <f>'5 жастағы балалар Ш'!AB164</f>
        <v>7</v>
      </c>
      <c r="K116" s="302">
        <f>'5 жастағы балалар Ш'!AC164</f>
        <v>1</v>
      </c>
      <c r="L116" s="302">
        <f>'5 жастағы балалар Ш'!AD164</f>
        <v>0</v>
      </c>
      <c r="M116" s="302">
        <f>'5 жастағы балалар Ш'!AE164</f>
        <v>6</v>
      </c>
      <c r="N116" s="302">
        <f>'5 жастағы балалар Ш'!AF164</f>
        <v>2</v>
      </c>
      <c r="O116" s="302">
        <f>'5 жастағы балалар Ш'!AG164</f>
        <v>0</v>
      </c>
      <c r="P116" s="302">
        <f>'5 жастағы балалар Ш'!AH164</f>
        <v>7</v>
      </c>
      <c r="Q116" s="302">
        <f>'5 жастағы балалар Ш'!AI164</f>
        <v>1</v>
      </c>
      <c r="R116" s="302">
        <f>'5 жастағы балалар Ш'!AJ164</f>
        <v>0</v>
      </c>
      <c r="S116" s="302">
        <f>'5 жастағы балалар Ш'!AK164</f>
        <v>7</v>
      </c>
      <c r="T116" s="302">
        <f>'5 жастағы балалар Ш'!AL164</f>
        <v>1</v>
      </c>
      <c r="U116" s="302">
        <f>'5 жастағы балалар Ш'!AM164</f>
        <v>0</v>
      </c>
      <c r="V116" s="302">
        <f>'5 жастағы балалар Ш'!AN164</f>
        <v>7</v>
      </c>
      <c r="W116" s="302">
        <f>'5 жастағы балалар Ш'!AO164</f>
        <v>1</v>
      </c>
      <c r="X116" s="302">
        <f>'5 жастағы балалар Ш'!AP164</f>
        <v>0</v>
      </c>
      <c r="Y116" s="302">
        <f>'5 жастағы балалар Ш'!AQ164</f>
        <v>7</v>
      </c>
      <c r="Z116" s="302">
        <f>'5 жастағы балалар Ш'!AR164</f>
        <v>1</v>
      </c>
      <c r="AA116" s="302">
        <f>'5 жастағы балалар Ш'!AS164</f>
        <v>0</v>
      </c>
    </row>
    <row r="117" ht="15.6" spans="2:27">
      <c r="B117" s="303"/>
      <c r="C117" s="310"/>
      <c r="D117" s="311"/>
      <c r="E117" s="311"/>
      <c r="F117" s="302" t="s">
        <v>73</v>
      </c>
      <c r="G117" s="306">
        <f>'5 жастағы балалар Ш'!Y165</f>
        <v>75</v>
      </c>
      <c r="H117" s="306">
        <f>'5 жастағы балалар Ш'!Z165</f>
        <v>25</v>
      </c>
      <c r="I117" s="306">
        <f>'5 жастағы балалар Ш'!AA165</f>
        <v>0</v>
      </c>
      <c r="J117" s="306">
        <f>'5 жастағы балалар Ш'!AB165</f>
        <v>87.5</v>
      </c>
      <c r="K117" s="306">
        <f>'5 жастағы балалар Ш'!AC165</f>
        <v>12.5</v>
      </c>
      <c r="L117" s="306">
        <f>'5 жастағы балалар Ш'!AD165</f>
        <v>0</v>
      </c>
      <c r="M117" s="306">
        <f>'5 жастағы балалар Ш'!AE165</f>
        <v>75</v>
      </c>
      <c r="N117" s="306">
        <f>'5 жастағы балалар Ш'!AF165</f>
        <v>25</v>
      </c>
      <c r="O117" s="306">
        <f>'5 жастағы балалар Ш'!AG165</f>
        <v>0</v>
      </c>
      <c r="P117" s="306">
        <f>'5 жастағы балалар Ш'!AH165</f>
        <v>87.5</v>
      </c>
      <c r="Q117" s="306">
        <f>'5 жастағы балалар Ш'!AI165</f>
        <v>12.5</v>
      </c>
      <c r="R117" s="306">
        <f>'5 жастағы балалар Ш'!AJ165</f>
        <v>0</v>
      </c>
      <c r="S117" s="306">
        <f>'5 жастағы балалар Ш'!AK165</f>
        <v>87.5</v>
      </c>
      <c r="T117" s="306">
        <f>'5 жастағы балалар Ш'!AL165</f>
        <v>12.5</v>
      </c>
      <c r="U117" s="306">
        <f>'5 жастағы балалар Ш'!AM165</f>
        <v>0</v>
      </c>
      <c r="V117" s="306">
        <f>'5 жастағы балалар Ш'!AN165</f>
        <v>87.5</v>
      </c>
      <c r="W117" s="306">
        <f>'5 жастағы балалар Ш'!AO165</f>
        <v>12.5</v>
      </c>
      <c r="X117" s="306">
        <f>'5 жастағы балалар Ш'!AP165</f>
        <v>0</v>
      </c>
      <c r="Y117" s="306">
        <f>'5 жастағы балалар Ш'!AQ165</f>
        <v>87.5</v>
      </c>
      <c r="Z117" s="306">
        <f>'5 жастағы балалар Ш'!AR165</f>
        <v>12.5</v>
      </c>
      <c r="AA117" s="306">
        <f>'5 жастағы балалар Ш'!AS165</f>
        <v>0</v>
      </c>
    </row>
    <row r="119" ht="15" customHeight="1" spans="2:27">
      <c r="B119" s="179" t="s">
        <v>3</v>
      </c>
      <c r="C119" s="198" t="s">
        <v>808</v>
      </c>
      <c r="D119" s="199" t="s">
        <v>809</v>
      </c>
      <c r="E119" s="200"/>
      <c r="F119" s="198" t="s">
        <v>810</v>
      </c>
      <c r="G119" s="201" t="s">
        <v>405</v>
      </c>
      <c r="H119" s="202"/>
      <c r="I119" s="202"/>
      <c r="J119" s="202"/>
      <c r="K119" s="202"/>
      <c r="L119" s="202"/>
      <c r="M119" s="202"/>
      <c r="N119" s="202"/>
      <c r="O119" s="202"/>
      <c r="P119" s="202"/>
      <c r="Q119" s="202"/>
      <c r="R119" s="202"/>
      <c r="S119" s="202"/>
      <c r="T119" s="202"/>
      <c r="U119" s="202"/>
      <c r="V119" s="202"/>
      <c r="W119" s="202"/>
      <c r="X119" s="202"/>
      <c r="Y119" s="202"/>
      <c r="Z119" s="202"/>
      <c r="AA119" s="278"/>
    </row>
    <row r="120" spans="2:27">
      <c r="B120" s="203"/>
      <c r="C120" s="204"/>
      <c r="D120" s="205"/>
      <c r="E120" s="206"/>
      <c r="F120" s="204"/>
      <c r="G120" s="207" t="s">
        <v>408</v>
      </c>
      <c r="H120" s="208"/>
      <c r="I120" s="208"/>
      <c r="J120" s="208"/>
      <c r="K120" s="208"/>
      <c r="L120" s="208"/>
      <c r="M120" s="208"/>
      <c r="N120" s="208"/>
      <c r="O120" s="208"/>
      <c r="P120" s="208"/>
      <c r="Q120" s="208"/>
      <c r="R120" s="208"/>
      <c r="S120" s="208"/>
      <c r="T120" s="208"/>
      <c r="U120" s="208"/>
      <c r="V120" s="208"/>
      <c r="W120" s="208"/>
      <c r="X120" s="208"/>
      <c r="Y120" s="208"/>
      <c r="Z120" s="208"/>
      <c r="AA120" s="279"/>
    </row>
    <row r="121" ht="153" customHeight="1" spans="2:27">
      <c r="B121" s="203"/>
      <c r="C121" s="204"/>
      <c r="D121" s="205"/>
      <c r="E121" s="206"/>
      <c r="F121" s="204"/>
      <c r="G121" s="293" t="s">
        <v>608</v>
      </c>
      <c r="H121" s="293"/>
      <c r="I121" s="293"/>
      <c r="J121" s="293" t="s">
        <v>609</v>
      </c>
      <c r="K121" s="293"/>
      <c r="L121" s="293"/>
      <c r="M121" s="293" t="s">
        <v>610</v>
      </c>
      <c r="N121" s="293"/>
      <c r="O121" s="293"/>
      <c r="P121" s="293" t="s">
        <v>611</v>
      </c>
      <c r="Q121" s="293"/>
      <c r="R121" s="293"/>
      <c r="S121" s="314" t="s">
        <v>612</v>
      </c>
      <c r="T121" s="314"/>
      <c r="U121" s="314"/>
      <c r="V121" s="293" t="s">
        <v>613</v>
      </c>
      <c r="W121" s="293"/>
      <c r="X121" s="293"/>
      <c r="Y121" s="314" t="s">
        <v>614</v>
      </c>
      <c r="Z121" s="314"/>
      <c r="AA121" s="314"/>
    </row>
    <row r="122" ht="62.4" spans="2:27">
      <c r="B122" s="185"/>
      <c r="C122" s="294"/>
      <c r="D122" s="295"/>
      <c r="E122" s="296"/>
      <c r="F122" s="294"/>
      <c r="G122" s="186" t="s">
        <v>795</v>
      </c>
      <c r="H122" s="186" t="s">
        <v>796</v>
      </c>
      <c r="I122" s="186" t="s">
        <v>797</v>
      </c>
      <c r="J122" s="186" t="s">
        <v>795</v>
      </c>
      <c r="K122" s="186" t="s">
        <v>796</v>
      </c>
      <c r="L122" s="186" t="s">
        <v>797</v>
      </c>
      <c r="M122" s="186" t="s">
        <v>795</v>
      </c>
      <c r="N122" s="186" t="s">
        <v>796</v>
      </c>
      <c r="O122" s="186" t="s">
        <v>797</v>
      </c>
      <c r="P122" s="186" t="s">
        <v>795</v>
      </c>
      <c r="Q122" s="186" t="s">
        <v>796</v>
      </c>
      <c r="R122" s="186" t="s">
        <v>797</v>
      </c>
      <c r="S122" s="186" t="s">
        <v>795</v>
      </c>
      <c r="T122" s="186" t="s">
        <v>796</v>
      </c>
      <c r="U122" s="186" t="s">
        <v>797</v>
      </c>
      <c r="V122" s="186" t="s">
        <v>795</v>
      </c>
      <c r="W122" s="186" t="s">
        <v>796</v>
      </c>
      <c r="X122" s="186" t="s">
        <v>797</v>
      </c>
      <c r="Y122" s="186" t="s">
        <v>795</v>
      </c>
      <c r="Z122" s="186" t="s">
        <v>796</v>
      </c>
      <c r="AA122" s="186" t="s">
        <v>797</v>
      </c>
    </row>
    <row r="123" ht="45" customHeight="1" spans="2:27">
      <c r="B123" s="297">
        <v>1</v>
      </c>
      <c r="C123" s="307" t="str">
        <f>C81</f>
        <v>"************"</v>
      </c>
      <c r="D123" s="308" t="str">
        <f>D81</f>
        <v>**************</v>
      </c>
      <c r="E123" s="309"/>
      <c r="F123" s="301">
        <f>Q74</f>
        <v>0</v>
      </c>
      <c r="G123" s="302">
        <f>'5 жастағы балалар Ш'!AT164</f>
        <v>6</v>
      </c>
      <c r="H123" s="302">
        <f>'5 жастағы балалар Ш'!AU164</f>
        <v>2</v>
      </c>
      <c r="I123" s="302">
        <f>'5 жастағы балалар Ш'!AV164</f>
        <v>0</v>
      </c>
      <c r="J123" s="302">
        <f>'5 жастағы балалар Ш'!AW164</f>
        <v>6</v>
      </c>
      <c r="K123" s="302">
        <f>'5 жастағы балалар Ш'!AX164</f>
        <v>2</v>
      </c>
      <c r="L123" s="302">
        <f>'5 жастағы балалар Ш'!AY164</f>
        <v>0</v>
      </c>
      <c r="M123" s="302">
        <f>'5 жастағы балалар Ш'!AZ164</f>
        <v>6</v>
      </c>
      <c r="N123" s="302">
        <f>'5 жастағы балалар Ш'!BA164</f>
        <v>2</v>
      </c>
      <c r="O123" s="302">
        <f>'5 жастағы балалар Ш'!BB164</f>
        <v>0</v>
      </c>
      <c r="P123" s="302">
        <f>'5 жастағы балалар Ш'!BC164</f>
        <v>6</v>
      </c>
      <c r="Q123" s="302">
        <f>'5 жастағы балалар Ш'!BD164</f>
        <v>2</v>
      </c>
      <c r="R123" s="302">
        <f>'5 жастағы балалар Ш'!BE164</f>
        <v>0</v>
      </c>
      <c r="S123" s="302">
        <f>'5 жастағы балалар Ш'!BF164</f>
        <v>6</v>
      </c>
      <c r="T123" s="302">
        <f>'5 жастағы балалар Ш'!BG164</f>
        <v>2</v>
      </c>
      <c r="U123" s="302">
        <f>'5 жастағы балалар Ш'!BH164</f>
        <v>0</v>
      </c>
      <c r="V123" s="302">
        <f>'5 жастағы балалар Ш'!BI164</f>
        <v>6</v>
      </c>
      <c r="W123" s="302">
        <f>'5 жастағы балалар Ш'!BJ164</f>
        <v>2</v>
      </c>
      <c r="X123" s="302">
        <f>'5 жастағы балалар Ш'!BK164</f>
        <v>0</v>
      </c>
      <c r="Y123" s="302">
        <f>'5 жастағы балалар Ш'!BL164</f>
        <v>7</v>
      </c>
      <c r="Z123" s="302">
        <f>'5 жастағы балалар Ш'!BM164</f>
        <v>1</v>
      </c>
      <c r="AA123" s="302">
        <f>'5 жастағы балалар Ш'!BN164</f>
        <v>0</v>
      </c>
    </row>
    <row r="124" ht="15.6" spans="2:27">
      <c r="B124" s="303"/>
      <c r="C124" s="310"/>
      <c r="D124" s="311"/>
      <c r="E124" s="311"/>
      <c r="F124" s="302" t="s">
        <v>73</v>
      </c>
      <c r="G124" s="306">
        <f>'5 жастағы балалар Ш'!AT165</f>
        <v>75</v>
      </c>
      <c r="H124" s="306">
        <f>'5 жастағы балалар Ш'!AU165</f>
        <v>25</v>
      </c>
      <c r="I124" s="306">
        <f>'5 жастағы балалар Ш'!AV165</f>
        <v>0</v>
      </c>
      <c r="J124" s="306">
        <f>'5 жастағы балалар Ш'!AW165</f>
        <v>75</v>
      </c>
      <c r="K124" s="306">
        <f>'5 жастағы балалар Ш'!AX165</f>
        <v>25</v>
      </c>
      <c r="L124" s="306">
        <f>'5 жастағы балалар Ш'!AY165</f>
        <v>0</v>
      </c>
      <c r="M124" s="306">
        <f>'5 жастағы балалар Ш'!AZ165</f>
        <v>75</v>
      </c>
      <c r="N124" s="306">
        <f>'5 жастағы балалар Ш'!BA165</f>
        <v>25</v>
      </c>
      <c r="O124" s="306">
        <f>'5 жастағы балалар Ш'!BB165</f>
        <v>0</v>
      </c>
      <c r="P124" s="306">
        <f>'5 жастағы балалар Ш'!BC165</f>
        <v>75</v>
      </c>
      <c r="Q124" s="306">
        <f>'5 жастағы балалар Ш'!BD165</f>
        <v>25</v>
      </c>
      <c r="R124" s="306">
        <f>'5 жастағы балалар Ш'!BE165</f>
        <v>0</v>
      </c>
      <c r="S124" s="306">
        <f>'5 жастағы балалар Ш'!BF165</f>
        <v>75</v>
      </c>
      <c r="T124" s="306">
        <f>'5 жастағы балалар Ш'!BG165</f>
        <v>25</v>
      </c>
      <c r="U124" s="306">
        <f>'5 жастағы балалар Ш'!BH165</f>
        <v>0</v>
      </c>
      <c r="V124" s="306">
        <f>'5 жастағы балалар Ш'!BI165</f>
        <v>75</v>
      </c>
      <c r="W124" s="306">
        <f>'5 жастағы балалар Ш'!BJ165</f>
        <v>25</v>
      </c>
      <c r="X124" s="306">
        <f>'5 жастағы балалар Ш'!BK165</f>
        <v>0</v>
      </c>
      <c r="Y124" s="306">
        <f>'5 жастағы балалар Ш'!BL165</f>
        <v>87.5</v>
      </c>
      <c r="Z124" s="306">
        <f>'5 жастағы балалар Ш'!BM165</f>
        <v>12.5</v>
      </c>
      <c r="AA124" s="306">
        <f>'5 жастағы балалар Ш'!BN165</f>
        <v>0</v>
      </c>
    </row>
    <row r="126" ht="15" customHeight="1" spans="2:27">
      <c r="B126" s="179" t="s">
        <v>3</v>
      </c>
      <c r="C126" s="198" t="s">
        <v>808</v>
      </c>
      <c r="D126" s="199" t="s">
        <v>809</v>
      </c>
      <c r="E126" s="200"/>
      <c r="F126" s="198" t="s">
        <v>810</v>
      </c>
      <c r="G126" s="201" t="s">
        <v>405</v>
      </c>
      <c r="H126" s="202"/>
      <c r="I126" s="202"/>
      <c r="J126" s="202"/>
      <c r="K126" s="202"/>
      <c r="L126" s="202"/>
      <c r="M126" s="202"/>
      <c r="N126" s="202"/>
      <c r="O126" s="202"/>
      <c r="P126" s="202"/>
      <c r="Q126" s="202"/>
      <c r="R126" s="202"/>
      <c r="S126" s="202"/>
      <c r="T126" s="202"/>
      <c r="U126" s="202"/>
      <c r="V126" s="202"/>
      <c r="W126" s="202"/>
      <c r="X126" s="202"/>
      <c r="Y126" s="202"/>
      <c r="Z126" s="202"/>
      <c r="AA126" s="278"/>
    </row>
    <row r="127" spans="2:27">
      <c r="B127" s="203"/>
      <c r="C127" s="204"/>
      <c r="D127" s="205"/>
      <c r="E127" s="206"/>
      <c r="F127" s="204"/>
      <c r="G127" s="207" t="s">
        <v>409</v>
      </c>
      <c r="H127" s="208"/>
      <c r="I127" s="208"/>
      <c r="J127" s="208"/>
      <c r="K127" s="208"/>
      <c r="L127" s="208"/>
      <c r="M127" s="208"/>
      <c r="N127" s="208"/>
      <c r="O127" s="208"/>
      <c r="P127" s="208"/>
      <c r="Q127" s="208"/>
      <c r="R127" s="208"/>
      <c r="S127" s="208"/>
      <c r="T127" s="208"/>
      <c r="U127" s="208"/>
      <c r="V127" s="208"/>
      <c r="W127" s="208"/>
      <c r="X127" s="208"/>
      <c r="Y127" s="208"/>
      <c r="Z127" s="208"/>
      <c r="AA127" s="279"/>
    </row>
    <row r="128" ht="126.75" customHeight="1" spans="2:27">
      <c r="B128" s="203"/>
      <c r="C128" s="204"/>
      <c r="D128" s="205"/>
      <c r="E128" s="206"/>
      <c r="F128" s="204"/>
      <c r="G128" s="314" t="s">
        <v>615</v>
      </c>
      <c r="H128" s="314"/>
      <c r="I128" s="314"/>
      <c r="J128" s="314" t="s">
        <v>616</v>
      </c>
      <c r="K128" s="314"/>
      <c r="L128" s="314"/>
      <c r="M128" s="314" t="s">
        <v>617</v>
      </c>
      <c r="N128" s="314"/>
      <c r="O128" s="314"/>
      <c r="P128" s="314" t="s">
        <v>618</v>
      </c>
      <c r="Q128" s="314"/>
      <c r="R128" s="314"/>
      <c r="S128" s="314" t="s">
        <v>619</v>
      </c>
      <c r="T128" s="314"/>
      <c r="U128" s="314"/>
      <c r="V128" s="314" t="s">
        <v>620</v>
      </c>
      <c r="W128" s="314"/>
      <c r="X128" s="314"/>
      <c r="Y128" s="293" t="s">
        <v>621</v>
      </c>
      <c r="Z128" s="293"/>
      <c r="AA128" s="293"/>
    </row>
    <row r="129" ht="62.4" spans="2:27">
      <c r="B129" s="185"/>
      <c r="C129" s="294"/>
      <c r="D129" s="295"/>
      <c r="E129" s="296"/>
      <c r="F129" s="294"/>
      <c r="G129" s="186" t="s">
        <v>795</v>
      </c>
      <c r="H129" s="186" t="s">
        <v>796</v>
      </c>
      <c r="I129" s="186" t="s">
        <v>797</v>
      </c>
      <c r="J129" s="186" t="s">
        <v>795</v>
      </c>
      <c r="K129" s="186" t="s">
        <v>796</v>
      </c>
      <c r="L129" s="186" t="s">
        <v>797</v>
      </c>
      <c r="M129" s="186" t="s">
        <v>795</v>
      </c>
      <c r="N129" s="186" t="s">
        <v>796</v>
      </c>
      <c r="O129" s="186" t="s">
        <v>797</v>
      </c>
      <c r="P129" s="186" t="s">
        <v>795</v>
      </c>
      <c r="Q129" s="186" t="s">
        <v>796</v>
      </c>
      <c r="R129" s="186" t="s">
        <v>797</v>
      </c>
      <c r="S129" s="186" t="s">
        <v>795</v>
      </c>
      <c r="T129" s="186" t="s">
        <v>796</v>
      </c>
      <c r="U129" s="186" t="s">
        <v>797</v>
      </c>
      <c r="V129" s="186" t="s">
        <v>795</v>
      </c>
      <c r="W129" s="186" t="s">
        <v>796</v>
      </c>
      <c r="X129" s="186" t="s">
        <v>797</v>
      </c>
      <c r="Y129" s="186" t="s">
        <v>795</v>
      </c>
      <c r="Z129" s="186" t="s">
        <v>796</v>
      </c>
      <c r="AA129" s="186" t="s">
        <v>797</v>
      </c>
    </row>
    <row r="130" ht="45" customHeight="1" spans="2:27">
      <c r="B130" s="297">
        <v>1</v>
      </c>
      <c r="C130" s="307" t="str">
        <f>C88</f>
        <v>"************"</v>
      </c>
      <c r="D130" s="308" t="str">
        <f>D88</f>
        <v>**************</v>
      </c>
      <c r="E130" s="309"/>
      <c r="F130" s="301">
        <f>Q81</f>
        <v>0</v>
      </c>
      <c r="G130" s="302">
        <f>'5 жастағы балалар Ш'!BO164</f>
        <v>5</v>
      </c>
      <c r="H130" s="302">
        <f>'5 жастағы балалар Ш'!BP164</f>
        <v>3</v>
      </c>
      <c r="I130" s="302">
        <f>'5 жастағы балалар Ш'!BQ164</f>
        <v>0</v>
      </c>
      <c r="J130" s="302">
        <f>'5 жастағы балалар Ш'!BR164</f>
        <v>6</v>
      </c>
      <c r="K130" s="302">
        <f>'5 жастағы балалар Ш'!BS164</f>
        <v>2</v>
      </c>
      <c r="L130" s="302">
        <f>'5 жастағы балалар Ш'!BT164</f>
        <v>0</v>
      </c>
      <c r="M130" s="302">
        <f>'5 жастағы балалар Ш'!BU164</f>
        <v>7</v>
      </c>
      <c r="N130" s="302">
        <f>'5 жастағы балалар Ш'!BV164</f>
        <v>1</v>
      </c>
      <c r="O130" s="302">
        <f>'5 жастағы балалар Ш'!BW164</f>
        <v>0</v>
      </c>
      <c r="P130" s="302">
        <f>'5 жастағы балалар Ш'!BX164</f>
        <v>7</v>
      </c>
      <c r="Q130" s="302">
        <f>'5 жастағы балалар Ш'!BY164</f>
        <v>1</v>
      </c>
      <c r="R130" s="302">
        <f>'5 жастағы балалар Ш'!BZ164</f>
        <v>0</v>
      </c>
      <c r="S130" s="302">
        <f>'5 жастағы балалар Ш'!CA164</f>
        <v>7</v>
      </c>
      <c r="T130" s="302">
        <f>'5 жастағы балалар Ш'!CB164</f>
        <v>1</v>
      </c>
      <c r="U130" s="302">
        <f>'5 жастағы балалар Ш'!CC164</f>
        <v>0</v>
      </c>
      <c r="V130" s="302">
        <f>'5 жастағы балалар Ш'!CD164</f>
        <v>6</v>
      </c>
      <c r="W130" s="302">
        <f>'5 жастағы балалар Ш'!CE164</f>
        <v>2</v>
      </c>
      <c r="X130" s="302">
        <f>'5 жастағы балалар Ш'!CF164</f>
        <v>0</v>
      </c>
      <c r="Y130" s="302">
        <f>'5 жастағы балалар Ш'!CG164</f>
        <v>7</v>
      </c>
      <c r="Z130" s="302">
        <f>'5 жастағы балалар Ш'!CH164</f>
        <v>1</v>
      </c>
      <c r="AA130" s="302">
        <f>'5 жастағы балалар Ш'!CI164</f>
        <v>0</v>
      </c>
    </row>
    <row r="131" ht="15.6" spans="2:27">
      <c r="B131" s="303"/>
      <c r="C131" s="310"/>
      <c r="D131" s="311"/>
      <c r="E131" s="311"/>
      <c r="F131" s="302" t="s">
        <v>73</v>
      </c>
      <c r="G131" s="306">
        <f>'5 жастағы балалар Ш'!BO165</f>
        <v>62.5</v>
      </c>
      <c r="H131" s="306">
        <f>'5 жастағы балалар Ш'!BP165</f>
        <v>37.5</v>
      </c>
      <c r="I131" s="306">
        <f>'5 жастағы балалар Ш'!BQ165</f>
        <v>0</v>
      </c>
      <c r="J131" s="306">
        <f>'5 жастағы балалар Ш'!BR165</f>
        <v>75</v>
      </c>
      <c r="K131" s="306">
        <f>'5 жастағы балалар Ш'!BS165</f>
        <v>25</v>
      </c>
      <c r="L131" s="306">
        <f>'5 жастағы балалар Ш'!BT165</f>
        <v>0</v>
      </c>
      <c r="M131" s="306">
        <f>'5 жастағы балалар Ш'!BU165</f>
        <v>87.5</v>
      </c>
      <c r="N131" s="306">
        <f>'5 жастағы балалар Ш'!BV165</f>
        <v>12.5</v>
      </c>
      <c r="O131" s="306">
        <f>'5 жастағы балалар Ш'!BW165</f>
        <v>0</v>
      </c>
      <c r="P131" s="306">
        <f>'5 жастағы балалар Ш'!BX165</f>
        <v>87.5</v>
      </c>
      <c r="Q131" s="306">
        <f>'5 жастағы балалар Ш'!BY165</f>
        <v>12.5</v>
      </c>
      <c r="R131" s="306">
        <f>'5 жастағы балалар Ш'!BZ165</f>
        <v>0</v>
      </c>
      <c r="S131" s="306">
        <f>'5 жастағы балалар Ш'!CA165</f>
        <v>87.5</v>
      </c>
      <c r="T131" s="306">
        <f>'5 жастағы балалар Ш'!CB165</f>
        <v>12.5</v>
      </c>
      <c r="U131" s="306">
        <f>'5 жастағы балалар Ш'!CC165</f>
        <v>0</v>
      </c>
      <c r="V131" s="306">
        <f>'5 жастағы балалар Ш'!CD165</f>
        <v>75</v>
      </c>
      <c r="W131" s="306">
        <f>'5 жастағы балалар Ш'!CE165</f>
        <v>25</v>
      </c>
      <c r="X131" s="306">
        <f>'5 жастағы балалар Ш'!CF165</f>
        <v>0</v>
      </c>
      <c r="Y131" s="306">
        <f>'5 жастағы балалар Ш'!CG165</f>
        <v>87.5</v>
      </c>
      <c r="Z131" s="306">
        <f>'5 жастағы балалар Ш'!CH165</f>
        <v>12.5</v>
      </c>
      <c r="AA131" s="306">
        <f>'5 жастағы балалар Ш'!CI165</f>
        <v>0</v>
      </c>
    </row>
    <row r="133" ht="15" customHeight="1" spans="2:27">
      <c r="B133" s="179" t="s">
        <v>3</v>
      </c>
      <c r="C133" s="198" t="s">
        <v>808</v>
      </c>
      <c r="D133" s="199" t="s">
        <v>809</v>
      </c>
      <c r="E133" s="200"/>
      <c r="F133" s="198" t="s">
        <v>810</v>
      </c>
      <c r="G133" s="201" t="s">
        <v>405</v>
      </c>
      <c r="H133" s="202"/>
      <c r="I133" s="202"/>
      <c r="J133" s="202"/>
      <c r="K133" s="202"/>
      <c r="L133" s="202"/>
      <c r="M133" s="202"/>
      <c r="N133" s="202"/>
      <c r="O133" s="202"/>
      <c r="P133" s="202"/>
      <c r="Q133" s="202"/>
      <c r="R133" s="202"/>
      <c r="S133" s="202"/>
      <c r="T133" s="202"/>
      <c r="U133" s="202"/>
      <c r="V133" s="202"/>
      <c r="W133" s="202"/>
      <c r="X133" s="202"/>
      <c r="Y133" s="202"/>
      <c r="Z133" s="202"/>
      <c r="AA133" s="278"/>
    </row>
    <row r="134" spans="2:27">
      <c r="B134" s="203"/>
      <c r="C134" s="204"/>
      <c r="D134" s="205"/>
      <c r="E134" s="206"/>
      <c r="F134" s="204"/>
      <c r="G134" s="207" t="s">
        <v>410</v>
      </c>
      <c r="H134" s="208"/>
      <c r="I134" s="208"/>
      <c r="J134" s="208"/>
      <c r="K134" s="208"/>
      <c r="L134" s="208"/>
      <c r="M134" s="208"/>
      <c r="N134" s="208"/>
      <c r="O134" s="208"/>
      <c r="P134" s="208"/>
      <c r="Q134" s="208"/>
      <c r="R134" s="208"/>
      <c r="S134" s="208"/>
      <c r="T134" s="208"/>
      <c r="U134" s="208"/>
      <c r="V134" s="208"/>
      <c r="W134" s="208"/>
      <c r="X134" s="208"/>
      <c r="Y134" s="208"/>
      <c r="Z134" s="208"/>
      <c r="AA134" s="279"/>
    </row>
    <row r="135" ht="114.75" customHeight="1" spans="2:27">
      <c r="B135" s="203"/>
      <c r="C135" s="204"/>
      <c r="D135" s="205"/>
      <c r="E135" s="206"/>
      <c r="F135" s="204"/>
      <c r="G135" s="293" t="s">
        <v>622</v>
      </c>
      <c r="H135" s="293"/>
      <c r="I135" s="293"/>
      <c r="J135" s="293" t="s">
        <v>623</v>
      </c>
      <c r="K135" s="293"/>
      <c r="L135" s="293"/>
      <c r="M135" s="293" t="s">
        <v>624</v>
      </c>
      <c r="N135" s="293"/>
      <c r="O135" s="293"/>
      <c r="P135" s="293" t="s">
        <v>625</v>
      </c>
      <c r="Q135" s="293"/>
      <c r="R135" s="293"/>
      <c r="S135" s="293" t="s">
        <v>626</v>
      </c>
      <c r="T135" s="293"/>
      <c r="U135" s="293"/>
      <c r="V135" s="293" t="s">
        <v>627</v>
      </c>
      <c r="W135" s="293"/>
      <c r="X135" s="293"/>
      <c r="Y135" s="293" t="s">
        <v>628</v>
      </c>
      <c r="Z135" s="293"/>
      <c r="AA135" s="293"/>
    </row>
    <row r="136" ht="62.4" spans="2:27">
      <c r="B136" s="185"/>
      <c r="C136" s="294"/>
      <c r="D136" s="295"/>
      <c r="E136" s="296"/>
      <c r="F136" s="294"/>
      <c r="G136" s="186" t="s">
        <v>795</v>
      </c>
      <c r="H136" s="186" t="s">
        <v>796</v>
      </c>
      <c r="I136" s="186" t="s">
        <v>797</v>
      </c>
      <c r="J136" s="186" t="s">
        <v>795</v>
      </c>
      <c r="K136" s="186" t="s">
        <v>796</v>
      </c>
      <c r="L136" s="186" t="s">
        <v>797</v>
      </c>
      <c r="M136" s="186" t="s">
        <v>795</v>
      </c>
      <c r="N136" s="186" t="s">
        <v>796</v>
      </c>
      <c r="O136" s="186" t="s">
        <v>797</v>
      </c>
      <c r="P136" s="186" t="s">
        <v>795</v>
      </c>
      <c r="Q136" s="186" t="s">
        <v>796</v>
      </c>
      <c r="R136" s="186" t="s">
        <v>797</v>
      </c>
      <c r="S136" s="186" t="s">
        <v>795</v>
      </c>
      <c r="T136" s="186" t="s">
        <v>796</v>
      </c>
      <c r="U136" s="186" t="s">
        <v>797</v>
      </c>
      <c r="V136" s="186" t="s">
        <v>795</v>
      </c>
      <c r="W136" s="186" t="s">
        <v>796</v>
      </c>
      <c r="X136" s="186" t="s">
        <v>797</v>
      </c>
      <c r="Y136" s="186" t="s">
        <v>795</v>
      </c>
      <c r="Z136" s="186" t="s">
        <v>796</v>
      </c>
      <c r="AA136" s="186" t="s">
        <v>797</v>
      </c>
    </row>
    <row r="137" ht="45" customHeight="1" spans="2:27">
      <c r="B137" s="297">
        <v>1</v>
      </c>
      <c r="C137" s="307" t="str">
        <f>C102</f>
        <v>"************"</v>
      </c>
      <c r="D137" s="308" t="str">
        <f>D102</f>
        <v>**************</v>
      </c>
      <c r="E137" s="309"/>
      <c r="F137" s="301">
        <f>Q88</f>
        <v>4</v>
      </c>
      <c r="G137" s="302">
        <f>'5 жастағы балалар Ш'!CJ164</f>
        <v>5</v>
      </c>
      <c r="H137" s="302">
        <f>'5 жастағы балалар Ш'!CK164</f>
        <v>3</v>
      </c>
      <c r="I137" s="302">
        <f>'5 жастағы балалар Ш'!CL164</f>
        <v>0</v>
      </c>
      <c r="J137" s="302">
        <f>'5 жастағы балалар Ш'!CM164</f>
        <v>5</v>
      </c>
      <c r="K137" s="302">
        <f>'5 жастағы балалар Ш'!CN164</f>
        <v>3</v>
      </c>
      <c r="L137" s="302">
        <f>'5 жастағы балалар Ш'!CO164</f>
        <v>0</v>
      </c>
      <c r="M137" s="302">
        <f>'5 жастағы балалар Ш'!CP164</f>
        <v>6</v>
      </c>
      <c r="N137" s="302">
        <f>'5 жастағы балалар Ш'!CQ164</f>
        <v>2</v>
      </c>
      <c r="O137" s="302">
        <f>'5 жастағы балалар Ш'!CR164</f>
        <v>0</v>
      </c>
      <c r="P137" s="302">
        <f>'5 жастағы балалар Ш'!CS164</f>
        <v>6</v>
      </c>
      <c r="Q137" s="302">
        <f>'5 жастағы балалар Ш'!CT164</f>
        <v>1</v>
      </c>
      <c r="R137" s="302">
        <f>'5 жастағы балалар Ш'!CU164</f>
        <v>1</v>
      </c>
      <c r="S137" s="302">
        <f>'5 жастағы балалар Ш'!CV164</f>
        <v>0</v>
      </c>
      <c r="T137" s="302">
        <f>'5 жастағы балалар Ш'!CW164</f>
        <v>7</v>
      </c>
      <c r="U137" s="302">
        <f>'5 жастағы балалар Ш'!CX164</f>
        <v>1</v>
      </c>
      <c r="V137" s="302">
        <f>'5 жастағы балалар Ш'!CY164</f>
        <v>6</v>
      </c>
      <c r="W137" s="302">
        <f>'5 жастағы балалар Ш'!CZ164</f>
        <v>1</v>
      </c>
      <c r="X137" s="302">
        <f>'5 жастағы балалар Ш'!DA164</f>
        <v>1</v>
      </c>
      <c r="Y137" s="302">
        <f>'5 жастағы балалар Ш'!DB164</f>
        <v>7</v>
      </c>
      <c r="Z137" s="302">
        <f>'5 жастағы балалар Ш'!DC164</f>
        <v>0</v>
      </c>
      <c r="AA137" s="302">
        <f>'5 жастағы балалар Ш'!DD164</f>
        <v>1</v>
      </c>
    </row>
    <row r="138" ht="15.6" spans="2:27">
      <c r="B138" s="303"/>
      <c r="C138" s="310"/>
      <c r="D138" s="311"/>
      <c r="E138" s="311"/>
      <c r="F138" s="302" t="s">
        <v>73</v>
      </c>
      <c r="G138" s="306">
        <f>'5 жастағы балалар Ш'!CJ165</f>
        <v>62.5</v>
      </c>
      <c r="H138" s="306">
        <f>'5 жастағы балалар Ш'!CK165</f>
        <v>37.5</v>
      </c>
      <c r="I138" s="306">
        <f>'5 жастағы балалар Ш'!CL165</f>
        <v>0</v>
      </c>
      <c r="J138" s="306">
        <f>'5 жастағы балалар Ш'!CM165</f>
        <v>62.5</v>
      </c>
      <c r="K138" s="306">
        <f>'5 жастағы балалар Ш'!CN165</f>
        <v>37.5</v>
      </c>
      <c r="L138" s="306">
        <f>'5 жастағы балалар Ш'!CO165</f>
        <v>0</v>
      </c>
      <c r="M138" s="306">
        <f>'5 жастағы балалар Ш'!CP165</f>
        <v>75</v>
      </c>
      <c r="N138" s="306">
        <f>'5 жастағы балалар Ш'!CQ165</f>
        <v>25</v>
      </c>
      <c r="O138" s="306">
        <f>'5 жастағы балалар Ш'!CR165</f>
        <v>0</v>
      </c>
      <c r="P138" s="306">
        <f>'5 жастағы балалар Ш'!CS165</f>
        <v>75</v>
      </c>
      <c r="Q138" s="306">
        <f>'5 жастағы балалар Ш'!CT165</f>
        <v>12.5</v>
      </c>
      <c r="R138" s="306">
        <f>'5 жастағы балалар Ш'!CU165</f>
        <v>12.5</v>
      </c>
      <c r="S138" s="306">
        <f>'5 жастағы балалар Ш'!CV165</f>
        <v>0</v>
      </c>
      <c r="T138" s="306">
        <f>'5 жастағы балалар Ш'!CW165</f>
        <v>87.5</v>
      </c>
      <c r="U138" s="306">
        <f>'5 жастағы балалар Ш'!CX165</f>
        <v>12.5</v>
      </c>
      <c r="V138" s="306">
        <f>'5 жастағы балалар Ш'!CY165</f>
        <v>75</v>
      </c>
      <c r="W138" s="306">
        <f>'5 жастағы балалар Ш'!CZ165</f>
        <v>12.5</v>
      </c>
      <c r="X138" s="306">
        <f>'5 жастағы балалар Ш'!DA165</f>
        <v>12.5</v>
      </c>
      <c r="Y138" s="306">
        <f>'5 жастағы балалар Ш'!DB165</f>
        <v>87.5</v>
      </c>
      <c r="Z138" s="306">
        <f>'5 жастағы балалар Ш'!DC165</f>
        <v>0</v>
      </c>
      <c r="AA138" s="306">
        <f>'5 жастағы балалар Ш'!DD165</f>
        <v>12.5</v>
      </c>
    </row>
    <row r="140" ht="15" customHeight="1" spans="2:27">
      <c r="B140" s="179" t="s">
        <v>3</v>
      </c>
      <c r="C140" s="198" t="s">
        <v>808</v>
      </c>
      <c r="D140" s="199" t="s">
        <v>809</v>
      </c>
      <c r="E140" s="200"/>
      <c r="F140" s="198" t="s">
        <v>810</v>
      </c>
      <c r="G140" s="201" t="s">
        <v>726</v>
      </c>
      <c r="H140" s="202"/>
      <c r="I140" s="202"/>
      <c r="J140" s="202"/>
      <c r="K140" s="202"/>
      <c r="L140" s="202"/>
      <c r="M140" s="202"/>
      <c r="N140" s="202"/>
      <c r="O140" s="202"/>
      <c r="P140" s="202"/>
      <c r="Q140" s="202"/>
      <c r="R140" s="202"/>
      <c r="S140" s="202"/>
      <c r="T140" s="202"/>
      <c r="U140" s="202"/>
      <c r="V140" s="202"/>
      <c r="W140" s="202"/>
      <c r="X140" s="202"/>
      <c r="Y140" s="202"/>
      <c r="Z140" s="202"/>
      <c r="AA140" s="278"/>
    </row>
    <row r="141" spans="2:27">
      <c r="B141" s="203"/>
      <c r="C141" s="204"/>
      <c r="D141" s="205"/>
      <c r="E141" s="206"/>
      <c r="F141" s="204"/>
      <c r="G141" s="207" t="s">
        <v>727</v>
      </c>
      <c r="H141" s="208"/>
      <c r="I141" s="208"/>
      <c r="J141" s="208"/>
      <c r="K141" s="208"/>
      <c r="L141" s="208"/>
      <c r="M141" s="208"/>
      <c r="N141" s="208"/>
      <c r="O141" s="208"/>
      <c r="P141" s="208"/>
      <c r="Q141" s="208"/>
      <c r="R141" s="208"/>
      <c r="S141" s="208"/>
      <c r="T141" s="208"/>
      <c r="U141" s="208"/>
      <c r="V141" s="208"/>
      <c r="W141" s="208"/>
      <c r="X141" s="208"/>
      <c r="Y141" s="208"/>
      <c r="Z141" s="208"/>
      <c r="AA141" s="279"/>
    </row>
    <row r="142" ht="158.25" customHeight="1" spans="2:27">
      <c r="B142" s="203"/>
      <c r="C142" s="204"/>
      <c r="D142" s="205"/>
      <c r="E142" s="206"/>
      <c r="F142" s="204"/>
      <c r="G142" s="293" t="s">
        <v>765</v>
      </c>
      <c r="H142" s="293"/>
      <c r="I142" s="293"/>
      <c r="J142" s="293" t="s">
        <v>766</v>
      </c>
      <c r="K142" s="293"/>
      <c r="L142" s="293"/>
      <c r="M142" s="293" t="s">
        <v>767</v>
      </c>
      <c r="N142" s="293"/>
      <c r="O142" s="293"/>
      <c r="P142" s="293" t="s">
        <v>768</v>
      </c>
      <c r="Q142" s="293"/>
      <c r="R142" s="293"/>
      <c r="S142" s="293" t="s">
        <v>769</v>
      </c>
      <c r="T142" s="293"/>
      <c r="U142" s="293"/>
      <c r="V142" s="293" t="s">
        <v>770</v>
      </c>
      <c r="W142" s="293"/>
      <c r="X142" s="293"/>
      <c r="Y142" s="293" t="s">
        <v>771</v>
      </c>
      <c r="Z142" s="293"/>
      <c r="AA142" s="293"/>
    </row>
    <row r="143" ht="62.4" spans="2:27">
      <c r="B143" s="185"/>
      <c r="C143" s="294"/>
      <c r="D143" s="295"/>
      <c r="E143" s="296"/>
      <c r="F143" s="294"/>
      <c r="G143" s="186" t="s">
        <v>795</v>
      </c>
      <c r="H143" s="186" t="s">
        <v>796</v>
      </c>
      <c r="I143" s="186" t="s">
        <v>797</v>
      </c>
      <c r="J143" s="186" t="s">
        <v>795</v>
      </c>
      <c r="K143" s="186" t="s">
        <v>796</v>
      </c>
      <c r="L143" s="186" t="s">
        <v>797</v>
      </c>
      <c r="M143" s="186" t="s">
        <v>795</v>
      </c>
      <c r="N143" s="186" t="s">
        <v>796</v>
      </c>
      <c r="O143" s="186" t="s">
        <v>797</v>
      </c>
      <c r="P143" s="186" t="s">
        <v>795</v>
      </c>
      <c r="Q143" s="186" t="s">
        <v>796</v>
      </c>
      <c r="R143" s="186" t="s">
        <v>797</v>
      </c>
      <c r="S143" s="186" t="s">
        <v>795</v>
      </c>
      <c r="T143" s="186" t="s">
        <v>796</v>
      </c>
      <c r="U143" s="186" t="s">
        <v>797</v>
      </c>
      <c r="V143" s="186" t="s">
        <v>795</v>
      </c>
      <c r="W143" s="186" t="s">
        <v>796</v>
      </c>
      <c r="X143" s="186" t="s">
        <v>797</v>
      </c>
      <c r="Y143" s="186" t="s">
        <v>795</v>
      </c>
      <c r="Z143" s="186" t="s">
        <v>796</v>
      </c>
      <c r="AA143" s="186" t="s">
        <v>797</v>
      </c>
    </row>
    <row r="144" ht="45" customHeight="1" spans="2:27">
      <c r="B144" s="297">
        <v>1</v>
      </c>
      <c r="C144" s="307" t="str">
        <f>C67</f>
        <v>"************"</v>
      </c>
      <c r="D144" s="308" t="str">
        <f>D67</f>
        <v>**************</v>
      </c>
      <c r="E144" s="309"/>
      <c r="F144" s="301">
        <f>Q60</f>
        <v>8</v>
      </c>
      <c r="G144" s="312">
        <f>'5 жастағы балалар Ә'!D164</f>
        <v>7</v>
      </c>
      <c r="H144" s="312">
        <f>'5 жастағы балалар Ә'!E164</f>
        <v>1</v>
      </c>
      <c r="I144" s="312">
        <f>'5 жастағы балалар Ә'!F164</f>
        <v>0</v>
      </c>
      <c r="J144" s="312">
        <f>'5 жастағы балалар Ә'!G164</f>
        <v>8</v>
      </c>
      <c r="K144" s="312">
        <f>'5 жастағы балалар Ә'!H164</f>
        <v>0</v>
      </c>
      <c r="L144" s="312">
        <f>'5 жастағы балалар Ә'!I164</f>
        <v>0</v>
      </c>
      <c r="M144" s="312">
        <f>'5 жастағы балалар Ә'!J164</f>
        <v>6</v>
      </c>
      <c r="N144" s="312">
        <f>'5 жастағы балалар Ә'!K164</f>
        <v>1</v>
      </c>
      <c r="O144" s="312">
        <f>'5 жастағы балалар Ә'!L164</f>
        <v>1</v>
      </c>
      <c r="P144" s="312">
        <f>'5 жастағы балалар Ә'!M164</f>
        <v>6</v>
      </c>
      <c r="Q144" s="312">
        <f>'5 жастағы балалар Ә'!N164</f>
        <v>1</v>
      </c>
      <c r="R144" s="312">
        <f>'5 жастағы балалар Ә'!O164</f>
        <v>1</v>
      </c>
      <c r="S144" s="312">
        <f>'5 жастағы балалар Ә'!P164</f>
        <v>6</v>
      </c>
      <c r="T144" s="312">
        <f>'5 жастағы балалар Ә'!Q164</f>
        <v>2</v>
      </c>
      <c r="U144" s="312">
        <f>'5 жастағы балалар Ә'!R164</f>
        <v>0</v>
      </c>
      <c r="V144" s="312">
        <f>'5 жастағы балалар Ә'!S164</f>
        <v>6</v>
      </c>
      <c r="W144" s="312">
        <f>'5 жастағы балалар Ә'!T164</f>
        <v>1</v>
      </c>
      <c r="X144" s="312">
        <f>'5 жастағы балалар Ә'!U164</f>
        <v>1</v>
      </c>
      <c r="Y144" s="312">
        <f>'5 жастағы балалар Ә'!V164</f>
        <v>7</v>
      </c>
      <c r="Z144" s="312">
        <f>'5 жастағы балалар Ә'!W164</f>
        <v>1</v>
      </c>
      <c r="AA144" s="312">
        <f>'5 жастағы балалар Ә'!X164</f>
        <v>0</v>
      </c>
    </row>
    <row r="145" ht="15.6" spans="2:27">
      <c r="B145" s="303"/>
      <c r="C145" s="310"/>
      <c r="D145" s="311"/>
      <c r="E145" s="311"/>
      <c r="F145" s="302" t="s">
        <v>73</v>
      </c>
      <c r="G145" s="313">
        <f>'5 жастағы балалар Ә'!D165</f>
        <v>87.5</v>
      </c>
      <c r="H145" s="313">
        <f>'5 жастағы балалар Ә'!E165</f>
        <v>12.5</v>
      </c>
      <c r="I145" s="313">
        <f>'5 жастағы балалар Ә'!F165</f>
        <v>0</v>
      </c>
      <c r="J145" s="313">
        <f>'5 жастағы балалар Ә'!G165</f>
        <v>100</v>
      </c>
      <c r="K145" s="313">
        <f>'5 жастағы балалар Ә'!H165</f>
        <v>0</v>
      </c>
      <c r="L145" s="313">
        <f>'5 жастағы балалар Ә'!I165</f>
        <v>0</v>
      </c>
      <c r="M145" s="313">
        <f>'5 жастағы балалар Ә'!J165</f>
        <v>75</v>
      </c>
      <c r="N145" s="313">
        <f>'5 жастағы балалар Ә'!K165</f>
        <v>12.5</v>
      </c>
      <c r="O145" s="313">
        <f>'5 жастағы балалар Ә'!L165</f>
        <v>12.5</v>
      </c>
      <c r="P145" s="313">
        <f>'5 жастағы балалар Ә'!M165</f>
        <v>75</v>
      </c>
      <c r="Q145" s="313">
        <f>'5 жастағы балалар Ә'!N165</f>
        <v>12.5</v>
      </c>
      <c r="R145" s="313">
        <f>'5 жастағы балалар Ә'!O165</f>
        <v>12.5</v>
      </c>
      <c r="S145" s="313">
        <f>'5 жастағы балалар Ә'!P165</f>
        <v>75</v>
      </c>
      <c r="T145" s="313">
        <f>'5 жастағы балалар Ә'!Q165</f>
        <v>25</v>
      </c>
      <c r="U145" s="313">
        <f>'5 жастағы балалар Ә'!R165</f>
        <v>0</v>
      </c>
      <c r="V145" s="313">
        <f>'5 жастағы балалар Ә'!S165</f>
        <v>75</v>
      </c>
      <c r="W145" s="313">
        <f>'5 жастағы балалар Ә'!T165</f>
        <v>12.5</v>
      </c>
      <c r="X145" s="313">
        <f>'5 жастағы балалар Ә'!U165</f>
        <v>12.5</v>
      </c>
      <c r="Y145" s="313">
        <f>'5 жастағы балалар Ә'!V165</f>
        <v>87.5</v>
      </c>
      <c r="Z145" s="313">
        <f>'5 жастағы балалар Ә'!W165</f>
        <v>12.5</v>
      </c>
      <c r="AA145" s="313">
        <f>'5 жастағы балалар Ә'!X165</f>
        <v>0</v>
      </c>
    </row>
  </sheetData>
  <sheetProtection password="CC4B" sheet="1" selectLockedCells="1"/>
  <mergeCells count="233">
    <mergeCell ref="B1:U1"/>
    <mergeCell ref="C4:U4"/>
    <mergeCell ref="B5:U5"/>
    <mergeCell ref="A6:V6"/>
    <mergeCell ref="D8:F8"/>
    <mergeCell ref="G8:I8"/>
    <mergeCell ref="J8:L8"/>
    <mergeCell ref="M8:O8"/>
    <mergeCell ref="P8:R8"/>
    <mergeCell ref="X10:AE10"/>
    <mergeCell ref="AT10:AW10"/>
    <mergeCell ref="AV15:AW15"/>
    <mergeCell ref="AX15:AY15"/>
    <mergeCell ref="AZ15:BA15"/>
    <mergeCell ref="BB15:BC15"/>
    <mergeCell ref="AV24:AW24"/>
    <mergeCell ref="AX24:AY24"/>
    <mergeCell ref="AZ24:BA24"/>
    <mergeCell ref="BB24:BC24"/>
    <mergeCell ref="BD24:BE24"/>
    <mergeCell ref="X34:Z34"/>
    <mergeCell ref="Y35:Z35"/>
    <mergeCell ref="Y36:Z36"/>
    <mergeCell ref="Y37:Z37"/>
    <mergeCell ref="Y38:Z38"/>
    <mergeCell ref="Y39:Z39"/>
    <mergeCell ref="Y40:Z40"/>
    <mergeCell ref="Y41:Z41"/>
    <mergeCell ref="Y42:Z42"/>
    <mergeCell ref="Y43:Z43"/>
    <mergeCell ref="B59:U59"/>
    <mergeCell ref="B60:P60"/>
    <mergeCell ref="Q60:U60"/>
    <mergeCell ref="G63:AA63"/>
    <mergeCell ref="G64:AA64"/>
    <mergeCell ref="G65:I65"/>
    <mergeCell ref="J65:L65"/>
    <mergeCell ref="M65:O65"/>
    <mergeCell ref="P65:R65"/>
    <mergeCell ref="S65:U65"/>
    <mergeCell ref="V65:X65"/>
    <mergeCell ref="Y65:AA65"/>
    <mergeCell ref="D67:E67"/>
    <mergeCell ref="D68:E68"/>
    <mergeCell ref="G70:AA70"/>
    <mergeCell ref="G71:AA71"/>
    <mergeCell ref="G72:I72"/>
    <mergeCell ref="J72:L72"/>
    <mergeCell ref="M72:O72"/>
    <mergeCell ref="P72:R72"/>
    <mergeCell ref="S72:U72"/>
    <mergeCell ref="V72:X72"/>
    <mergeCell ref="Y72:AA72"/>
    <mergeCell ref="D74:E74"/>
    <mergeCell ref="D75:E75"/>
    <mergeCell ref="G77:AA77"/>
    <mergeCell ref="G78:AA78"/>
    <mergeCell ref="G79:I79"/>
    <mergeCell ref="J79:L79"/>
    <mergeCell ref="M79:O79"/>
    <mergeCell ref="P79:R79"/>
    <mergeCell ref="S79:U79"/>
    <mergeCell ref="V79:X79"/>
    <mergeCell ref="Y79:AA79"/>
    <mergeCell ref="D81:E81"/>
    <mergeCell ref="D82:E82"/>
    <mergeCell ref="G84:AA84"/>
    <mergeCell ref="G85:AA85"/>
    <mergeCell ref="G86:I86"/>
    <mergeCell ref="J86:L86"/>
    <mergeCell ref="M86:O86"/>
    <mergeCell ref="P86:R86"/>
    <mergeCell ref="S86:U86"/>
    <mergeCell ref="V86:X86"/>
    <mergeCell ref="Y86:AA86"/>
    <mergeCell ref="D88:E88"/>
    <mergeCell ref="D89:E89"/>
    <mergeCell ref="G91:AA91"/>
    <mergeCell ref="G92:AA92"/>
    <mergeCell ref="G93:I93"/>
    <mergeCell ref="J93:L93"/>
    <mergeCell ref="M93:O93"/>
    <mergeCell ref="P93:R93"/>
    <mergeCell ref="S93:U93"/>
    <mergeCell ref="V93:X93"/>
    <mergeCell ref="Y93:AA93"/>
    <mergeCell ref="D95:E95"/>
    <mergeCell ref="D96:E96"/>
    <mergeCell ref="G98:AA98"/>
    <mergeCell ref="G99:AA99"/>
    <mergeCell ref="G100:I100"/>
    <mergeCell ref="J100:L100"/>
    <mergeCell ref="M100:O100"/>
    <mergeCell ref="P100:R100"/>
    <mergeCell ref="S100:U100"/>
    <mergeCell ref="V100:X100"/>
    <mergeCell ref="Y100:AA100"/>
    <mergeCell ref="D102:E102"/>
    <mergeCell ref="D103:E103"/>
    <mergeCell ref="G105:AA105"/>
    <mergeCell ref="G106:AA106"/>
    <mergeCell ref="G107:I107"/>
    <mergeCell ref="J107:L107"/>
    <mergeCell ref="M107:O107"/>
    <mergeCell ref="P107:R107"/>
    <mergeCell ref="S107:U107"/>
    <mergeCell ref="V107:X107"/>
    <mergeCell ref="Y107:AA107"/>
    <mergeCell ref="D109:E109"/>
    <mergeCell ref="D110:E110"/>
    <mergeCell ref="G112:AA112"/>
    <mergeCell ref="G113:AA113"/>
    <mergeCell ref="G114:I114"/>
    <mergeCell ref="J114:L114"/>
    <mergeCell ref="M114:O114"/>
    <mergeCell ref="P114:R114"/>
    <mergeCell ref="S114:U114"/>
    <mergeCell ref="V114:X114"/>
    <mergeCell ref="Y114:AA114"/>
    <mergeCell ref="D116:E116"/>
    <mergeCell ref="D117:E117"/>
    <mergeCell ref="G119:AA119"/>
    <mergeCell ref="G120:AA120"/>
    <mergeCell ref="G121:I121"/>
    <mergeCell ref="J121:L121"/>
    <mergeCell ref="M121:O121"/>
    <mergeCell ref="P121:R121"/>
    <mergeCell ref="S121:U121"/>
    <mergeCell ref="V121:X121"/>
    <mergeCell ref="Y121:AA121"/>
    <mergeCell ref="D123:E123"/>
    <mergeCell ref="D124:E124"/>
    <mergeCell ref="G126:AA126"/>
    <mergeCell ref="G127:AA127"/>
    <mergeCell ref="G128:I128"/>
    <mergeCell ref="J128:L128"/>
    <mergeCell ref="M128:O128"/>
    <mergeCell ref="P128:R128"/>
    <mergeCell ref="S128:U128"/>
    <mergeCell ref="V128:X128"/>
    <mergeCell ref="Y128:AA128"/>
    <mergeCell ref="D130:E130"/>
    <mergeCell ref="D131:E131"/>
    <mergeCell ref="G133:AA133"/>
    <mergeCell ref="G134:AA134"/>
    <mergeCell ref="G135:I135"/>
    <mergeCell ref="J135:L135"/>
    <mergeCell ref="M135:O135"/>
    <mergeCell ref="P135:R135"/>
    <mergeCell ref="S135:U135"/>
    <mergeCell ref="V135:X135"/>
    <mergeCell ref="Y135:AA135"/>
    <mergeCell ref="D137:E137"/>
    <mergeCell ref="D138:E138"/>
    <mergeCell ref="G140:AA140"/>
    <mergeCell ref="G141:AA141"/>
    <mergeCell ref="G142:I142"/>
    <mergeCell ref="J142:L142"/>
    <mergeCell ref="M142:O142"/>
    <mergeCell ref="P142:R142"/>
    <mergeCell ref="S142:U142"/>
    <mergeCell ref="V142:X142"/>
    <mergeCell ref="Y142:AA142"/>
    <mergeCell ref="D144:E144"/>
    <mergeCell ref="D145:E145"/>
    <mergeCell ref="B8:B9"/>
    <mergeCell ref="B63:B66"/>
    <mergeCell ref="B70:B73"/>
    <mergeCell ref="B77:B80"/>
    <mergeCell ref="B84:B87"/>
    <mergeCell ref="B91:B94"/>
    <mergeCell ref="B98:B101"/>
    <mergeCell ref="B105:B108"/>
    <mergeCell ref="B112:B115"/>
    <mergeCell ref="B119:B122"/>
    <mergeCell ref="B126:B129"/>
    <mergeCell ref="B133:B136"/>
    <mergeCell ref="B140:B143"/>
    <mergeCell ref="C8:C9"/>
    <mergeCell ref="C63:C66"/>
    <mergeCell ref="C70:C73"/>
    <mergeCell ref="C77:C80"/>
    <mergeCell ref="C84:C87"/>
    <mergeCell ref="C91:C94"/>
    <mergeCell ref="C98:C101"/>
    <mergeCell ref="C105:C108"/>
    <mergeCell ref="C112:C115"/>
    <mergeCell ref="C119:C122"/>
    <mergeCell ref="C126:C129"/>
    <mergeCell ref="C133:C136"/>
    <mergeCell ref="C140:C143"/>
    <mergeCell ref="F63:F66"/>
    <mergeCell ref="F70:F73"/>
    <mergeCell ref="F77:F80"/>
    <mergeCell ref="F84:F87"/>
    <mergeCell ref="F91:F94"/>
    <mergeCell ref="F98:F101"/>
    <mergeCell ref="F105:F108"/>
    <mergeCell ref="F112:F115"/>
    <mergeCell ref="F119:F122"/>
    <mergeCell ref="F126:F129"/>
    <mergeCell ref="F133:F136"/>
    <mergeCell ref="F140:F143"/>
    <mergeCell ref="S8:S9"/>
    <mergeCell ref="T8:T9"/>
    <mergeCell ref="U8:U9"/>
    <mergeCell ref="V8:V9"/>
    <mergeCell ref="X35:X37"/>
    <mergeCell ref="X38:X40"/>
    <mergeCell ref="X41:X43"/>
    <mergeCell ref="Y12:Y14"/>
    <mergeCell ref="Y16:Y18"/>
    <mergeCell ref="Y20:Y22"/>
    <mergeCell ref="Y24:Y26"/>
    <mergeCell ref="Y28:Y30"/>
    <mergeCell ref="AC14:AC15"/>
    <mergeCell ref="AD14:AD15"/>
    <mergeCell ref="AE14:AE15"/>
    <mergeCell ref="D140:E143"/>
    <mergeCell ref="D133:E136"/>
    <mergeCell ref="D126:E129"/>
    <mergeCell ref="D119:E122"/>
    <mergeCell ref="D112:E115"/>
    <mergeCell ref="D105:E108"/>
    <mergeCell ref="AC12:AE13"/>
    <mergeCell ref="AC16:AE17"/>
    <mergeCell ref="AC21:AE30"/>
    <mergeCell ref="D98:E101"/>
    <mergeCell ref="D91:E94"/>
    <mergeCell ref="D77:E80"/>
    <mergeCell ref="D84:E87"/>
    <mergeCell ref="D70:E73"/>
    <mergeCell ref="D63:E66"/>
  </mergeCells>
  <pageMargins left="0.7" right="0.7" top="0.75" bottom="0.75" header="0.3" footer="0.3"/>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CD614"/>
  <sheetViews>
    <sheetView zoomScale="60" zoomScaleNormal="60" topLeftCell="G1" workbookViewId="0">
      <selection activeCell="D6" sqref="D6"/>
    </sheetView>
  </sheetViews>
  <sheetFormatPr defaultColWidth="9" defaultRowHeight="14.4"/>
  <cols>
    <col min="2" max="2" width="22.712962962963" customWidth="1"/>
    <col min="3" max="11" width="45.712962962963" customWidth="1"/>
    <col min="12" max="12" width="50.712962962963" customWidth="1"/>
    <col min="49" max="59" width="9.28703703703704" customWidth="1"/>
    <col min="60" max="60" width="22.5740740740741" customWidth="1"/>
    <col min="62" max="62" width="21.712962962963" customWidth="1"/>
    <col min="64" max="64" width="21.712962962963" customWidth="1"/>
    <col min="66" max="66" width="21.712962962963" customWidth="1"/>
  </cols>
  <sheetData>
    <row r="2" ht="18" spans="2:8">
      <c r="B2" s="1"/>
      <c r="C2" s="2"/>
      <c r="D2" s="163" t="s">
        <v>826</v>
      </c>
      <c r="E2" s="2"/>
      <c r="F2" s="2"/>
      <c r="G2" s="1"/>
      <c r="H2" s="1"/>
    </row>
    <row r="3" ht="18" spans="2:8">
      <c r="B3" s="1"/>
      <c r="C3" s="1"/>
      <c r="D3" s="1"/>
      <c r="E3" s="1"/>
      <c r="F3" s="1"/>
      <c r="G3" s="1"/>
      <c r="H3" s="1"/>
    </row>
    <row r="4" ht="47.25" customHeight="1" spans="2:8">
      <c r="B4" s="3" t="s">
        <v>827</v>
      </c>
      <c r="C4" s="3"/>
      <c r="D4" s="4" t="str">
        <f>'5 жастағы балалар Ф'!C10</f>
        <v>Айдар Айхан Мадиярұлы</v>
      </c>
      <c r="E4" s="5"/>
      <c r="F4" s="5"/>
      <c r="G4" s="1"/>
      <c r="H4" s="1"/>
    </row>
    <row r="5" ht="25.5" customHeight="1" spans="2:8">
      <c r="B5" s="6" t="s">
        <v>2</v>
      </c>
      <c r="C5" s="6"/>
      <c r="D5" s="7" t="str">
        <f>'5 жастағы балалар Ф'!A10</f>
        <v>02.12.2018</v>
      </c>
      <c r="E5" s="7"/>
      <c r="F5" s="7"/>
      <c r="G5" s="1"/>
      <c r="H5" s="1"/>
    </row>
    <row r="6" ht="75" customHeight="1" spans="2:8">
      <c r="B6" s="8" t="s">
        <v>828</v>
      </c>
      <c r="C6" s="8"/>
      <c r="D6" s="162" t="s">
        <v>829</v>
      </c>
      <c r="E6" s="1"/>
      <c r="F6" s="9" t="s">
        <v>830</v>
      </c>
      <c r="G6" s="1"/>
      <c r="H6" s="4"/>
    </row>
    <row r="7" ht="18" spans="2:8">
      <c r="B7" s="6" t="s">
        <v>831</v>
      </c>
      <c r="C7" s="6"/>
      <c r="D7" s="4" t="s">
        <v>832</v>
      </c>
      <c r="E7" s="1"/>
      <c r="F7" s="1"/>
      <c r="G7" s="1"/>
      <c r="H7" s="1"/>
    </row>
    <row r="9" ht="89.25" customHeight="1" spans="2:12">
      <c r="B9" s="10" t="s">
        <v>833</v>
      </c>
      <c r="C9" s="11" t="s">
        <v>834</v>
      </c>
      <c r="D9" s="11"/>
      <c r="E9" s="11"/>
      <c r="F9" s="11" t="s">
        <v>835</v>
      </c>
      <c r="G9" s="11"/>
      <c r="H9" s="11"/>
      <c r="I9" s="11" t="s">
        <v>836</v>
      </c>
      <c r="J9" s="11"/>
      <c r="K9" s="11"/>
      <c r="L9" s="11" t="s">
        <v>837</v>
      </c>
    </row>
    <row r="10" ht="90" customHeight="1" spans="2:12">
      <c r="B10" s="11" t="s">
        <v>5</v>
      </c>
      <c r="C10" s="173" t="e">
        <f>IF(C98="","",VLOOKUP(C98,$M$509:$N$511,2,TRUE))</f>
        <v>#N/A</v>
      </c>
      <c r="D10" s="174" t="str">
        <f>IF(C99="","",VLOOKUP(C99,$O$509:$P$511,2,TRUE))</f>
        <v>өкшемен, аяқтың сыртқы қырымен, адымдап, жүруді жүгірумен, секірумен
алмастырып, бағытты және қарқынды өзгертіп жүру дағдылардын қалыптастыру
</v>
      </c>
      <c r="E10" s="174" t="e">
        <f>IF(C100="","",VLOOKUP(C100,$Q$509:$R$511,2,TRUE))</f>
        <v>#N/A</v>
      </c>
      <c r="F10" s="18" t="e">
        <f>IF(C191="","",VLOOKUP(C191,$M$563:$N$565,2,TRUE))</f>
        <v>#N/A</v>
      </c>
      <c r="G10" s="18" t="str">
        <f>IF(C192="","",VLOOKUP(C192,$O$563:$P$565,2,TRUE))</f>
        <v>сапта бір-бірден, екеуден, үшеуден жүру, ересектің белгісімен тоқтап, қозғалыс
бағытын өзгертіп, заттардың арасымен,жіптерден аттап жүру дағдылардын қалыптастыру
</v>
      </c>
      <c r="H10" s="18" t="e">
        <f>IF(C193="","",VLOOKUP(C193,$Q$563:$R$565,2,TRUE))</f>
        <v>#N/A</v>
      </c>
      <c r="I10" s="18" t="str">
        <f>IF(C300="","",VLOOKUP(C300,$M$563:$N$565,2,TRUE))</f>
        <v>сапта бір-бірден, екеуден, үшеуден жүру, ересектің белгісімен тоқтап, қозғалыс
бағытын өзгертіп, заттардың арасымен,жіптерден аттап жүру қабілетін бекіту
</v>
      </c>
      <c r="J10" s="18" t="e">
        <f>IF(C301="","",VLOOKUP(C301,$O$563:$P$565,2,TRUE))</f>
        <v>#N/A</v>
      </c>
      <c r="K10" s="18" t="e">
        <f>IF(C302="","",VLOOKUP(C302,$Q$563:$R$565,2,TRUE))</f>
        <v>#N/A</v>
      </c>
      <c r="L10" s="19" t="str">
        <f>IF(B405="","",VLOOKUP(B405,$M$612:$N$614,2,TRUE))</f>
        <v>Гигиеналық процедураларды өз бетінше орындайды; қатайту процедураларының маңыздылығы мен қажеттілігін біледі. Жаңа қозғалыс түрлерін біледі. Ойын  ұйымдастыруда бастамашылық жасайды, ойын ережелерін сақтайды
Шынықтыру процедураларының маңыздылығы мен қажеттілігін біледі; және салауатты өмір салты туралы алғашқы идеялары бар.
Дұрыс сөйлейді, мәнерлеп айтады; интонациялық экспрессивтіліктің әртүрлі тәсілдерін қолданбайды. Сөйлеуде антоним, синоним сөздерді қолданбай, сөздің көп мағыналылығын біледі; қазақ халқының құндылықтарына құрметпен қарайды; құрбыларымен өз бетінше араласады, бірге, әртүрлі ойындарда бірге ойнайды. 
Бір түбірлі сөздерді, етістіктерді дұрыс жасайды және қолданады, сөйлеу этикеті формаларын қолданбайды; жай сөйлемдерді қолданады. негізгі ойды тұжырымдайды, өз пікірін білдіреді; оқиғаны әңгімелейді, шағын логикалық және баяндаушы әңгімелер құрастырады, өлеңдерді мәнерсіз оқиды, сюжеттің бірізділігін ішінара сақтай отырып, әңгіме мазмұнын өз бетінше қайталайды; кітаптарға қызығушылық таныту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Қазақ тіліне тән ерекше дыбыстарды сөзбен айтады;
табылған бұйымдардың, ыдыс-аяқтың, жиһаздың, жемістердің, көкөністердің, жануарлардың, құстардың, адам дене мүшелерінің, көліктердің атауларын атайды.
Күнделікті өмір; заттардың белгілерін (түсін, өлшемін) білдіретін сөздерді, заттармен әрекетті, қолданады
оларда
ауызекі сөйлеу;
10-ға дейін тура және кері санауды біледі; күнделікті өмірде таныс сөздерді қолданады; өзі және отбасы туралы айтады;
пайдаланады
басқалармен және адамдармен қарым-қатынасқа қажетті сөздер; ойыншықтар туралы шағын әңгіме құрастырады, суреттерді жасайды; 
мақал-мәтелдерді жатқа айтады.
Сөздерді буынға бөледі, олардың санын, ретін анықтайды; берілген буынға сөз құрастырады
сөздегі буын санын анықтайды
; ұсынылған сөздермен жай сөйлем құрайды; қаламды дұрыс ұстайды; қолды жазуға дайындау тапсырмасын орындайды
10 ішінде тура және кері санауды біледі; объектілерді әртүрлі белгілер бойынша (түсі, пішіні, өлшемі, материалы, қолданылуы) салыстырмайды; геометриялық пішіндерді (шеңбер, сопақ, үшбұрыш, шаршы, тіктөртбұрыш) ажыратады және атайды; заттарды зерттейді, олардың қасиеттері мен белгілерін анықтайды
Бояуларды пайдаланады, палитрадағы акварельді сумен араластырады, түрлі баспаларда қарындашпен бояйды, қанық түстерді алады.
Бояуларды ішінара пайдаланады, палитрадағы акварельді сумен араластырады, түрлі баспаларда қарындашпен бояйды, қанық түстерді алады.
Саздан, ерексаздан және пластикалық массадан модельдеу ерекшеліктерін  біледі; табиғаттан және қиялдан әр түрлі пішіндегі және өлшемдегі таныс заттарды мүсіндеу
ол аккордеон тәрізді бүктелген қағаздан өзіне таныс немесе ойлап тапқан әртүрлі бейнелерді, бірден бірнеше бірдей пішіндерді және екіге бүктелген қағаздан симметриялы пішіндегі заттарды қиып алады; өтінімді құрастыру кезінде ол заттардың өлшемдік қатынасын береді, әртүрлі заттардың бөліктерінің пішінін, олардың құрылымын, пропорцияларын көреді Қалдықтардан және табиғи материалдан жасалған конструкциялар; көрнекілікке сүйене отырып, елестету, бейнелеу бойынша қолөнер жасайды; жазық формаларды көлемдік түрге ауыстыру; жұмыс орнындағы қауіпсіздік ережелерін сақтайды. Қарапайым музыкалық жанрларды (күй, ән, би, марш) ажыратады.; мәтінді анық, қатты және баяу айтады, музыканың табиғатын қабылдап, жеткізе алады; өзіне таныс әндерді музыкалық сүйемелдеумен немесе сүйемелдеусіз орындайды.
Өзінің болашағына, табысқа жетуі үшін білім қажет екенін түсінеді; еңбек пен жауапкершіліктің маңыздылығын түсінеді;
еңбек пен жауапкершіліктің маңыздылығын түсінеді;
өзінің күштері мен мүмкіндіктеріне сенеді; туыстық байланысты түсінеді, текті біледі, үлкенді сыйлайды, кішіге қамқор болады; үй шаруасына көмектеседі; отбасы мүшелеріне ауызша жақсы сезімдерін білдіреді;
саналы түрде сөйлейді, өз пікірін білдіреді; ересек адаммен анықтайды
заттардың қандай материалдардан жасалғанын, олардың қасиеттері мен қасиеттерін сипаттайды; ұялы телефон, смартфон, компьютер, интернет, теледидар пайдаланады; айналадағы заттардың, ойыншықтардың адам еңбегімен жасалатынын және оларға ұқыптылықпен қарау керектігін біледі; ; еңбек ардагерлерін, қарттарды құрметтейді және еңбегін бағалайды;
мемлекеттік әнұранды жатқа біледі, мағынасын түсінеді; мемлекеттік мерекелердің маңыздылығын түсінеді, оларға белсенді қатысады; Қазақстанның тұңғыш ғарышкерлерін біледі және құрметтейді; Қазақстанның көркем табиғаты, көрікті жерлері, тарихи орындары мен мәдени мұраларының маңыздылығын түсінеді; қазақ халқының құндылықтарына құрметпен қарайды; өз Отанын сүйеді, Қазақстан армиясының Отанды қорғаудағы маңызы туралы түсініктері бар; Кеңес Одағының батырларын біледі және құрметтейді; өзінің іс-әрекеті мен басқа адамдардың іс-әрекетін бағалайды;
еңбекте, шығармашылық қызметте үздік нәтижелерге жетуге ұмтылады; жүктелген міндеттерді жауапкершілікпен орындауға тырысады; әрқашан тырысады
басқаларға қатысты әділ болу, оларға қолдау көрсету, көмектесу. үй-жайда, балабақша алаңында, ең жақын шағын ауданда еркін бағдарланған; арнайы көліктерді пайдалану туралы біледі; жансыз заттарды адам қолымен жасалған заттардан ажыратады; жанды және жансыз табиғат, табиғат құбылыстары арасындағы себепті байланыстарды бақылайды және түсінеді; заттар мен құбылыстардың өзіне тән белгілерін бақылайды, талдайды, салыстырады, ажыратады;туған жердегі ағаштарды, бұталарды, гүлдерді, шөптесін өсімдіктерді танып, ажыратады; өсімдіктерді бақылайды, себеп-салдар байланысын көрсетеді;
өсімдіктерге күтім жасауды біледі; жануарларды әртүрлі белгілеріне қарай топтастырады; таныс материалдармен өз бетінше тәжірибе жасау; нанға, еңбек адамдарына ұқыпты қатынасын көрсетеді; жануарларды және олардың төлдерін таниды және атайды
Қазақстан аумағында тұру; үй жануарларының пайдасы туралы біледі, оларға қамқорлық жасайды; қоныс аударатын және қыстайтындарды ажыратады және атайды
құстар, құстардың пайдасы туралы түсініктерін бекітеді; адамның табиғаттың бір бөлігі екенін біледі; күннің мағынасын біледі және
адам өміріндегі ауа, жануарлар мен өсімдіктер;
өсіп-өркендеу үшін екенін түсінеді
тірі заттар суды, жарықты, ауаны, тамақты және басқалардың күтімін қажет етеді;
өзін қоршап тұрған жанды және жансыз табиғат объектілеріне эмоционалды сезімталдық пен ұқыпты қатынасты көрсетеді; ата-ананың, туған-туыстың кәсіптері туралы әңгімелейді, үлкендердің еңбегін құрметтейді, бағалайды; үй шаруасына көмектеседі; кезекшінің міндеттерін өз бетінше орындайды, балабақша учаскесіндегі топтағы тапсырмалар жұмысқа ұқыпты қатынасын көрсетеді; Қазақстан Республикасының Президентін біледі, оны мақтан тұтады; жол ережесін біледі; қоршаған әлемде, табиғатта өзін-өзі ұстау ережелерін біледі 
Жеке қауіпсіздік ережелерін түсінеді және сақтайды; қоғамдық орындарда өзін-өзі ұстау ережелерін сақтайды;
«дұрыс» және «бұрыс», «жақсы» немесе «жаман» дегенді түсінеді және ажыратады;
балабақша тобындағы, үйдегі міндеттерін біледі;
ұялы телефон, смартфон, компьютер, интернет, теледидарды қауіпсіз пайдалану ережелерін біледі
</v>
      </c>
    </row>
    <row r="11" ht="90" customHeight="1" spans="2:12">
      <c r="B11" s="11"/>
      <c r="C11" s="175" t="e">
        <f>IF(C101="","",VLOOKUP(C101,$S$509:$T$511,2,TRUE))</f>
        <v>#N/A</v>
      </c>
      <c r="D11" s="18" t="str">
        <f>IF(C102="","",VLOOKUP(C102,$U$509:$V$511,2,TRUE))</f>
        <v>сызықтардың, арқанның, тақтайдың, гимнастикалық скамейканың, бөрененің
бойымен тепе-теңдікті сақтап, жүру дағдылардын қалыптастыру
</v>
      </c>
      <c r="E11" s="18" t="e">
        <f>IF(C103="","",VLOOKUP(C103,$W$509:$X$511,2,TRUE))</f>
        <v>#N/A</v>
      </c>
      <c r="F11" s="176" t="e">
        <f>IF(C194="","",VLOOKUP(C194,$S$563:$T$565,2,TRUE))</f>
        <v>#N/A</v>
      </c>
      <c r="G11" s="18" t="str">
        <f>IF(C195="","",VLOOKUP(C195,$U$563:$V$565,2,TRUE))</f>
        <v>әртүрлі жылдамдықпен – баяу, жылдам, орташа қарқынмен тоқтамай жүгіру дағдылардын қалыптастыру</v>
      </c>
      <c r="H11" s="18" t="e">
        <f>IF(C196="","",VLOOKUP(C196,$W$563:$X$565,2,TRUE))</f>
        <v>#N/A</v>
      </c>
      <c r="I11" s="18" t="str">
        <f>IF(C303="","",VLOOKUP(C303,$S$563:$T$565,2,TRUE))</f>
        <v>әртүрлі жылдамдықпен – баяу, жылдам, орташа қарқынмен тоқтамай жүгіру қабілетін бекіту</v>
      </c>
      <c r="J11" s="18" t="e">
        <f>IF(C304="","",VLOOKUP(C304,$U$563:$V$565,2,TRUE))</f>
        <v>#N/A</v>
      </c>
      <c r="K11" s="18" t="e">
        <f>IF(C305="","",VLOOKUP(C305,$W$563:$X$565,2,TRUE))</f>
        <v>#N/A</v>
      </c>
      <c r="L11" s="20"/>
    </row>
    <row r="12" ht="90" customHeight="1" spans="2:12">
      <c r="B12" s="11"/>
      <c r="C12" s="175" t="e">
        <f>IF(C104="","",VLOOKUP(C104,$Y$509:$Z$511,2,TRUE))</f>
        <v>#N/A</v>
      </c>
      <c r="D12" s="18" t="str">
        <f>IF(C105="","",VLOOKUP(C105,$AA$509:$AB$511,2,TRUE))</f>
        <v>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дағдылардын қалыптастыру
</v>
      </c>
      <c r="E12" s="18" t="e">
        <f>IF(C106="","",VLOOKUP(C106,$AC$509:$AD$511,2,TRUE))</f>
        <v>#N/A</v>
      </c>
      <c r="F12" s="176" t="e">
        <f>IF(C197="","",VLOOKUP(C197,$Y$563:$Z$565,2,TRUE))</f>
        <v>#N/A</v>
      </c>
      <c r="G12" s="18" t="str">
        <f>IF(C198="","",VLOOKUP(C198,$AA$563:$AB$565,2,TRUE))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дағдылардын қалыптастыру
</v>
      </c>
      <c r="H12" s="18" t="e">
        <f>IF(C199="","",VLOOKUP(C199,$AC$563:$AD$565,2,TRUE))</f>
        <v>#N/A</v>
      </c>
      <c r="I12" s="18" t="str">
        <f>IF(C306="","",VLOOKUP(C306,$Y$563:$Z$565,2,TRUE))</f>
        <v>ұлттық қимылды ойындар, жарыс элементтері бар ойындар мен эстафеталық ойындарға белсенділікпен қатысу, онда физикалық қасиеттерді: жылдамдық, күш,
шыдамдылық, икемділік,ептілік көрсету қабілетін бекіту
</v>
      </c>
      <c r="J12" s="18" t="e">
        <f>IF(C307="","",VLOOKUP(C307,$AA$563:$AB$565,2,TRUE))</f>
        <v>#N/A</v>
      </c>
      <c r="K12" s="18" t="e">
        <f>IF(C308="","",VLOOKUP(C308,$AC$563:$AD$565,2,TRUE))</f>
        <v>#N/A</v>
      </c>
      <c r="L12" s="20"/>
    </row>
    <row r="13" ht="90" customHeight="1" spans="2:12">
      <c r="B13" s="11"/>
      <c r="C13" s="175" t="str">
        <f>IF(C107="","",VLOOKUP(C107,$AE$509:$AF$511,2,TRUE))</f>
        <v>доптарды домалату, заттарды қашықтыққа лақтыруды, доптарды кедергілер
арқылы лақтыру және қағып алу қабілетін бекіту
</v>
      </c>
      <c r="D13" s="18" t="e">
        <f>IF(C108="","",VLOOKUP(C108,$AG$509:$AH$511,2,TRUE))</f>
        <v>#N/A</v>
      </c>
      <c r="E13" s="18" t="e">
        <f>IF(C109="","",VLOOKUP(C109,$AI$509:$AJ$511,2,TRUE))</f>
        <v>#N/A</v>
      </c>
      <c r="F13" s="176" t="e">
        <f>IF(C200="","",VLOOKUP(C200,$AE$563:$AF$565,2,TRUE))</f>
        <v>#N/A</v>
      </c>
      <c r="G13" s="18" t="str">
        <f>IF(C201="","",VLOOKUP(C201,$AG$563:$AH$565,2,TRUE))</f>
        <v>спорттық ойындар мен жаттығуларда белсенділік таныту дағдылардын қалыптастыру</v>
      </c>
      <c r="H13" s="18" t="e">
        <f>IF(C202="","",VLOOKUP(C202,$AI$563:$AJ$565,2,TRUE))</f>
        <v>#N/A</v>
      </c>
      <c r="I13" s="18" t="str">
        <f>IF(C309="","",VLOOKUP(C309,$AE$563:$AF$565,2,TRUE))</f>
        <v>спорттық ойындар мен жаттығуларда белсенділік таныту қабілетін бекіту</v>
      </c>
      <c r="J13" s="18" t="e">
        <f>IF(C310="","",VLOOKUP(C310,$AG$563:$AH$565,2,TRUE))</f>
        <v>#N/A</v>
      </c>
      <c r="K13" s="18" t="e">
        <f>IF(C311="","",VLOOKUP(C311,$AI$563:$AJ$565,2,TRUE))</f>
        <v>#N/A</v>
      </c>
      <c r="L13" s="20"/>
    </row>
    <row r="14" ht="90" customHeight="1" spans="2:12">
      <c r="B14" s="11"/>
      <c r="C14" s="175" t="e">
        <f>IF(C110="","",VLOOKUP(C110,$AK$509:$AL$511,2,TRUE))</f>
        <v>#N/A</v>
      </c>
      <c r="D14" s="18" t="str">
        <f>IF(C111="","",VLOOKUP(C111,$AM$509:$AN$511,2,TRUE))</f>
        <v>қимылды ойындарда физикалық қасиеттерді: жылдамдық, күш, шыдамдылық,
икемділік, ептілік көрсетуді :және спорттық ойындардың ережелерін сақтау дағдылардын қалыптастыру
</v>
      </c>
      <c r="E14" s="18" t="e">
        <f>IF(C112="","",VLOOKUP(C112,$AO$509:$AP$511,2,TRUE))</f>
        <v>#N/A</v>
      </c>
      <c r="F14" s="176" t="str">
        <f>IF(C203="","",VLOOKUP(C203,$AK$563:$AL$565,2,TRUE))</f>
        <v>гигиеналық шараларды өз бетінше орындау қабілетін бекіту</v>
      </c>
      <c r="G14" s="18" t="e">
        <f>IF(C204="","",VLOOKUP(C204,$AM$563:$AN$565,2,TRUE))</f>
        <v>#N/A</v>
      </c>
      <c r="H14" s="18" t="e">
        <f>IF(C205="","",VLOOKUP(C205,$AO$563:$AP$565,2,TRUE))</f>
        <v>#N/A</v>
      </c>
      <c r="I14" s="18" t="str">
        <f>IF(C312="","",VLOOKUP(C312,$AK$563:$AL$565,2,TRUE))</f>
        <v>гигиеналық шараларды өз бетінше орындау қабілетін бекіту</v>
      </c>
      <c r="J14" s="18" t="e">
        <f>IF(C313="","",VLOOKUP(C313,$AM$563:$AN$565,2,TRUE))</f>
        <v>#N/A</v>
      </c>
      <c r="K14" s="18" t="e">
        <f>IF(C314="","",VLOOKUP(C314,$AO$563:$AP$565,2,TRUE))</f>
        <v>#N/A</v>
      </c>
      <c r="L14" s="20"/>
    </row>
    <row r="15" ht="90" customHeight="1" spans="2:12">
      <c r="B15" s="11"/>
      <c r="C15" s="175" t="e">
        <f>IF(C113="","",VLOOKUP(C113,$AQ$509:$AR$511,2,TRUE))</f>
        <v>#N/A</v>
      </c>
      <c r="D15" s="18" t="str">
        <f>IF(C114="","",VLOOKUP(C114,$AS$509:$AT$511,2,TRUE))</f>
        <v>жеке гигиенаның бастапқы дағдыларын сақтау, өзінің сыртқы келбетін өз бетінше
реттеу дағдылардын қалыптастыру
</v>
      </c>
      <c r="E15" s="18" t="e">
        <f>IF(C115="","",VLOOKUP(C115,$AU$509:$AV$511,2,TRUE))</f>
        <v>#N/A</v>
      </c>
      <c r="F15" s="176" t="e">
        <f>IF(C206="","",VLOOKUP(C206,$AQ$563:$AR$565,2,TRUE))</f>
        <v>#N/A</v>
      </c>
      <c r="G15" s="18" t="str">
        <f>IF(C207="","",VLOOKUP(C207,$AS$563:$AT$565,2,TRUE))</f>
        <v>өзіне – өзі қызмет көрсету және киіміне күтім жасау дағдыларын білу дағдылардын қалыптастыру</v>
      </c>
      <c r="H15" s="18" t="e">
        <f>IF(C208="","",VLOOKUP(C208,$AU$563:$AV$565,2,TRUE))</f>
        <v>#N/A</v>
      </c>
      <c r="I15" s="18" t="str">
        <f>IF(C315="","",VLOOKUP(C315,$AQ$563:$AR$565,2,TRUE))</f>
        <v>өзіне – өзі қызмет көрсету және киіміне күтім жасау дағдыларын білу қабілетін бекіту</v>
      </c>
      <c r="J15" s="18" t="e">
        <f>IF(C316="","",VLOOKUP(C316,$AS$563:$AT$565,2,TRUE))</f>
        <v>#N/A</v>
      </c>
      <c r="K15" s="18" t="e">
        <f>IF(C317="","",VLOOKUP(C317,$AU$563:$AV$565,2,TRUE))</f>
        <v>#N/A</v>
      </c>
      <c r="L15" s="20"/>
    </row>
    <row r="16" ht="90" customHeight="1" spans="2:12">
      <c r="B16" s="11"/>
      <c r="C16" s="151"/>
      <c r="D16" s="177"/>
      <c r="E16" s="177"/>
      <c r="F16" s="18" t="e">
        <f>IF(C209="","",VLOOKUP(C209,$AW$563:$AX$565,2,TRUE))</f>
        <v>#N/A</v>
      </c>
      <c r="G16" s="18" t="str">
        <f>IF(C210="","",VLOOKUP(C210,$AY$563:$AZ$565,2,TRUE))</f>
        <v>салауатты өмір салтының құндылығын түсуну дағдылардын қалыптастыру</v>
      </c>
      <c r="H16" s="18" t="e">
        <f>IF(C211="","",VLOOKUP(C211,$BA$563:$BB$565,2,TRUE))</f>
        <v>#N/A</v>
      </c>
      <c r="I16" s="18" t="str">
        <f>IF(C318="","",VLOOKUP(C318,$AW$563:$AX$565,2,TRUE))</f>
        <v>салауатты өмір салтының құндылығын түсуну қабілетін бекіту</v>
      </c>
      <c r="J16" s="18" t="e">
        <f>IF(C319="","",VLOOKUP(C319,$AY$563:$AZ$565,2,TRUE))</f>
        <v>#N/A</v>
      </c>
      <c r="K16" s="18" t="e">
        <f>IF(C320="","",VLOOKUP(C320,$BA$563:$BB$565,2,TRUE))</f>
        <v>#N/A</v>
      </c>
      <c r="L16" s="20"/>
    </row>
    <row r="17" ht="90" customHeight="1" spans="2:12">
      <c r="B17" s="11" t="s">
        <v>112</v>
      </c>
      <c r="C17" s="18" t="e">
        <f>IF(D98="","",VLOOKUP(D98,$M$513:$N$515,2,TRUE))</f>
        <v>#N/A</v>
      </c>
      <c r="D17" s="18" t="str">
        <f>IF(D99="","",VLOOKUP(D99,$O$513:$P$515,2,TRUE))</f>
        <v>дауысты, дауыссыз дыбыстарды дұрыс айту, белгілі дыбысқа ауызша сөздерді
табу дағдылардын қалыптастыру
</v>
      </c>
      <c r="E17" s="18" t="e">
        <f>IF(D100="","",VLOOKUP(D100,$Q$513:$R$515,2,TRUE))</f>
        <v>#N/A</v>
      </c>
      <c r="F17" s="18" t="e">
        <f>IF(D191="","",VLOOKUP(D191,$M$567:$N$569,2,TRUE))</f>
        <v>#N/A</v>
      </c>
      <c r="G17" s="18" t="e">
        <f>IF(D192="","",VLOOKUP(D192,$O$567:$P$569,2,TRUE))</f>
        <v>#N/A</v>
      </c>
      <c r="H17" s="18" t="str">
        <f>IF(D193="","",VLOOKUP(D193,$Q$567:$R$569,2,TRUE))</f>
        <v>сөздерге дыбыстық талдау жасай алуға үйрету</v>
      </c>
      <c r="I17" s="18" t="e">
        <f>IF(D300="","",VLOOKUP(D300,$M$567:$N$569,2,TRUE))</f>
        <v>#N/A</v>
      </c>
      <c r="J17" s="18" t="str">
        <f>IF(D301="","",VLOOKUP(D301,$O$567:$P$569,2,TRUE))</f>
        <v>сөздерге дыбыстық талдау жасай алу дағдылардын қалыптастыру</v>
      </c>
      <c r="K17" s="18" t="e">
        <f>IF(D302="","",VLOOKUP(D302,$Q$567:$R$569,2,TRUE))</f>
        <v>#N/A</v>
      </c>
      <c r="L17" s="20"/>
    </row>
    <row r="18" ht="90" customHeight="1" spans="2:12">
      <c r="B18" s="11"/>
      <c r="C18" s="18" t="e">
        <f>IF(D101="","",VLOOKUP(D101,$S$513:$T$515,2,TRUE))</f>
        <v>#N/A</v>
      </c>
      <c r="D18" s="18" t="str">
        <f>IF(D102="","",VLOOKUP(D102,$U$513:$V$515,2,TRUE))</f>
        <v>сөйлегенде сөйлемдердің түрлерін (жай және күрделі), сын есімдерді, етістіктерді,
үстеулерді, қосымшаларды қолдану дағдылардын қалыптастыру
</v>
      </c>
      <c r="E18" s="18" t="e">
        <f>IF(D103="","",VLOOKUP(D103,$W$513:$X$515,2,TRUE))</f>
        <v>#N/A</v>
      </c>
      <c r="F18" s="18" t="e">
        <f>IF(D194="","",VLOOKUP(D194,$S$567:$T$569,2,TRUE))</f>
        <v>#N/A</v>
      </c>
      <c r="G18" s="18" t="e">
        <f>IF(D195="","",VLOOKUP(D195,$U$567:$V$569,2,TRUE))</f>
        <v>#N/A</v>
      </c>
      <c r="H18" s="18" t="str">
        <f>IF(D196="","",VLOOKUP(D196,$W$567:$X$569,2,TRUE))</f>
        <v>сөйлегенде зат есімдерді, сын есімдерді, үстеулерді, көп мағыналы сөздерді,
синонимдер мен антонимдерді қолдануға үйрету
</v>
      </c>
      <c r="I18" s="18" t="str">
        <f>IF(D303="","",VLOOKUP(D303,$S$567:$T$569,2,TRUE))</f>
        <v>сөйлегенде зат есімдерді, сын есімдерді, үстеулерді, көп мағыналы сөздерді,
синонимдер мен антонимдерді қолдану қабілетін бекіту
</v>
      </c>
      <c r="J18" s="18" t="e">
        <f>IF(D304="","",VLOOKUP(D304,$U$567:$V$569,2,TRUE))</f>
        <v>#N/A</v>
      </c>
      <c r="K18" s="18" t="e">
        <f>IF(D305="","",VLOOKUP(D305,$W$567:$X$569,2,TRUE))</f>
        <v>#N/A</v>
      </c>
      <c r="L18" s="20"/>
    </row>
    <row r="19" ht="90" customHeight="1" spans="2:12">
      <c r="B19" s="11"/>
      <c r="C19" s="18" t="e">
        <f>IF(D104="","",VLOOKUP(D104,$Y$513:$Z$515,2,TRUE))</f>
        <v>#N/A</v>
      </c>
      <c r="D19" s="18" t="str">
        <f>IF(D105="","",VLOOKUP(D105,$AA$513:$AB$515,2,TRUE))</f>
        <v>өзін қоршаған ортадан тыс заттар мен құбылыстардың атауларын білу дағдылардын қалыптастыру</v>
      </c>
      <c r="E19" s="18" t="e">
        <f>IF(D106="","",VLOOKUP(D106,$AC$513:$AD$515,2,TRUE))</f>
        <v>#N/A</v>
      </c>
      <c r="F19" s="18" t="e">
        <f>IF(D197="","",VLOOKUP(D197,$Y$567:$Z$569,2,TRUE))</f>
        <v>#N/A</v>
      </c>
      <c r="G19" s="18" t="str">
        <f>IF(D198="","",VLOOKUP(D198,$AA$567:$AB$569,2,TRUE))</f>
        <v>зат есімдерді сан есімдермен және сын есімдерді зат есімдермен байланыстырып
айту дағдылардын қалыптастыру
</v>
      </c>
      <c r="H19" s="18" t="e">
        <f>IF(D199="","",VLOOKUP(D199,$AC$567:$AD$569,2,TRUE))</f>
        <v>#N/A</v>
      </c>
      <c r="I19" s="18" t="e">
        <f>IF(D306="","",VLOOKUP(D306,$Y$567:$Z$569,2,TRUE))</f>
        <v>#N/A</v>
      </c>
      <c r="J19" s="18" t="str">
        <f>IF(D307="","",VLOOKUP(D307,$AA$567:$AB$569,2,TRUE))</f>
        <v>зат есімдерді сан есімдермен және сын есімдерді зат есімдермен байланыстырып
айту дағдылардын қалыптастыру
</v>
      </c>
      <c r="K19" s="18" t="e">
        <f>IF(D308="","",VLOOKUP(D308,$AC$567:$AD$569,2,TRUE))</f>
        <v>#N/A</v>
      </c>
      <c r="L19" s="20"/>
    </row>
    <row r="20" ht="90" customHeight="1" spans="2:12">
      <c r="B20" s="11"/>
      <c r="C20" s="18" t="e">
        <f>IF(D107="","",VLOOKUP(D107,$AE$513:$AF$515,2,TRUE))</f>
        <v>#N/A</v>
      </c>
      <c r="D20" s="18" t="str">
        <f>IF(D108="","",VLOOKUP(D108,$AG$513:$AH$515,2,TRUE))</f>
        <v>сан есімдерді ретімен атау, оларды зат есімдермен септіктерде, жекеше және
көпше түрде байланыстырып айтуға дағдылардын қалыптастыру
</v>
      </c>
      <c r="E20" s="18" t="e">
        <f>IF(D109="","",VLOOKUP(D109,$AI$513:$AJ$515,2,TRUE))</f>
        <v>#N/A</v>
      </c>
      <c r="F20" s="18" t="e">
        <f>IF(D200="","",VLOOKUP(D200,$AE$567:$AF$569,2,TRUE))</f>
        <v>#N/A</v>
      </c>
      <c r="G20" s="18" t="str">
        <f>IF(D201="","",VLOOKUP(D201,$AG$567:$AH$569,2,TRUE))</f>
        <v>әңгімелесушіні мұқият тыңдап, сұрақтарды дұрыс қояды және қойылған сұрақтарға
қысқаша немесе толық жауап беру дағдылардын қалыптастыру
</v>
      </c>
      <c r="H20" s="18" t="e">
        <f>IF(D202="","",VLOOKUP(D202,$AI$567:$AJ$569,2,TRUE))</f>
        <v>#N/A</v>
      </c>
      <c r="I20" s="18" t="str">
        <f>IF(D309="","",VLOOKUP(D309,$AE$567:$AF$569,2,TRUE))</f>
        <v>әңгімелесушіні мұқият тыңдап, сұрақтарды дұрыс қояды және қойылған сұрақтарға
қысқаша немесе толық жауап беру қабілетін бекіту
</v>
      </c>
      <c r="J20" s="18" t="e">
        <f>IF(D310="","",VLOOKUP(D310,$AG$567:$AH$569,2,TRUE))</f>
        <v>#N/A</v>
      </c>
      <c r="K20" s="18" t="e">
        <f>IF(D311="","",VLOOKUP(D311,$AI$567:$AJ$569,2,TRUE))</f>
        <v>#N/A</v>
      </c>
      <c r="L20" s="20"/>
    </row>
    <row r="21" ht="90" customHeight="1" spans="2:12">
      <c r="B21" s="11"/>
      <c r="C21" s="18" t="e">
        <f>IF(D110="","",VLOOKUP(D110,$AK$513:$AL$515,2,TRUE))</f>
        <v>#N/A</v>
      </c>
      <c r="D21" s="18" t="str">
        <f>IF(D111="","",VLOOKUP(D111,$AM$513:$AN$515,2,TRUE))</f>
        <v>бейнелеген суреттер мен заттар (бұйымдар) бойынша әңгімелер құрастыру дағдылардын қалыптастыру</v>
      </c>
      <c r="E21" s="18" t="e">
        <f>IF(D112="","",VLOOKUP(D112,$AO$513:$AP$515,2,TRUE))</f>
        <v>#N/A</v>
      </c>
      <c r="F21" s="18" t="e">
        <f>IF(D203="","",VLOOKUP(D203,$AK$567:$AL$569,2,TRUE))</f>
        <v>#N/A</v>
      </c>
      <c r="G21" s="18" t="str">
        <f>IF(D204="","",VLOOKUP(D204,$AM$567:$AN$569,2,TRUE))</f>
        <v>бақылаулар мен сюжеттік суреттер бойынша әңгімелер құрастыру дағдылардын қалыптастыру</v>
      </c>
      <c r="H21" s="18" t="e">
        <f>IF(D205="","",VLOOKUP(D205,$AO$567:$AP$569,2,TRUE))</f>
        <v>#N/A</v>
      </c>
      <c r="I21" s="18" t="str">
        <f>IF(D312="","",VLOOKUP(D312,$AK$567:$AL$569,2,TRUE))</f>
        <v>бақылаулар мен сюжеттік суреттер бойынша әңгімелер құрастыру қабілетін бекіту</v>
      </c>
      <c r="J21" s="18" t="e">
        <f>IF(D313="","",VLOOKUP(D313,$AM$567:$AN$569,2,TRUE))</f>
        <v>#N/A</v>
      </c>
      <c r="K21" s="18" t="e">
        <f>IF(D314="","",VLOOKUP(D314,$AO$567:$AP$569,2,TRUE))</f>
        <v>#N/A</v>
      </c>
      <c r="L21" s="20"/>
    </row>
    <row r="22" ht="90" customHeight="1" spans="2:12">
      <c r="B22" s="11"/>
      <c r="C22" s="18" t="e">
        <f>IF(D113="","",VLOOKUP(D113,$AQ$513:$AR$515,2,TRUE))</f>
        <v>#N/A</v>
      </c>
      <c r="D22" s="18" t="str">
        <f>IF(D114="","",VLOOKUP(D114,$AS$513:$AT$515,2,TRUE))</f>
        <v>шығармалардың, ертегілердің қызықты үзінділерін қайталап айту дағдылардын қалыптастыру</v>
      </c>
      <c r="E22" s="18" t="e">
        <f>IF(D115="","",VLOOKUP(D115,$AU$513:$AV$515,2,TRUE))</f>
        <v>#N/A</v>
      </c>
      <c r="F22" s="18" t="e">
        <f>IF(D206="","",VLOOKUP(D206,$AQ$567:$AR$569,2,TRUE))</f>
        <v>#N/A</v>
      </c>
      <c r="G22" s="18" t="str">
        <f>IF(D207="","",VLOOKUP(D207,$AS$567:$AT$569,2,TRUE))</f>
        <v>әңгімелерді бірізді айтып беру дағдылардын қалыптастыру</v>
      </c>
      <c r="H22" s="18" t="e">
        <f>IF(D208="","",VLOOKUP(D208,$AU$567:$AV$569,2,TRUE))</f>
        <v>#N/A</v>
      </c>
      <c r="I22" s="18" t="str">
        <f>IF(D315="","",VLOOKUP(D315,$AQ$567:$AR$569,2,TRUE))</f>
        <v>әңгімелерді бірізді айтып беру қабілетін бекіту</v>
      </c>
      <c r="J22" s="18" t="e">
        <f>IF(D316="","",VLOOKUP(D316,$AS$567:$AT$569,2,TRUE))</f>
        <v>#N/A</v>
      </c>
      <c r="K22" s="18" t="e">
        <f>IF(D317="","",VLOOKUP(D317,$AU$567:$AV$569,2,TRUE))</f>
        <v>#N/A</v>
      </c>
      <c r="L22" s="20"/>
    </row>
    <row r="23" ht="90" customHeight="1" spans="2:12">
      <c r="B23" s="11"/>
      <c r="C23" s="18" t="e">
        <f>IF(D116="","",VLOOKUP(D116,$M$517:$N$519,2,TRUE))</f>
        <v>#N/A</v>
      </c>
      <c r="D23" s="18" t="str">
        <f>IF(D117="","",VLOOKUP(D117,$O$517:$P$519,2,TRUE))</f>
        <v>шығарма мазмұнын қайталап айтуға сюжет желісінің реттілігін сақтауға дағдылардын қалыптастыру</v>
      </c>
      <c r="E23" s="18" t="e">
        <f>IF(D118="","",VLOOKUP(D118,$Q$517:$R$519,2,TRUE))</f>
        <v>#N/A</v>
      </c>
      <c r="F23" s="18" t="e">
        <f>IF(D209="","",VLOOKUP(D209,$AW$567:$AX$569,2,TRUE))</f>
        <v>#N/A</v>
      </c>
      <c r="G23" s="18" t="str">
        <f>IF(D210="","",VLOOKUP(D210,$AY$567:$AZ$569,2,TRUE))</f>
        <v>әңгімелесу кезінде өзін мәдениетті, әдепті ұстау дағдылардын қалыптастыру</v>
      </c>
      <c r="H23" s="18" t="e">
        <f>IF(D211="","",VLOOKUP(D211,$BA$567:$BB$569,2,TRUE))</f>
        <v>#N/A</v>
      </c>
      <c r="I23" s="18" t="str">
        <f>IF(D318="","",VLOOKUP(D318,$AW$567:$AX$569,2,TRUE))</f>
        <v>әңгімелесу кезінде өзін мәдениетті, әдепті ұстау қабілетін бекіту</v>
      </c>
      <c r="J23" s="18" t="str">
        <f>IF(D319="","",VLOOKUP(D319,$AY$567:$AZ$569,2,TRUE))</f>
        <v>әңгімелесу кезінде өзін мәдениетті, әдепті ұстау дағдылардын қалыптастыру</v>
      </c>
      <c r="K23" s="18" t="e">
        <f>IF(D320="","",VLOOKUP(D320,$BA$567:$BB$569,2,TRUE))</f>
        <v>#N/A</v>
      </c>
      <c r="L23" s="20"/>
    </row>
    <row r="24" ht="90" customHeight="1" spans="2:12">
      <c r="B24" s="11"/>
      <c r="C24" s="18" t="e">
        <f>IF(D119="","",VLOOKUP(D119,$S$517:$T$519,2,TRUE))</f>
        <v>#N/A</v>
      </c>
      <c r="D24" s="18" t="str">
        <f>IF(D120="","",VLOOKUP(D120,$U$517:$V$519,2,TRUE))</f>
        <v>кітаптағы иллюстрацияларды өз бетінше қарап, ертегі, әңгіме құрастыруға дағдылардын қалыптастыру</v>
      </c>
      <c r="E24" s="18" t="e">
        <f>IF(D121="","",VLOOKUP(D121,$W$517:$X$519,2,TRUE))</f>
        <v>#N/A</v>
      </c>
      <c r="F24" s="18" t="e">
        <f>IF(D212="","",VLOOKUP(D212,$M$571:$N$573,2,TRUE))</f>
        <v>#N/A</v>
      </c>
      <c r="G24" s="18" t="str">
        <f>IF(D213="","",VLOOKUP(D213,$O$571:$P$573,2,TRUE))</f>
        <v>себеп-салдарлық байланыстыру, әдеби жанрларды ажырату дағдылардын қалыптастыру</v>
      </c>
      <c r="H24" s="18" t="e">
        <f>IF(D214="","",VLOOKUP(D214,$Q$571:$R$573,2,TRUE))</f>
        <v>#N/A</v>
      </c>
      <c r="I24" s="18" t="str">
        <f>IF(D321="","",VLOOKUP(D321,$M$571:$N$573,2,TRUE))</f>
        <v>себеп-салдарлық байланыстыру, әдеби жанрларды ажырату қабілетін бекіту</v>
      </c>
      <c r="J24" s="18" t="e">
        <f>IF(D322="","",VLOOKUP(D322,$O$571:$P$573,2,TRUE))</f>
        <v>#N/A</v>
      </c>
      <c r="K24" s="18" t="e">
        <f>IF(D323="","",VLOOKUP(D323,$Q$571:$R$573,2,TRUE))</f>
        <v>#N/A</v>
      </c>
      <c r="L24" s="20"/>
    </row>
    <row r="25" ht="90" customHeight="1" spans="2:12">
      <c r="B25" s="11"/>
      <c r="C25" s="18" t="e">
        <f>IF(D122="","",VLOOKUP(D122,$Y$517:$Z$519,2,TRUE))</f>
        <v>#N/A</v>
      </c>
      <c r="D25" s="18" t="str">
        <f>IF(D123="","",VLOOKUP(D123,$AA$517:$AB$519,2,TRUE))</f>
        <v>сахналық қойылымдарға қатысуға, образды бейнелеу үшін мәнерлілік құралдарын
қолдануға дағдылардын қалыптастыру
</v>
      </c>
      <c r="E25" s="18" t="e">
        <f>IF(D124="","",VLOOKUP(D124,$AC$517:$AD$519,2,TRUE))</f>
        <v>#N/A</v>
      </c>
      <c r="F25" s="18" t="e">
        <f>IF(D215="","",VLOOKUP(D215,$S$571:$T$573,2,TRUE))</f>
        <v>#N/A</v>
      </c>
      <c r="G25" s="18" t="str">
        <f>IF(D216="","",VLOOKUP(D216,$U$571:$V$573,2,TRUE))</f>
        <v>өлеңдерді мәнерлеп, интонациямен оқу дағдылардын қалыптастыру</v>
      </c>
      <c r="H25" s="18" t="e">
        <f>IF(D217="","",VLOOKUP(D217,$W$571:$X$573,2,TRUE))</f>
        <v>#N/A</v>
      </c>
      <c r="I25" s="18" t="str">
        <f>IF(D324="","",VLOOKUP(D324,$S$571:$T$573,2,TRUE))</f>
        <v>өлеңдерді мәнерлеп, интонациямен оқу қабілетін бекіту</v>
      </c>
      <c r="J25" s="18" t="e">
        <f>IF(D325="","",VLOOKUP(D325,$U$571:$V$573,2,TRUE))</f>
        <v>#N/A</v>
      </c>
      <c r="K25" s="18" t="e">
        <f>IF(D326="","",VLOOKUP(D326,$W$571:$X$573,2,TRUE))</f>
        <v>#N/A</v>
      </c>
      <c r="L25" s="20"/>
    </row>
    <row r="26" ht="90" customHeight="1" spans="2:12">
      <c r="B26" s="11"/>
      <c r="C26" s="18" t="e">
        <f>IF(D125="","",VLOOKUP(D125,$AE$517:$AF$519,2,TRUE))</f>
        <v>#N/A</v>
      </c>
      <c r="D26" s="18" t="str">
        <f>IF(D126="","",VLOOKUP(D126,$AG$517:$AH$519,2,TRUE))</f>
        <v>дауыс күшін өзгерте отырып, әртүрлі интонацияларды жаңғыртуға дағдылардын қалыптастыру</v>
      </c>
      <c r="E26" s="18" t="e">
        <f>IF(D127="","",VLOOKUP(D127,$AI$517:$AJ$519,2,TRUE))</f>
        <v>#N/A</v>
      </c>
      <c r="F26" s="18" t="e">
        <f>IF(D218="","",VLOOKUP(D218,$Y$571:$Z$573,2,TRUE))</f>
        <v>#N/A</v>
      </c>
      <c r="G26" s="18" t="str">
        <f>IF(D219="","",VLOOKUP(D219,$AA$571:$AB$573,2,TRUE))</f>
        <v>мазмұнның бірізділігін сақтай отырып, шығарма мазмұнын қайталап айту дағдылардын қалыптастыру</v>
      </c>
      <c r="H26" s="18" t="e">
        <f>IF(D220="","",VLOOKUP(D220,$AC$571:$AD$573,2,TRUE))</f>
        <v>#N/A</v>
      </c>
      <c r="I26" s="18" t="str">
        <f>IF(D327="","",VLOOKUP(D327,$Y$571:$Z$573,2,TRUE))</f>
        <v>мазмұнның бірізділігін сақтай отырып, шығарма мазмұнын қайталап айту қабілетін бекіту</v>
      </c>
      <c r="J26" s="18" t="e">
        <f>IF(D328="","",VLOOKUP(D328,$AA$571:$AB$573,2,TRUE))</f>
        <v>#N/A</v>
      </c>
      <c r="K26" s="18" t="e">
        <f>IF(D329="","",VLOOKUP(D329,$AC$571:$AD$573,2,TRUE))</f>
        <v>#N/A</v>
      </c>
      <c r="L26" s="20"/>
    </row>
    <row r="27" ht="90" customHeight="1" spans="2:12">
      <c r="B27" s="11"/>
      <c r="C27" s="18" t="e">
        <f>IF(D128="","",VLOOKUP(D128,$AK$517:$AL$519,2,TRUE))</f>
        <v>#N/A</v>
      </c>
      <c r="D27" s="18" t="str">
        <f>IF(D129="","",VLOOKUP(D129,$AM$517:$AN$519,2,TRUE))</f>
        <v>еркін ойындарда таныс кейіпкерлердің образын өздігінен сомдау дағдылардын қалыптастыру</v>
      </c>
      <c r="E27" s="18" t="e">
        <f>IF(D130="","",VLOOKUP(D130,$AO$517:$AP$519,2,TRUE))</f>
        <v>#N/A</v>
      </c>
      <c r="F27" s="18" t="e">
        <f>IF(D221="","",VLOOKUP(D221,$AE$571:$AF$573,2,TRUE))</f>
        <v>#N/A</v>
      </c>
      <c r="G27" s="18" t="str">
        <f>IF(D222="","",VLOOKUP(D222,$AG$571:$AH$573,2,TRUE))</f>
        <v>рөлдерде кейіпкердің көңіл күйі мен мінезін, бейненің қимылын,интонациясы мен
мимикасын беру дағдылардын қалыптастыру
</v>
      </c>
      <c r="H27" s="18" t="e">
        <f>IF(D223="","",VLOOKUP(D223,$AI$571:$AJ$573,2,TRUE))</f>
        <v>#N/A</v>
      </c>
      <c r="I27" s="18" t="str">
        <f>IF(D330="","",VLOOKUP(D330,$AE$571:$AF$573,2,TRUE))</f>
        <v>рөлдерде кейіпкердің көңіл күйі мен мінезін, бейненің қимылын,интонациясы мен
мимикасын беру қабілетін бекіту
</v>
      </c>
      <c r="J27" s="18" t="e">
        <f>IF(D331="","",VLOOKUP(D341,$AG$571:$AH$573,2,TRUE))</f>
        <v>#N/A</v>
      </c>
      <c r="K27" s="18" t="e">
        <f>IF(D332="","",VLOOKUP(D342,$AI$571:$AJ$573,2,TRUE))</f>
        <v>#N/A</v>
      </c>
      <c r="L27" s="20"/>
    </row>
    <row r="28" ht="90" customHeight="1" spans="2:12">
      <c r="B28" s="11"/>
      <c r="C28" s="18" t="e">
        <f>IF(D131="","",VLOOKUP(D131,$AQ$517:$AR$519,2,TRUE))</f>
        <v>#N/A</v>
      </c>
      <c r="D28" s="18" t="str">
        <f>IF(D132="","",VLOOKUP(D132,$AS$517:$AT$519,2,TRUE))</f>
        <v>рөлді, сюжетті таңдауда бастамашылық пен дербестік таныту дағдылардын қалыптастыру</v>
      </c>
      <c r="E28" s="18" t="e">
        <f>IF(D133="","",VLOOKUP(D133,$AU$517:$AV$519,2,TRUE))</f>
        <v>#N/A</v>
      </c>
      <c r="F28" s="18" t="e">
        <f>IF(D224="","",VLOOKUP(D224,$AK$571:$AL$573,2,TRUE))</f>
        <v>#N/A</v>
      </c>
      <c r="G28" s="18" t="str">
        <f>IF(D225="","",VLOOKUP(D225,$AM$571:$AN$573,2,TRUE))</f>
        <v>қойылымдағы өзінің рөлін мәнерлі, дербес орындау дағдылардын қалыптастыру</v>
      </c>
      <c r="H28" s="18" t="e">
        <f>IF(D226="","",VLOOKUP(D226,$AO$571:$AP$573,2,TRUE))</f>
        <v>#N/A</v>
      </c>
      <c r="I28" s="18" t="str">
        <f>IF(D333="","",VLOOKUP(D333,$AK$571:$AL$573,2,TRUE))</f>
        <v>қойылымдағы өзінің рөлін мәнерлі, дербес орындау қабілетін бекіту</v>
      </c>
      <c r="J28" s="18" t="e">
        <f>IF(D334="","",VLOOKUP(D334,$AM$571:$AN$573,2,TRUE))</f>
        <v>#N/A</v>
      </c>
      <c r="K28" s="18" t="e">
        <f>IF(D335="","",VLOOKUP(D335,$AO$571:$AP$573,2,TRUE))</f>
        <v>#N/A</v>
      </c>
      <c r="L28" s="20"/>
    </row>
    <row r="29" ht="90" customHeight="1" spans="2:12">
      <c r="B29" s="11"/>
      <c r="C29" s="18" t="e">
        <f>IF(D134="","",VLOOKUP(D134,$M$521:$N$523,2,TRUE))</f>
        <v>#N/A</v>
      </c>
      <c r="D29" s="18" t="str">
        <f>IF(D135="","",VLOOKUP(D135,$O$521:$P$523,2,TRUE))</f>
        <v>қазақ тіліне тән ө, қ, ү, ұ, і, ғ дыбыстарын жеке, сөз ішінде анық айтуға дағдылардын қалыптастыру</v>
      </c>
      <c r="E29" s="18" t="e">
        <f>IF(D136="","",VLOOKUP(D136,$Q$521:$R$523,2,TRUE))</f>
        <v>#N/A</v>
      </c>
      <c r="F29" s="18" t="e">
        <f>IF(D227="","",VLOOKUP(D227,$AQ$571:$AR$573,2,TRUE))</f>
        <v>#N/A</v>
      </c>
      <c r="G29" s="18" t="str">
        <f>IF(D228="","",VLOOKUP(D228,$AS$571:$AT$573,2,TRUE))</f>
        <v>түрлі дереккөздерден алған ақпараттарымен, әсерлерімен бөлісу дағдылардын қалыптастыру</v>
      </c>
      <c r="H29" s="18" t="e">
        <f>IF(D229="","",VLOOKUP(D229,$AU$571:$AV$573,2,TRUE))</f>
        <v>#N/A</v>
      </c>
      <c r="I29" s="18" t="e">
        <f>IF(D336="","",VLOOKUP(D336,$AQ$571:$AR$573,2,TRUE))</f>
        <v>#N/A</v>
      </c>
      <c r="J29" s="18" t="str">
        <f>IF(D337="","",VLOOKUP(D337,$AS$571:$AT$573,2,TRUE))</f>
        <v>түрлі дереккөздерден алған ақпараттарымен, әсерлерімен бөлісу дағдылардын қалыптастыру</v>
      </c>
      <c r="K29" s="18" t="e">
        <f>IF(D338="","",VLOOKUP(D338,$AU$571:$AV$573,2,TRUE))</f>
        <v>#N/A</v>
      </c>
      <c r="L29" s="20"/>
    </row>
    <row r="30" ht="90" customHeight="1" spans="2:12">
      <c r="B30" s="11"/>
      <c r="C30" s="18" t="e">
        <f>IF(D137="","",VLOOKUP(D137,$S$521:$T$523,2,TRUE))</f>
        <v>#N/A</v>
      </c>
      <c r="D30" s="18" t="str">
        <f>IF(D138="","",VLOOKUP(D138,$U$521:$V$523,2,TRUE))</f>
        <v>туыстық қарым-қатынасты білдіретін сөздерді білуге, өзінің отбасы, отбасылық
мерекелер, отбасындағы қызықты оқиғалар, салт-дәстүрлер туралы айтуға дағдылардын қалыптастыру
</v>
      </c>
      <c r="E30" s="18" t="e">
        <f>IF(D139="","",VLOOKUP(D139,$W$521:$X$523,2,TRUE))</f>
        <v>#N/A</v>
      </c>
      <c r="F30" s="18" t="e">
        <f>IF(D230="","",VLOOKUP(D230,$AW$571:$AX$573,2,TRUE))</f>
        <v>#N/A</v>
      </c>
      <c r="G30" s="18" t="str">
        <f>IF(D231="","",VLOOKUP(D231,$AY$571:$AZ$573,2,TRUE))</f>
        <v>айналасында болып жатқан оқиғаларға өзінің көзқарасын білдіру дағдылардын қалыптастыру</v>
      </c>
      <c r="H30" s="18" t="e">
        <f>IF(D232="","",VLOOKUP(D232,$BA$571:$BB$573,2,TRUE))</f>
        <v>#N/A</v>
      </c>
      <c r="I30" s="18" t="str">
        <f>IF(D339="","",VLOOKUP(D339,$AW$571:$AX$573,2,TRUE))</f>
        <v>айналасында болып жатқан оқиғаларға өзінің көзқарасын білдіру қабілетін бекіту</v>
      </c>
      <c r="J30" s="18" t="e">
        <f>IF(D340="","",VLOOKUP(D340,$AY$571:$AZ$573,2,TRUE))</f>
        <v>#N/A</v>
      </c>
      <c r="K30" s="18" t="e">
        <f>IF(D341="","",VLOOKUP(D341,$BA$571:$BB$573,2,TRUE))</f>
        <v>#N/A</v>
      </c>
      <c r="L30" s="20"/>
    </row>
    <row r="31" ht="90" customHeight="1" spans="2:12">
      <c r="B31" s="11"/>
      <c r="C31" s="18" t="e">
        <f>IF(D140="","",VLOOKUP(D140,$Y$521:$Z$523,2,TRUE))</f>
        <v>#N/A</v>
      </c>
      <c r="D31" s="18" t="str">
        <f>IF(D141="","",VLOOKUP(D141,$AA$521:$AB$523,2,TRUE))</f>
        <v>өлеңдер, санамақтар, жаңылтпаштар, тақпақтарды жатқа айтуға дағдылардын қалыптастыру</v>
      </c>
      <c r="E31" s="18" t="e">
        <f>IF(D142="","",VLOOKUP(D142,$AC$521:$AD$523,2,TRUE))</f>
        <v>#N/A</v>
      </c>
      <c r="F31" s="18" t="e">
        <f>IF(D233="","",VLOOKUP(D233,$M$575:$N$577,2,TRUE))</f>
        <v>#N/A</v>
      </c>
      <c r="G31" s="18" t="str">
        <f>IF(D234="","",VLOOKUP(D234,$O$575:$P$577,2,TRUE))</f>
        <v>сөздерге дыбыстық талдау жасайды, сөздегі дыбыстардың ретін, дауысты және
дауыссыз дыбыстарды анықтау дағдылардын қалыптастыру
</v>
      </c>
      <c r="H31" s="18" t="e">
        <f>IF(D235="","",VLOOKUP(D235,$Q$575:$R$577,2,TRUE))</f>
        <v>#N/A</v>
      </c>
      <c r="I31" s="18" t="e">
        <f>IF(D342="","",VLOOKUP(D342,$M$575:$N$577,2,TRUE))</f>
        <v>#N/A</v>
      </c>
      <c r="J31" s="18" t="str">
        <f>IF(D343="","",VLOOKUP(D343,$O$575:$P$577,2,TRUE))</f>
        <v>сөздерге дыбыстық талдау жасайды, сөздегі дыбыстардың ретін, дауысты және
дауыссыз дыбыстарды анықтау дағдылардын қалыптастыру
</v>
      </c>
      <c r="K31" s="18" t="e">
        <f>IF(D344="","",VLOOKUP(D344,$Q$575:$R$577,2,TRUE))</f>
        <v>#N/A</v>
      </c>
      <c r="L31" s="20"/>
    </row>
    <row r="32" ht="90" customHeight="1" spans="2:12">
      <c r="B32" s="11"/>
      <c r="C32" s="18" t="e">
        <f>IF(D143="","",VLOOKUP(D143,$AE$521:$AF$523,2,TRUE))</f>
        <v>#N/A</v>
      </c>
      <c r="D32" s="18" t="str">
        <f>IF(D144="","",VLOOKUP(D144,$AG$521:$AH$523,2,TRUE))</f>
        <v>өз ойын жай және жайылма сөйлемдермен жеткізуге дағдылардын қалыптастыру</v>
      </c>
      <c r="E32" s="18" t="e">
        <f>IF(D145="","",VLOOKUP(D145,$AI$521:$AJ$523,2,TRUE))</f>
        <v>#N/A</v>
      </c>
      <c r="F32" s="18" t="e">
        <f>IF(D236="","",VLOOKUP(D236,$S$575:$T$577,2,TRUE))</f>
        <v>#N/A</v>
      </c>
      <c r="G32" s="18" t="e">
        <f>IF(D237="","",VLOOKUP(D237,$U$575:$V$577,2,TRUE))</f>
        <v>#N/A</v>
      </c>
      <c r="H32" s="18" t="str">
        <f>IF(D238="","",VLOOKUP(D238,$W$575:$X$577,2,TRUE))</f>
        <v>барлық дыбыстарды анық айту,  дауысты және дауыссыз дыбыстарды
ажыратуға үйрету
</v>
      </c>
      <c r="I32" s="18" t="e">
        <f>IF(D345="","",VLOOKUP(D345,$S$575:$T$577,2,TRUE))</f>
        <v>#N/A</v>
      </c>
      <c r="J32" s="18" t="str">
        <f>IF(D346="","",VLOOKUP(D346,$U$575:$V$577,2,TRUE))</f>
        <v>барлық дыбыстарды анық айту,  дауысты және дауыссыз дыбыстарды
ажырату дағдылардын қалыптастыру
</v>
      </c>
      <c r="K32" s="18" t="e">
        <f>IF(D347="","",VLOOKUP(D347,$W$575:$X$577,2,TRUE))</f>
        <v>#N/A</v>
      </c>
      <c r="L32" s="20"/>
    </row>
    <row r="33" ht="90" customHeight="1" spans="2:12">
      <c r="B33" s="11"/>
      <c r="C33" s="18" t="e">
        <f>IF(D146="","",VLOOKUP(D146,$AK$521:$AL$523,2,TRUE))</f>
        <v>#N/A</v>
      </c>
      <c r="D33" s="18" t="str">
        <f>IF(D147="","",VLOOKUP(D147,$AM$521:$AN$523,2,TRUE))</f>
        <v>қарым-қатынас барысында балаларды қойылған сұрақтардың сипатына сәйкес
хабарлы, лепті, бұйрықты сөйлемдермен жауап беруге дағдылардын қалыптастыру
</v>
      </c>
      <c r="E33" s="18" t="e">
        <f>IF(D148="","",VLOOKUP(D148,$AO$521:$AP$523,2,TRUE))</f>
        <v>#N/A</v>
      </c>
      <c r="F33" s="18" t="e">
        <f>IF(D239="","",VLOOKUP(D239,$Y$575:$Z$577,2,TRUE))</f>
        <v>#N/A</v>
      </c>
      <c r="G33" s="18" t="e">
        <f>IF(D240="","",VLOOKUP(D240,$AA$575:$AB$577,2,TRUE))</f>
        <v>#N/A</v>
      </c>
      <c r="H33" s="18" t="str">
        <f>IF(D241="","",VLOOKUP(D241,$AC$575:$AD$577,2,TRUE))</f>
        <v>берілген буынға сөз құрастыруға үйрету</v>
      </c>
      <c r="I33" s="18" t="str">
        <f>IF(D348="","",VLOOKUP(D348,$Y$575:$Z$577,2,TRUE))</f>
        <v>берілген буынға сөз құрастыру қабілетін бекіту</v>
      </c>
      <c r="J33" s="18" t="e">
        <f>IF(D349="","",VLOOKUP(D349,$AA$575:$AB$577,2,TRUE))</f>
        <v>#N/A</v>
      </c>
      <c r="K33" s="18" t="e">
        <f>IF(D350="","",VLOOKUP(D350,$AC$575:$AD$577,2,TRUE))</f>
        <v>#N/A</v>
      </c>
      <c r="L33" s="20"/>
    </row>
    <row r="34" ht="90" customHeight="1" spans="2:12">
      <c r="B34" s="11"/>
      <c r="C34" s="18" t="e">
        <f>IF(D149="","",VLOOKUP(D149,$AQ$521:$AR$523,2,TRUE))</f>
        <v>#N/A</v>
      </c>
      <c r="D34" s="18" t="str">
        <f>IF(D150="","",VLOOKUP(D150,$AS$521:$AT$523,2,TRUE))</f>
        <v>өзінің тәжірибесіне сүйеніп, суреттер бойынша әңгіме құрастыруға дағдылардын қалыптастыру</v>
      </c>
      <c r="E34" s="18" t="e">
        <f>IF(D151="","",VLOOKUP(D151,$AU$521:$AV$523,2,TRUE))</f>
        <v>#N/A</v>
      </c>
      <c r="F34" s="18" t="e">
        <f>IF(D242="","",VLOOKUP(D242,$AE$575:$AF$577,2,TRUE))</f>
        <v>#N/A</v>
      </c>
      <c r="G34" s="18" t="str">
        <f>IF(D243="","",VLOOKUP(D243,$AG$575:$AH$577,2,TRUE))</f>
        <v>берілген сөздерден жай сөйлемдер құрастыру дағдылардын қалыптастыру</v>
      </c>
      <c r="H34" s="18" t="e">
        <f>IF(D244="","",VLOOKUP(D244,$AI$575:$AJ$577,2,TRUE))</f>
        <v>#N/A</v>
      </c>
      <c r="I34" s="18" t="e">
        <f>IF(D351="","",VLOOKUP(D351,$AE$575:$AF$577,2,TRUE))</f>
        <v>#N/A</v>
      </c>
      <c r="J34" s="18" t="str">
        <f>IF(D352="","",VLOOKUP(D352,$AG$575:$AH$577,2,TRUE))</f>
        <v>берілген сөздерден жай сөйлемдер құрастыру дағдылардын қалыптастыру</v>
      </c>
      <c r="K34" s="18" t="e">
        <f>IF(D353="","",VLOOKUP(D353,$AI$575:$AJ$577,2,TRUE))</f>
        <v>#N/A</v>
      </c>
      <c r="L34" s="20"/>
    </row>
    <row r="35" ht="90" customHeight="1" spans="2:12">
      <c r="B35" s="11"/>
      <c r="C35" s="152"/>
      <c r="D35" s="152"/>
      <c r="E35" s="152"/>
      <c r="F35" s="18" t="e">
        <f>IF(D245="","",VLOOKUP(D245,$AK$575:$AL$577,2,TRUE))</f>
        <v>#N/A</v>
      </c>
      <c r="G35" s="18" t="str">
        <f>IF(D246="","",VLOOKUP(D246,$AM$575:$AN$577,2,TRUE))</f>
        <v>қаламды дұрыс ұстай алу дағдылардын қалыптастыру</v>
      </c>
      <c r="H35" s="18" t="e">
        <f>IF(D247="","",VLOOKUP(D247,$AO$575:$AP$577,2,TRUE))</f>
        <v>#N/A</v>
      </c>
      <c r="I35" s="18" t="e">
        <f>IF(D354="","",VLOOKUP(D354,$AK$575:$AL$577,2,TRUE))</f>
        <v>#N/A</v>
      </c>
      <c r="J35" s="18" t="str">
        <f>IF(D355="","",VLOOKUP(D355,$AM$575:$AN$577,2,TRUE))</f>
        <v>қаламды дұрыс ұстай алу дағдылардын қалыптастыру</v>
      </c>
      <c r="K35" s="18" t="e">
        <f>IF(D356="","",VLOOKUP(D356,$AO$575:$AP$577,2,TRUE))</f>
        <v>#N/A</v>
      </c>
      <c r="L35" s="20"/>
    </row>
    <row r="36" ht="90" customHeight="1" spans="2:12">
      <c r="B36" s="11"/>
      <c r="C36" s="152"/>
      <c r="D36" s="152"/>
      <c r="E36" s="152"/>
      <c r="F36" s="18" t="e">
        <f>IF(D248="","",VLOOKUP(D248,$AQ$575:$AR$577,2,TRUE))</f>
        <v>#N/A</v>
      </c>
      <c r="G36" s="18" t="str">
        <f>IF(D249="","",VLOOKUP(D249,$AS$575:$AT$577,2,TRUE))</f>
        <v>түрлі сызықтарды салу дағдылардын қалыптастыру</v>
      </c>
      <c r="H36" s="18" t="e">
        <f>IF(D250="","",VLOOKUP(D250,$AU$575:$AV$577,2,TRUE))</f>
        <v>#N/A</v>
      </c>
      <c r="I36" s="18" t="e">
        <f>IF(D357="","",VLOOKUP(D357,$AQ$575:$AR$577,2,TRUE))</f>
        <v>#N/A</v>
      </c>
      <c r="J36" s="18" t="str">
        <f>IF(D358="","",VLOOKUP(D358,$AS$575:$AT$577,2,TRUE))</f>
        <v>түрлі сызықтарды салу дағдылардын қалыптастыру</v>
      </c>
      <c r="K36" s="18" t="e">
        <f>IF(D359="","",VLOOKUP(D359,$AU$575:$AV$577,2,TRUE))</f>
        <v>#N/A</v>
      </c>
      <c r="L36" s="20"/>
    </row>
    <row r="37" ht="90" customHeight="1" spans="2:12">
      <c r="B37" s="11"/>
      <c r="C37" s="152"/>
      <c r="D37" s="152"/>
      <c r="E37" s="152"/>
      <c r="F37" s="18" t="e">
        <f>IF(D251="","",VLOOKUP(D251,$AW$575:$AX$577,2,TRUE))</f>
        <v>#N/A</v>
      </c>
      <c r="G37" s="18" t="e">
        <f>IF(D252="","",VLOOKUP(D252,$AY$575:$AZ$577,2,TRUE))</f>
        <v>#N/A</v>
      </c>
      <c r="H37" s="18" t="str">
        <f>IF(D253="","",VLOOKUP(D253,$BA$575:$BB$577,2,TRUE))</f>
        <v>жазу парағында бағдарлай білуге, жазу жолы мен жоларалық кеңістікті ажыратуға үйрету</v>
      </c>
      <c r="I37" s="18" t="e">
        <f>IF(D360="","",VLOOKUP(D360,$AW$575:$AX$577,2,TRUE))</f>
        <v>#N/A</v>
      </c>
      <c r="J37" s="18" t="str">
        <f>IF(D361="","",VLOOKUP(D361,$AY$575:$AZ$577,2,TRUE))</f>
        <v>жазу парағында бағдарлай білу, жазу жолы мен жоларалық кеңістікті ажырату дағдылардын қалыптастыру</v>
      </c>
      <c r="K37" s="18" t="e">
        <f>IF(D362="","",VLOOKUP(D362,$BA$575:$BB$577,2,TRUE))</f>
        <v>#N/A</v>
      </c>
      <c r="L37" s="20"/>
    </row>
    <row r="38" ht="90" customHeight="1" spans="2:12">
      <c r="B38" s="11"/>
      <c r="C38" s="152"/>
      <c r="D38" s="152"/>
      <c r="E38" s="152"/>
      <c r="F38" s="18" t="e">
        <f>IF(D254="","",VLOOKUP(D254,$M$579:$N$581,2,TRUE))</f>
        <v>#N/A</v>
      </c>
      <c r="G38" s="18" t="str">
        <f>IF(D255="","",VLOOKUP(D255,$O$579:$P$581,2,TRUE))</f>
        <v>қазақ тіліне тән ә, ө, қ, ү, ұ, і, ғ, ң, һ дыбыстарын, осы дыбыстардан тұратын сөздерді
анық айту дағдылардын қалыптастыру
</v>
      </c>
      <c r="H38" s="18" t="e">
        <f>IF(D256="","",VLOOKUP(D256,$Q$579:$R$581,2,TRUE))</f>
        <v>#N/A</v>
      </c>
      <c r="I38" s="18" t="str">
        <f>IF(D363="","",VLOOKUP(D363,$M$579:$N$581,2,TRUE))</f>
        <v>қазақ тіліне тән ә, ө, қ, ү, ұ, і, ғ, ң, һ дыбыстарын, осы дыбыстардан тұратын сөздерді
анық айту қабілетін бекіту
</v>
      </c>
      <c r="J38" s="18" t="e">
        <f>IF(D364="","",VLOOKUP(D364,$O$579:$P$581,2,TRUE))</f>
        <v>#N/A</v>
      </c>
      <c r="K38" s="18" t="e">
        <f>IF(D365="","",VLOOKUP(D365,$Q$579:$R$581,2,TRUE))</f>
        <v>#N/A</v>
      </c>
      <c r="L38" s="20"/>
    </row>
    <row r="39" ht="90" customHeight="1" spans="2:12">
      <c r="B39" s="11"/>
      <c r="C39" s="152"/>
      <c r="D39" s="152"/>
      <c r="E39" s="152"/>
      <c r="F39" s="18" t="e">
        <f>IF(D257="","",VLOOKUP(D257,$S$579:$T$581,2,TRUE))</f>
        <v>#N/A</v>
      </c>
      <c r="G39" s="18" t="str">
        <f>IF(D258="","",VLOOKUP(D258,$U$579:$V$581,2,TRUE))</f>
        <v>өлеңдер, санамақтар, жаңылтпаштар, тақпақтарды жатқа айту дағдылардын қалыптастыру</v>
      </c>
      <c r="H39" s="18" t="e">
        <f>IF(D259="","",VLOOKUP(D259,$W$579:$X$581,2,TRUE))</f>
        <v>#N/A</v>
      </c>
      <c r="I39" s="18" t="e">
        <f>IF(D366="","",VLOOKUP(D366,$S$579:$T$581,2,TRUE))</f>
        <v>#N/A</v>
      </c>
      <c r="J39" s="18" t="str">
        <f>IF(D367="","",VLOOKUP(D367,$U$579:$V$581,2,TRUE))</f>
        <v>өлеңдер, санамақтар, жаңылтпаштар, тақпақтарды жатқа айту дағдылардын қалыптастыру</v>
      </c>
      <c r="K39" s="18" t="e">
        <f>IF(D368="","",VLOOKUP(D368,$W$579:$X$581,2,TRUE))</f>
        <v>#N/A</v>
      </c>
      <c r="L39" s="20"/>
    </row>
    <row r="40" ht="90" customHeight="1" spans="2:12">
      <c r="B40" s="11"/>
      <c r="C40" s="152"/>
      <c r="D40" s="152"/>
      <c r="E40" s="152"/>
      <c r="F40" s="18" t="e">
        <f>IF(D260="","",VLOOKUP(D260,$Y$579:$Z$581,2,TRUE))</f>
        <v>#N/A</v>
      </c>
      <c r="G40" s="18" t="str">
        <f>IF(D261="","",VLOOKUP(D261,$AA$579:$AB$581,2,TRUE))</f>
        <v>әңгімелесушіге сұрақтарды дұрыс қояю, оған қысқа және толық нақты жауап
беру дағдылардын қалыптастыру
</v>
      </c>
      <c r="H40" s="18" t="e">
        <f>IF(D262="","",VLOOKUP(D262,$AC$579:$AD$581,2,TRUE))</f>
        <v>#N/A</v>
      </c>
      <c r="I40" s="18" t="e">
        <f>IF(D369="","",VLOOKUP(D369,$Y$579:$Z$581,2,TRUE))</f>
        <v>#N/A</v>
      </c>
      <c r="J40" s="18" t="str">
        <f>IF(D370="","",VLOOKUP(D370,$AA$579:$AB$581,2,TRUE))</f>
        <v>әңгімелесушіге сұрақтарды дұрыс қояю, оған қысқа және толық нақты жауап
беру дағдылардын қалыптастыру
</v>
      </c>
      <c r="K40" s="18" t="e">
        <f>IF(D371="","",VLOOKUP(D371,$AC$579:$AD$581,2,TRUE))</f>
        <v>#N/A</v>
      </c>
      <c r="L40" s="20"/>
    </row>
    <row r="41" ht="90" customHeight="1" spans="2:12">
      <c r="B41" s="11"/>
      <c r="C41" s="152"/>
      <c r="D41" s="152"/>
      <c r="E41" s="152"/>
      <c r="F41" s="18" t="e">
        <f>IF(D263="","",VLOOKUP(D263,$AE$579:$AF$581,2,TRUE))</f>
        <v>#N/A</v>
      </c>
      <c r="G41" s="18" t="str">
        <f>IF(D264="","",VLOOKUP(D264,$AG$579:$AH$581,2,TRUE))</f>
        <v>тыңдалған көркем шығарма мазмұнын ретімен, жүйелі түрде жеткізу дағдылардын қалыптастыру</v>
      </c>
      <c r="H41" s="18" t="e">
        <f>IF(D265="","",VLOOKUP(D265,$AI$579:$AJ$581,2,TRUE))</f>
        <v>#N/A</v>
      </c>
      <c r="I41" s="18" t="e">
        <f>IF(D372="","",VLOOKUP(D372,$AE$579:$AF$581,2,TRUE))</f>
        <v>#N/A</v>
      </c>
      <c r="J41" s="18" t="str">
        <f>IF(D373="","",VLOOKUP(D373,$AG$579:$AH$581,2,TRUE))</f>
        <v>тыңдалған көркем шығарма мазмұнын ретімен, жүйелі түрде жеткізу дағдылардын қалыптастыру</v>
      </c>
      <c r="K41" s="18" t="e">
        <f>IF(D374="","",VLOOKUP(D374,$AI$579:$AJ$581,2,TRUE))</f>
        <v>#N/A</v>
      </c>
      <c r="L41" s="20"/>
    </row>
    <row r="42" ht="90" customHeight="1" spans="2:12">
      <c r="B42" s="11"/>
      <c r="C42" s="152"/>
      <c r="D42" s="152"/>
      <c r="E42" s="152"/>
      <c r="F42" s="18" t="e">
        <f>IF(D266="","",VLOOKUP(D266,$AK$579:$AL$581,2,TRUE))</f>
        <v>#N/A</v>
      </c>
      <c r="G42" s="18" t="str">
        <f>IF(D267="","",VLOOKUP(D267,$AM$579:$AN$581,2,TRUE))</f>
        <v>бір-бірімен еркін диалог құру дағдылардын қалыптастыру</v>
      </c>
      <c r="H42" s="18" t="e">
        <f>IF(D268="","",VLOOKUP(D268,$AO$579:$AP$581,2,TRUE))</f>
        <v>#N/A</v>
      </c>
      <c r="I42" s="18" t="e">
        <f>IF(D375="","",VLOOKUP(D375,$AK$579:$AL$581,2,TRUE))</f>
        <v>#N/A</v>
      </c>
      <c r="J42" s="18" t="str">
        <f>IF(D376="","",VLOOKUP(D376,$AM$579:$AN$581,2,TRUE))</f>
        <v>бір-бірімен еркін диалог құру дағдылардын қалыптастыру</v>
      </c>
      <c r="K42" s="18" t="e">
        <f>IF(D377="","",VLOOKUP(D377,$AO$579:$AP$581,2,TRUE))</f>
        <v>#N/A</v>
      </c>
      <c r="L42" s="20"/>
    </row>
    <row r="43" ht="90" customHeight="1" spans="2:12">
      <c r="B43" s="11"/>
      <c r="C43" s="152"/>
      <c r="D43" s="152"/>
      <c r="E43" s="152"/>
      <c r="F43" s="18" t="e">
        <f>IF(D269="","",VLOOKUP(D269,$AQ$579:$AR$581,2,TRUE))</f>
        <v>#N/A</v>
      </c>
      <c r="G43" s="18" t="str">
        <f>IF(D270="","",VLOOKUP(D270,$AS$579:$AT$581,2,TRUE))</f>
        <v>өзінің тәжірибесіне сүйеніп, суреттер бойынша әңгіме құрастыру дағдылардын қалыптастыру</v>
      </c>
      <c r="H43" s="18" t="e">
        <f>IF(D271="","",VLOOKUP(D271,$AU$579:$AV$581,2,TRUE))</f>
        <v>#N/A</v>
      </c>
      <c r="I43" s="18" t="e">
        <f>IF(D378="","",VLOOKUP(D378,$AQ$579:$AR$581,2,TRUE))</f>
        <v>#N/A</v>
      </c>
      <c r="J43" s="18" t="str">
        <f>IF(D379="","",VLOOKUP(D379,$AS$579:$AT$581,2,TRUE))</f>
        <v>өзінің тәжірибесіне сүйеніп, суреттер бойынша әңгіме құрастыру дағдылардын қалыптастыру</v>
      </c>
      <c r="K43" s="18" t="e">
        <f>IF(D380="","",VLOOKUP(D380,$AU$579:$AV$581,2,TRUE))</f>
        <v>#N/A</v>
      </c>
      <c r="L43" s="20"/>
    </row>
    <row r="44" ht="90" customHeight="1" spans="2:12">
      <c r="B44" s="11"/>
      <c r="C44" s="152"/>
      <c r="D44" s="152"/>
      <c r="E44" s="152"/>
      <c r="F44" s="18" t="e">
        <f>IF(D272="","",VLOOKUP(D272,$AW$579:$AX$581,2,TRUE))</f>
        <v>#N/A</v>
      </c>
      <c r="G44" s="18" t="str">
        <f>IF(D273="","",VLOOKUP(D273,$AY$579:$AZ$581,2,TRUE))</f>
        <v>ойыншықтар мен заттарды 5-6 сөйлеммен сипаттау дағдылардын қалыптастыру</v>
      </c>
      <c r="H44" s="18" t="e">
        <f>IF(D274="","",VLOOKUP(D274,$BA$579:$BB$581,2,TRUE))</f>
        <v>#N/A</v>
      </c>
      <c r="I44" s="18" t="e">
        <f>IF(D381="","",VLOOKUP(D381,$AW$579:$AX$581,2,TRUE))</f>
        <v>#N/A</v>
      </c>
      <c r="J44" s="18" t="str">
        <f>IF(D382="","",VLOOKUP(D382,$AY$579:$AZ$581,2,TRUE))</f>
        <v>ойыншықтар мен заттарды 5-6 сөйлеммен сипаттау дағдылардын қалыптастыру</v>
      </c>
      <c r="K44" s="18" t="e">
        <f>IF(D383="","",VLOOKUP(D383,$BA$579:$BB$581,2,TRUE))</f>
        <v>#N/A</v>
      </c>
      <c r="L44" s="20"/>
    </row>
    <row r="45" ht="90" customHeight="1" spans="2:12">
      <c r="B45" s="11" t="s">
        <v>338</v>
      </c>
      <c r="C45" s="18" t="e">
        <f>IF(E98="","",VLOOKUP(E98,$M$525:$N$527,2,TRUE))</f>
        <v>#N/A</v>
      </c>
      <c r="D45" s="18" t="str">
        <f>IF(E99="","",VLOOKUP(E99,$O$525:$P$527,2,TRUE))</f>
        <v>5 көлемінде санай алуға, сандарды ретімен атуңа, теңдік және теңсіздік туралы
ұғымдарға ие болуға дағдылардын қалыптастыру
</v>
      </c>
      <c r="E45" s="18" t="e">
        <f>IF(E100="","",VLOOKUP(E100,$Q$525:$R$527,2,TRUE))</f>
        <v>#N/A</v>
      </c>
      <c r="F45" s="18" t="e">
        <f>IF(E191="","",VLOOKUP(E191,$M$583:$N$585,2,TRUE))</f>
        <v>#N/A</v>
      </c>
      <c r="G45" s="18" t="e">
        <f>IF(E192="","",VLOOKUP(E192,$O$583:$P$585,2,TRUE))</f>
        <v>#N/A</v>
      </c>
      <c r="H45" s="18" t="str">
        <f>IF(E193="","",VLOOKUP(E193,$Q$583:$R$585,2,TRUE))</f>
        <v>жиындарды бөліктерге бөледі және оларды қайта біріктіруге үйрету</v>
      </c>
      <c r="I45" s="18" t="str">
        <f>IF(E300="","",VLOOKUP(E300,$M$583:$N$585,2,TRUE))</f>
        <v>жиындарды бөліктерге бөледі және оларды қайта біріктіру қабілетін бекіту</v>
      </c>
      <c r="J45" s="18" t="e">
        <f>IF(E301="","",VLOOKUP(E301,$O$583:$P$585,2,TRUE))</f>
        <v>#N/A</v>
      </c>
      <c r="K45" s="18" t="e">
        <f>IF(E302="","",VLOOKUP(E302,$Q$583:$R$585,2,TRUE))</f>
        <v>#N/A</v>
      </c>
      <c r="L45" s="20"/>
    </row>
    <row r="46" ht="90" customHeight="1" spans="2:12">
      <c r="B46" s="11"/>
      <c r="C46" s="18" t="e">
        <f>IF(E101="","",VLOOKUP(E101,$S$525:$T$527,2,TRUE))</f>
        <v>#N/A</v>
      </c>
      <c r="D46" s="18" t="str">
        <f>IF(E102="","",VLOOKUP(E102,$U$525:$V$527,2,TRUE))</f>
        <v>екі затты ұзындығы, ені және биіктігі, жуандығы бойынша салыстыруға дағдылардын қалыптастыру</v>
      </c>
      <c r="E46" s="18" t="e">
        <f>IF(E103="","",VLOOKUP(E103,$W$525:$X$527,2,TRUE))</f>
        <v>#N/A</v>
      </c>
      <c r="F46" s="18" t="e">
        <f>IF(E194="","",VLOOKUP(E194,$S$583:$T$585,2,TRUE))</f>
        <v>#N/A</v>
      </c>
      <c r="G46" s="18" t="e">
        <f>IF(E195="","",VLOOKUP(E195,$U$583:$V$585,2,TRUE))</f>
        <v>#N/A</v>
      </c>
      <c r="H46" s="18" t="str">
        <f>IF(E196="","",VLOOKUP(E196,$W$583:$X$585,2,TRUE))</f>
        <v>10 көлеміндегі сандарды тура және кері санауды білуге, «Қанша?», «нешінші?»
сұрақтарын ажыратуға, оларға дұрыс жауап беруге үйрету
</v>
      </c>
      <c r="I46" s="18" t="str">
        <f>IF(E303="","",VLOOKUP(E303,$S$583:$T$585,2,TRUE))</f>
        <v>10 көлеміндегі сандарды тура және кері санауды білу, «Қанша?», «нешінші?»
сұрақтарын ажырату, оларға дұрыс жауап беру қабілетін бекіту
</v>
      </c>
      <c r="J46" s="18" t="e">
        <f>IF(E304="","",VLOOKUP(E304,$U$583:$V$585,2,TRUE))</f>
        <v>#N/A</v>
      </c>
      <c r="K46" s="18" t="e">
        <f>IF(E305="","",VLOOKUP(E305,$W$583:$X$585,2,TRUE))</f>
        <v>#N/A</v>
      </c>
      <c r="L46" s="20"/>
    </row>
    <row r="47" ht="90" customHeight="1" spans="2:12">
      <c r="B47" s="11"/>
      <c r="C47" s="18" t="e">
        <f>IF(E104="","",VLOOKUP(E104,$Y$525:$Z$527,2,TRUE))</f>
        <v>#N/A</v>
      </c>
      <c r="D47" s="18" t="str">
        <f>IF(E105="","",VLOOKUP(E105,$AA$525:$AB$527,2,TRUE))</f>
        <v>геометриялық фигураларды және геометриялық денелерді көру және сипап сезу
арқылы зерттеуге, оларды ажыратуға және атуға дағдылардын қалыптастыру
</v>
      </c>
      <c r="E47" s="18" t="e">
        <f>IF(E106="","",VLOOKUP(E106,$AC$525:$AD$527,2,TRUE))</f>
        <v>#N/A</v>
      </c>
      <c r="F47" s="18" t="e">
        <f>IF(E197="","",VLOOKUP(E197,$Y$583:$Z$585,2,TRUE))</f>
        <v>#N/A</v>
      </c>
      <c r="G47" s="18" t="str">
        <f>IF(E198="","",VLOOKUP(E198,$AA$583:$AB$585,2,TRUE))</f>
        <v>әртүрлі белгілері бойынша заттарды салыстыра алу (түсі, пішіні, өлшемі,
материалы, қолданылуы) дағдылардын қалыптастыру
</v>
      </c>
      <c r="H47" s="18" t="e">
        <f>IF(E199="","",VLOOKUP(E199,$AC$583:$AD$585,2,TRUE))</f>
        <v>#N/A</v>
      </c>
      <c r="I47" s="18" t="str">
        <f>IF(E306="","",VLOOKUP(E306,$Y$583:$Z$585,2,TRUE))</f>
        <v>әртүрлі белгілері бойынша заттарды салыстыра алу (түсі, пішіні, өлшемі,
материалы, қолданылуы) қабілетін бекіту
</v>
      </c>
      <c r="J47" s="18" t="e">
        <f>IF(E307="","",VLOOKUP(E307,$AA$583:$AB$585,2,TRUE))</f>
        <v>#N/A</v>
      </c>
      <c r="K47" s="18" t="e">
        <f>IF(E308="","",VLOOKUP(E308,$AC$583:$AD$585,2,TRUE))</f>
        <v>#N/A</v>
      </c>
      <c r="L47" s="20"/>
    </row>
    <row r="48" ht="90" customHeight="1" spans="2:12">
      <c r="B48" s="11"/>
      <c r="C48" s="18" t="e">
        <f>IF(E107="","",VLOOKUP(E107,$AE$525:$AF$527,2,TRUE))</f>
        <v>#N/A</v>
      </c>
      <c r="D48" s="18" t="str">
        <f>IF(E108="","",VLOOKUP(E108,$AG$525:$AH$527,2,TRUE))</f>
        <v>тәулік бөліктерін ажыратуғак, олардың сипаттамалық ерекшеліктерін білуге дағдылардын қалыптастыру</v>
      </c>
      <c r="E48" s="18" t="e">
        <f>IF(E109="","",VLOOKUP(E109,$AI$525:$AJ$527,2,TRUE))</f>
        <v>#N/A</v>
      </c>
      <c r="F48" s="18" t="e">
        <f>IF(E200="","",VLOOKUP(E200,$AE$583:$AF$585,2,TRUE))</f>
        <v>#N/A</v>
      </c>
      <c r="G48" s="18" t="str">
        <f>IF(E201="","",VLOOKUP(E201,$AG$583:$AH$585,2,TRUE))</f>
        <v>заттарды шамасына қарай өсу және кему ретімен орналастыру дағдылардын қалыптастыру</v>
      </c>
      <c r="H48" s="18" t="e">
        <f>IF(E202="","",VLOOKUP(E202,$AI$583:$AJ$585,2,TRUE))</f>
        <v>#N/A</v>
      </c>
      <c r="I48" s="18" t="e">
        <f>IF(E309="","",VLOOKUP(E309,$AE$583:$AF$585,2,TRUE))</f>
        <v>#N/A</v>
      </c>
      <c r="J48" s="18" t="str">
        <f>IF(E310="","",VLOOKUP(E310,$AG$583:$AH$585,2,TRUE))</f>
        <v>заттарды шамасына қарай өсу және кему ретімен орналастыру дағдылардын қалыптастыру</v>
      </c>
      <c r="K48" s="18" t="e">
        <f>IF(E311="","",VLOOKUP(E311,$AI$583:$AJ$585,2,TRUE))</f>
        <v>#N/A</v>
      </c>
      <c r="L48" s="20"/>
    </row>
    <row r="49" ht="90" customHeight="1" spans="2:12">
      <c r="B49" s="11"/>
      <c r="C49" s="18" t="e">
        <f>IF(E110="","",VLOOKUP(E110,$AK$525:$AL$527,2,TRUE))</f>
        <v>#N/A</v>
      </c>
      <c r="D49" s="18" t="str">
        <f>IF(E111="","",VLOOKUP(E111,$AM$525:$AN$527,2,TRUE))</f>
        <v>кеңістіктегі заттардың өзіне қатысты орнын анықтауға дағдылардын қалыптастыру</v>
      </c>
      <c r="E49" s="18" t="e">
        <f>IF(E112="","",VLOOKUP(E112,$AO$525:$AP$527,2,TRUE))</f>
        <v>#N/A</v>
      </c>
      <c r="F49" s="18" t="e">
        <f>IF(E203="","",VLOOKUP(E203,$AK$583:$AL$585,2,TRUE))</f>
        <v>#N/A</v>
      </c>
      <c r="G49" s="18" t="e">
        <f>IF(E204="","",VLOOKUP(E204,$AM$583:$AN$585,2,TRUE))</f>
        <v>#N/A</v>
      </c>
      <c r="H49" s="18" t="str">
        <f>IF(E205="","",VLOOKUP(E205,$AO$583:$AP$585,2,TRUE))</f>
        <v>қағаз бетінде бағдарлай білуге, апта күндерін, жыл мезгілдері бойынша айларды
ретімен атауға үйрету
</v>
      </c>
      <c r="I49" s="18" t="str">
        <f>IF(E312="","",VLOOKUP(E312,$AK$583:$AL$585,2,TRUE))</f>
        <v>қағаз бетінде бағдарлай білу, апта күндерін, жыл мезгілдері бойынша айларды
ретімен атау қабілетін бекіту
</v>
      </c>
      <c r="J49" s="18" t="e">
        <f>IF(E313="","",VLOOKUP(E313,$AM$583:$AN$585,2,TRUE))</f>
        <v>#N/A</v>
      </c>
      <c r="K49" s="18" t="e">
        <f>IF(E314="","",VLOOKUP(E314,$AO$583:$AP$585,2,TRUE))</f>
        <v>#N/A</v>
      </c>
      <c r="L49" s="20"/>
    </row>
    <row r="50" ht="90" customHeight="1" spans="2:12">
      <c r="B50" s="11"/>
      <c r="C50" s="18" t="e">
        <f>IF(E113="","",VLOOKUP(E113,$AQ$525:$AR$527,2,TRUE))</f>
        <v>#N/A</v>
      </c>
      <c r="D50" s="18" t="str">
        <f>IF(E114="","",VLOOKUP(E114,$AS$525:$AT$527,2,TRUE))</f>
        <v>қарапайым себеп-салдарлық байланысты орнатуға дағдылардын қалыптастыру</v>
      </c>
      <c r="E50" s="18" t="e">
        <f>IF(E115="","",VLOOKUP(E115,$AU$525:$AV$527,2,TRUE))</f>
        <v>#N/A</v>
      </c>
      <c r="F50" s="18" t="e">
        <f>IF(E206="","",VLOOKUP(E206,$AQ$583:$AR$585,2,TRUE))</f>
        <v>#N/A</v>
      </c>
      <c r="G50" s="18" t="e">
        <f>IF(E207="","",VLOOKUP(E207,$AS$583:$AT$585,2,TRUE))</f>
        <v>#N/A</v>
      </c>
      <c r="H50" s="18" t="str">
        <f>IF(E208="","",VLOOKUP(E208,$AU$583:$AV$585,2,TRUE))</f>
        <v>геометриялық пішіндерді (дөңгелек, сопақша, үшбұрыш, шаршы, тіктөртбұрыш)
ажыратуға  және атауға үйрету
</v>
      </c>
      <c r="I50" s="18" t="str">
        <f>IF(E315="","",VLOOKUP(E315,$AQ$583:$AR$585,2,TRUE))</f>
        <v>геометриялық пішіндерді (дөңгелек, сопақша, үшбұрыш, шаршы, тіктөртбұрыш)
ажырату  және атау қабілетін бекіту
</v>
      </c>
      <c r="J50" s="18" t="e">
        <f>IF(E316="","",VLOOKUP(E316,$AS$583:$AT$585,2,TRUE))</f>
        <v>#N/A</v>
      </c>
      <c r="K50" s="18" t="e">
        <f>IF(E317="","",VLOOKUP(E317,$AU$583:$AV$585,2,TRUE))</f>
        <v>#N/A</v>
      </c>
      <c r="L50" s="20"/>
    </row>
    <row r="51" ht="90" customHeight="1" spans="2:12">
      <c r="B51" s="11"/>
      <c r="C51" s="151"/>
      <c r="D51" s="152"/>
      <c r="E51" s="152"/>
      <c r="F51" s="18" t="e">
        <f>IF(E209="","",VLOOKUP(E209,$AW$583:$AX$585,2,TRUE))</f>
        <v>#N/A</v>
      </c>
      <c r="G51" s="18" t="e">
        <f>IF(E210="","",VLOOKUP(E210,$AY$583:$AZ$585,2,TRUE))</f>
        <v>#N/A</v>
      </c>
      <c r="H51" s="18" t="str">
        <f>IF(E211="","",VLOOKUP(E211,$BA$583:$BB$585,2,TRUE))</f>
        <v>түрлі сызықтарды салуға үйрету</v>
      </c>
      <c r="I51" s="18" t="str">
        <f>IF(E318="","",VLOOKUP(E318,$AW$583:$AX$585,2,TRUE))</f>
        <v>түрлі сызықтарды салу қабілетін бекіту</v>
      </c>
      <c r="J51" s="18" t="e">
        <f>IF(E319="","",VLOOKUP(E319,$AY$583:$AZ$585,2,TRUE))</f>
        <v>#N/A</v>
      </c>
      <c r="K51" s="18" t="e">
        <f>IF(E320="","",VLOOKUP(E320,$BA$583:$BB$585,2,TRUE))</f>
        <v>#N/A</v>
      </c>
      <c r="L51" s="20"/>
    </row>
    <row r="52" ht="90" customHeight="1" spans="2:12">
      <c r="B52" s="11" t="s">
        <v>405</v>
      </c>
      <c r="C52" s="18" t="e">
        <f>IF(F98="","",VLOOKUP(F98,$M$529:$N$531,2,TRUE))</f>
        <v>#N/A</v>
      </c>
      <c r="D52" s="18" t="str">
        <f>IF(F99="","",VLOOKUP(F99,$O$529:$P$531,2,TRUE))</f>
        <v>бейнелейтін заттарды қарауға, қолмен ұстап зерттеуге дағдылардын қалыптастыру</v>
      </c>
      <c r="E52" s="18" t="e">
        <f>IF(F100="","",VLOOKUP(F100,$Q$529:$R$531,2,TRUE))</f>
        <v>#N/A</v>
      </c>
      <c r="F52" s="21" t="e">
        <f>IF(F191="","",VLOOKUP(F191,$M$587:$N$589,2,TRUE))</f>
        <v>#N/A</v>
      </c>
      <c r="G52" s="18" t="e">
        <f>IF(F192="","",VLOOKUP(F192,$O$587:$P$589,2,TRUE))</f>
        <v>#N/A</v>
      </c>
      <c r="H52" s="18" t="str">
        <f>IF(F193="","",VLOOKUP(F193,$Q$587:$R$589,2,TRUE))</f>
        <v>тірі табиғат заттарының бейнелерін күрделі емес қимылдар мен қалыптар арқылы
жеткізуге үйрету
</v>
      </c>
      <c r="I52" s="21" t="str">
        <f>IF(F300="","",VLOOKUP(F300,$M$587:$N$589,2,TRUE))</f>
        <v>тірі табиғат заттарының бейнелерін күрделі емес қимылдар мен қалыптар арқылы
жеткізу қабілетін бекіту
</v>
      </c>
      <c r="J52" s="18" t="e">
        <f>IF(F301="","",VLOOKUP(F301,$O$587:$P$589,2,TRUE))</f>
        <v>#N/A</v>
      </c>
      <c r="K52" s="18" t="e">
        <f>IF(F302="","",VLOOKUP(F302,$Q$587:$R$589,2,TRUE))</f>
        <v>#N/A</v>
      </c>
      <c r="L52" s="20"/>
    </row>
    <row r="53" ht="90" customHeight="1" spans="2:12">
      <c r="B53" s="11"/>
      <c r="C53" s="18" t="e">
        <f>IF(F101="","",VLOOKUP(F101,$S$529:$T$531,2,TRUE))</f>
        <v>#N/A</v>
      </c>
      <c r="D53" s="18" t="str">
        <f>IF(F102="","",VLOOKUP(F102,$U$529:$V$531,2,TRUE))</f>
        <v>жеке заттарды және сюжеттік композицияларды салуға дағдылардын қалыптастыру</v>
      </c>
      <c r="E53" s="18" t="e">
        <f>IF(F103="","",VLOOKUP(F103,$W$529:$X$531,2,TRUE))</f>
        <v>#N/A</v>
      </c>
      <c r="F53" s="18" t="e">
        <f>IF(F194="","",VLOOKUP(F194,$S$587:$T$589,2,TRUE))</f>
        <v>#N/A</v>
      </c>
      <c r="G53" s="18" t="str">
        <f>IF(F195="","",VLOOKUP(F195,$U$587:$V$589,2,TRUE))</f>
        <v>бояуларды қолдану, бояғышта акварельді сумен араластыру, қанықтүстер алу
үшін қарындашты түрліше басып бояуды білу дағдылардын қалыптастыру
</v>
      </c>
      <c r="H53" s="18" t="e">
        <f>IF(F196="","",VLOOKUP(F196,$W$587:$X$589,2,TRUE))</f>
        <v>#N/A</v>
      </c>
      <c r="I53" s="18" t="str">
        <f>IF(F303="","",VLOOKUP(F303,$S$587:$T$589,2,TRUE))</f>
        <v>бояуларды қолдану, бояғышта акварельді сумен араластыру, қанықтүстер алу
үшін қарындашты түрліше басып бояуды білу қабілетін бекіту
</v>
      </c>
      <c r="J53" s="18" t="e">
        <f>IF(F304="","",VLOOKUP(F304,$U$587:$V$589,2,TRUE))</f>
        <v>#N/A</v>
      </c>
      <c r="K53" s="18" t="e">
        <f>IF(F305="","",VLOOKUP(F305,$W$587:$X$589,2,TRUE))</f>
        <v>#N/A</v>
      </c>
      <c r="L53" s="20"/>
    </row>
    <row r="54" ht="90" customHeight="1" spans="2:12">
      <c r="B54" s="11"/>
      <c r="C54" s="18" t="e">
        <f>IF(F104="","",VLOOKUP(F104,$Y$529:$Z$531,2,TRUE))</f>
        <v>#N/A</v>
      </c>
      <c r="D54" s="18" t="str">
        <f>IF(F105="","",VLOOKUP(F105,$AA$529:$AB$531,2,TRUE))</f>
        <v>әрбір затқа тән ерекшеліктерді, олардың бір-біріне арақатынасын жеткізуге дағдылардын қалыптастыру</v>
      </c>
      <c r="E54" s="18" t="e">
        <f>IF(F106="","",VLOOKUP(F106,$AC$529:$AD$531,2,TRUE))</f>
        <v>#N/A</v>
      </c>
      <c r="F54" s="18" t="e">
        <f>IF(F197="","",VLOOKUP(F197,$Y$587:$Z$589,2,TRUE))</f>
        <v>#N/A</v>
      </c>
      <c r="G54" s="18" t="e">
        <f>IF(F198="","",VLOOKUP(F198,$AA$587:$AB$589,2,TRUE))</f>
        <v>#N/A</v>
      </c>
      <c r="H54" s="18" t="str">
        <f>IF(F199="","",VLOOKUP(F199,$AC$587:$AD$589,2,TRUE))</f>
        <v>жаңа түстер (күлгін) және реңктерді (көк, қызғылт, қою жасыл) бояуды араластыру
арқылы шығаруға үйрету
</v>
      </c>
      <c r="I54" s="18" t="e">
        <f>IF(F306="","",VLOOKUP(F306,$Y$587:$Z$589,2,TRUE))</f>
        <v>#N/A</v>
      </c>
      <c r="J54" s="18" t="str">
        <f>IF(F307="","",VLOOKUP(F307,$AA$587:$AB$589,2,TRUE))</f>
        <v>жаңа түстер (күлгін) және реңктерді (көк, қызғылт, қою жасыл) бояуды араластыру
арқылы шығару дағдылардын қалыптастыру
</v>
      </c>
      <c r="K54" s="18" t="e">
        <f>IF(F308="","",VLOOKUP(F308,$AC$587:$AD$589,2,TRUE))</f>
        <v>#N/A</v>
      </c>
      <c r="L54" s="20"/>
    </row>
    <row r="55" ht="90" customHeight="1" spans="2:12">
      <c r="B55" s="11"/>
      <c r="C55" s="18" t="e">
        <f>IF(F107="","",VLOOKUP(F107,$AE$529:$AF$531,2,TRUE))</f>
        <v>#N/A</v>
      </c>
      <c r="D55" s="18" t="str">
        <f>IF(F108="","",VLOOKUP(F108,$AG$529:$AH$531,2,TRUE))</f>
        <v>қоңыр, қызғылт сары, ашық жасыл реңктерді тануға дағдылардын қалыптастыру</v>
      </c>
      <c r="E55" s="18" t="e">
        <f>IF(F109="","",VLOOKUP(F109,$AI$529:$AJ$531,2,TRUE))</f>
        <v>#N/A</v>
      </c>
      <c r="F55" s="18" t="e">
        <f>IF(F200="","",VLOOKUP(F200,$AE$587:$AF$589,2,TRUE))</f>
        <v>#N/A</v>
      </c>
      <c r="G55" s="18" t="str">
        <f>IF(F201="","",VLOOKUP(F201,$AG$587:$AH$589,2,TRUE))</f>
        <v>ұжыммен бірге жұмыс істеу, міндеттерді өзара келісіп орындау дағдылардын қалыптастыру</v>
      </c>
      <c r="H55" s="18" t="e">
        <f>IF(F202="","",VLOOKUP(F202,$AI$587:$AJ$589,2,TRUE))</f>
        <v>#N/A</v>
      </c>
      <c r="I55" s="18" t="str">
        <f>IF(F309="","",VLOOKUP(F309,$AE$587:$AF$589,2,TRUE))</f>
        <v>ұжыммен бірге жұмыс істеу, міндеттерді өзара келісіп орындау қабілетін бекіту</v>
      </c>
      <c r="J55" s="18" t="e">
        <f>IF(F310="","",VLOOKUP(F310,$AG$587:$AH$589,2,TRUE))</f>
        <v>#N/A</v>
      </c>
      <c r="K55" s="18" t="e">
        <f>IF(F311="","",VLOOKUP(F311,$AI$587:$AJ$589,2,TRUE))</f>
        <v>#N/A</v>
      </c>
      <c r="L55" s="20"/>
    </row>
    <row r="56" ht="90" customHeight="1" spans="2:12">
      <c r="B56" s="11"/>
      <c r="C56" s="18" t="e">
        <f>IF(F110="","",VLOOKUP(F110,$AK$529:$AL$531,2,TRUE))</f>
        <v>#N/A</v>
      </c>
      <c r="D56" s="18" t="str">
        <f>IF(F111="","",VLOOKUP(F111,$AM$529:$AN$531,2,TRUE))</f>
        <v>суреттерді қылқаламмен, қаламмен бояу тәсілдерін білуге дағдылардын қалыптастыру</v>
      </c>
      <c r="E56" s="18" t="e">
        <f>IF(F112="","",VLOOKUP(F112,$AO$529:$AP$531,2,TRUE))</f>
        <v>#N/A</v>
      </c>
      <c r="F56" s="18" t="e">
        <f>IF(F203="","",VLOOKUP(F203,$AK$587:$AL$589,2,TRUE))</f>
        <v>#N/A</v>
      </c>
      <c r="G56" s="18" t="str">
        <f>IF(F204="","",VLOOKUP(F204,$AM$587:$AN$589,2,TRUE))</f>
        <v>қазақ оюларының элементтерін салу және олармен киімдерді, тұрмыстық
заттарды безендіру дағдылардын қалыптастыру
</v>
      </c>
      <c r="H56" s="18" t="e">
        <f>IF(F205="","",VLOOKUP(F205,$AO$587:$AP$589,2,TRUE))</f>
        <v>#N/A</v>
      </c>
      <c r="I56" s="18" t="e">
        <f>IF(F312="","",VLOOKUP(F312,$AK$587:$AL$589,2,TRUE))</f>
        <v>#N/A</v>
      </c>
      <c r="J56" s="18" t="str">
        <f>IF(F313="","",VLOOKUP(F313,$AM$587:$AN$589,2,TRUE))</f>
        <v>қазақ оюларының элементтерін салу және олармен киімдерді, тұрмыстық
заттарды безендіру дағдылардын қалыптастыру
</v>
      </c>
      <c r="K56" s="18" t="e">
        <f>IF(F314="","",VLOOKUP(F314,$AO$587:$AP$589,2,TRUE))</f>
        <v>#N/A</v>
      </c>
      <c r="L56" s="20"/>
    </row>
    <row r="57" ht="90" customHeight="1" spans="2:12">
      <c r="B57" s="11"/>
      <c r="C57" s="18" t="e">
        <f>IF(F113="","",VLOOKUP(F113,$AQ$529:$AR$531,2,TRUE))</f>
        <v>#N/A</v>
      </c>
      <c r="D57" s="18" t="str">
        <f>IF(F114="","",VLOOKUP(F114,$AS$529:$AT$531,2,TRUE))</f>
        <v>өзінің және басқа балалардың жұмыстарын бағалауға дағдылардын қалыптастыру</v>
      </c>
      <c r="E57" s="18" t="e">
        <f>IF(F115="","",VLOOKUP(F115,$AU$529:$AV$531,2,TRUE))</f>
        <v>#N/A</v>
      </c>
      <c r="F57" s="21" t="e">
        <f>IF(F206="","",VLOOKUP(F206,$AQ$587:$AR$589,2,TRUE))</f>
        <v>#N/A</v>
      </c>
      <c r="G57" s="18" t="e">
        <f>IF(F207="","",VLOOKUP(F207,$AS$587:$AT$589,2,TRUE))</f>
        <v>#N/A</v>
      </c>
      <c r="H57" s="18" t="str">
        <f>IF(F208="","",VLOOKUP(F208,$AU$587:$AV$589,2,TRUE))</f>
        <v>сюжеттік суреттерді салуға үйрету</v>
      </c>
      <c r="I57" s="21" t="e">
        <f>IF(F315="","",VLOOKUP(F315,$AQ$587:$AR$589,2,TRUE))</f>
        <v>#N/A</v>
      </c>
      <c r="J57" s="18" t="str">
        <f>IF(F316="","",VLOOKUP(F316,$AS$587:$AT$589,2,TRUE))</f>
        <v>сюжеттік суреттерді салу дағдылардын қалыптастыру</v>
      </c>
      <c r="K57" s="18" t="e">
        <f>IF(F317="","",VLOOKUP(F317,$AU$587:$AV$589,2,TRUE))</f>
        <v>#N/A</v>
      </c>
      <c r="L57" s="20"/>
    </row>
    <row r="58" ht="90" customHeight="1" spans="2:12">
      <c r="B58" s="11"/>
      <c r="C58" s="18" t="e">
        <f>IF(F116="","",VLOOKUP(F116,$M$533:$N$535,2,TRUE))</f>
        <v>#N/A</v>
      </c>
      <c r="D58" s="18" t="str">
        <f>IF(F117="","",VLOOKUP(F117,$O$533:$P$535,2,TRUE))</f>
        <v>мүсіндейтін затты қолына алып, зерттеуге оның өзіне тән ерекшеліктерін беруге
тырысуға дағдылардын қалыптастыру
</v>
      </c>
      <c r="E58" s="18" t="e">
        <f>IF(F118="","",VLOOKUP(F118,$Q$533:$R$535,2,TRUE))</f>
        <v>#N/A</v>
      </c>
      <c r="F58" s="18" t="e">
        <f>IF(F209="","",VLOOKUP(F209,$AW$587:$AX$589,2,TRUE))</f>
        <v>#N/A</v>
      </c>
      <c r="G58" s="18" t="str">
        <f>IF(F210="","",VLOOKUP(F210,$AY$587:$AZ$589,2,TRUE))</f>
        <v>сурет салуда ұқыптылықты, қауіпсіздікті сақтау дағдылардын қалыптастыру</v>
      </c>
      <c r="H58" s="18" t="e">
        <f>IF(F211="","",VLOOKUP(F211,$BA$587:$BB$589,2,TRUE))</f>
        <v>#N/A</v>
      </c>
      <c r="I58" s="18" t="e">
        <f>IF(F318="","",VLOOKUP(F318,$AW$587:$AX$589,2,TRUE))</f>
        <v>#N/A</v>
      </c>
      <c r="J58" s="18" t="str">
        <f>IF(F319="","",VLOOKUP(F319,$AY$587:$AZ$589,2,TRUE))</f>
        <v>сурет салуда ұқыптылықты, қауіпсіздікті сақтау дағдылардын қалыптастыру</v>
      </c>
      <c r="K58" s="18" t="e">
        <f>IF(F320="","",VLOOKUP(F320,$BA$587:$BB$589,2,TRUE))</f>
        <v>#N/A</v>
      </c>
      <c r="L58" s="20"/>
    </row>
    <row r="59" ht="90" customHeight="1" spans="2:12">
      <c r="B59" s="11"/>
      <c r="C59" s="18" t="e">
        <f>IF(F119="","",VLOOKUP(F119,$S$533:$T$535,2,TRUE))</f>
        <v>#N/A</v>
      </c>
      <c r="D59" s="18" t="str">
        <f>IF(F120="","",VLOOKUP(F120,$U$533:$V$535,2,TRUE))</f>
        <v>ермексаз, сазбалшық, пластикалық кесектерден әртүрлі тәсілдерді қолданып,
бейнелерді мүсіндеуге дағдылардын қалыптастыру
</v>
      </c>
      <c r="E59" s="18" t="e">
        <f>IF(F121="","",VLOOKUP(F121,$W$533:$X$535,2,TRUE))</f>
        <v>#N/A</v>
      </c>
      <c r="F59" s="21" t="e">
        <f>IF(F212="","",VLOOKUP(F212,$M$591:$N$593,2,TRUE))</f>
        <v>#N/A</v>
      </c>
      <c r="G59" s="18" t="str">
        <f>IF(F213="","",VLOOKUP(F213,$O$591:$P$593,2,TRUE))</f>
        <v>шынайы бейнесіне қарап және ойдан пішіндері мен өлшемі әртүрлі таныс
заттарды мүсіндеу дағдылардын қалыптастыру
</v>
      </c>
      <c r="H59" s="18" t="e">
        <f>IF(F214="","",VLOOKUP(F214,$Q$591:$R$593,2,TRUE))</f>
        <v>#N/A</v>
      </c>
      <c r="I59" s="21" t="e">
        <f>IF(F321="","",VLOOKUP(F321,$M$591:$N$593,2,TRUE))</f>
        <v>#N/A</v>
      </c>
      <c r="J59" s="18" t="str">
        <f>IF(F322="","",VLOOKUP(F322,$O$591:$P$593,2,TRUE))</f>
        <v>шынайы бейнесіне қарап және ойдан пішіндері мен өлшемі әртүрлі таныс
заттарды мүсіндеу дағдылардын қалыптастыру
</v>
      </c>
      <c r="K59" s="18" t="e">
        <f>IF(F323="","",VLOOKUP(F323,$Q$591:$R$593,2,TRUE))</f>
        <v>#N/A</v>
      </c>
      <c r="L59" s="20"/>
    </row>
    <row r="60" ht="90" customHeight="1" spans="2:12">
      <c r="B60" s="11"/>
      <c r="C60" s="18" t="e">
        <f>IF(F122="","",VLOOKUP(F122,$Y$533:$Z$535,2,TRUE))</f>
        <v>#N/A</v>
      </c>
      <c r="D60" s="18" t="str">
        <f>IF(F123="","",VLOOKUP(F123,$AA$533:$AB$535,2,TRUE))</f>
        <v>бірнеше бөліктен тұратын заттарды пішіндейді, олардың орналасуын ескере
отырып, пропорцияларды сақтай отырып, бөліктерді байланыстыруға дағдылардын қалыптастыру
</v>
      </c>
      <c r="E60" s="18" t="e">
        <f>IF(F124="","",VLOOKUP(F124,$AC$533:$AD$535,2,TRUE))</f>
        <v>#N/A</v>
      </c>
      <c r="F60" s="18" t="e">
        <f>IF(F215="","",VLOOKUP(F215,$S$591:$T$593,2,TRUE))</f>
        <v>#N/A</v>
      </c>
      <c r="G60" s="18" t="str">
        <f>IF(F216="","",VLOOKUP(F216,$U$591:$V$593,2,TRUE))</f>
        <v>қарапайым пропорцияларды сақтай отырып, адам мен жануардың пішіндерін
мүсіндеу дағдылардын қалыптастыру
</v>
      </c>
      <c r="H60" s="18" t="e">
        <f>IF(F217="","",VLOOKUP(F217,$W$591:$X$593,2,TRUE))</f>
        <v>#N/A</v>
      </c>
      <c r="I60" s="18" t="str">
        <f>IF(F324="","",VLOOKUP(F324,$S$591:$T$593,2,TRUE))</f>
        <v>қарапайым пропорцияларды сақтай отырып, адам мен жануардың пішіндерін
мүсіндеу қабілетін бекіту
</v>
      </c>
      <c r="J60" s="18" t="e">
        <f>IF(F325="","",VLOOKUP(F325,$U$591:$V$593,2,TRUE))</f>
        <v>#N/A</v>
      </c>
      <c r="K60" s="18" t="e">
        <f>IF(F326="","",VLOOKUP(F326,$W$591:$X$593,2,TRUE))</f>
        <v>#N/A</v>
      </c>
      <c r="L60" s="20"/>
    </row>
    <row r="61" ht="90" customHeight="1" spans="2:12">
      <c r="B61" s="11"/>
      <c r="C61" s="18" t="e">
        <f>IF(F125="","",VLOOKUP(F125,$AE$533:$AF$535,2,TRUE))</f>
        <v>#N/A</v>
      </c>
      <c r="D61" s="18" t="str">
        <f>IF(F126="","",VLOOKUP(F126,$AG$533:$AH$535,2,TRUE))</f>
        <v>ертегілер мен қоршаған өмір тақырыптарына қарапайым композициялар
құрастыруға дағдылардын қалыптастыру
</v>
      </c>
      <c r="E61" s="18" t="e">
        <f>IF(F127="","",VLOOKUP(F127,$AI$533:$AJ$535,2,TRUE))</f>
        <v>#N/A</v>
      </c>
      <c r="F61" s="18" t="e">
        <f>IF(F218="","",VLOOKUP(F218,$Y$591:$Z$593,2,TRUE))</f>
        <v>#N/A</v>
      </c>
      <c r="G61" s="18" t="str">
        <f>IF(F219="","",VLOOKUP(F219,$AA$591:$AB$593,2,TRUE))</f>
        <v>мүсіндеудің әртүрлі әдістерін қолдану дағдылардын қалыптастыру</v>
      </c>
      <c r="H61" s="18" t="e">
        <f>IF(F220="","",VLOOKUP(F220,$AC$591:$AD$593,2,TRUE))</f>
        <v>#N/A</v>
      </c>
      <c r="I61" s="18" t="e">
        <f>IF(F327="","",VLOOKUP(F327,$Y$591:$Z$593,2,TRUE))</f>
        <v>#N/A</v>
      </c>
      <c r="J61" s="18" t="str">
        <f>IF(F328="","",VLOOKUP(F328,$AA$591:$AB$593,2,TRUE))</f>
        <v>мүсіндеудің әртүрлі әдістерін қолдану дағдылардын қалыптастыру</v>
      </c>
      <c r="K61" s="18" t="e">
        <f>IF(F329="","",VLOOKUP(F329,$AC$591:$AD$593,2,TRUE))</f>
        <v>#N/A</v>
      </c>
      <c r="L61" s="20"/>
    </row>
    <row r="62" ht="90" customHeight="1" spans="2:12">
      <c r="B62" s="11"/>
      <c r="C62" s="18" t="e">
        <f>IF(F128="","",VLOOKUP(F128,$AK$533:$AL$535,2,TRUE))</f>
        <v>#N/A</v>
      </c>
      <c r="D62" s="18" t="str">
        <f>IF(F129="","",VLOOKUP(F129,$AM$533:$AN$535,2,TRUE))</f>
        <v>ұжымдық жұмысқа қатысуға дағдылардын қалыптастыру</v>
      </c>
      <c r="E62" s="18" t="e">
        <f>IF(F130="","",VLOOKUP(F130,$AO$533:$AP$535,2,TRUE))</f>
        <v>#N/A</v>
      </c>
      <c r="F62" s="18" t="e">
        <f>IF(F221="","",VLOOKUP(F221,$AE$591:$AF$593,2,TRUE))</f>
        <v>#N/A</v>
      </c>
      <c r="G62" s="18" t="str">
        <f>IF(F222="","",VLOOKUP(F222,$AG$591:$AH$593,2,TRUE))</f>
        <v>ертегілер мен әңгімелердің мазмұны бойынша сюжеттік композицияларды
құру дағдылардын қалыптастыру
</v>
      </c>
      <c r="H62" s="18" t="e">
        <f>IF(F223="","",VLOOKUP(F223,$AI$591:$AJ$593,2,TRUE))</f>
        <v>#N/A</v>
      </c>
      <c r="I62" s="18" t="str">
        <f>IF(F330="","",VLOOKUP(F330,$AE$591:$AF$593,2,TRUE))</f>
        <v>ертегілер мен әңгімелердің мазмұны бойынша сюжеттік композицияларды
құру қабілетін бекіту
</v>
      </c>
      <c r="J62" s="18" t="e">
        <f>IF(F331="","",VLOOKUP(F331,$AG$591:$AH$593,2,TRUE))</f>
        <v>#N/A</v>
      </c>
      <c r="K62" s="18" t="e">
        <f>IF(F332="","",VLOOKUP(F332,$AI$591:$AJ$593,2,TRUE))</f>
        <v>#N/A</v>
      </c>
      <c r="L62" s="20"/>
    </row>
    <row r="63" ht="90" customHeight="1" spans="2:12">
      <c r="B63" s="11"/>
      <c r="C63" s="18" t="e">
        <f>IF(F131="","",VLOOKUP(F131,$AQ$533:$AR$535,2,TRUE))</f>
        <v>#N/A</v>
      </c>
      <c r="D63" s="18" t="str">
        <f>IF(F132="","",VLOOKUP(F132,$AS$533:$AT$535,2,TRUE))</f>
        <v>мүсіндеуде қауіпсіздік ережелерін сақтауға дағдылардын қалыптастыру</v>
      </c>
      <c r="E63" s="18" t="e">
        <f>IF(F133="","",VLOOKUP(F133,$AU$533:$AV$535,2,TRUE))</f>
        <v>#N/A</v>
      </c>
      <c r="F63" s="18" t="e">
        <f>IF(F224="","",VLOOKUP(F224,$AK$591:$AL$593,2,TRUE))</f>
        <v>#N/A</v>
      </c>
      <c r="G63" s="18" t="str">
        <f>IF(F225="","",VLOOKUP(F225,$AM$591:$AN$593,2,TRUE))</f>
        <v>қазақ халқының түрлі ыдыс-аяқтарын, тұрмыстық заттарын, зергерлік бұйымдарын
мүсіндеу және оларды ою-өрнектермен және қосымша заттармен безендіру дағдылардын қалыптастыру
</v>
      </c>
      <c r="H63" s="18" t="e">
        <f>IF(F226="","",VLOOKUP(F226,$AO$591:$AP$593,2,TRUE))</f>
        <v>#N/A</v>
      </c>
      <c r="I63" s="18" t="str">
        <f>IF(F333="","",VLOOKUP(F333,$AK$591:$AL$593,2,TRUE))</f>
        <v>қазақ халқының түрлі ыдыс-аяқтарын, тұрмыстық заттарын, зергерлік бұйымдарын
мүсіндеу және оларды ою-өрнектермен және қосымша заттармен безендіру қабілетін бекіту
</v>
      </c>
      <c r="J63" s="18" t="e">
        <f>IF(F334="","",VLOOKUP(F334,$AM$591:$AN$593,2,TRUE))</f>
        <v>#N/A</v>
      </c>
      <c r="K63" s="18" t="e">
        <f>IF(F335="","",VLOOKUP(F335,$AO$591:$AP$593,2,TRUE))</f>
        <v>#N/A</v>
      </c>
      <c r="L63" s="20"/>
    </row>
    <row r="64" ht="90" customHeight="1" spans="2:12">
      <c r="B64" s="11"/>
      <c r="C64" s="18" t="e">
        <f>IF(F134="","",VLOOKUP(F134,$M$537:$N$539,2,TRUE))</f>
        <v>#N/A</v>
      </c>
      <c r="D64" s="18" t="str">
        <f>IF(F135="","",VLOOKUP(F135,$O$537:$P$539,2,TRUE))</f>
        <v>қайшыны дұрыс ұстауға және оны қолдана алуға дағдылардын қалыптастыру</v>
      </c>
      <c r="E64" s="18" t="e">
        <f>IF(F136="","",VLOOKUP(F136,$Q$537:$R$539,2,TRUE))</f>
        <v>#N/A</v>
      </c>
      <c r="F64" s="21" t="e">
        <f>IF(F227="","",VLOOKUP(F227,$AQ$591:$AR$593,2,TRUE))</f>
        <v>#N/A</v>
      </c>
      <c r="G64" s="18" t="str">
        <f>IF(F228="","",VLOOKUP(F228,$AS$591:$AT$593,2,TRUE))</f>
        <v>ортақ композиция құру үшін ұжыммен мүсіндеу дағдыларын меңгеру дағдылардын қалыптастыру</v>
      </c>
      <c r="H64" s="18" t="e">
        <f>IF(F229="","",VLOOKUP(F229,$AU$591:$AV$593,2,TRUE))</f>
        <v>#N/A</v>
      </c>
      <c r="I64" s="21" t="str">
        <f>IF(F336="","",VLOOKUP(F336,$AQ$591:$AR$593,2,TRUE))</f>
        <v>ортақ композиция құру үшін ұжыммен мүсіндеу дағдыларын меңгеру қабілетін бекіту</v>
      </c>
      <c r="J64" s="18" t="e">
        <f>IF(F337="","",VLOOKUP(F337,$AS$591:$AT$593,2,TRUE))</f>
        <v>#N/A</v>
      </c>
      <c r="K64" s="18" t="e">
        <f>IF(F338="","",VLOOKUP(F338,$AU$591:$AV$593,2,TRUE))</f>
        <v>#N/A</v>
      </c>
      <c r="L64" s="20"/>
    </row>
    <row r="65" ht="90" customHeight="1" spans="2:12">
      <c r="B65" s="11"/>
      <c r="C65" s="18" t="e">
        <f>IF(F137="","",VLOOKUP(F137,$S$537:$T$539,2,TRUE))</f>
        <v>#N/A</v>
      </c>
      <c r="D65" s="18" t="str">
        <f>IF(F138="","",VLOOKUP(F138,$U$537:$V$539,2,TRUE))</f>
        <v>жемістерді, көгөністерді, гүлдерді, оюларды түрлі тәсілдермен қиюға дағдылардын қалыптастыру</v>
      </c>
      <c r="E65" s="18" t="e">
        <f>IF(F139="","",VLOOKUP(F139,$W$537:$X$539,2,TRUE))</f>
        <v>#N/A</v>
      </c>
      <c r="F65" s="18" t="e">
        <f>IF(F230="","",VLOOKUP(F230,$AW$591:$AX$593,2,TRUE))</f>
        <v>#N/A</v>
      </c>
      <c r="G65" s="18" t="str">
        <f>IF(F231="","",VLOOKUP(F231,$AY$591:$AZ$593,2,TRUE))</f>
        <v>жұмысты ұқыпты орындау, қауіпсіздік ережелерін сақтау дағдылардын қалыптастыру</v>
      </c>
      <c r="H65" s="18" t="e">
        <f>IF(F232="","",VLOOKUP(F232,$BA$591:$BB$593,2,TRUE))</f>
        <v>#N/A</v>
      </c>
      <c r="I65" s="18" t="str">
        <f>IF(F339="","",VLOOKUP(F339,$AW$591:$AX$593,2,TRUE))</f>
        <v>жұмысты ұқыпты орындау, қауіпсіздік ережелерін сақтау қабілетін бекіту</v>
      </c>
      <c r="J65" s="18" t="e">
        <f>IF(F340="","",VLOOKUP(F340,$AY$591:$AZ$593,2,TRUE))</f>
        <v>#N/A</v>
      </c>
      <c r="K65" s="18" t="e">
        <f>IF(F341="","",VLOOKUP(F341,$BA$591:$BB$593,2,TRUE))</f>
        <v>#N/A</v>
      </c>
      <c r="L65" s="20"/>
    </row>
    <row r="66" ht="90" customHeight="1" spans="2:12">
      <c r="B66" s="11"/>
      <c r="C66" s="18" t="e">
        <f>IF(F140="","",VLOOKUP(F140,$Y$537:$Z$539,2,TRUE))</f>
        <v>#N/A</v>
      </c>
      <c r="D66" s="18" t="str">
        <f>IF(F141="","",VLOOKUP(F141,$AA$537:$AB$539,2,TRUE))</f>
        <v>бірнеше бөліктерден тұратын заттарды орналастыруға және желімдеуге дағдылардын қалыптастыру</v>
      </c>
      <c r="E66" s="18" t="e">
        <f>IF(F142="","",VLOOKUP(F142,$AC$537:$AD$539,2,TRUE))</f>
        <v>#N/A</v>
      </c>
      <c r="F66" s="21" t="e">
        <f>IF(F233="","",VLOOKUP(F233,$M$595:$N$597,2,TRUE))</f>
        <v>#N/A</v>
      </c>
      <c r="G66" s="18" t="str">
        <f>IF(F234="","",VLOOKUP(F234,$O$595:$P$597,2,TRUE))</f>
        <v>қайшымен түрлі геометриялық пішіндерді қию, қайшы мен желімді дұрыс
қолдану дағдылардын қалыптастыру
</v>
      </c>
      <c r="H66" s="18" t="e">
        <f>IF(F235="","",VLOOKUP(F235,$Q$595:$R$597,2,TRUE))</f>
        <v>#N/A</v>
      </c>
      <c r="I66" s="21" t="e">
        <f>IF(F342="","",VLOOKUP(F342,$M$595:$N$597,2,TRUE))</f>
        <v>#N/A</v>
      </c>
      <c r="J66" s="18" t="str">
        <f>IF(F343="","",VLOOKUP(F343,$O$595:$P$597,2,TRUE))</f>
        <v>қайшымен түрлі геометриялық пішіндерді қию, қайшы мен желімді дұрыс
қолдану дағдылардын қалыптастыру
</v>
      </c>
      <c r="K66" s="18" t="e">
        <f>IF(F344="","",VLOOKUP(F344,$Q$595:$R$597,2,TRUE))</f>
        <v>#N/A</v>
      </c>
      <c r="L66" s="20"/>
    </row>
    <row r="67" ht="90" customHeight="1" spans="2:12">
      <c r="B67" s="11"/>
      <c r="C67" s="18" t="e">
        <f>IF(F143="","",VLOOKUP(F143,$AE$537:$AF$539,2,TRUE))</f>
        <v>#N/A</v>
      </c>
      <c r="D67" s="18" t="str">
        <f>IF(F144="","",VLOOKUP(F144,$AG$537:$AH$539,2,TRUE))</f>
        <v>қазақ оюларының бөліктерінен, өсімдік және геометриялық пішіндерден өрнектер
жасауға, оларды кезектестіріп ретімен желімдейуге дағдылардын қалыптастыру
</v>
      </c>
      <c r="E67" s="18" t="e">
        <f>IF(F145="","",VLOOKUP(F145,$AI$537:$AJ$539,2,TRUE))</f>
        <v>#N/A</v>
      </c>
      <c r="F67" s="18" t="e">
        <f>IF(F236="","",VLOOKUP(F236,$S$595:$T$597,2,TRUE))</f>
        <v>#N/A</v>
      </c>
      <c r="G67" s="18" t="str">
        <f>IF(F237="","",VLOOKUP(F237,$U$595:$V$597,2,TRUE))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дағдылардын қалыптастыру
</v>
      </c>
      <c r="H67" s="18" t="e">
        <f>IF(F238="","",VLOOKUP(F238,$W$595:$X$597,2,TRUE))</f>
        <v>#N/A</v>
      </c>
      <c r="I67" s="18" t="e">
        <f>IF(F345="","",VLOOKUP(F345,$S$595:$T$597,2,TRUE))</f>
        <v>#N/A</v>
      </c>
      <c r="J67" s="18" t="str">
        <f>IF(F346="","",VLOOKUP(F346,$U$595:$V$597,2,TRUE))</f>
        <v>таныс немесе ойдан әртүрлі бейнелерді, қатпарланып бүктелген қағаздан бірдей
бірнеше пішіндерді және екіге бүктелген қағаздан симметриялы пішіндегі заттарды     қию дағдылардын қалыптастыру
</v>
      </c>
      <c r="K67" s="18" t="e">
        <f>IF(F347="","",VLOOKUP(F347,$W$595:$X$597,2,TRUE))</f>
        <v>#N/A</v>
      </c>
      <c r="L67" s="20"/>
    </row>
    <row r="68" ht="90" customHeight="1" spans="2:12">
      <c r="B68" s="11"/>
      <c r="C68" s="18" t="e">
        <f>IF(F146="","",VLOOKUP(F146,$AK$537:$AL$539,2,TRUE))</f>
        <v>#N/A</v>
      </c>
      <c r="D68" s="18" t="str">
        <f>IF(F147="","",VLOOKUP(F147,$AM$537:$AN$539,2,TRUE))</f>
        <v>ұжымдық жұмыстарды орындауға қатысуға дағдылардын қалыптастыру</v>
      </c>
      <c r="E68" s="18" t="e">
        <f>IF(F148="","",VLOOKUP(F148,$AO$537:$AP$539,2,TRUE))</f>
        <v>#N/A</v>
      </c>
      <c r="F68" s="18" t="e">
        <f>IF(F239="","",VLOOKUP(F239,$Y$595:$Z$597,2,TRUE))</f>
        <v>#N/A</v>
      </c>
      <c r="G68" s="18" t="str">
        <f>IF(F240="","",VLOOKUP(F240,$AA$595:$AB$597,2,TRUE))</f>
        <v>жұмыс тәсілдерін таңдау және түсіндіру дағдылардын қалыптастыру</v>
      </c>
      <c r="H68" s="18" t="e">
        <f>IF(F241="","",VLOOKUP(F241,$AC$595:$AD$597,2,TRUE))</f>
        <v>#N/A</v>
      </c>
      <c r="I68" s="18" t="e">
        <f>IF(F348="","",VLOOKUP(F348,$Y$595:$Z$597,2,TRUE))</f>
        <v>#N/A</v>
      </c>
      <c r="J68" s="18" t="str">
        <f>IF(F349="","",VLOOKUP(F349,$AA$595:$AB$597,2,TRUE))</f>
        <v>жұмыс тәсілдерін таңдау және түсіндіру дағдылардын қалыптастыру</v>
      </c>
      <c r="K68" s="18" t="e">
        <f>IF(F350="","",VLOOKUP(F350,$AC$595:$AD$597,2,TRUE))</f>
        <v>#N/A</v>
      </c>
      <c r="L68" s="20"/>
    </row>
    <row r="69" ht="90" customHeight="1" spans="2:12">
      <c r="B69" s="11"/>
      <c r="C69" s="18" t="e">
        <f>IF(F149="","",VLOOKUP(F149,$AQ$537:$AR$539,2,TRUE))</f>
        <v>#N/A</v>
      </c>
      <c r="D69" s="18" t="str">
        <f>IF(F150="","",VLOOKUP(F150,$AS$537:$AT$539,2,TRUE))</f>
        <v>жапсыруда қауіпсіздік ережелерін сақтауға, жұмысты ұқыптылықпен орындауға</v>
      </c>
      <c r="E69" s="18" t="e">
        <f>IF(F151="","",VLOOKUP(F151,$AU$537:$AV$539,2,TRUE))</f>
        <v>#N/A</v>
      </c>
      <c r="F69" s="18" t="e">
        <f>IF(F242="","",VLOOKUP(F242,$AE$595:$AF$597,2,TRUE))</f>
        <v>#N/A</v>
      </c>
      <c r="G69" s="18" t="str">
        <f>IF(F243="","",VLOOKUP(F243,$AG$595:$AH$597,2,TRUE))</f>
        <v>бірнеше бөліктерден бейнелерді құрастыру дағдылардын қалыптастыру</v>
      </c>
      <c r="H69" s="18" t="e">
        <f>IF(F244="","",VLOOKUP(F244,$AI$595:$AJ$597,2,TRUE))</f>
        <v>#N/A</v>
      </c>
      <c r="I69" s="18" t="e">
        <f>IF(F351="","",VLOOKUP(F351,$AE$595:$AF$597,2,TRUE))</f>
        <v>#N/A</v>
      </c>
      <c r="J69" s="18" t="str">
        <f>IF(F352="","",VLOOKUP(F352,$AG$595:$AH$597,2,TRUE))</f>
        <v>бірнеше бөліктерден бейнелерді құрастыру дағдылардын қалыптастыру</v>
      </c>
      <c r="K69" s="18" t="e">
        <f>IF(F353="","",VLOOKUP(F353,$AI$595:$AJ$597,2,TRUE))</f>
        <v>#N/A</v>
      </c>
      <c r="L69" s="20"/>
    </row>
    <row r="70" ht="90" customHeight="1" spans="2:12">
      <c r="B70" s="11"/>
      <c r="C70" s="18" t="e">
        <f>IF(F152="","",VLOOKUP(F152,$M$541:$N$543,2,TRUE))</f>
        <v>#N/A</v>
      </c>
      <c r="D70" s="18" t="str">
        <f>IF(F153="","",VLOOKUP(F153,$O$541:$P$543,2,TRUE))</f>
        <v>құрылыс бөлшектерін ажыратады және атуға, оларды құрылымдық қасиеттерін
ескере отырып пайдалануға
</v>
      </c>
      <c r="E70" s="18" t="e">
        <f>IF(F154="","",VLOOKUP(F154,$Q$541:$R$543,2,TRUE))</f>
        <v>#N/A</v>
      </c>
      <c r="F70" s="18" t="e">
        <f>IF(F245="","",VLOOKUP(F245,$AK$595:$AL$597,2,TRUE))</f>
        <v>#N/A</v>
      </c>
      <c r="G70" s="18" t="str">
        <f>IF(F246="","",VLOOKUP(F246,$AM$595:$AN$597,2,TRUE))</f>
        <v>жұмысты жеке және топпен бірлесіп жасау, топтық жұмыста міндеттерді келісіп
атқару дағдылардын қалыптастыру
</v>
      </c>
      <c r="H70" s="18" t="e">
        <f>IF(F247="","",VLOOKUP(F247,$AO$595:$AP$597,2,TRUE))</f>
        <v>#N/A</v>
      </c>
      <c r="I70" s="18" t="e">
        <f>IF(F354="","",VLOOKUP(F354,$AK$595:$AL$597,2,TRUE))</f>
        <v>#N/A</v>
      </c>
      <c r="J70" s="18" t="str">
        <f>IF(F355="","",VLOOKUP(F355,$AM$595:$AN$597,2,TRUE))</f>
        <v>жұмысты жеке және топпен бірлесіп жасау, топтық жұмыста міндеттерді келісіп
атқару дағдылардын қалыптастыру
</v>
      </c>
      <c r="K70" s="18" t="e">
        <f>IF(F356="","",VLOOKUP(F356,$AO$595:$AP$597,2,TRUE))</f>
        <v>#N/A</v>
      </c>
      <c r="L70" s="20"/>
    </row>
    <row r="71" ht="90" customHeight="1" spans="2:12">
      <c r="B71" s="11"/>
      <c r="C71" s="18" t="e">
        <f>IF(F155="","",VLOOKUP(F155,$S$541:$T$543,2,TRUE))</f>
        <v>#N/A</v>
      </c>
      <c r="D71" s="18" t="str">
        <f>IF(F156="","",VLOOKUP(F156,$U$541:$V$543,2,TRUE))</f>
        <v>өз бетінше ойдан құрастыруға</v>
      </c>
      <c r="E71" s="18" t="e">
        <f>IF(F157="","",VLOOKUP(F157,$W$541:$X$543,2,TRUE))</f>
        <v>#N/A</v>
      </c>
      <c r="F71" s="21" t="e">
        <f>IF(F248="","",VLOOKUP(F248,$AQ$595:$AR$597,2,TRUE))</f>
        <v>#N/A</v>
      </c>
      <c r="G71" s="18" t="str">
        <f>IF(F249="","",VLOOKUP(F249,$AS$595:$AT$597,2,TRUE))</f>
        <v>сюжеттік композициялар жасау, оларды сәнді бөлшектермен толықтыру дағдылардын қалыптастыру</v>
      </c>
      <c r="H71" s="18" t="e">
        <f>IF(F250="","",VLOOKUP(F250,$AU$595:$AV$597,2,TRUE))</f>
        <v>#N/A</v>
      </c>
      <c r="I71" s="21" t="e">
        <f>IF(F357="","",VLOOKUP(F357,$AQ$595:$AR$597,2,TRUE))</f>
        <v>#N/A</v>
      </c>
      <c r="J71" s="18" t="str">
        <f>IF(F358="","",VLOOKUP(F358,$AS$595:$AT$597,2,TRUE))</f>
        <v>сюжеттік композициялар жасау, оларды сәнді бөлшектермен толықтыру дағдылардын қалыптастыру</v>
      </c>
      <c r="K71" s="18" t="e">
        <f>IF(F359="","",VLOOKUP(F359,$AU$595:$AV$597,2,TRUE))</f>
        <v>#N/A</v>
      </c>
      <c r="L71" s="20"/>
    </row>
    <row r="72" ht="90" customHeight="1" spans="2:12">
      <c r="B72" s="11"/>
      <c r="C72" s="18" t="e">
        <f>IF(F158="","",VLOOKUP(F158,$Y$541:$Z$543,2,TRUE))</f>
        <v>#N/A</v>
      </c>
      <c r="D72" s="18" t="str">
        <f>IF(F159="","",VLOOKUP(F159,$AA$541:$AB$543,2,TRUE))</f>
        <v>түрлендіреді, «оригами» үлгісі бойынша қарапайым пішіндер
құрастыруға
</v>
      </c>
      <c r="E72" s="18" t="e">
        <f>IF(F160="","",VLOOKUP(F160,$AC$541:$AD$543,2,TRUE))</f>
        <v>#N/A</v>
      </c>
      <c r="F72" s="18" t="e">
        <f>IF(F251="","",VLOOKUP(F251,$AW$595:$AX$597,2,TRUE))</f>
        <v>#N/A</v>
      </c>
      <c r="G72" s="18" t="e">
        <f>IF(F252="","",VLOOKUP(F252,$AY$595:$AZ$597,2,TRUE))</f>
        <v>#N/A</v>
      </c>
      <c r="H72" s="18" t="str">
        <f>IF(F253="","",VLOOKUP(F253,$BA$595:$BB$597,2,TRUE))</f>
        <v>еңбек қауіпсіздігі мен жеке гигиена ережелерін сақтауға үйрету</v>
      </c>
      <c r="I72" s="18" t="str">
        <f>IF(F360="","",VLOOKUP(F360,$AW$595:$AX$597,2,TRUE))</f>
        <v>еңбек қауіпсіздігі мен жеке гигиена ережелерін сақтау қабілетін бекіту</v>
      </c>
      <c r="J72" s="18" t="e">
        <f>IF(F361="","",VLOOKUP(F361,$AY$595:$AZ$597,2,TRUE))</f>
        <v>#N/A</v>
      </c>
      <c r="K72" s="18" t="e">
        <f>IF(F362="","",VLOOKUP(F362,$BA$595:$BB$597,2,TRUE))</f>
        <v>#N/A</v>
      </c>
      <c r="L72" s="20"/>
    </row>
    <row r="73" ht="90" customHeight="1" spans="2:12">
      <c r="B73" s="11"/>
      <c r="C73" s="18" t="e">
        <f>IF(F161="","",VLOOKUP(F161,$AE$541:$AF$543,2,TRUE))</f>
        <v>#N/A</v>
      </c>
      <c r="D73" s="18" t="str">
        <f>IF(F162="","",VLOOKUP(F162,$AG$541:$AH$543,2,TRUE))</f>
        <v>табиғи және қалдық заттардан құрастыруға</v>
      </c>
      <c r="E73" s="18" t="e">
        <f>IF(F163="","",VLOOKUP(F163,$AI$541:$AJ$543,2,TRUE))</f>
        <v>#N/A</v>
      </c>
      <c r="F73" s="21" t="e">
        <f>IF(F254="","",VLOOKUP(F254,$M$599:$N$601,2,TRUE))</f>
        <v>#N/A</v>
      </c>
      <c r="G73" s="18" t="e">
        <f>IF(F255="","",VLOOKUP(F255,$O$599:$P$601,2,TRUE))</f>
        <v>#N/A</v>
      </c>
      <c r="H73" s="18" t="str">
        <f>IF(F256="","",VLOOKUP(F256,$Q$599:$R$601,2,TRUE))</f>
        <v>ұсынылған тақырыпқа, өз бетінше ойдан құрастыруға үйрету</v>
      </c>
      <c r="I73" s="21" t="e">
        <f>IF(F363="","",VLOOKUP(F363,$M$599:$N$601,2,TRUE))</f>
        <v>#N/A</v>
      </c>
      <c r="J73" s="18" t="str">
        <f>IF(F364="","",VLOOKUP(F364,$O$599:$P$601,2,TRUE))</f>
        <v>ұсынылған тақырыпқа, өз бетінше ойдан құрастыру дағдылардын қалыптастыру</v>
      </c>
      <c r="K73" s="18" t="e">
        <f>IF(F365="","",VLOOKUP(F365,$Q$599:$R$601,2,TRUE))</f>
        <v>#N/A</v>
      </c>
      <c r="L73" s="20"/>
    </row>
    <row r="74" ht="90" customHeight="1" spans="2:12">
      <c r="B74" s="11"/>
      <c r="C74" s="18" t="e">
        <f>IF(F164="","",VLOOKUP(F164,$AK$541:$AL$543,2,TRUE))</f>
        <v>#N/A</v>
      </c>
      <c r="D74" s="18" t="str">
        <f>IF(F165="","",VLOOKUP(F165,$AM$541:$AN$543,2,TRUE))</f>
        <v>таңдап, ойдан композиция құрастыруға</v>
      </c>
      <c r="E74" s="18" t="e">
        <f>IF(F166="","",VLOOKUP(F166,$AO$541:$AP$543,2,TRUE))</f>
        <v>#N/A</v>
      </c>
      <c r="F74" s="18" t="e">
        <f>IF(F257="","",VLOOKUP(F257,$S$599:$T$601,2,TRUE))</f>
        <v>#N/A</v>
      </c>
      <c r="G74" s="18" t="e">
        <f>IF(F258="","",VLOOKUP(F258,$U$599:$V$601,2,TRUE))</f>
        <v>#N/A</v>
      </c>
      <c r="H74" s="18" t="str">
        <f>IF(F259="","",VLOOKUP(F259,$W$599:$X$601,2,TRUE))</f>
        <v>қалдық және табиғи материалдан құрастыруға үйрету</v>
      </c>
      <c r="I74" s="18" t="e">
        <f>IF(F366="","",VLOOKUP(F366,$S$599:$T$601,2,TRUE))</f>
        <v>#N/A</v>
      </c>
      <c r="J74" s="18" t="str">
        <f>IF(F367="","",VLOOKUP(F367,$U$599:$V$601,2,TRUE))</f>
        <v>қалдық және табиғи материалдан құрастыру дағдылардын қалыптастыру</v>
      </c>
      <c r="K74" s="18" t="e">
        <f>IF(F368="","",VLOOKUP(F368,$W$599:$X$601,2,TRUE))</f>
        <v>#N/A</v>
      </c>
      <c r="L74" s="20"/>
    </row>
    <row r="75" ht="90" customHeight="1" spans="2:12">
      <c r="B75" s="11"/>
      <c r="C75" s="18" t="e">
        <f>IF(F167="","",VLOOKUP(F167,$AQ$541:$AR$543,2,TRUE))</f>
        <v>#N/A</v>
      </c>
      <c r="D75" s="18" t="str">
        <f>IF(F168="","",VLOOKUP(F168,$AS$541:$AT$543,2,TRUE))</f>
        <v>материалдардан жасалған бұйымдарымен, тұрмыстық
заттарын, олардың қандай материалдан жасалғанын білуге
</v>
      </c>
      <c r="E75" s="18" t="e">
        <f>IF(F169="","",VLOOKUP(F169,$AU$541:$AV$543,2,TRUE))</f>
        <v>#N/A</v>
      </c>
      <c r="F75" s="18" t="e">
        <f>IF(F260="","",VLOOKUP(F260,$Y$599:$Z$601,2,TRUE))</f>
        <v>#N/A</v>
      </c>
      <c r="G75" s="18" t="str">
        <f>IF(F261="","",VLOOKUP(F261,$AA$599:$AB$601,2,TRUE))</f>
        <v>өзінің құрастырған құрылысын талдау арқылы тиімді конструктивті шешімдерді
табу, оларды құрастыруда қолдану дағдылардын қалыптастыру
</v>
      </c>
      <c r="H75" s="18" t="e">
        <f>IF(F262="","",VLOOKUP(F262,$AC$599:$AD$601,2,TRUE))</f>
        <v>#N/A</v>
      </c>
      <c r="I75" s="18" t="str">
        <f>IF(F369="","",VLOOKUP(F369,$Y$599:$Z$601,2,TRUE))</f>
        <v>өзінің құрастырған құрылысын талдау арқылы тиімді конструктивті шешімдерді
табу, оларды құрастыруда қолдану қабілетін бекіту
</v>
      </c>
      <c r="J75" s="18" t="e">
        <f>IF(F370="","",VLOOKUP(F370,$AA$599:$AB$601,2,TRUE))</f>
        <v>#N/A</v>
      </c>
      <c r="K75" s="18" t="e">
        <f>IF(F371="","",VLOOKUP(F371,$AC$599:$AD$601,2,TRUE))</f>
        <v>#N/A</v>
      </c>
      <c r="L75" s="20"/>
    </row>
    <row r="76" ht="90" customHeight="1" spans="2:12">
      <c r="B76" s="11"/>
      <c r="C76" s="18" t="e">
        <f>IF(F170="","",VLOOKUP(F170,$M$545:$N$547,2,TRUE))</f>
        <v>#N/A</v>
      </c>
      <c r="D76" s="18" t="str">
        <f>IF(F171="","",VLOOKUP(F171,$O$545:$P$547,2,TRUE))</f>
        <v>музыканы тыңдау мәдениетін сақтауға(музыкалық шығармаларды алаңдамай
соңына дейін тыңдауға), таныс шығармаларды тануға, олардың мазмұны  туралы айтуға
</v>
      </c>
      <c r="E76" s="18" t="e">
        <f>IF(F172="","",VLOOKUP(F172,$Q$545:$R$547,2,TRUE))</f>
        <v>#N/A</v>
      </c>
      <c r="F76" s="18" t="e">
        <f>IF(F263="","",VLOOKUP(F263,$AE$599:$AF$601,2,TRUE))</f>
        <v>#N/A</v>
      </c>
      <c r="G76" s="18" t="str">
        <f>IF(F264="","",VLOOKUP(F264,$AG$599:$AH$601,2,TRUE))</f>
        <v>ойынға қажетті құрылысты бірлесіп ойдан құрастыру, жұмысты бірге келісіп
орындау, дайын құрылыспен ойнау дағдылардын қалыптастыру
</v>
      </c>
      <c r="H76" s="18" t="e">
        <f>IF(F265="","",VLOOKUP(F265,$AI$599:$AJ$601,2,TRUE))</f>
        <v>#N/A</v>
      </c>
      <c r="I76" s="18" t="str">
        <f>IF(F372="","",VLOOKUP(F372,$AE$599:$AF$601,2,TRUE))</f>
        <v>ойынға қажетті құрылысты бірлесіп ойдан құрастыру, жұмысты бірге келісіп
орындау, дайын құрылыспен ойнау қабілетін бекіту
</v>
      </c>
      <c r="J76" s="18" t="e">
        <f>IF(F373="","",VLOOKUP(F373,$AG$599:$AH$601,2,TRUE))</f>
        <v>#N/A</v>
      </c>
      <c r="K76" s="18" t="e">
        <f>IF(F374="","",VLOOKUP(F374,$AI$599:$AJ$601,2,TRUE))</f>
        <v>#N/A</v>
      </c>
      <c r="L76" s="20"/>
    </row>
    <row r="77" ht="90" customHeight="1" spans="2:12">
      <c r="B77" s="11"/>
      <c r="C77" s="18" t="e">
        <f>IF(F173="","",VLOOKUP(F173,$S$545:$T$547,2,TRUE))</f>
        <v>#N/A</v>
      </c>
      <c r="D77" s="18" t="e">
        <f>IF(F174="","",VLOOKUP(F174,$U$545:$V$547,2,TRUE))</f>
        <v>#N/A</v>
      </c>
      <c r="E77" s="18" t="str">
        <f>IF(F175="","",VLOOKUP(F175,$W$545:$X$547,2,TRUE))</f>
        <v>әнді созып, сөздерін анық айтуға, таныс әндерді сүйемелдеумен және
сүйемелдеусіз орындауға үйрету
</v>
      </c>
      <c r="F77" s="18" t="e">
        <f>IF(F266="","",VLOOKUP(F266,$AK$599:$AL$601,2,TRUE))</f>
        <v>#N/A</v>
      </c>
      <c r="G77" s="18" t="str">
        <f>IF(F267="","",VLOOKUP(F267,$AM$599:$AN$601,2,TRUE))</f>
        <v>ұжыммен бірге жұмыс істеу дағдылардын қалыптастыру</v>
      </c>
      <c r="H77" s="18" t="e">
        <f>IF(F268="","",VLOOKUP(F268,$AO$599:$AP$601,2,TRUE))</f>
        <v>#N/A</v>
      </c>
      <c r="I77" s="18" t="str">
        <f>IF(F375="","",VLOOKUP(F375,$AK$599:$AL$601,2,TRUE))</f>
        <v>ұжыммен бірге жұмыс істеу қабілетін бекіту</v>
      </c>
      <c r="J77" s="18" t="e">
        <f>IF(F376="","",VLOOKUP(F376,$AM$599:$AN$601,2,TRUE))</f>
        <v>#N/A</v>
      </c>
      <c r="K77" s="18" t="e">
        <f>IF(F377="","",VLOOKUP(F377,$AO$599:$AP$601,2,TRUE))</f>
        <v>#N/A</v>
      </c>
      <c r="L77" s="20"/>
    </row>
    <row r="78" ht="90" customHeight="1" spans="2:12">
      <c r="B78" s="11"/>
      <c r="C78" s="18" t="e">
        <f>IF(F176="","",VLOOKUP(F176,$Y$545:$Z$547,2,TRUE))</f>
        <v>#N/A</v>
      </c>
      <c r="D78" s="18" t="e">
        <f>IF(F177="","",VLOOKUP(F177,$AA$545:$AB$547,2,TRUE))</f>
        <v>#N/A</v>
      </c>
      <c r="E78" s="18" t="str">
        <f>IF(F178="","",VLOOKUP(F178,$AC$545:$AD$547,2,TRUE))</f>
        <v>музыканың ырғағымен жүруге, қимылдарды музыкамен сәйкестендіруге,
қимылдарды орындауға шапшаңдық пен ептілік танытуға үйрету
</v>
      </c>
      <c r="F78" s="21" t="e">
        <f>IF(F269="","",VLOOKUP(F269,$AQ$599:$AR$601,2,TRUE))</f>
        <v>#N/A</v>
      </c>
      <c r="G78" s="18" t="e">
        <f>IF(F270="","",VLOOKUP(F270,$AS$599:$AT$601,2,TRUE))</f>
        <v>#N/A</v>
      </c>
      <c r="H78" s="18" t="str">
        <f>IF(F271="","",VLOOKUP(F271,$AU$599:$AV$601,2,TRUE))</f>
        <v>жазық қағаз пішіндерді көлемді пішіндерге өзгертуге үйрету</v>
      </c>
      <c r="I78" s="21" t="e">
        <f>IF(F378="","",VLOOKUP(F378,$AQ$599:$AR$601,2,TRUE))</f>
        <v>#N/A</v>
      </c>
      <c r="J78" s="18" t="str">
        <f>IF(F379="","",VLOOKUP(F379,$AS$599:$AT$601,2,TRUE))</f>
        <v>жазық қағаз пішіндерді көлемді пішіндерге өзгерту дағдылардын қалыптастыру</v>
      </c>
      <c r="K78" s="18" t="e">
        <f>IF(F380="","",VLOOKUP(F380,$AU$599:$AV$601,2,TRUE))</f>
        <v>#N/A</v>
      </c>
      <c r="L78" s="20"/>
    </row>
    <row r="79" ht="90" customHeight="1" spans="2:12">
      <c r="B79" s="11"/>
      <c r="C79" s="18" t="e">
        <f>IF(F179="","",VLOOKUP(F179,$AE$545:$AF$547,2,TRUE))</f>
        <v>#N/A</v>
      </c>
      <c r="D79" s="18" t="e">
        <f>IF(F180="","",VLOOKUP(F180,$AG$545:$AH$547,2,TRUE))</f>
        <v>#N/A</v>
      </c>
      <c r="E79" s="18" t="str">
        <f>IF(F181="","",VLOOKUP(F181,$AI$545:$AJ$547,2,TRUE))</f>
        <v>ұлттық би өнеріне қызығушылық танытуға, би қимылдарын орындауға үйрету</v>
      </c>
      <c r="F79" s="18" t="e">
        <f>IF(F272="","",VLOOKUP(F272,$AW$599:$AX$601,2,TRUE))</f>
        <v>#N/A</v>
      </c>
      <c r="G79" s="18" t="e">
        <f>IF(F273="","",VLOOKUP(F273,$AY$599:$AZ$601,2,TRUE))</f>
        <v>#N/A</v>
      </c>
      <c r="H79" s="18" t="str">
        <f>IF(F274="","",VLOOKUP(F274,$BA$599:$BB$601,2,TRUE))</f>
        <v>жұмыс орнында қауіпсіздік ережелерін сақтауға үйрету</v>
      </c>
      <c r="I79" s="18" t="str">
        <f>IF(F381="","",VLOOKUP(F381,$AW$599:$AX$601,2,TRUE))</f>
        <v>жұмыс орнында қауіпсіздік ережелерін сақтау қабілетін бекіту</v>
      </c>
      <c r="J79" s="18" t="e">
        <f>IF(F382="","",VLOOKUP(F382,$AY$599:$AZ$601,2,TRUE))</f>
        <v>#N/A</v>
      </c>
      <c r="K79" s="18" t="e">
        <f>IF(F383="","",VLOOKUP(F383,$BA$599:$BB$601,2,TRUE))</f>
        <v>#N/A</v>
      </c>
      <c r="L79" s="20"/>
    </row>
    <row r="80" ht="90" customHeight="1" spans="2:12">
      <c r="B80" s="11"/>
      <c r="C80" s="18" t="e">
        <f>IF(F182="","",VLOOKUP(F182,$AK$545:$AL$547,2,TRUE))</f>
        <v>#N/A</v>
      </c>
      <c r="D80" s="18" t="e">
        <f>IF(F183="","",VLOOKUP(F183,$AM$545:$AN$547,2,TRUE))</f>
        <v>#N/A</v>
      </c>
      <c r="E80" s="18" t="str">
        <f>IF(F184="","",VLOOKUP(F184,$AO$545:$AP$547,2,TRUE))</f>
        <v>музыка жанрларын анықтуға үйрету</v>
      </c>
      <c r="F80" s="21" t="e">
        <f>IF(F275="","",VLOOKUP(F275,$M$603:$N$605,2,TRUE))</f>
        <v>#N/A</v>
      </c>
      <c r="G80" s="18" t="e">
        <f>IF(F276="","",VLOOKUP(F276,$O$603:$P$605,2,TRUE))</f>
        <v>#N/A</v>
      </c>
      <c r="H80" s="18" t="str">
        <f>IF(F277="","",VLOOKUP(F277,$Q$603:$R$605,2,TRUE))</f>
        <v>қарапайым музыкалық жанрларды ажыруға (күй, ән, би, марш) үйрету</v>
      </c>
      <c r="I80" s="21" t="e">
        <f>IF(F384="","",VLOOKUP(F384,$M$603:$N$605,2,TRUE))</f>
        <v>#N/A</v>
      </c>
      <c r="J80" s="18" t="str">
        <f>IF(F385="","",VLOOKUP(F385,$O$603:$P$605,2,TRUE))</f>
        <v>қарапайым музыкалық жанрларды ажыру (күй, ән, би, марш) дағдылардын қалыптастыру</v>
      </c>
      <c r="K80" s="18" t="e">
        <f>IF(F386="","",VLOOKUP(F386,$Q$603:$R$605,2,TRUE))</f>
        <v>#N/A</v>
      </c>
      <c r="L80" s="20"/>
    </row>
    <row r="81" ht="90" customHeight="1" spans="2:12">
      <c r="B81" s="11"/>
      <c r="C81" s="18" t="e">
        <f>IF(F185="","",VLOOKUP(F185,$AQ$545:$AR$547,2,TRUE))</f>
        <v>#N/A</v>
      </c>
      <c r="D81" s="18" t="e">
        <f>IF(F186="","",VLOOKUP(F186,$AS$545:$AT$547,2,TRUE))</f>
        <v>#N/A</v>
      </c>
      <c r="E81" s="18" t="str">
        <f>IF(F187="","",VLOOKUP(F187,$AU$545:$AV$547,2,TRUE))</f>
        <v>ағаш қасықтар, сылдырмақтар, асатаяқ, сазсырнай, домбырада қарапайым
әуендерді ойнауға үйрету
</v>
      </c>
      <c r="F81" s="18" t="e">
        <f>IF(F278="","",VLOOKUP(F278,$S$603:$T$605,2,TRUE))</f>
        <v>#N/A</v>
      </c>
      <c r="G81" s="18" t="e">
        <f>IF(F279="","",VLOOKUP(F279,$U$603:$V$605,2,TRUE))</f>
        <v>#N/A</v>
      </c>
      <c r="H81" s="18" t="str">
        <f>IF(F280="","",VLOOKUP(F280,$W$603:$X$605,2,TRUE))</f>
        <v>таныс әндерді өз бетінше музыкалық сүйемелдеумен және сүйемелдеусіз
орындауға үйрету
</v>
      </c>
      <c r="I81" s="18" t="e">
        <f>IF(F387="","",VLOOKUP(F387,$S$603:$T$605,2,TRUE))</f>
        <v>#N/A</v>
      </c>
      <c r="J81" s="18" t="str">
        <f>IF(F388="","",VLOOKUP(F388,$U$603:$V$605,2,TRUE))</f>
        <v>таныс әндерді өз бетінше музыкалық сүйемелдеумен және сүйемелдеусіз
орындау дағдылардын қалыптастыру
</v>
      </c>
      <c r="K81" s="18" t="e">
        <f>IF(F389="","",VLOOKUP(F389,$W$603:$X$605,2,TRUE))</f>
        <v>#N/A</v>
      </c>
      <c r="L81" s="20"/>
    </row>
    <row r="82" ht="90" customHeight="1" spans="2:12">
      <c r="B82" s="11"/>
      <c r="C82" s="152"/>
      <c r="D82" s="152"/>
      <c r="E82" s="152"/>
      <c r="F82" s="18" t="e">
        <f>IF(F281="","",VLOOKUP(F281,$Y$603:$Z$605,2,TRUE))</f>
        <v>#N/A</v>
      </c>
      <c r="G82" s="18" t="e">
        <f>IF(F282="","",VLOOKUP(F282,$AA$603:$AB$605,2,TRUE))</f>
        <v>#N/A</v>
      </c>
      <c r="H82" s="18" t="str">
        <f>IF(F283="","",VLOOKUP(F283,$AC$603:$AD$605,2,TRUE))</f>
        <v>әннің сөзін анық айтуға, музыка сипатын қабылдауға және жеткізуге үйрету</v>
      </c>
      <c r="I82" s="18" t="e">
        <f>IF(F390="","",VLOOKUP(F390,$Y$603:$Z$605,2,TRUE))</f>
        <v>#N/A</v>
      </c>
      <c r="J82" s="18" t="str">
        <f>IF(F391="","",VLOOKUP(F391,$AA$603:$AB$605,2,TRUE))</f>
        <v>әннің сөзін анық айту, музыка сипатын қабылдау және жеткізу дағдылардын қалыптастыру</v>
      </c>
      <c r="K82" s="18" t="e">
        <f>IF(F392="","",VLOOKUP(F392,$AC$603:$AD$605,2,TRUE))</f>
        <v>#N/A</v>
      </c>
      <c r="L82" s="20"/>
    </row>
    <row r="83" ht="90" customHeight="1" spans="2:12">
      <c r="B83" s="11"/>
      <c r="C83" s="152"/>
      <c r="D83" s="152"/>
      <c r="E83" s="152"/>
      <c r="F83" s="18" t="e">
        <f>IF(F284="","",VLOOKUP(F284,$AE$603:$AF$605,2,TRUE))</f>
        <v>#N/A</v>
      </c>
      <c r="G83" s="18" t="e">
        <f>IF(F285="","",VLOOKUP(F285,$AG$603:$AH$605,2,TRUE))</f>
        <v>#N/A</v>
      </c>
      <c r="H83" s="18" t="str">
        <f>IF(F286="","",VLOOKUP(F286,$AI$603:$AJ$605,2,TRUE))</f>
        <v>шығарманың жеке фрагменттерін (кіріспе, қайырмасы, соңы) ажырата алуға үйрету</v>
      </c>
      <c r="I83" s="18" t="e">
        <f>IF(F393="","",VLOOKUP(F393,$AE$603:$AF$605,2,TRUE))</f>
        <v>#N/A</v>
      </c>
      <c r="J83" s="18" t="str">
        <f>IF(F394="","",VLOOKUP(F394,$AG$603:$AH$605,2,TRUE))</f>
        <v>шығарманың жеке фрагменттерін (кіріспе, қайырмасы, соңы) ажырата алу дағдылардын қалыптастыру</v>
      </c>
      <c r="K83" s="18" t="e">
        <f>IF(F395="","",VLOOKUP(F395,$AI$603:$AJ$605,2,TRUE))</f>
        <v>#N/A</v>
      </c>
      <c r="L83" s="20"/>
    </row>
    <row r="84" ht="90" customHeight="1" spans="2:12">
      <c r="B84" s="11"/>
      <c r="C84" s="152"/>
      <c r="D84" s="152"/>
      <c r="E84" s="152"/>
      <c r="F84" s="18" t="e">
        <f>IF(F287="","",VLOOKUP(F287,$AK$603:$AL$605,2,TRUE))</f>
        <v>#N/A</v>
      </c>
      <c r="G84" s="18" t="e">
        <f>IF(F288="","",VLOOKUP(F288,$AM$603:$AN$605,2,TRUE))</f>
        <v>#N/A</v>
      </c>
      <c r="H84" s="18" t="str">
        <f>IF(F289="","",VLOOKUP(F289,$AO$603:$AP$605,2,TRUE))</f>
        <v>музыкалық аспаптарда қарапайым әуендерді ойнауға үйрету</v>
      </c>
      <c r="I84" s="18" t="e">
        <f>IF(F396="","",VLOOKUP(F396,$AK$603:$AL$605,2,TRUE))</f>
        <v>#N/A</v>
      </c>
      <c r="J84" s="18" t="str">
        <f>IF(F397="","",VLOOKUP(F397,$AM$603:$AN$605,2,TRUE))</f>
        <v>музыкалық аспаптарда қарапайым әуендерді ойнау дағдылардын қалыптастыру</v>
      </c>
      <c r="K84" s="18" t="e">
        <f>IF(F398="","",VLOOKUP(F398,$AO$603:$AP$605,2,TRUE))</f>
        <v>#N/A</v>
      </c>
      <c r="L84" s="20"/>
    </row>
    <row r="85" ht="90" customHeight="1" spans="2:12">
      <c r="B85" s="11"/>
      <c r="C85" s="152"/>
      <c r="D85" s="152"/>
      <c r="E85" s="152"/>
      <c r="F85" s="21" t="e">
        <f>IF(F290="","",VLOOKUP(F290,$AQ$603:$AR$605,2,TRUE))</f>
        <v>#N/A</v>
      </c>
      <c r="G85" s="18" t="e">
        <f>IF(F291="","",VLOOKUP(F291,$AS$603:$AT$605,2,TRUE))</f>
        <v>#N/A</v>
      </c>
      <c r="H85" s="18" t="str">
        <f>IF(F292="","",VLOOKUP(F292,$AU$603:$AV$605,2,TRUE))</f>
        <v>әртүрлі сипаттағы әндерді өз бетінше және шығармашылықпен орындауға үйрету</v>
      </c>
      <c r="I85" s="21" t="e">
        <f>IF(F399="","",VLOOKUP(F399,$AQ$603:$AR$605,2,TRUE))</f>
        <v>#N/A</v>
      </c>
      <c r="J85" s="18" t="str">
        <f>IF(F400="","",VLOOKUP(F400,$AS$603:$AT$605,2,TRUE))</f>
        <v>әртүрлі сипаттағы әндерді өз бетінше және шығармашылықпен орындау дағдылардын қалыптастыру</v>
      </c>
      <c r="K85" s="18" t="e">
        <f>IF(F401="","",VLOOKUP(F401,$AU$603:$AV$605,2,TRUE))</f>
        <v>#N/A</v>
      </c>
      <c r="L85" s="20"/>
    </row>
    <row r="86" ht="90" customHeight="1" spans="2:12">
      <c r="B86" s="11"/>
      <c r="C86" s="152"/>
      <c r="D86" s="152"/>
      <c r="E86" s="152"/>
      <c r="F86" s="18" t="e">
        <f>IF(F293="","",VLOOKUP(F293,$AW$603:$AX$605,2,TRUE))</f>
        <v>#N/A</v>
      </c>
      <c r="G86" s="18" t="e">
        <f>IF(F294="","",VLOOKUP(F294,$AY$603:$AZ$605,2,TRUE))</f>
        <v>#N/A</v>
      </c>
      <c r="H86" s="18" t="str">
        <f>IF(F295="","",VLOOKUP(F295,$BA$603:$BB$605,2,TRUE))</f>
        <v>музыканың сипатына сәйкес қимылдарды орындауға үйрету</v>
      </c>
      <c r="I86" s="18" t="str">
        <f>IF(F402="","",VLOOKUP(F402,$AW$603:$AX$605,2,TRUE))</f>
        <v>музыканың сипатына сәйкес қимылдарды орындау қабілетін бекіту</v>
      </c>
      <c r="J86" s="18" t="e">
        <f>IF(F403="","",VLOOKUP(F403,$AY$603:$AZ$605,2,TRUE))</f>
        <v>#N/A</v>
      </c>
      <c r="K86" s="18" t="e">
        <f>IF(F404="","",VLOOKUP(F404,$BA$603:$BB$605,2,TRUE))</f>
        <v>#N/A</v>
      </c>
      <c r="L86" s="20"/>
    </row>
    <row r="87" ht="90" customHeight="1" spans="2:12">
      <c r="B87" s="11" t="s">
        <v>726</v>
      </c>
      <c r="C87" s="18" t="e">
        <f>IF(G98="","",VLOOKUP(G98,$M$549:$N$551,2,TRUE))</f>
        <v>#N/A</v>
      </c>
      <c r="D87" s="18" t="str">
        <f>IF(G99="","",VLOOKUP(G99,$O$549:$P$551,2,TRUE))</f>
        <v>бала өзінің «Мен» бейнесін көрсетуге, ойын ашық айтуға, өзінің пікірін
білдіруге,өзімен санасқанды, өзін құрметтегенді ұнатуға
</v>
      </c>
      <c r="E87" s="18" t="e">
        <f>IF(G100="","",VLOOKUP(G100,$Q$549:$R$551,2,TRUE))</f>
        <v>#N/A</v>
      </c>
      <c r="F87" s="18" t="e">
        <f>IF(G191="","",VLOOKUP(G191,$M$607:$N$609,2,TRUE))</f>
        <v>#N/A</v>
      </c>
      <c r="G87" s="18" t="str">
        <f>IF(G192="","",VLOOKUP(G192,$O$607:$P$609,2,TRUE))</f>
        <v>өз күші мен мүмкіндіктеріне сену, еңбек қорлық пен жауапкершіліктің маңызын
түсіну дағдылардын қалыптастыру
</v>
      </c>
      <c r="H87" s="18" t="e">
        <f>IF(G193="","",VLOOKUP(G193,$Q$607:$R$609,2,TRUE))</f>
        <v>#N/A</v>
      </c>
      <c r="I87" s="18" t="str">
        <f>IF(G300="","",VLOOKUP(G300,$M$607:$N$609,2,TRUE))</f>
        <v>өз күші мен мүмкіндіктеріне сену, еңбек қорлық пен жауапкершіліктің маңызын
түсіну қабілетін бекіту
</v>
      </c>
      <c r="J87" s="18" t="e">
        <f>IF(G301="","",VLOOKUP(G301,$O$607:$P$609,2,TRUE))</f>
        <v>#N/A</v>
      </c>
      <c r="K87" s="18" t="e">
        <f>IF(G302="","",VLOOKUP(G302,$Q$607:$R$609,2,TRUE))</f>
        <v>#N/A</v>
      </c>
      <c r="L87" s="20"/>
    </row>
    <row r="88" ht="90" customHeight="1" spans="2:12">
      <c r="B88" s="11"/>
      <c r="C88" s="18" t="e">
        <f>IF(G101="","",VLOOKUP(G101,$S$549:$T$551,2,TRUE))</f>
        <v>#N/A</v>
      </c>
      <c r="D88" s="18" t="str">
        <f>IF(G102="","",VLOOKUP(G102,$U$549:$V$551,2,TRUE))</f>
        <v>отбасының ересек мүшелерінің еңбегі туралы білуге, еңбек етуге қызығушылық
танытуға, тапсырманы жауапкершілікпен орындауға тырысуға
</v>
      </c>
      <c r="E88" s="18" t="e">
        <f>IF(G103="","",VLOOKUP(G103,$W$549:$X$551,2,TRUE))</f>
        <v>#N/A</v>
      </c>
      <c r="F88" s="18" t="e">
        <f>IF(G194="","",VLOOKUP(G194,$S$607:$T$609,2,TRUE))</f>
        <v>#N/A</v>
      </c>
      <c r="G88" s="18" t="str">
        <f>IF(G195="","",VLOOKUP(G195,$U$607:$V$609,2,TRUE))</f>
        <v>туыстық байланыстарды түсіну, үлкендерді сыйлау, кішіге қамқорлық
таныту дағдылардын қалыптастыру
</v>
      </c>
      <c r="H88" s="18" t="e">
        <f>IF(G196="","",VLOOKUP(G196,$W$607:$X$609,2,TRUE))</f>
        <v>#N/A</v>
      </c>
      <c r="I88" s="18" t="str">
        <f>IF(G303="","",VLOOKUP(G303,$S$607:$T$609,2,TRUE))</f>
        <v>туыстық байланыстарды түсіну, үлкендерді сыйлау, кішіге қамқорлық
таныту қабілетін бекіту
</v>
      </c>
      <c r="J88" s="18" t="e">
        <f>IF(G304="","",VLOOKUP(G304,$U$607:$V$609,2,TRUE))</f>
        <v>#N/A</v>
      </c>
      <c r="K88" s="18" t="e">
        <f>IF(G305="","",VLOOKUP(G305,$W$607:$X$609,2,TRUE))</f>
        <v>#N/A</v>
      </c>
      <c r="L88" s="20"/>
    </row>
    <row r="89" ht="90" customHeight="1" spans="2:12">
      <c r="B89" s="11"/>
      <c r="C89" s="18" t="e">
        <f>IF(G104="","",VLOOKUP(G104,$Y$549:$Z$551,2,TRUE))</f>
        <v>#N/A</v>
      </c>
      <c r="D89" s="18" t="str">
        <f>IF(G105="","",VLOOKUP(G105,$AA$549:$AB$551,2,TRUE))</f>
        <v>айналасында болып жатқан жағдайларды ой елегінен өткізіп, өзінің әділ пікірін
білдіруге
</v>
      </c>
      <c r="E89" s="18" t="e">
        <f>IF(G106="","",VLOOKUP(G106,$AC$549:$AD$551,2,TRUE))</f>
        <v>#N/A</v>
      </c>
      <c r="F89" s="18" t="e">
        <f>IF(G197="","",VLOOKUP(G197,$Y$607:$Z$609,2,TRUE))</f>
        <v>#N/A</v>
      </c>
      <c r="G89" s="18" t="e">
        <f>IF(G198="","",VLOOKUP(G198,$AA$607:$AB$609,2,TRUE))</f>
        <v>#N/A</v>
      </c>
      <c r="H89" s="18" t="str">
        <f>IF(G199="","",VLOOKUP(G199,$AC$607:$AD$609,2,TRUE))</f>
        <v>өз ойын түсінікті жеткізуге, өзінің пікірін айтуға үйрету</v>
      </c>
      <c r="I89" s="18" t="e">
        <f>IF(G306="","",VLOOKUP(G306,$Y$607:$Z$609,2,TRUE))</f>
        <v>#N/A</v>
      </c>
      <c r="J89" s="18" t="str">
        <f>IF(G307="","",VLOOKUP(G307,$AA$607:$AB$609,2,TRUE))</f>
        <v>өз ойын түсінікті жеткізу, өзінің пікірін айту дағдылардын қалыптастыру</v>
      </c>
      <c r="K89" s="18" t="e">
        <f>IF(G308="","",VLOOKUP(G308,$AC$607:$AD$609,2,TRUE))</f>
        <v>#N/A</v>
      </c>
      <c r="L89" s="20"/>
    </row>
    <row r="90" ht="90" customHeight="1" spans="2:12">
      <c r="B90" s="11"/>
      <c r="C90" s="18" t="e">
        <f>IF(G107="","",VLOOKUP(G107,$AE$549:$AF$551,2,TRUE))</f>
        <v>#N/A</v>
      </c>
      <c r="D90" s="18" t="str">
        <f>IF(G108="","",VLOOKUP(G108,$AG$549:$AH$551,2,TRUE))</f>
        <v>өзінің туған жерін білуге, атуға, Мемлекеттік рәміздерге (ту, елтаңба, әнұран)
құрметпен қарауға, өз Отанын – Қазақстан Республикасын мақтан тұтуға
</v>
      </c>
      <c r="E90" s="18" t="e">
        <f>IF(G109="","",VLOOKUP(G109,$AI$549:$AJ$551,2,TRUE))</f>
        <v>#N/A</v>
      </c>
      <c r="F90" s="18" t="e">
        <f>IF(G200="","",VLOOKUP(G200,$AE$607:$AF$609,2,TRUE))</f>
        <v>#N/A</v>
      </c>
      <c r="G90" s="18" t="str">
        <f>IF(G201="","",VLOOKUP(G201,$AG$607:$AH$609,2,TRUE))</f>
        <v>арнайы көлік құралдарының қолданылу, жол қозғалысының қарапайым
ережелерін білу дағдылардын қалыптастыру
</v>
      </c>
      <c r="H90" s="18" t="e">
        <f>IF(G202="","",VLOOKUP(G202,$AI$607:$AJ$609,2,TRUE))</f>
        <v>#N/A</v>
      </c>
      <c r="I90" s="18" t="e">
        <f>IF(G309="","",VLOOKUP(G309,$AE$607:$AF$609,2,TRUE))</f>
        <v>#N/A</v>
      </c>
      <c r="J90" s="18" t="str">
        <f>IF(G310="","",VLOOKUP(G310,$AG$607:$AH$609,2,TRUE))</f>
        <v>арнайы көлік құралдарының қолданылу, жол қозғалысының қарапайым
ережелерін білу дағдылардын қалыптастыру
</v>
      </c>
      <c r="K90" s="18" t="e">
        <f>IF(G311="","",VLOOKUP(G311,$AI$607:$AJ$609,2,TRUE))</f>
        <v>#N/A</v>
      </c>
      <c r="L90" s="20"/>
    </row>
    <row r="91" ht="90" customHeight="1" spans="2:12">
      <c r="B91" s="11"/>
      <c r="C91" s="18" t="e">
        <f>IF(G110="","",VLOOKUP(G110,$AK$549:$AL$551,2,TRUE))</f>
        <v>#N/A</v>
      </c>
      <c r="D91" s="18" t="str">
        <f>IF(G111="","",VLOOKUP(G111,$AM$549:$AN$551,2,TRUE))</f>
        <v>жолда жүру ережелерін, қоғамдық көліктегі мінез-құлық мәдениетінің ережелерін
білуге
</v>
      </c>
      <c r="E91" s="18" t="e">
        <f>IF(G112="","",VLOOKUP(G112,$AO$549:$AP$551,2,TRUE))</f>
        <v>#N/A</v>
      </c>
      <c r="F91" s="18" t="e">
        <f>IF(G203="","",VLOOKUP(G203,$AK$607:$AL$609,2,TRUE))</f>
        <v>#N/A</v>
      </c>
      <c r="G91" s="18" t="str">
        <f>IF(G204="","",VLOOKUP(G204,$AM$607:$AN$609,2,TRUE))</f>
        <v>өз Отанын жақсы көру, Қазақстанның әсем табиғаты, көрнекі жерлері
мен тарихи орындарының маңыздылығын түсіну дағдылардын қалыптастыру
</v>
      </c>
      <c r="H91" s="18" t="e">
        <f>IF(G205="","",VLOOKUP(G205,$AO$607:$AP$609,2,TRUE))</f>
        <v>#N/A</v>
      </c>
      <c r="I91" s="18" t="e">
        <f>IF(G312="","",VLOOKUP(G312,$AK$607:$AL$609,2,TRUE))</f>
        <v>#N/A</v>
      </c>
      <c r="J91" s="18" t="str">
        <f>IF(G313="","",VLOOKUP(G313,$AM$607:$AN$609,2,TRUE))</f>
        <v>өз Отанын жақсы көру, Қазақстанның әсем табиғаты, көрнекі жерлері
мен тарихи орындарының маңыздылығын түсіну дағдылардын қалыптастыру
</v>
      </c>
      <c r="K91" s="18" t="e">
        <f>IF(G314="","",VLOOKUP(G314,$AO$607:$AP$609,2,TRUE))</f>
        <v>#N/A</v>
      </c>
      <c r="L91" s="20"/>
    </row>
    <row r="92" ht="90" customHeight="1" spans="2:12">
      <c r="B92" s="11"/>
      <c r="C92" s="18" t="e">
        <f>IF(G113="","",VLOOKUP(G113,$AQ$549:$AR$551,2,TRUE))</f>
        <v>#N/A</v>
      </c>
      <c r="D92" s="18" t="str">
        <f>IF(G114="","",VLOOKUP(G114,$AS$549:$AT$551,2,TRUE))</f>
        <v>ауа-райындағы және табиғаттағы маусымдық өзгерістерде қарапайым байланыстар
орната алуға, қоршаған ортада, табиғатта қауіпсіздікті сақтауға
</v>
      </c>
      <c r="E92" s="18" t="e">
        <f>IF(G115="","",VLOOKUP(G115,$AU$549:$AV$551,2,TRUE))</f>
        <v>#N/A</v>
      </c>
      <c r="F92" s="18" t="e">
        <f>IF(G206="","",VLOOKUP(G206,$AQ$607:$AR$609,2,TRUE))</f>
        <v>#N/A</v>
      </c>
      <c r="G92" s="18" t="str">
        <f>IF(G207="","",VLOOKUP(G207,$AS$607:$AT$609,2,TRUE))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дағдылардын қалыптастыру
</v>
      </c>
      <c r="H92" s="18" t="e">
        <f>IF(G208="","",VLOOKUP(G208,$AU$607:$AV$609,2,TRUE))</f>
        <v>#N/A</v>
      </c>
      <c r="I92" s="18" t="e">
        <f>IF(G315="","",VLOOKUP(G315,$AQ$607:$AR$609,2,TRUE))</f>
        <v>#N/A</v>
      </c>
      <c r="J92" s="18" t="str">
        <f>IF(G316="","",VLOOKUP(G316,$AS$607:$AT$609,2,TRUE))</f>
        <v>тірі және өлі табиғат, табиғат құбылыстары арасындағы себеп-салдарлық байланыстарды бақылау және түсіну, табиғатты қорғау, сақтау, күн мен ауаның
адам, жануарлар мен өсімдіктер өміріндегі маңызы туралы білу дағдылардын қалыптастыру
</v>
      </c>
      <c r="K92" s="18" t="e">
        <f>IF(G317="","",VLOOKUP(G317,$AU$607:$AV$609,2,TRUE))</f>
        <v>#N/A</v>
      </c>
      <c r="L92" s="20"/>
    </row>
    <row r="93" ht="90" customHeight="1" spans="2:12">
      <c r="B93" s="11"/>
      <c r="C93" s="151"/>
      <c r="D93" s="152"/>
      <c r="E93" s="152"/>
      <c r="F93" s="18" t="e">
        <f>IF(G209="","",VLOOKUP(G209,$AW$607:$AX$609,2,TRUE))</f>
        <v>#N/A</v>
      </c>
      <c r="G93" s="18" t="str">
        <f>IF(G210="","",VLOOKUP(G210,$AY$607:$AZ$609,2,TRUE))</f>
        <v>өз өмірінің қауіпсіздігін түсіну және сақтау, ненің «дұрыс» немесе «дұрыс емес», «жақсы» немесе «жаман» екенін түсіну және ажырату дағдылардын қалыптастыру</v>
      </c>
      <c r="H93" s="18" t="e">
        <f>IF(G211="","",VLOOKUP(G211,$BA$607:$BB$609,2,TRUE))</f>
        <v>#N/A</v>
      </c>
      <c r="I93" s="18" t="str">
        <f>IF(G318="","",VLOOKUP(G318,$AW$607:$AX$609,2,TRUE))</f>
        <v>өз өмірінің қауіпсіздігін түсіну және сақтау, ненің «дұрыс» немесе «дұрыс емес», «жақсы» немесе «жаман» екенін түсіну және ажырату қабілетін бекіту</v>
      </c>
      <c r="J93" s="18" t="e">
        <f>IF(G319="","",VLOOKUP(G319,$AY$607:$AZ$609,2,TRUE))</f>
        <v>#N/A</v>
      </c>
      <c r="K93" s="18" t="e">
        <f>IF(G320="","",VLOOKUP(G320,$BA$607:$BB$609,2,TRUE))</f>
        <v>#N/A</v>
      </c>
      <c r="L93" s="20"/>
    </row>
    <row r="96" ht="15.6" spans="2:7">
      <c r="B96" s="25" t="s">
        <v>838</v>
      </c>
      <c r="C96" s="26"/>
      <c r="D96" s="26"/>
      <c r="E96" s="26"/>
      <c r="F96" s="26"/>
      <c r="G96" s="27"/>
    </row>
    <row r="97" ht="41.25" customHeight="1" spans="2:82">
      <c r="B97" s="28"/>
      <c r="C97" s="29" t="s">
        <v>5</v>
      </c>
      <c r="D97" s="29" t="s">
        <v>112</v>
      </c>
      <c r="E97" s="29" t="s">
        <v>338</v>
      </c>
      <c r="F97" s="29" t="s">
        <v>405</v>
      </c>
      <c r="G97" s="30" t="s">
        <v>726</v>
      </c>
      <c r="BJ97" s="140"/>
      <c r="BL97" s="140"/>
      <c r="BN97" s="140"/>
      <c r="BP97" s="140"/>
      <c r="BR97" s="140"/>
      <c r="BT97" s="140"/>
      <c r="BV97" s="140"/>
      <c r="BX97" s="140"/>
      <c r="BZ97" s="140"/>
      <c r="CB97" s="140"/>
      <c r="CD97" s="140"/>
    </row>
    <row r="98" ht="15" customHeight="1" spans="2:82">
      <c r="B98" s="31">
        <v>1</v>
      </c>
      <c r="C98" s="32">
        <f>'5 жастағы балалар Ф'!D10</f>
        <v>0</v>
      </c>
      <c r="D98" s="32">
        <f>'5 жастағы балалар К'!D10</f>
        <v>0</v>
      </c>
      <c r="E98" s="32">
        <f>'5 жастағы балалар Т'!D10</f>
        <v>0</v>
      </c>
      <c r="F98" s="32">
        <f>'5 жастағы балалар Ш'!D10</f>
        <v>0</v>
      </c>
      <c r="G98" s="32">
        <f>'5 жастағы балалар Ә'!D10</f>
        <v>0</v>
      </c>
      <c r="BJ98" s="141"/>
      <c r="BL98" s="141"/>
      <c r="BN98" s="141"/>
      <c r="BP98" s="141"/>
      <c r="BR98" s="141"/>
      <c r="BT98" s="141"/>
      <c r="BV98" s="141"/>
      <c r="BX98" s="141"/>
      <c r="BZ98" s="141"/>
      <c r="CB98" s="141"/>
      <c r="CD98" s="141"/>
    </row>
    <row r="99" ht="15" customHeight="1" spans="2:82">
      <c r="B99" s="33"/>
      <c r="C99" s="32">
        <f>'5 жастағы балалар Ф'!E10</f>
        <v>1</v>
      </c>
      <c r="D99" s="32">
        <f>'5 жастағы балалар К'!E10</f>
        <v>1</v>
      </c>
      <c r="E99" s="32">
        <f>'5 жастағы балалар Т'!E10</f>
        <v>1</v>
      </c>
      <c r="F99" s="32">
        <f>'5 жастағы балалар Ш'!E10</f>
        <v>1</v>
      </c>
      <c r="G99" s="32">
        <f>'5 жастағы балалар Ә'!E10</f>
        <v>1</v>
      </c>
      <c r="BJ99" s="141"/>
      <c r="BL99" s="141"/>
      <c r="BN99" s="141"/>
      <c r="BP99" s="141"/>
      <c r="BR99" s="141"/>
      <c r="BT99" s="141"/>
      <c r="BV99" s="141"/>
      <c r="BX99" s="141"/>
      <c r="BZ99" s="141"/>
      <c r="CB99" s="141"/>
      <c r="CD99" s="141"/>
    </row>
    <row r="100" ht="15" customHeight="1" spans="2:7">
      <c r="B100" s="34"/>
      <c r="C100" s="32">
        <f>'5 жастағы балалар Ф'!F10</f>
        <v>0</v>
      </c>
      <c r="D100" s="32">
        <f>'5 жастағы балалар К'!F10</f>
        <v>0</v>
      </c>
      <c r="E100" s="32">
        <f>'5 жастағы балалар Т'!F10</f>
        <v>0</v>
      </c>
      <c r="F100" s="32">
        <f>'5 жастағы балалар Ш'!F10</f>
        <v>0</v>
      </c>
      <c r="G100" s="32">
        <f>'5 жастағы балалар Ә'!F10</f>
        <v>0</v>
      </c>
    </row>
    <row r="101" ht="15" customHeight="1" spans="2:7">
      <c r="B101" s="31">
        <v>2</v>
      </c>
      <c r="C101" s="32">
        <f>'5 жастағы балалар Ф'!G10</f>
        <v>0</v>
      </c>
      <c r="D101" s="32">
        <f>'5 жастағы балалар К'!G10</f>
        <v>0</v>
      </c>
      <c r="E101" s="32">
        <f>'5 жастағы балалар Т'!G10</f>
        <v>0</v>
      </c>
      <c r="F101" s="32">
        <f>'5 жастағы балалар Ш'!G10</f>
        <v>0</v>
      </c>
      <c r="G101" s="32">
        <f>'5 жастағы балалар Ә'!G10</f>
        <v>0</v>
      </c>
    </row>
    <row r="102" ht="15" customHeight="1" spans="2:7">
      <c r="B102" s="33"/>
      <c r="C102" s="32">
        <f>'5 жастағы балалар Ф'!H10</f>
        <v>1</v>
      </c>
      <c r="D102" s="32">
        <f>'5 жастағы балалар К'!H10</f>
        <v>1</v>
      </c>
      <c r="E102" s="32">
        <f>'5 жастағы балалар Т'!H10</f>
        <v>1</v>
      </c>
      <c r="F102" s="32">
        <f>'5 жастағы балалар Ш'!H10</f>
        <v>1</v>
      </c>
      <c r="G102" s="32">
        <f>'5 жастағы балалар Ә'!H10</f>
        <v>1</v>
      </c>
    </row>
    <row r="103" ht="15" customHeight="1" spans="2:7">
      <c r="B103" s="34"/>
      <c r="C103" s="32">
        <f>'5 жастағы балалар Ф'!I10</f>
        <v>0</v>
      </c>
      <c r="D103" s="32">
        <f>'5 жастағы балалар К'!I10</f>
        <v>0</v>
      </c>
      <c r="E103" s="32">
        <f>'5 жастағы балалар Т'!I10</f>
        <v>0</v>
      </c>
      <c r="F103" s="32">
        <f>'5 жастағы балалар Ш'!I10</f>
        <v>0</v>
      </c>
      <c r="G103" s="32">
        <f>'5 жастағы балалар Ә'!I10</f>
        <v>0</v>
      </c>
    </row>
    <row r="104" ht="15" customHeight="1" spans="2:7">
      <c r="B104" s="31">
        <v>3</v>
      </c>
      <c r="C104" s="32">
        <f>'5 жастағы балалар Ф'!J10</f>
        <v>0</v>
      </c>
      <c r="D104" s="32">
        <f>'5 жастағы балалар К'!J10</f>
        <v>0</v>
      </c>
      <c r="E104" s="32">
        <f>'5 жастағы балалар Т'!J10</f>
        <v>0</v>
      </c>
      <c r="F104" s="32">
        <f>'5 жастағы балалар Ш'!J10</f>
        <v>0</v>
      </c>
      <c r="G104" s="32">
        <f>'5 жастағы балалар Ә'!J10</f>
        <v>0</v>
      </c>
    </row>
    <row r="105" ht="15" customHeight="1" spans="2:7">
      <c r="B105" s="33"/>
      <c r="C105" s="32">
        <f>'5 жастағы балалар Ф'!K10</f>
        <v>1</v>
      </c>
      <c r="D105" s="32">
        <f>'5 жастағы балалар К'!K10</f>
        <v>1</v>
      </c>
      <c r="E105" s="32">
        <f>'5 жастағы балалар Т'!K10</f>
        <v>1</v>
      </c>
      <c r="F105" s="32">
        <f>'5 жастағы балалар Ш'!K10</f>
        <v>1</v>
      </c>
      <c r="G105" s="32">
        <f>'5 жастағы балалар Ә'!K10</f>
        <v>1</v>
      </c>
    </row>
    <row r="106" ht="15" customHeight="1" spans="2:7">
      <c r="B106" s="34"/>
      <c r="C106" s="32">
        <f>'5 жастағы балалар Ф'!L10</f>
        <v>0</v>
      </c>
      <c r="D106" s="32">
        <f>'5 жастағы балалар К'!L10</f>
        <v>0</v>
      </c>
      <c r="E106" s="32">
        <f>'5 жастағы балалар Т'!L10</f>
        <v>0</v>
      </c>
      <c r="F106" s="32">
        <f>'5 жастағы балалар Ш'!L10</f>
        <v>0</v>
      </c>
      <c r="G106" s="32">
        <f>'5 жастағы балалар Ә'!L10</f>
        <v>0</v>
      </c>
    </row>
    <row r="107" ht="15" customHeight="1" spans="2:7">
      <c r="B107" s="31">
        <v>4</v>
      </c>
      <c r="C107" s="32">
        <f>'5 жастағы балалар Ф'!M10</f>
        <v>1</v>
      </c>
      <c r="D107" s="32">
        <f>'5 жастағы балалар К'!M10</f>
        <v>0</v>
      </c>
      <c r="E107" s="32">
        <f>'5 жастағы балалар Т'!M10</f>
        <v>0</v>
      </c>
      <c r="F107" s="32">
        <f>'5 жастағы балалар Ш'!M10</f>
        <v>0</v>
      </c>
      <c r="G107" s="32">
        <f>'5 жастағы балалар Ә'!M10</f>
        <v>0</v>
      </c>
    </row>
    <row r="108" ht="15" customHeight="1" spans="2:7">
      <c r="B108" s="33"/>
      <c r="C108" s="32">
        <f>'5 жастағы балалар Ф'!N10</f>
        <v>0</v>
      </c>
      <c r="D108" s="32">
        <f>'5 жастағы балалар К'!N10</f>
        <v>1</v>
      </c>
      <c r="E108" s="32">
        <f>'5 жастағы балалар Т'!N10</f>
        <v>1</v>
      </c>
      <c r="F108" s="32">
        <f>'5 жастағы балалар Ш'!N10</f>
        <v>1</v>
      </c>
      <c r="G108" s="32">
        <f>'5 жастағы балалар Ә'!N10</f>
        <v>1</v>
      </c>
    </row>
    <row r="109" ht="15" customHeight="1" spans="2:7">
      <c r="B109" s="34"/>
      <c r="C109" s="32">
        <f>'5 жастағы балалар Ф'!O10</f>
        <v>0</v>
      </c>
      <c r="D109" s="32">
        <f>'5 жастағы балалар К'!O10</f>
        <v>0</v>
      </c>
      <c r="E109" s="32">
        <f>'5 жастағы балалар Т'!O10</f>
        <v>0</v>
      </c>
      <c r="F109" s="32">
        <f>'5 жастағы балалар Ш'!O10</f>
        <v>0</v>
      </c>
      <c r="G109" s="32">
        <f>'5 жастағы балалар Ә'!O10</f>
        <v>0</v>
      </c>
    </row>
    <row r="110" ht="15" customHeight="1" spans="2:7">
      <c r="B110" s="31">
        <v>5</v>
      </c>
      <c r="C110" s="32">
        <f>'5 жастағы балалар Ф'!P10</f>
        <v>0</v>
      </c>
      <c r="D110" s="32">
        <f>'5 жастағы балалар К'!P10</f>
        <v>0</v>
      </c>
      <c r="E110" s="32">
        <f>'5 жастағы балалар Т'!P10</f>
        <v>0</v>
      </c>
      <c r="F110" s="32">
        <f>'5 жастағы балалар Ш'!P10</f>
        <v>0</v>
      </c>
      <c r="G110" s="32">
        <f>'5 жастағы балалар Ә'!P10</f>
        <v>0</v>
      </c>
    </row>
    <row r="111" spans="2:7">
      <c r="B111" s="33"/>
      <c r="C111" s="32">
        <f>'5 жастағы балалар Ф'!Q10</f>
        <v>1</v>
      </c>
      <c r="D111" s="32">
        <f>'5 жастағы балалар К'!Q10</f>
        <v>1</v>
      </c>
      <c r="E111" s="32">
        <f>'5 жастағы балалар Т'!Q10</f>
        <v>1</v>
      </c>
      <c r="F111" s="32">
        <f>'5 жастағы балалар Ш'!Q10</f>
        <v>1</v>
      </c>
      <c r="G111" s="32">
        <f>'5 жастағы балалар Ә'!Q10</f>
        <v>1</v>
      </c>
    </row>
    <row r="112" spans="2:7">
      <c r="B112" s="34"/>
      <c r="C112" s="32">
        <f>'5 жастағы балалар Ф'!R10</f>
        <v>0</v>
      </c>
      <c r="D112" s="32">
        <f>'5 жастағы балалар К'!R10</f>
        <v>0</v>
      </c>
      <c r="E112" s="32">
        <f>'5 жастағы балалар Т'!R10</f>
        <v>0</v>
      </c>
      <c r="F112" s="32">
        <f>'5 жастағы балалар Ш'!R10</f>
        <v>0</v>
      </c>
      <c r="G112" s="32">
        <f>'5 жастағы балалар Ә'!R10</f>
        <v>0</v>
      </c>
    </row>
    <row r="113" spans="2:7">
      <c r="B113" s="31">
        <v>6</v>
      </c>
      <c r="C113" s="32">
        <f>'5 жастағы балалар Ф'!S10</f>
        <v>0</v>
      </c>
      <c r="D113" s="32">
        <f>'5 жастағы балалар К'!S10</f>
        <v>0</v>
      </c>
      <c r="E113" s="32">
        <f>'5 жастағы балалар Т'!S10</f>
        <v>0</v>
      </c>
      <c r="F113" s="32">
        <f>'5 жастағы балалар Ш'!S10</f>
        <v>0</v>
      </c>
      <c r="G113" s="32">
        <f>'5 жастағы балалар Ә'!S10</f>
        <v>0</v>
      </c>
    </row>
    <row r="114" spans="2:7">
      <c r="B114" s="33"/>
      <c r="C114" s="32">
        <f>'5 жастағы балалар Ф'!T10</f>
        <v>1</v>
      </c>
      <c r="D114" s="32">
        <f>'5 жастағы балалар К'!T10</f>
        <v>1</v>
      </c>
      <c r="E114" s="32">
        <f>'5 жастағы балалар Т'!T10</f>
        <v>1</v>
      </c>
      <c r="F114" s="32">
        <f>'5 жастағы балалар Ш'!T10</f>
        <v>1</v>
      </c>
      <c r="G114" s="32">
        <f>'5 жастағы балалар Ә'!T10</f>
        <v>1</v>
      </c>
    </row>
    <row r="115" spans="2:7">
      <c r="B115" s="34"/>
      <c r="C115" s="32">
        <f>'5 жастағы балалар Ф'!U10</f>
        <v>0</v>
      </c>
      <c r="D115" s="32">
        <f>'5 жастағы балалар К'!U10</f>
        <v>0</v>
      </c>
      <c r="E115" s="32">
        <f>'5 жастағы балалар Т'!U10</f>
        <v>0</v>
      </c>
      <c r="F115" s="32">
        <f>'5 жастағы балалар Ш'!U10</f>
        <v>0</v>
      </c>
      <c r="G115" s="32">
        <f>'5 жастағы балалар Ә'!U10</f>
        <v>0</v>
      </c>
    </row>
    <row r="116" spans="2:7">
      <c r="B116" s="31">
        <v>7</v>
      </c>
      <c r="C116" s="35"/>
      <c r="D116" s="32">
        <f>'5 жастағы балалар К'!V10</f>
        <v>0</v>
      </c>
      <c r="E116" s="35"/>
      <c r="F116" s="32">
        <f>'5 жастағы балалар Ш'!V10</f>
        <v>0</v>
      </c>
      <c r="G116" s="35"/>
    </row>
    <row r="117" spans="2:7">
      <c r="B117" s="33"/>
      <c r="C117" s="36"/>
      <c r="D117" s="32">
        <f>'5 жастағы балалар Ш'!W10</f>
        <v>1</v>
      </c>
      <c r="E117" s="36"/>
      <c r="F117" s="32">
        <f>'5 жастағы балалар Ш'!W10</f>
        <v>1</v>
      </c>
      <c r="G117" s="36"/>
    </row>
    <row r="118" spans="2:7">
      <c r="B118" s="34"/>
      <c r="C118" s="36"/>
      <c r="D118" s="32">
        <f>'5 жастағы балалар К'!X10</f>
        <v>0</v>
      </c>
      <c r="E118" s="36"/>
      <c r="F118" s="32">
        <f>'5 жастағы балалар Ш'!X10</f>
        <v>0</v>
      </c>
      <c r="G118" s="36"/>
    </row>
    <row r="119" spans="2:7">
      <c r="B119" s="31">
        <v>8</v>
      </c>
      <c r="C119" s="36"/>
      <c r="D119" s="32">
        <f>'5 жастағы балалар К'!Y10</f>
        <v>0</v>
      </c>
      <c r="E119" s="36"/>
      <c r="F119" s="32">
        <f>'5 жастағы балалар Ш'!Y10</f>
        <v>0</v>
      </c>
      <c r="G119" s="36"/>
    </row>
    <row r="120" spans="2:7">
      <c r="B120" s="33"/>
      <c r="C120" s="36"/>
      <c r="D120" s="32">
        <f>'5 жастағы балалар К'!Z10</f>
        <v>1</v>
      </c>
      <c r="E120" s="36"/>
      <c r="F120" s="32">
        <f>'5 жастағы балалар Ш'!Z10</f>
        <v>1</v>
      </c>
      <c r="G120" s="36"/>
    </row>
    <row r="121" spans="2:7">
      <c r="B121" s="34"/>
      <c r="C121" s="36"/>
      <c r="D121" s="32">
        <f>'5 жастағы балалар К'!AA10</f>
        <v>0</v>
      </c>
      <c r="E121" s="36"/>
      <c r="F121" s="32">
        <f>'5 жастағы балалар Ш'!AA10</f>
        <v>0</v>
      </c>
      <c r="G121" s="36"/>
    </row>
    <row r="122" spans="2:7">
      <c r="B122" s="31">
        <v>9</v>
      </c>
      <c r="C122" s="36"/>
      <c r="D122" s="32">
        <f>'5 жастағы балалар К'!AB10</f>
        <v>0</v>
      </c>
      <c r="E122" s="36"/>
      <c r="F122" s="32">
        <f>'5 жастағы балалар Ш'!AB10</f>
        <v>0</v>
      </c>
      <c r="G122" s="36"/>
    </row>
    <row r="123" spans="2:7">
      <c r="B123" s="33"/>
      <c r="C123" s="36"/>
      <c r="D123" s="32">
        <f>'5 жастағы балалар К'!AC10</f>
        <v>1</v>
      </c>
      <c r="E123" s="36"/>
      <c r="F123" s="32">
        <f>'5 жастағы балалар Ш'!AC10</f>
        <v>1</v>
      </c>
      <c r="G123" s="36"/>
    </row>
    <row r="124" spans="2:7">
      <c r="B124" s="34"/>
      <c r="C124" s="36"/>
      <c r="D124" s="32">
        <f>'5 жастағы балалар К'!AD10</f>
        <v>0</v>
      </c>
      <c r="E124" s="36"/>
      <c r="F124" s="32">
        <f>'5 жастағы балалар Ш'!AD10</f>
        <v>0</v>
      </c>
      <c r="G124" s="36"/>
    </row>
    <row r="125" spans="2:7">
      <c r="B125" s="37">
        <v>10</v>
      </c>
      <c r="C125" s="36"/>
      <c r="D125" s="32">
        <f>'5 жастағы балалар К'!AE10</f>
        <v>0</v>
      </c>
      <c r="E125" s="36"/>
      <c r="F125" s="32">
        <f>'5 жастағы балалар Ш'!AE10</f>
        <v>0</v>
      </c>
      <c r="G125" s="36"/>
    </row>
    <row r="126" spans="2:7">
      <c r="B126" s="37"/>
      <c r="C126" s="36"/>
      <c r="D126" s="32">
        <f>'5 жастағы балалар К'!AF10</f>
        <v>1</v>
      </c>
      <c r="E126" s="36"/>
      <c r="F126" s="32">
        <f>'5 жастағы балалар Ш'!AF10</f>
        <v>1</v>
      </c>
      <c r="G126" s="36"/>
    </row>
    <row r="127" spans="2:7">
      <c r="B127" s="37"/>
      <c r="C127" s="36"/>
      <c r="D127" s="32">
        <f>'5 жастағы балалар К'!AG10</f>
        <v>0</v>
      </c>
      <c r="E127" s="36"/>
      <c r="F127" s="32">
        <f>'5 жастағы балалар Ш'!AG10</f>
        <v>0</v>
      </c>
      <c r="G127" s="36"/>
    </row>
    <row r="128" spans="2:7">
      <c r="B128" s="37">
        <v>11</v>
      </c>
      <c r="C128" s="36"/>
      <c r="D128" s="32">
        <f>'5 жастағы балалар К'!AH10</f>
        <v>0</v>
      </c>
      <c r="E128" s="36"/>
      <c r="F128" s="32">
        <f>'5 жастағы балалар Ш'!AH10</f>
        <v>0</v>
      </c>
      <c r="G128" s="36"/>
    </row>
    <row r="129" spans="2:7">
      <c r="B129" s="37"/>
      <c r="C129" s="36"/>
      <c r="D129" s="32">
        <f>'5 жастағы балалар К'!AI10</f>
        <v>1</v>
      </c>
      <c r="E129" s="36"/>
      <c r="F129" s="32">
        <f>'5 жастағы балалар Ш'!AI10</f>
        <v>1</v>
      </c>
      <c r="G129" s="36"/>
    </row>
    <row r="130" spans="2:7">
      <c r="B130" s="37"/>
      <c r="C130" s="36"/>
      <c r="D130" s="32">
        <f>'5 жастағы балалар К'!AJ10</f>
        <v>0</v>
      </c>
      <c r="E130" s="36"/>
      <c r="F130" s="32">
        <f>'5 жастағы балалар Ш'!AJ10</f>
        <v>0</v>
      </c>
      <c r="G130" s="36"/>
    </row>
    <row r="131" spans="2:7">
      <c r="B131" s="37">
        <v>12</v>
      </c>
      <c r="C131" s="36"/>
      <c r="D131" s="32">
        <f>'5 жастағы балалар К'!AK10</f>
        <v>0</v>
      </c>
      <c r="E131" s="36"/>
      <c r="F131" s="32">
        <f>'5 жастағы балалар Ш'!AK10</f>
        <v>0</v>
      </c>
      <c r="G131" s="36"/>
    </row>
    <row r="132" spans="2:7">
      <c r="B132" s="37"/>
      <c r="C132" s="36"/>
      <c r="D132" s="32">
        <f>'5 жастағы балалар К'!AL10</f>
        <v>1</v>
      </c>
      <c r="E132" s="36"/>
      <c r="F132" s="32">
        <f>'5 жастағы балалар Ш'!AL10</f>
        <v>1</v>
      </c>
      <c r="G132" s="36"/>
    </row>
    <row r="133" spans="2:7">
      <c r="B133" s="37"/>
      <c r="C133" s="36"/>
      <c r="D133" s="32">
        <f>'5 жастағы балалар К'!AM10</f>
        <v>0</v>
      </c>
      <c r="E133" s="36"/>
      <c r="F133" s="32">
        <f>'5 жастағы балалар Ш'!AM10</f>
        <v>0</v>
      </c>
      <c r="G133" s="36"/>
    </row>
    <row r="134" spans="2:7">
      <c r="B134" s="37">
        <v>13</v>
      </c>
      <c r="C134" s="36"/>
      <c r="D134" s="32">
        <f>'5 жастағы балалар К'!AN10</f>
        <v>0</v>
      </c>
      <c r="E134" s="36"/>
      <c r="F134" s="32">
        <f>'5 жастағы балалар Ш'!AN10</f>
        <v>0</v>
      </c>
      <c r="G134" s="36"/>
    </row>
    <row r="135" spans="2:7">
      <c r="B135" s="37"/>
      <c r="C135" s="36"/>
      <c r="D135" s="32">
        <f>'5 жастағы балалар К'!AO10</f>
        <v>1</v>
      </c>
      <c r="E135" s="36"/>
      <c r="F135" s="32">
        <f>'5 жастағы балалар Ш'!AO10</f>
        <v>1</v>
      </c>
      <c r="G135" s="36"/>
    </row>
    <row r="136" spans="2:7">
      <c r="B136" s="37"/>
      <c r="C136" s="36"/>
      <c r="D136" s="32">
        <f>'5 жастағы балалар К'!AP10</f>
        <v>0</v>
      </c>
      <c r="E136" s="36"/>
      <c r="F136" s="32">
        <f>'5 жастағы балалар Ш'!AP10</f>
        <v>0</v>
      </c>
      <c r="G136" s="36"/>
    </row>
    <row r="137" spans="2:7">
      <c r="B137" s="37">
        <v>14</v>
      </c>
      <c r="C137" s="36"/>
      <c r="D137" s="32">
        <f>'5 жастағы балалар К'!AQ10</f>
        <v>0</v>
      </c>
      <c r="E137" s="36"/>
      <c r="F137" s="32">
        <f>'5 жастағы балалар Ш'!AQ10</f>
        <v>0</v>
      </c>
      <c r="G137" s="36"/>
    </row>
    <row r="138" spans="2:7">
      <c r="B138" s="37"/>
      <c r="C138" s="36"/>
      <c r="D138" s="32">
        <f>'5 жастағы балалар К'!AR10</f>
        <v>1</v>
      </c>
      <c r="E138" s="36"/>
      <c r="F138" s="32">
        <f>'5 жастағы балалар Ш'!AR10</f>
        <v>1</v>
      </c>
      <c r="G138" s="36"/>
    </row>
    <row r="139" spans="2:7">
      <c r="B139" s="37"/>
      <c r="C139" s="36"/>
      <c r="D139" s="32">
        <f>'5 жастағы балалар К'!AS10</f>
        <v>0</v>
      </c>
      <c r="E139" s="36"/>
      <c r="F139" s="32">
        <f>'5 жастағы балалар Ш'!AS10</f>
        <v>0</v>
      </c>
      <c r="G139" s="36"/>
    </row>
    <row r="140" spans="2:7">
      <c r="B140" s="37">
        <v>15</v>
      </c>
      <c r="C140" s="36"/>
      <c r="D140" s="32">
        <f>'5 жастағы балалар К'!AT10</f>
        <v>0</v>
      </c>
      <c r="E140" s="36"/>
      <c r="F140" s="32">
        <f>'5 жастағы балалар Ш'!AT10</f>
        <v>0</v>
      </c>
      <c r="G140" s="36"/>
    </row>
    <row r="141" spans="2:7">
      <c r="B141" s="37"/>
      <c r="C141" s="36"/>
      <c r="D141" s="32">
        <f>'5 жастағы балалар К'!AU10</f>
        <v>1</v>
      </c>
      <c r="E141" s="36"/>
      <c r="F141" s="32">
        <f>'5 жастағы балалар Ш'!AU10</f>
        <v>1</v>
      </c>
      <c r="G141" s="36"/>
    </row>
    <row r="142" spans="2:7">
      <c r="B142" s="37"/>
      <c r="C142" s="36"/>
      <c r="D142" s="32">
        <f>'5 жастағы балалар К'!AV10</f>
        <v>0</v>
      </c>
      <c r="E142" s="36"/>
      <c r="F142" s="32">
        <f>'5 жастағы балалар Ш'!AV10</f>
        <v>0</v>
      </c>
      <c r="G142" s="36"/>
    </row>
    <row r="143" spans="2:7">
      <c r="B143" s="37">
        <v>16</v>
      </c>
      <c r="C143" s="36"/>
      <c r="D143" s="32">
        <f>'5 жастағы балалар К'!AW10</f>
        <v>0</v>
      </c>
      <c r="E143" s="36"/>
      <c r="F143" s="32">
        <f>'5 жастағы балалар Ш'!AW10</f>
        <v>0</v>
      </c>
      <c r="G143" s="36"/>
    </row>
    <row r="144" spans="2:7">
      <c r="B144" s="37"/>
      <c r="C144" s="36"/>
      <c r="D144" s="32">
        <f>'5 жастағы балалар К'!AX10</f>
        <v>1</v>
      </c>
      <c r="E144" s="36"/>
      <c r="F144" s="32">
        <f>'5 жастағы балалар Ш'!AX10</f>
        <v>1</v>
      </c>
      <c r="G144" s="36"/>
    </row>
    <row r="145" spans="2:7">
      <c r="B145" s="37"/>
      <c r="C145" s="36"/>
      <c r="D145" s="32">
        <f>'5 жастағы балалар К'!AY10</f>
        <v>0</v>
      </c>
      <c r="E145" s="36"/>
      <c r="F145" s="32">
        <f>'5 жастағы балалар Ш'!AY10</f>
        <v>0</v>
      </c>
      <c r="G145" s="36"/>
    </row>
    <row r="146" spans="2:7">
      <c r="B146" s="37">
        <v>17</v>
      </c>
      <c r="C146" s="36"/>
      <c r="D146" s="32">
        <f>'5 жастағы балалар К'!AZ10</f>
        <v>0</v>
      </c>
      <c r="E146" s="36"/>
      <c r="F146" s="32">
        <f>'5 жастағы балалар Ш'!AZ10</f>
        <v>0</v>
      </c>
      <c r="G146" s="36"/>
    </row>
    <row r="147" spans="2:7">
      <c r="B147" s="37"/>
      <c r="C147" s="36"/>
      <c r="D147" s="32">
        <f>'5 жастағы балалар К'!BA10</f>
        <v>1</v>
      </c>
      <c r="E147" s="36"/>
      <c r="F147" s="32">
        <f>'5 жастағы балалар Ш'!BA10</f>
        <v>1</v>
      </c>
      <c r="G147" s="36"/>
    </row>
    <row r="148" spans="2:7">
      <c r="B148" s="37"/>
      <c r="C148" s="36"/>
      <c r="D148" s="32">
        <f>'5 жастағы балалар К'!BB10</f>
        <v>0</v>
      </c>
      <c r="E148" s="36"/>
      <c r="F148" s="32">
        <f>'5 жастағы балалар Ш'!BB10</f>
        <v>0</v>
      </c>
      <c r="G148" s="36"/>
    </row>
    <row r="149" spans="2:7">
      <c r="B149" s="37">
        <v>18</v>
      </c>
      <c r="C149" s="36"/>
      <c r="D149" s="32">
        <f>'5 жастағы балалар К'!BC10</f>
        <v>0</v>
      </c>
      <c r="E149" s="36"/>
      <c r="F149" s="32">
        <f>'5 жастағы балалар Ш'!BC10</f>
        <v>0</v>
      </c>
      <c r="G149" s="36"/>
    </row>
    <row r="150" spans="2:7">
      <c r="B150" s="37"/>
      <c r="C150" s="36"/>
      <c r="D150" s="32">
        <f>'5 жастағы балалар К'!BD10</f>
        <v>1</v>
      </c>
      <c r="E150" s="36"/>
      <c r="F150" s="32">
        <f>'5 жастағы балалар Ш'!BD10</f>
        <v>1</v>
      </c>
      <c r="G150" s="36"/>
    </row>
    <row r="151" spans="2:7">
      <c r="B151" s="37"/>
      <c r="C151" s="36"/>
      <c r="D151" s="32">
        <f>'5 жастағы балалар К'!BE10</f>
        <v>0</v>
      </c>
      <c r="E151" s="36"/>
      <c r="F151" s="32">
        <f>'5 жастағы балалар Ш'!BE10</f>
        <v>0</v>
      </c>
      <c r="G151" s="36"/>
    </row>
    <row r="152" spans="2:7">
      <c r="B152" s="37">
        <v>19</v>
      </c>
      <c r="C152" s="36"/>
      <c r="D152" s="35"/>
      <c r="E152" s="36"/>
      <c r="F152" s="32">
        <f>'5 жастағы балалар Ш'!BF10</f>
        <v>0</v>
      </c>
      <c r="G152" s="36"/>
    </row>
    <row r="153" spans="2:7">
      <c r="B153" s="37"/>
      <c r="C153" s="36"/>
      <c r="D153" s="36"/>
      <c r="E153" s="36"/>
      <c r="F153" s="32">
        <f>'5 жастағы балалар Ш'!BG10</f>
        <v>1</v>
      </c>
      <c r="G153" s="36"/>
    </row>
    <row r="154" spans="2:7">
      <c r="B154" s="37"/>
      <c r="C154" s="36"/>
      <c r="D154" s="36"/>
      <c r="E154" s="36"/>
      <c r="F154" s="32">
        <f>'5 жастағы балалар Ш'!BH10</f>
        <v>0</v>
      </c>
      <c r="G154" s="36"/>
    </row>
    <row r="155" spans="2:7">
      <c r="B155" s="37">
        <v>20</v>
      </c>
      <c r="C155" s="36"/>
      <c r="D155" s="36"/>
      <c r="E155" s="36"/>
      <c r="F155" s="32">
        <f>'5 жастағы балалар Ш'!BI10</f>
        <v>0</v>
      </c>
      <c r="G155" s="36"/>
    </row>
    <row r="156" spans="2:7">
      <c r="B156" s="37"/>
      <c r="C156" s="36"/>
      <c r="D156" s="36"/>
      <c r="E156" s="36"/>
      <c r="F156" s="32">
        <f>'5 жастағы балалар Ш'!BJ10</f>
        <v>1</v>
      </c>
      <c r="G156" s="36"/>
    </row>
    <row r="157" spans="2:7">
      <c r="B157" s="37"/>
      <c r="C157" s="36"/>
      <c r="D157" s="36"/>
      <c r="E157" s="36"/>
      <c r="F157" s="32">
        <f>'5 жастағы балалар Ш'!BK10</f>
        <v>0</v>
      </c>
      <c r="G157" s="36"/>
    </row>
    <row r="158" spans="2:7">
      <c r="B158" s="31">
        <v>21</v>
      </c>
      <c r="C158" s="36"/>
      <c r="D158" s="36"/>
      <c r="E158" s="36"/>
      <c r="F158" s="32">
        <f>'5 жастағы балалар Ш'!BL10</f>
        <v>0</v>
      </c>
      <c r="G158" s="36"/>
    </row>
    <row r="159" spans="2:7">
      <c r="B159" s="33"/>
      <c r="C159" s="36"/>
      <c r="D159" s="36"/>
      <c r="E159" s="36"/>
      <c r="F159" s="32">
        <f>'5 жастағы балалар Ш'!BM10</f>
        <v>1</v>
      </c>
      <c r="G159" s="36"/>
    </row>
    <row r="160" spans="2:7">
      <c r="B160" s="34"/>
      <c r="C160" s="36"/>
      <c r="D160" s="36"/>
      <c r="E160" s="36"/>
      <c r="F160" s="32">
        <f>'5 жастағы балалар Ш'!BN10</f>
        <v>0</v>
      </c>
      <c r="G160" s="36"/>
    </row>
    <row r="161" spans="2:7">
      <c r="B161" s="31">
        <v>22</v>
      </c>
      <c r="C161" s="36"/>
      <c r="D161" s="36"/>
      <c r="E161" s="36"/>
      <c r="F161" s="32">
        <f>'5 жастағы балалар Ш'!BO10</f>
        <v>0</v>
      </c>
      <c r="G161" s="36"/>
    </row>
    <row r="162" spans="2:7">
      <c r="B162" s="33"/>
      <c r="C162" s="36"/>
      <c r="D162" s="36"/>
      <c r="E162" s="36"/>
      <c r="F162" s="32">
        <f>'5 жастағы балалар Ш'!BP10</f>
        <v>1</v>
      </c>
      <c r="G162" s="36"/>
    </row>
    <row r="163" spans="2:7">
      <c r="B163" s="34"/>
      <c r="C163" s="36"/>
      <c r="D163" s="36"/>
      <c r="E163" s="36"/>
      <c r="F163" s="32">
        <f>'5 жастағы балалар Ш'!BQ10</f>
        <v>0</v>
      </c>
      <c r="G163" s="36"/>
    </row>
    <row r="164" spans="2:7">
      <c r="B164" s="31">
        <v>23</v>
      </c>
      <c r="C164" s="36"/>
      <c r="D164" s="36"/>
      <c r="E164" s="36"/>
      <c r="F164" s="32">
        <f>'5 жастағы балалар Ш'!BR10</f>
        <v>0</v>
      </c>
      <c r="G164" s="36"/>
    </row>
    <row r="165" spans="2:7">
      <c r="B165" s="33"/>
      <c r="C165" s="36"/>
      <c r="D165" s="36"/>
      <c r="E165" s="36"/>
      <c r="F165" s="32">
        <f>'5 жастағы балалар Ш'!BS10</f>
        <v>1</v>
      </c>
      <c r="G165" s="36"/>
    </row>
    <row r="166" spans="2:7">
      <c r="B166" s="34"/>
      <c r="C166" s="36"/>
      <c r="D166" s="36"/>
      <c r="E166" s="36"/>
      <c r="F166" s="32">
        <f>'5 жастағы балалар Ш'!BT10</f>
        <v>0</v>
      </c>
      <c r="G166" s="36"/>
    </row>
    <row r="167" spans="2:7">
      <c r="B167" s="31">
        <v>24</v>
      </c>
      <c r="C167" s="36"/>
      <c r="D167" s="36"/>
      <c r="E167" s="36"/>
      <c r="F167" s="32">
        <f>'5 жастағы балалар Ш'!BU10</f>
        <v>0</v>
      </c>
      <c r="G167" s="36"/>
    </row>
    <row r="168" spans="2:7">
      <c r="B168" s="33"/>
      <c r="C168" s="36"/>
      <c r="D168" s="36"/>
      <c r="E168" s="36"/>
      <c r="F168" s="32">
        <f>'5 жастағы балалар Ш'!BV10</f>
        <v>1</v>
      </c>
      <c r="G168" s="36"/>
    </row>
    <row r="169" spans="2:7">
      <c r="B169" s="34"/>
      <c r="C169" s="36"/>
      <c r="D169" s="36"/>
      <c r="E169" s="36"/>
      <c r="F169" s="32">
        <f>'5 жастағы балалар Ш'!BW10</f>
        <v>0</v>
      </c>
      <c r="G169" s="36"/>
    </row>
    <row r="170" spans="2:7">
      <c r="B170" s="31">
        <v>25</v>
      </c>
      <c r="C170" s="36"/>
      <c r="D170" s="36"/>
      <c r="E170" s="36"/>
      <c r="F170" s="32">
        <f>'5 жастағы балалар Ш'!BX10</f>
        <v>0</v>
      </c>
      <c r="G170" s="36"/>
    </row>
    <row r="171" spans="2:7">
      <c r="B171" s="33"/>
      <c r="C171" s="36"/>
      <c r="D171" s="36"/>
      <c r="E171" s="36"/>
      <c r="F171" s="32">
        <f>'5 жастағы балалар Ш'!BY10</f>
        <v>1</v>
      </c>
      <c r="G171" s="36"/>
    </row>
    <row r="172" spans="2:7">
      <c r="B172" s="34"/>
      <c r="C172" s="36"/>
      <c r="D172" s="36"/>
      <c r="E172" s="36"/>
      <c r="F172" s="32">
        <f>'5 жастағы балалар Ш'!BZ10</f>
        <v>0</v>
      </c>
      <c r="G172" s="36"/>
    </row>
    <row r="173" spans="2:7">
      <c r="B173" s="31">
        <v>26</v>
      </c>
      <c r="C173" s="36"/>
      <c r="D173" s="36"/>
      <c r="E173" s="36"/>
      <c r="F173" s="32">
        <f>'5 жастағы балалар Ш'!CA10</f>
        <v>0</v>
      </c>
      <c r="G173" s="36"/>
    </row>
    <row r="174" spans="2:7">
      <c r="B174" s="33"/>
      <c r="C174" s="36"/>
      <c r="D174" s="36"/>
      <c r="E174" s="36"/>
      <c r="F174" s="32">
        <f>'5 жастағы балалар Ш'!CB10</f>
        <v>0</v>
      </c>
      <c r="G174" s="36"/>
    </row>
    <row r="175" spans="2:7">
      <c r="B175" s="34"/>
      <c r="C175" s="36"/>
      <c r="D175" s="36"/>
      <c r="E175" s="36"/>
      <c r="F175" s="32">
        <f>'5 жастағы балалар Ш'!CC10</f>
        <v>1</v>
      </c>
      <c r="G175" s="36"/>
    </row>
    <row r="176" spans="2:7">
      <c r="B176" s="31">
        <v>27</v>
      </c>
      <c r="C176" s="36"/>
      <c r="D176" s="36"/>
      <c r="E176" s="36"/>
      <c r="F176" s="32">
        <f>'5 жастағы балалар Ш'!CD10</f>
        <v>0</v>
      </c>
      <c r="G176" s="36"/>
    </row>
    <row r="177" spans="2:7">
      <c r="B177" s="33"/>
      <c r="C177" s="36"/>
      <c r="D177" s="36"/>
      <c r="E177" s="36"/>
      <c r="F177" s="32">
        <f>'5 жастағы балалар Ш'!CE10</f>
        <v>0</v>
      </c>
      <c r="G177" s="36"/>
    </row>
    <row r="178" spans="2:7">
      <c r="B178" s="34"/>
      <c r="C178" s="36"/>
      <c r="D178" s="36"/>
      <c r="E178" s="36"/>
      <c r="F178" s="32">
        <f>'5 жастағы балалар Ш'!CF10</f>
        <v>1</v>
      </c>
      <c r="G178" s="36"/>
    </row>
    <row r="179" spans="2:7">
      <c r="B179" s="31">
        <v>28</v>
      </c>
      <c r="C179" s="36"/>
      <c r="D179" s="36"/>
      <c r="E179" s="36"/>
      <c r="F179" s="32">
        <f>'5 жастағы балалар Ш'!CG10</f>
        <v>0</v>
      </c>
      <c r="G179" s="36"/>
    </row>
    <row r="180" spans="2:7">
      <c r="B180" s="33"/>
      <c r="C180" s="36"/>
      <c r="D180" s="36"/>
      <c r="E180" s="36"/>
      <c r="F180" s="32">
        <f>'5 жастағы балалар Ш'!CH10</f>
        <v>0</v>
      </c>
      <c r="G180" s="36"/>
    </row>
    <row r="181" spans="2:7">
      <c r="B181" s="34"/>
      <c r="C181" s="36"/>
      <c r="D181" s="36"/>
      <c r="E181" s="36"/>
      <c r="F181" s="32">
        <f>'5 жастағы балалар Ш'!CI10</f>
        <v>1</v>
      </c>
      <c r="G181" s="36"/>
    </row>
    <row r="182" spans="2:7">
      <c r="B182" s="31">
        <v>29</v>
      </c>
      <c r="C182" s="36"/>
      <c r="D182" s="36"/>
      <c r="E182" s="36"/>
      <c r="F182" s="32">
        <f>'5 жастағы балалар Ш'!CJ10</f>
        <v>0</v>
      </c>
      <c r="G182" s="36"/>
    </row>
    <row r="183" spans="2:7">
      <c r="B183" s="33"/>
      <c r="C183" s="36"/>
      <c r="D183" s="36"/>
      <c r="E183" s="36"/>
      <c r="F183" s="32">
        <f>'5 жастағы балалар Ш'!CK10</f>
        <v>0</v>
      </c>
      <c r="G183" s="36"/>
    </row>
    <row r="184" spans="2:7">
      <c r="B184" s="34"/>
      <c r="C184" s="36"/>
      <c r="D184" s="36"/>
      <c r="E184" s="36"/>
      <c r="F184" s="32">
        <f>'5 жастағы балалар Ш'!CL10</f>
        <v>1</v>
      </c>
      <c r="G184" s="36"/>
    </row>
    <row r="185" spans="2:7">
      <c r="B185" s="31">
        <v>30</v>
      </c>
      <c r="C185" s="36"/>
      <c r="D185" s="36"/>
      <c r="E185" s="36"/>
      <c r="F185" s="32">
        <f>'5 жастағы балалар Ш'!CM10</f>
        <v>0</v>
      </c>
      <c r="G185" s="36"/>
    </row>
    <row r="186" spans="2:7">
      <c r="B186" s="33"/>
      <c r="C186" s="36"/>
      <c r="D186" s="36"/>
      <c r="E186" s="36"/>
      <c r="F186" s="32">
        <f>'5 жастағы балалар Ш'!CN10</f>
        <v>0</v>
      </c>
      <c r="G186" s="36"/>
    </row>
    <row r="187" spans="2:7">
      <c r="B187" s="34"/>
      <c r="C187" s="38"/>
      <c r="D187" s="38"/>
      <c r="E187" s="38"/>
      <c r="F187" s="32">
        <f>'5 жастағы балалар Ш'!CO10</f>
        <v>1</v>
      </c>
      <c r="G187" s="38"/>
    </row>
    <row r="189" ht="15.6" spans="2:7">
      <c r="B189" s="25" t="s">
        <v>839</v>
      </c>
      <c r="C189" s="26"/>
      <c r="D189" s="26"/>
      <c r="E189" s="26"/>
      <c r="F189" s="26"/>
      <c r="G189" s="27"/>
    </row>
    <row r="190" ht="43.5" customHeight="1" spans="2:7">
      <c r="B190" s="28"/>
      <c r="C190" s="29" t="s">
        <v>5</v>
      </c>
      <c r="D190" s="29" t="s">
        <v>112</v>
      </c>
      <c r="E190" s="29" t="s">
        <v>338</v>
      </c>
      <c r="F190" s="29" t="s">
        <v>405</v>
      </c>
      <c r="G190" s="30" t="s">
        <v>726</v>
      </c>
    </row>
    <row r="191" spans="2:7">
      <c r="B191" s="31">
        <v>1</v>
      </c>
      <c r="C191" s="39">
        <f>'5 жастағы балалар Ф'!D56</f>
        <v>0</v>
      </c>
      <c r="D191" s="40">
        <f>'5 жастағы балалар К'!D56</f>
        <v>0</v>
      </c>
      <c r="E191" s="40">
        <f>'5 жастағы балалар Т'!D56</f>
        <v>0</v>
      </c>
      <c r="F191" s="40">
        <f>'5 жастағы балалар Ш'!D56</f>
        <v>0</v>
      </c>
      <c r="G191" s="40">
        <f>'5 жастағы балалар Ә'!D56</f>
        <v>0</v>
      </c>
    </row>
    <row r="192" spans="2:7">
      <c r="B192" s="33"/>
      <c r="C192" s="39">
        <f>'5 жастағы балалар Ф'!E56</f>
        <v>1</v>
      </c>
      <c r="D192" s="40">
        <f>'5 жастағы балалар К'!E56</f>
        <v>0</v>
      </c>
      <c r="E192" s="40">
        <f>'5 жастағы балалар Т'!E56</f>
        <v>0</v>
      </c>
      <c r="F192" s="40">
        <f>'5 жастағы балалар Ш'!E56</f>
        <v>0</v>
      </c>
      <c r="G192" s="40">
        <f>'5 жастағы балалар Ә'!E56</f>
        <v>1</v>
      </c>
    </row>
    <row r="193" spans="2:7">
      <c r="B193" s="34"/>
      <c r="C193" s="39">
        <f>'5 жастағы балалар Ф'!F56</f>
        <v>0</v>
      </c>
      <c r="D193" s="40">
        <f>'5 жастағы балалар К'!F56</f>
        <v>1</v>
      </c>
      <c r="E193" s="40">
        <f>'5 жастағы балалар Т'!F56</f>
        <v>1</v>
      </c>
      <c r="F193" s="40">
        <f>'5 жастағы балалар Ш'!F56</f>
        <v>1</v>
      </c>
      <c r="G193" s="40">
        <f>'5 жастағы балалар Ә'!F56</f>
        <v>0</v>
      </c>
    </row>
    <row r="194" spans="2:7">
      <c r="B194" s="31">
        <v>2</v>
      </c>
      <c r="C194" s="39">
        <f>'5 жастағы балалар Ф'!G56</f>
        <v>0</v>
      </c>
      <c r="D194" s="40">
        <f>'5 жастағы балалар К'!G56</f>
        <v>0</v>
      </c>
      <c r="E194" s="40">
        <f>'5 жастағы балалар Т'!G56</f>
        <v>0</v>
      </c>
      <c r="F194" s="40">
        <f>'5 жастағы балалар Ш'!G56</f>
        <v>0</v>
      </c>
      <c r="G194" s="40">
        <f>'5 жастағы балалар Ә'!G56</f>
        <v>0</v>
      </c>
    </row>
    <row r="195" spans="2:7">
      <c r="B195" s="33"/>
      <c r="C195" s="39">
        <f>'5 жастағы балалар Ф'!H56</f>
        <v>1</v>
      </c>
      <c r="D195" s="40">
        <f>'5 жастағы балалар К'!H56</f>
        <v>0</v>
      </c>
      <c r="E195" s="40">
        <f>'5 жастағы балалар Т'!H56</f>
        <v>0</v>
      </c>
      <c r="F195" s="40">
        <f>'5 жастағы балалар Ш'!H56</f>
        <v>1</v>
      </c>
      <c r="G195" s="40">
        <f>'5 жастағы балалар Ә'!H56</f>
        <v>1</v>
      </c>
    </row>
    <row r="196" spans="2:7">
      <c r="B196" s="34"/>
      <c r="C196" s="39">
        <f>'5 жастағы балалар Ф'!I56</f>
        <v>0</v>
      </c>
      <c r="D196" s="40">
        <f>'5 жастағы балалар К'!I56</f>
        <v>1</v>
      </c>
      <c r="E196" s="40">
        <f>'5 жастағы балалар Т'!I56</f>
        <v>1</v>
      </c>
      <c r="F196" s="40">
        <f>'5 жастағы балалар Ш'!I56</f>
        <v>0</v>
      </c>
      <c r="G196" s="40">
        <f>'5 жастағы балалар Ә'!I56</f>
        <v>0</v>
      </c>
    </row>
    <row r="197" spans="2:7">
      <c r="B197" s="31">
        <v>3</v>
      </c>
      <c r="C197" s="39">
        <f>'5 жастағы балалар Ф'!J56</f>
        <v>0</v>
      </c>
      <c r="D197" s="40">
        <f>'5 жастағы балалар К'!J56</f>
        <v>0</v>
      </c>
      <c r="E197" s="40">
        <f>'5 жастағы балалар Т'!J56</f>
        <v>0</v>
      </c>
      <c r="F197" s="40">
        <f>'5 жастағы балалар Ш'!J56</f>
        <v>0</v>
      </c>
      <c r="G197" s="40">
        <f>'5 жастағы балалар Ә'!J56</f>
        <v>0</v>
      </c>
    </row>
    <row r="198" spans="2:7">
      <c r="B198" s="33"/>
      <c r="C198" s="39">
        <f>'5 жастағы балалар Ф'!K56</f>
        <v>1</v>
      </c>
      <c r="D198" s="40">
        <f>'5 жастағы балалар К'!K56</f>
        <v>1</v>
      </c>
      <c r="E198" s="40">
        <f>'5 жастағы балалар Т'!K56</f>
        <v>1</v>
      </c>
      <c r="F198" s="40">
        <f>'5 жастағы балалар Ш'!K56</f>
        <v>0</v>
      </c>
      <c r="G198" s="40">
        <f>'5 жастағы балалар Ә'!K56</f>
        <v>0</v>
      </c>
    </row>
    <row r="199" spans="2:7">
      <c r="B199" s="34"/>
      <c r="C199" s="39">
        <f>'5 жастағы балалар Ф'!L56</f>
        <v>0</v>
      </c>
      <c r="D199" s="40">
        <f>'5 жастағы балалар К'!L56</f>
        <v>0</v>
      </c>
      <c r="E199" s="40">
        <f>'5 жастағы балалар Т'!L56</f>
        <v>0</v>
      </c>
      <c r="F199" s="40">
        <f>'5 жастағы балалар Ш'!L56</f>
        <v>1</v>
      </c>
      <c r="G199" s="40">
        <f>'5 жастағы балалар Ә'!L56</f>
        <v>1</v>
      </c>
    </row>
    <row r="200" spans="2:7">
      <c r="B200" s="31">
        <v>4</v>
      </c>
      <c r="C200" s="39">
        <f>'5 жастағы балалар Ф'!M56</f>
        <v>0</v>
      </c>
      <c r="D200" s="40">
        <f>'5 жастағы балалар К'!M56</f>
        <v>0</v>
      </c>
      <c r="E200" s="40">
        <f>'5 жастағы балалар Т'!M56</f>
        <v>0</v>
      </c>
      <c r="F200" s="40">
        <f>'5 жастағы балалар Ш'!M56</f>
        <v>0</v>
      </c>
      <c r="G200" s="40">
        <f>'5 жастағы балалар Ә'!M56</f>
        <v>0</v>
      </c>
    </row>
    <row r="201" spans="2:7">
      <c r="B201" s="33"/>
      <c r="C201" s="39">
        <f>'5 жастағы балалар Ф'!N56</f>
        <v>1</v>
      </c>
      <c r="D201" s="40">
        <f>'5 жастағы балалар К'!N56</f>
        <v>1</v>
      </c>
      <c r="E201" s="40">
        <f>'5 жастағы балалар Т'!N56</f>
        <v>1</v>
      </c>
      <c r="F201" s="40">
        <f>'5 жастағы балалар Ш'!N56</f>
        <v>1</v>
      </c>
      <c r="G201" s="40">
        <f>'5 жастағы балалар Ә'!N56</f>
        <v>1</v>
      </c>
    </row>
    <row r="202" spans="2:7">
      <c r="B202" s="34"/>
      <c r="C202" s="39">
        <f>'5 жастағы балалар Ф'!O56</f>
        <v>0</v>
      </c>
      <c r="D202" s="40">
        <f>'5 жастағы балалар К'!O56</f>
        <v>0</v>
      </c>
      <c r="E202" s="40">
        <f>'5 жастағы балалар Т'!O56</f>
        <v>0</v>
      </c>
      <c r="F202" s="40">
        <f>'5 жастағы балалар Ш'!O56</f>
        <v>0</v>
      </c>
      <c r="G202" s="40">
        <f>'5 жастағы балалар Ә'!O56</f>
        <v>0</v>
      </c>
    </row>
    <row r="203" spans="2:7">
      <c r="B203" s="31">
        <v>5</v>
      </c>
      <c r="C203" s="39">
        <f>'5 жастағы балалар Ф'!P56</f>
        <v>1</v>
      </c>
      <c r="D203" s="40">
        <f>'5 жастағы балалар К'!P56</f>
        <v>0</v>
      </c>
      <c r="E203" s="40">
        <f>'5 жастағы балалар Т'!P56</f>
        <v>0</v>
      </c>
      <c r="F203" s="40">
        <f>'5 жастағы балалар Ш'!P56</f>
        <v>0</v>
      </c>
      <c r="G203" s="40">
        <f>'5 жастағы балалар Ә'!P56</f>
        <v>0</v>
      </c>
    </row>
    <row r="204" spans="2:7">
      <c r="B204" s="33"/>
      <c r="C204" s="39">
        <f>'5 жастағы балалар Ф'!Q56</f>
        <v>0</v>
      </c>
      <c r="D204" s="40">
        <f>'5 жастағы балалар К'!Q56</f>
        <v>1</v>
      </c>
      <c r="E204" s="40">
        <f>'5 жастағы балалар Т'!Q56</f>
        <v>0</v>
      </c>
      <c r="F204" s="40">
        <f>'5 жастағы балалар Ш'!Q56</f>
        <v>1</v>
      </c>
      <c r="G204" s="40">
        <f>'5 жастағы балалар Ә'!Q56</f>
        <v>1</v>
      </c>
    </row>
    <row r="205" spans="2:7">
      <c r="B205" s="34"/>
      <c r="C205" s="39">
        <f>'5 жастағы балалар Ф'!R56</f>
        <v>0</v>
      </c>
      <c r="D205" s="40">
        <f>'5 жастағы балалар К'!R56</f>
        <v>0</v>
      </c>
      <c r="E205" s="40">
        <f>'5 жастағы балалар Т'!R56</f>
        <v>1</v>
      </c>
      <c r="F205" s="40">
        <f>'5 жастағы балалар Ш'!R56</f>
        <v>0</v>
      </c>
      <c r="G205" s="40">
        <f>'5 жастағы балалар Ә'!R56</f>
        <v>0</v>
      </c>
    </row>
    <row r="206" spans="2:7">
      <c r="B206" s="31">
        <v>6</v>
      </c>
      <c r="C206" s="39">
        <f>'5 жастағы балалар Ф'!S56</f>
        <v>0</v>
      </c>
      <c r="D206" s="40">
        <f>'5 жастағы балалар К'!S56</f>
        <v>0</v>
      </c>
      <c r="E206" s="40">
        <f>'5 жастағы балалар Т'!S56</f>
        <v>0</v>
      </c>
      <c r="F206" s="40">
        <f>'5 жастағы балалар Ш'!S56</f>
        <v>0</v>
      </c>
      <c r="G206" s="40">
        <f>'5 жастағы балалар Ә'!S56</f>
        <v>0</v>
      </c>
    </row>
    <row r="207" spans="2:7">
      <c r="B207" s="33"/>
      <c r="C207" s="39">
        <f>'5 жастағы балалар Ф'!T56</f>
        <v>1</v>
      </c>
      <c r="D207" s="40">
        <f>'5 жастағы балалар К'!T56</f>
        <v>1</v>
      </c>
      <c r="E207" s="40">
        <f>'5 жастағы балалар Т'!T56</f>
        <v>0</v>
      </c>
      <c r="F207" s="40">
        <f>'5 жастағы балалар Ш'!T56</f>
        <v>0</v>
      </c>
      <c r="G207" s="40">
        <f>'5 жастағы балалар Ә'!T56</f>
        <v>1</v>
      </c>
    </row>
    <row r="208" spans="2:7">
      <c r="B208" s="34"/>
      <c r="C208" s="39">
        <f>'5 жастағы балалар Ф'!U56</f>
        <v>0</v>
      </c>
      <c r="D208" s="40">
        <f>'5 жастағы балалар К'!U56</f>
        <v>0</v>
      </c>
      <c r="E208" s="40">
        <f>'5 жастағы балалар Т'!U56</f>
        <v>1</v>
      </c>
      <c r="F208" s="40">
        <f>'5 жастағы балалар Ш'!U56</f>
        <v>1</v>
      </c>
      <c r="G208" s="40">
        <f>'5 жастағы балалар Ә'!U56</f>
        <v>0</v>
      </c>
    </row>
    <row r="209" spans="2:7">
      <c r="B209" s="31">
        <v>7</v>
      </c>
      <c r="C209" s="39">
        <f>'5 жастағы балалар Ф'!V56</f>
        <v>0</v>
      </c>
      <c r="D209" s="40">
        <f>'5 жастағы балалар К'!V56</f>
        <v>0</v>
      </c>
      <c r="E209" s="40">
        <f>'5 жастағы балалар Т'!V56</f>
        <v>0</v>
      </c>
      <c r="F209" s="40">
        <f>'5 жастағы балалар Ш'!V56</f>
        <v>0</v>
      </c>
      <c r="G209" s="40">
        <f>'5 жастағы балалар Ә'!V56</f>
        <v>0</v>
      </c>
    </row>
    <row r="210" spans="2:7">
      <c r="B210" s="33"/>
      <c r="C210" s="39">
        <f>'5 жастағы балалар Ф'!W56</f>
        <v>1</v>
      </c>
      <c r="D210" s="40">
        <f>'5 жастағы балалар Ш'!W56</f>
        <v>1</v>
      </c>
      <c r="E210" s="40">
        <f>'5 жастағы балалар Т'!W56</f>
        <v>0</v>
      </c>
      <c r="F210" s="40">
        <f>'5 жастағы балалар Ш'!W56</f>
        <v>1</v>
      </c>
      <c r="G210" s="40">
        <f>'5 жастағы балалар Ә'!W56</f>
        <v>1</v>
      </c>
    </row>
    <row r="211" spans="2:7">
      <c r="B211" s="34"/>
      <c r="C211" s="39">
        <f>'5 жастағы балалар Ф'!X56</f>
        <v>0</v>
      </c>
      <c r="D211" s="40">
        <f>'5 жастағы балалар К'!X56</f>
        <v>0</v>
      </c>
      <c r="E211" s="40">
        <f>'5 жастағы балалар Т'!X56</f>
        <v>1</v>
      </c>
      <c r="F211" s="40">
        <f>'5 жастағы балалар Ш'!X56</f>
        <v>0</v>
      </c>
      <c r="G211" s="40">
        <f>'5 жастағы балалар Ә'!X56</f>
        <v>0</v>
      </c>
    </row>
    <row r="212" spans="2:7">
      <c r="B212" s="31">
        <v>8</v>
      </c>
      <c r="C212" s="41"/>
      <c r="D212" s="40">
        <f>'5 жастағы балалар К'!Y56</f>
        <v>0</v>
      </c>
      <c r="E212" s="42"/>
      <c r="F212" s="40">
        <f>'5 жастағы балалар Ш'!Y56</f>
        <v>0</v>
      </c>
      <c r="G212" s="42"/>
    </row>
    <row r="213" spans="2:7">
      <c r="B213" s="33"/>
      <c r="C213" s="43"/>
      <c r="D213" s="40">
        <f>'5 жастағы балалар К'!Z56</f>
        <v>1</v>
      </c>
      <c r="E213" s="44"/>
      <c r="F213" s="40">
        <f>'5 жастағы балалар Ш'!Z56</f>
        <v>1</v>
      </c>
      <c r="G213" s="44"/>
    </row>
    <row r="214" spans="2:7">
      <c r="B214" s="34"/>
      <c r="C214" s="43"/>
      <c r="D214" s="40">
        <f>'5 жастағы балалар К'!AA56</f>
        <v>0</v>
      </c>
      <c r="E214" s="44"/>
      <c r="F214" s="40">
        <f>'5 жастағы балалар Ш'!AA56</f>
        <v>0</v>
      </c>
      <c r="G214" s="44"/>
    </row>
    <row r="215" spans="2:7">
      <c r="B215" s="31">
        <v>9</v>
      </c>
      <c r="C215" s="43"/>
      <c r="D215" s="40">
        <f>'5 жастағы балалар К'!AB56</f>
        <v>0</v>
      </c>
      <c r="E215" s="44"/>
      <c r="F215" s="40">
        <f>'5 жастағы балалар Ш'!AB56</f>
        <v>0</v>
      </c>
      <c r="G215" s="44"/>
    </row>
    <row r="216" spans="2:7">
      <c r="B216" s="33"/>
      <c r="C216" s="43"/>
      <c r="D216" s="40">
        <f>'5 жастағы балалар К'!AC56</f>
        <v>1</v>
      </c>
      <c r="E216" s="44"/>
      <c r="F216" s="40">
        <f>'5 жастағы балалар Ш'!AC56</f>
        <v>1</v>
      </c>
      <c r="G216" s="44"/>
    </row>
    <row r="217" spans="2:7">
      <c r="B217" s="34"/>
      <c r="C217" s="43"/>
      <c r="D217" s="40">
        <f>'5 жастағы балалар К'!AD56</f>
        <v>0</v>
      </c>
      <c r="E217" s="44"/>
      <c r="F217" s="40">
        <f>'5 жастағы балалар Ш'!AD56</f>
        <v>0</v>
      </c>
      <c r="G217" s="44"/>
    </row>
    <row r="218" spans="2:7">
      <c r="B218" s="37">
        <v>10</v>
      </c>
      <c r="C218" s="43"/>
      <c r="D218" s="40">
        <f>'5 жастағы балалар К'!AE56</f>
        <v>0</v>
      </c>
      <c r="E218" s="44"/>
      <c r="F218" s="40">
        <f>'5 жастағы балалар Ш'!AE56</f>
        <v>0</v>
      </c>
      <c r="G218" s="44"/>
    </row>
    <row r="219" spans="2:7">
      <c r="B219" s="37"/>
      <c r="C219" s="43"/>
      <c r="D219" s="40">
        <f>'5 жастағы балалар К'!AF56</f>
        <v>1</v>
      </c>
      <c r="E219" s="44"/>
      <c r="F219" s="40">
        <f>'5 жастағы балалар Ш'!AF56</f>
        <v>1</v>
      </c>
      <c r="G219" s="44"/>
    </row>
    <row r="220" spans="2:7">
      <c r="B220" s="37"/>
      <c r="C220" s="43"/>
      <c r="D220" s="40">
        <f>'5 жастағы балалар К'!AG56</f>
        <v>0</v>
      </c>
      <c r="E220" s="44"/>
      <c r="F220" s="40">
        <f>'5 жастағы балалар Ш'!AG56</f>
        <v>0</v>
      </c>
      <c r="G220" s="44"/>
    </row>
    <row r="221" spans="2:7">
      <c r="B221" s="37">
        <v>11</v>
      </c>
      <c r="C221" s="43"/>
      <c r="D221" s="40">
        <f>'5 жастағы балалар К'!AH56</f>
        <v>0</v>
      </c>
      <c r="E221" s="44"/>
      <c r="F221" s="40">
        <f>'5 жастағы балалар Ш'!AH56</f>
        <v>0</v>
      </c>
      <c r="G221" s="44"/>
    </row>
    <row r="222" spans="2:7">
      <c r="B222" s="37"/>
      <c r="C222" s="43"/>
      <c r="D222" s="40">
        <f>'5 жастағы балалар К'!AI56</f>
        <v>1</v>
      </c>
      <c r="E222" s="44"/>
      <c r="F222" s="40">
        <f>'5 жастағы балалар Ш'!AI56</f>
        <v>1</v>
      </c>
      <c r="G222" s="44"/>
    </row>
    <row r="223" spans="2:7">
      <c r="B223" s="37"/>
      <c r="C223" s="43"/>
      <c r="D223" s="40">
        <f>'5 жастағы балалар К'!AJ56</f>
        <v>0</v>
      </c>
      <c r="E223" s="44"/>
      <c r="F223" s="40">
        <f>'5 жастағы балалар Ш'!AJ56</f>
        <v>0</v>
      </c>
      <c r="G223" s="44"/>
    </row>
    <row r="224" spans="2:7">
      <c r="B224" s="37">
        <v>12</v>
      </c>
      <c r="C224" s="43"/>
      <c r="D224" s="40">
        <f>'5 жастағы балалар К'!AK56</f>
        <v>0</v>
      </c>
      <c r="E224" s="44"/>
      <c r="F224" s="40">
        <f>'5 жастағы балалар Ш'!AK56</f>
        <v>0</v>
      </c>
      <c r="G224" s="44"/>
    </row>
    <row r="225" spans="2:7">
      <c r="B225" s="37"/>
      <c r="C225" s="43"/>
      <c r="D225" s="40">
        <f>'5 жастағы балалар К'!AL56</f>
        <v>1</v>
      </c>
      <c r="E225" s="44"/>
      <c r="F225" s="40">
        <f>'5 жастағы балалар Ш'!AL56</f>
        <v>1</v>
      </c>
      <c r="G225" s="44"/>
    </row>
    <row r="226" spans="2:7">
      <c r="B226" s="37"/>
      <c r="C226" s="43"/>
      <c r="D226" s="40">
        <f>'5 жастағы балалар К'!AM56</f>
        <v>0</v>
      </c>
      <c r="E226" s="44"/>
      <c r="F226" s="40">
        <f>'5 жастағы балалар Ш'!AM56</f>
        <v>0</v>
      </c>
      <c r="G226" s="44"/>
    </row>
    <row r="227" spans="2:7">
      <c r="B227" s="37">
        <v>13</v>
      </c>
      <c r="C227" s="43"/>
      <c r="D227" s="40">
        <f>'5 жастағы балалар К'!AN56</f>
        <v>0</v>
      </c>
      <c r="E227" s="44"/>
      <c r="F227" s="40">
        <f>'5 жастағы балалар Ш'!AN56</f>
        <v>0</v>
      </c>
      <c r="G227" s="44"/>
    </row>
    <row r="228" spans="2:7">
      <c r="B228" s="37"/>
      <c r="C228" s="43"/>
      <c r="D228" s="40">
        <f>'5 жастағы балалар К'!AO56</f>
        <v>1</v>
      </c>
      <c r="E228" s="44"/>
      <c r="F228" s="40">
        <f>'5 жастағы балалар Ш'!AO56</f>
        <v>1</v>
      </c>
      <c r="G228" s="44"/>
    </row>
    <row r="229" spans="2:7">
      <c r="B229" s="37"/>
      <c r="C229" s="43"/>
      <c r="D229" s="40">
        <f>'5 жастағы балалар К'!AP56</f>
        <v>0</v>
      </c>
      <c r="E229" s="44"/>
      <c r="F229" s="40">
        <f>'5 жастағы балалар Ш'!AP56</f>
        <v>0</v>
      </c>
      <c r="G229" s="44"/>
    </row>
    <row r="230" spans="2:7">
      <c r="B230" s="37">
        <v>14</v>
      </c>
      <c r="C230" s="43"/>
      <c r="D230" s="40">
        <f>'5 жастағы балалар К'!AQ56</f>
        <v>0</v>
      </c>
      <c r="E230" s="44"/>
      <c r="F230" s="40">
        <f>'5 жастағы балалар Ш'!AQ56</f>
        <v>0</v>
      </c>
      <c r="G230" s="44"/>
    </row>
    <row r="231" spans="2:7">
      <c r="B231" s="37"/>
      <c r="C231" s="43"/>
      <c r="D231" s="40">
        <f>'5 жастағы балалар К'!AR56</f>
        <v>1</v>
      </c>
      <c r="E231" s="44"/>
      <c r="F231" s="40">
        <f>'5 жастағы балалар Ш'!AR56</f>
        <v>1</v>
      </c>
      <c r="G231" s="44"/>
    </row>
    <row r="232" spans="2:7">
      <c r="B232" s="37"/>
      <c r="C232" s="43"/>
      <c r="D232" s="40">
        <f>'5 жастағы балалар К'!AS56</f>
        <v>0</v>
      </c>
      <c r="E232" s="44"/>
      <c r="F232" s="40">
        <f>'5 жастағы балалар Ш'!AS56</f>
        <v>0</v>
      </c>
      <c r="G232" s="44"/>
    </row>
    <row r="233" spans="2:7">
      <c r="B233" s="37">
        <v>15</v>
      </c>
      <c r="C233" s="43"/>
      <c r="D233" s="40">
        <f>'5 жастағы балалар К'!AT56</f>
        <v>0</v>
      </c>
      <c r="E233" s="44"/>
      <c r="F233" s="40">
        <f>'5 жастағы балалар Ш'!AT56</f>
        <v>0</v>
      </c>
      <c r="G233" s="44"/>
    </row>
    <row r="234" spans="2:7">
      <c r="B234" s="37"/>
      <c r="C234" s="43"/>
      <c r="D234" s="40">
        <f>'5 жастағы балалар К'!AU56</f>
        <v>1</v>
      </c>
      <c r="E234" s="44"/>
      <c r="F234" s="40">
        <f>'5 жастағы балалар Ш'!AU56</f>
        <v>1</v>
      </c>
      <c r="G234" s="44"/>
    </row>
    <row r="235" spans="2:7">
      <c r="B235" s="37"/>
      <c r="C235" s="43"/>
      <c r="D235" s="40">
        <f>'5 жастағы балалар К'!AV56</f>
        <v>0</v>
      </c>
      <c r="E235" s="44"/>
      <c r="F235" s="40">
        <f>'5 жастағы балалар Ш'!AV56</f>
        <v>0</v>
      </c>
      <c r="G235" s="44"/>
    </row>
    <row r="236" spans="2:7">
      <c r="B236" s="31">
        <v>16</v>
      </c>
      <c r="C236" s="43"/>
      <c r="D236" s="40">
        <f>'5 жастағы балалар К'!AW56</f>
        <v>0</v>
      </c>
      <c r="E236" s="44"/>
      <c r="F236" s="40">
        <f>'5 жастағы балалар Ш'!AW56</f>
        <v>0</v>
      </c>
      <c r="G236" s="44"/>
    </row>
    <row r="237" spans="2:7">
      <c r="B237" s="33"/>
      <c r="C237" s="43"/>
      <c r="D237" s="40">
        <f>'5 жастағы балалар К'!AX56</f>
        <v>0</v>
      </c>
      <c r="E237" s="44"/>
      <c r="F237" s="40">
        <f>'5 жастағы балалар Ш'!AX56</f>
        <v>1</v>
      </c>
      <c r="G237" s="44"/>
    </row>
    <row r="238" spans="2:7">
      <c r="B238" s="34"/>
      <c r="C238" s="43"/>
      <c r="D238" s="40">
        <f>'5 жастағы балалар К'!AY56</f>
        <v>1</v>
      </c>
      <c r="E238" s="44"/>
      <c r="F238" s="40">
        <f>'5 жастағы балалар Ш'!AY56</f>
        <v>0</v>
      </c>
      <c r="G238" s="44"/>
    </row>
    <row r="239" spans="2:7">
      <c r="B239" s="31">
        <v>17</v>
      </c>
      <c r="C239" s="43"/>
      <c r="D239" s="40">
        <f>'5 жастағы балалар К'!AZ56</f>
        <v>0</v>
      </c>
      <c r="E239" s="44"/>
      <c r="F239" s="40">
        <f>'5 жастағы балалар Ш'!AZ56</f>
        <v>0</v>
      </c>
      <c r="G239" s="44"/>
    </row>
    <row r="240" spans="2:7">
      <c r="B240" s="33"/>
      <c r="C240" s="43"/>
      <c r="D240" s="40">
        <f>'5 жастағы балалар К'!BA56</f>
        <v>0</v>
      </c>
      <c r="E240" s="44"/>
      <c r="F240" s="40">
        <f>'5 жастағы балалар Ш'!BA56</f>
        <v>1</v>
      </c>
      <c r="G240" s="44"/>
    </row>
    <row r="241" spans="2:7">
      <c r="B241" s="34"/>
      <c r="C241" s="43"/>
      <c r="D241" s="40">
        <f>'5 жастағы балалар К'!BB56</f>
        <v>1</v>
      </c>
      <c r="E241" s="44"/>
      <c r="F241" s="40">
        <f>'5 жастағы балалар Ш'!BB56</f>
        <v>0</v>
      </c>
      <c r="G241" s="44"/>
    </row>
    <row r="242" spans="2:7">
      <c r="B242" s="31">
        <v>18</v>
      </c>
      <c r="C242" s="43"/>
      <c r="D242" s="40">
        <f>'5 жастағы балалар К'!BC56</f>
        <v>0</v>
      </c>
      <c r="E242" s="44"/>
      <c r="F242" s="40">
        <f>'5 жастағы балалар Ш'!BC56</f>
        <v>0</v>
      </c>
      <c r="G242" s="44"/>
    </row>
    <row r="243" spans="2:7">
      <c r="B243" s="33"/>
      <c r="C243" s="43"/>
      <c r="D243" s="40">
        <f>'5 жастағы балалар К'!BD56</f>
        <v>1</v>
      </c>
      <c r="E243" s="44"/>
      <c r="F243" s="40">
        <f>'5 жастағы балалар Ш'!BD56</f>
        <v>1</v>
      </c>
      <c r="G243" s="44"/>
    </row>
    <row r="244" spans="2:7">
      <c r="B244" s="34"/>
      <c r="C244" s="43"/>
      <c r="D244" s="40">
        <f>'5 жастағы балалар К'!BE56</f>
        <v>0</v>
      </c>
      <c r="E244" s="44"/>
      <c r="F244" s="40">
        <f>'5 жастағы балалар Ш'!BE56</f>
        <v>0</v>
      </c>
      <c r="G244" s="44"/>
    </row>
    <row r="245" spans="2:7">
      <c r="B245" s="31">
        <v>19</v>
      </c>
      <c r="C245" s="43"/>
      <c r="D245" s="40">
        <f>'5 жастағы балалар К'!BF56</f>
        <v>0</v>
      </c>
      <c r="E245" s="44"/>
      <c r="F245" s="40">
        <f>'5 жастағы балалар Ш'!BF56</f>
        <v>0</v>
      </c>
      <c r="G245" s="44"/>
    </row>
    <row r="246" spans="2:7">
      <c r="B246" s="33"/>
      <c r="C246" s="43"/>
      <c r="D246" s="40">
        <f>'5 жастағы балалар К'!BG56</f>
        <v>1</v>
      </c>
      <c r="E246" s="44"/>
      <c r="F246" s="40">
        <f>'5 жастағы балалар Ш'!BG56</f>
        <v>1</v>
      </c>
      <c r="G246" s="44"/>
    </row>
    <row r="247" spans="2:7">
      <c r="B247" s="34"/>
      <c r="C247" s="43"/>
      <c r="D247" s="40">
        <f>'5 жастағы балалар К'!BH56</f>
        <v>0</v>
      </c>
      <c r="E247" s="44"/>
      <c r="F247" s="40">
        <f>'5 жастағы балалар Ш'!BH56</f>
        <v>0</v>
      </c>
      <c r="G247" s="44"/>
    </row>
    <row r="248" spans="2:7">
      <c r="B248" s="31">
        <v>20</v>
      </c>
      <c r="C248" s="43"/>
      <c r="D248" s="40">
        <f>'5 жастағы балалар К'!BI56</f>
        <v>0</v>
      </c>
      <c r="E248" s="44"/>
      <c r="F248" s="40">
        <f>'5 жастағы балалар Ш'!BI56</f>
        <v>0</v>
      </c>
      <c r="G248" s="44"/>
    </row>
    <row r="249" spans="2:7">
      <c r="B249" s="33"/>
      <c r="C249" s="43"/>
      <c r="D249" s="40">
        <f>'5 жастағы балалар К'!BJ56</f>
        <v>1</v>
      </c>
      <c r="E249" s="44"/>
      <c r="F249" s="40">
        <f>'5 жастағы балалар Ш'!BJ56</f>
        <v>1</v>
      </c>
      <c r="G249" s="44"/>
    </row>
    <row r="250" spans="2:7">
      <c r="B250" s="34"/>
      <c r="C250" s="43"/>
      <c r="D250" s="40">
        <f>'5 жастағы балалар К'!BK56</f>
        <v>0</v>
      </c>
      <c r="E250" s="44"/>
      <c r="F250" s="40">
        <f>'5 жастағы балалар Ш'!BK56</f>
        <v>0</v>
      </c>
      <c r="G250" s="44"/>
    </row>
    <row r="251" spans="2:7">
      <c r="B251" s="31">
        <v>21</v>
      </c>
      <c r="C251" s="43"/>
      <c r="D251" s="40">
        <f>'5 жастағы балалар К'!BL56</f>
        <v>0</v>
      </c>
      <c r="E251" s="44"/>
      <c r="F251" s="40">
        <f>'5 жастағы балалар Ш'!BL56</f>
        <v>0</v>
      </c>
      <c r="G251" s="44"/>
    </row>
    <row r="252" spans="2:7">
      <c r="B252" s="33"/>
      <c r="C252" s="43"/>
      <c r="D252" s="40">
        <f>'5 жастағы балалар К'!BM56</f>
        <v>0</v>
      </c>
      <c r="E252" s="44"/>
      <c r="F252" s="40">
        <f>'5 жастағы балалар Ш'!BM56</f>
        <v>0</v>
      </c>
      <c r="G252" s="44"/>
    </row>
    <row r="253" spans="2:7">
      <c r="B253" s="34"/>
      <c r="C253" s="43"/>
      <c r="D253" s="40">
        <f>'5 жастағы балалар К'!BN56</f>
        <v>1</v>
      </c>
      <c r="E253" s="44"/>
      <c r="F253" s="40">
        <f>'5 жастағы балалар Ш'!BN56</f>
        <v>1</v>
      </c>
      <c r="G253" s="44"/>
    </row>
    <row r="254" spans="2:7">
      <c r="B254" s="31">
        <v>22</v>
      </c>
      <c r="C254" s="43"/>
      <c r="D254" s="40">
        <f>'5 жастағы балалар К'!BO56</f>
        <v>0</v>
      </c>
      <c r="E254" s="44"/>
      <c r="F254" s="40">
        <f>'5 жастағы балалар Ш'!BO56</f>
        <v>0</v>
      </c>
      <c r="G254" s="44"/>
    </row>
    <row r="255" spans="2:7">
      <c r="B255" s="33"/>
      <c r="C255" s="43"/>
      <c r="D255" s="40">
        <f>'5 жастағы балалар К'!BP56</f>
        <v>1</v>
      </c>
      <c r="E255" s="44"/>
      <c r="F255" s="40">
        <f>'5 жастағы балалар Ш'!BP56</f>
        <v>0</v>
      </c>
      <c r="G255" s="44"/>
    </row>
    <row r="256" spans="2:7">
      <c r="B256" s="34"/>
      <c r="C256" s="43"/>
      <c r="D256" s="40">
        <f>'5 жастағы балалар К'!BQ56</f>
        <v>0</v>
      </c>
      <c r="E256" s="44"/>
      <c r="F256" s="40">
        <f>'5 жастағы балалар Ш'!BQ56</f>
        <v>1</v>
      </c>
      <c r="G256" s="44"/>
    </row>
    <row r="257" spans="2:7">
      <c r="B257" s="31">
        <v>23</v>
      </c>
      <c r="C257" s="43"/>
      <c r="D257" s="40">
        <f>'5 жастағы балалар К'!BR56</f>
        <v>0</v>
      </c>
      <c r="E257" s="44"/>
      <c r="F257" s="40">
        <f>'5 жастағы балалар Ш'!BR56</f>
        <v>0</v>
      </c>
      <c r="G257" s="44"/>
    </row>
    <row r="258" spans="2:7">
      <c r="B258" s="33"/>
      <c r="C258" s="43"/>
      <c r="D258" s="40">
        <f>'5 жастағы балалар К'!BS56</f>
        <v>1</v>
      </c>
      <c r="E258" s="44"/>
      <c r="F258" s="40">
        <f>'5 жастағы балалар Ш'!BS56</f>
        <v>0</v>
      </c>
      <c r="G258" s="44"/>
    </row>
    <row r="259" spans="2:7">
      <c r="B259" s="34"/>
      <c r="C259" s="43"/>
      <c r="D259" s="40">
        <f>'5 жастағы балалар К'!BT56</f>
        <v>0</v>
      </c>
      <c r="E259" s="44"/>
      <c r="F259" s="40">
        <f>'5 жастағы балалар Ш'!BT56</f>
        <v>1</v>
      </c>
      <c r="G259" s="44"/>
    </row>
    <row r="260" spans="2:7">
      <c r="B260" s="31">
        <v>24</v>
      </c>
      <c r="C260" s="43"/>
      <c r="D260" s="40">
        <f>'5 жастағы балалар К'!BU56</f>
        <v>0</v>
      </c>
      <c r="E260" s="44"/>
      <c r="F260" s="40">
        <f>'5 жастағы балалар Ш'!BU56</f>
        <v>0</v>
      </c>
      <c r="G260" s="44"/>
    </row>
    <row r="261" spans="2:7">
      <c r="B261" s="33"/>
      <c r="C261" s="43"/>
      <c r="D261" s="40">
        <f>'5 жастағы балалар К'!BV56</f>
        <v>1</v>
      </c>
      <c r="E261" s="44"/>
      <c r="F261" s="40">
        <f>'5 жастағы балалар Ш'!BV56</f>
        <v>1</v>
      </c>
      <c r="G261" s="44"/>
    </row>
    <row r="262" spans="2:7">
      <c r="B262" s="34"/>
      <c r="C262" s="43"/>
      <c r="D262" s="40">
        <f>'5 жастағы балалар К'!BW56</f>
        <v>0</v>
      </c>
      <c r="E262" s="44"/>
      <c r="F262" s="40">
        <f>'5 жастағы балалар Ш'!BW56</f>
        <v>0</v>
      </c>
      <c r="G262" s="44"/>
    </row>
    <row r="263" spans="2:7">
      <c r="B263" s="31">
        <v>25</v>
      </c>
      <c r="C263" s="43"/>
      <c r="D263" s="40">
        <f>'5 жастағы балалар К'!BX56</f>
        <v>0</v>
      </c>
      <c r="E263" s="44"/>
      <c r="F263" s="40">
        <f>'5 жастағы балалар Ш'!BX56</f>
        <v>0</v>
      </c>
      <c r="G263" s="44"/>
    </row>
    <row r="264" spans="2:7">
      <c r="B264" s="33"/>
      <c r="C264" s="43"/>
      <c r="D264" s="40">
        <f>'5 жастағы балалар К'!BY56</f>
        <v>1</v>
      </c>
      <c r="E264" s="44"/>
      <c r="F264" s="40">
        <f>'5 жастағы балалар Ш'!BY56</f>
        <v>1</v>
      </c>
      <c r="G264" s="44"/>
    </row>
    <row r="265" spans="2:7">
      <c r="B265" s="34"/>
      <c r="C265" s="43"/>
      <c r="D265" s="40">
        <f>'5 жастағы балалар К'!BZ56</f>
        <v>0</v>
      </c>
      <c r="E265" s="44"/>
      <c r="F265" s="40">
        <f>'5 жастағы балалар Ш'!BZ56</f>
        <v>0</v>
      </c>
      <c r="G265" s="44"/>
    </row>
    <row r="266" spans="2:7">
      <c r="B266" s="37">
        <v>26</v>
      </c>
      <c r="C266" s="43"/>
      <c r="D266" s="40">
        <f>'5 жастағы балалар К'!CA56</f>
        <v>0</v>
      </c>
      <c r="E266" s="44"/>
      <c r="F266" s="40">
        <f>'5 жастағы балалар Ш'!CA56</f>
        <v>0</v>
      </c>
      <c r="G266" s="44"/>
    </row>
    <row r="267" spans="2:7">
      <c r="B267" s="37"/>
      <c r="C267" s="43"/>
      <c r="D267" s="40">
        <f>'5 жастағы балалар К'!CB56</f>
        <v>1</v>
      </c>
      <c r="E267" s="44"/>
      <c r="F267" s="40">
        <f>'5 жастағы балалар Ш'!CB56</f>
        <v>1</v>
      </c>
      <c r="G267" s="44"/>
    </row>
    <row r="268" spans="2:7">
      <c r="B268" s="37"/>
      <c r="C268" s="43"/>
      <c r="D268" s="40">
        <f>'5 жастағы балалар К'!CC56</f>
        <v>0</v>
      </c>
      <c r="E268" s="44"/>
      <c r="F268" s="40">
        <f>'5 жастағы балалар Ш'!CC56</f>
        <v>0</v>
      </c>
      <c r="G268" s="44"/>
    </row>
    <row r="269" spans="2:7">
      <c r="B269" s="37">
        <v>27</v>
      </c>
      <c r="C269" s="43"/>
      <c r="D269" s="40">
        <f>'5 жастағы балалар К'!CD56</f>
        <v>0</v>
      </c>
      <c r="E269" s="44"/>
      <c r="F269" s="40">
        <f>'5 жастағы балалар Ш'!CD56</f>
        <v>0</v>
      </c>
      <c r="G269" s="44"/>
    </row>
    <row r="270" spans="2:7">
      <c r="B270" s="37"/>
      <c r="C270" s="43"/>
      <c r="D270" s="40">
        <f>'5 жастағы балалар К'!CE56</f>
        <v>1</v>
      </c>
      <c r="E270" s="44"/>
      <c r="F270" s="40">
        <f>'5 жастағы балалар Ш'!CE56</f>
        <v>0</v>
      </c>
      <c r="G270" s="44"/>
    </row>
    <row r="271" spans="2:7">
      <c r="B271" s="37"/>
      <c r="C271" s="43"/>
      <c r="D271" s="40">
        <f>'5 жастағы балалар К'!CF56</f>
        <v>0</v>
      </c>
      <c r="E271" s="44"/>
      <c r="F271" s="40">
        <f>'5 жастағы балалар Ш'!CF56</f>
        <v>1</v>
      </c>
      <c r="G271" s="44"/>
    </row>
    <row r="272" spans="2:7">
      <c r="B272" s="37">
        <v>28</v>
      </c>
      <c r="C272" s="43"/>
      <c r="D272" s="40">
        <f>'5 жастағы балалар К'!CG56</f>
        <v>0</v>
      </c>
      <c r="E272" s="44"/>
      <c r="F272" s="40">
        <f>'5 жастағы балалар Ш'!CG56</f>
        <v>0</v>
      </c>
      <c r="G272" s="44"/>
    </row>
    <row r="273" spans="2:7">
      <c r="B273" s="37"/>
      <c r="C273" s="43"/>
      <c r="D273" s="40">
        <f>'5 жастағы балалар К'!CH56</f>
        <v>1</v>
      </c>
      <c r="E273" s="44"/>
      <c r="F273" s="40">
        <f>'5 жастағы балалар Ш'!CH56</f>
        <v>0</v>
      </c>
      <c r="G273" s="44"/>
    </row>
    <row r="274" spans="2:7">
      <c r="B274" s="37"/>
      <c r="C274" s="43"/>
      <c r="D274" s="40">
        <f>'5 жастағы балалар К'!CI56</f>
        <v>0</v>
      </c>
      <c r="E274" s="44"/>
      <c r="F274" s="40">
        <f>'5 жастағы балалар Ш'!CI56</f>
        <v>1</v>
      </c>
      <c r="G274" s="44"/>
    </row>
    <row r="275" spans="2:7">
      <c r="B275" s="37">
        <v>29</v>
      </c>
      <c r="C275" s="43"/>
      <c r="D275" s="42"/>
      <c r="E275" s="44"/>
      <c r="F275" s="40">
        <f>'5 жастағы балалар Ш'!CJ56</f>
        <v>0</v>
      </c>
      <c r="G275" s="44"/>
    </row>
    <row r="276" spans="2:7">
      <c r="B276" s="37"/>
      <c r="C276" s="43"/>
      <c r="D276" s="44"/>
      <c r="E276" s="44"/>
      <c r="F276" s="40">
        <f>'5 жастағы балалар Ш'!CK56</f>
        <v>0</v>
      </c>
      <c r="G276" s="44"/>
    </row>
    <row r="277" spans="2:7">
      <c r="B277" s="37"/>
      <c r="C277" s="43"/>
      <c r="D277" s="44"/>
      <c r="E277" s="44"/>
      <c r="F277" s="40">
        <f>'5 жастағы балалар Ш'!CL56</f>
        <v>1</v>
      </c>
      <c r="G277" s="44"/>
    </row>
    <row r="278" spans="2:7">
      <c r="B278" s="37">
        <v>30</v>
      </c>
      <c r="C278" s="43"/>
      <c r="D278" s="44"/>
      <c r="E278" s="44"/>
      <c r="F278" s="40">
        <f>'5 жастағы балалар Ш'!CM56</f>
        <v>0</v>
      </c>
      <c r="G278" s="44"/>
    </row>
    <row r="279" spans="2:7">
      <c r="B279" s="37"/>
      <c r="C279" s="43"/>
      <c r="D279" s="44"/>
      <c r="E279" s="44"/>
      <c r="F279" s="40">
        <f>'5 жастағы балалар Ш'!CN56</f>
        <v>0</v>
      </c>
      <c r="G279" s="44"/>
    </row>
    <row r="280" spans="2:7">
      <c r="B280" s="37"/>
      <c r="C280" s="43"/>
      <c r="D280" s="44"/>
      <c r="E280" s="44"/>
      <c r="F280" s="40">
        <f>'5 жастағы балалар Ш'!CO56</f>
        <v>1</v>
      </c>
      <c r="G280" s="44"/>
    </row>
    <row r="281" spans="2:7">
      <c r="B281" s="37">
        <v>31</v>
      </c>
      <c r="C281" s="43"/>
      <c r="D281" s="44"/>
      <c r="E281" s="44"/>
      <c r="F281" s="40">
        <f>'5 жастағы балалар Ш'!CP56</f>
        <v>0</v>
      </c>
      <c r="G281" s="44"/>
    </row>
    <row r="282" spans="2:7">
      <c r="B282" s="37"/>
      <c r="C282" s="43"/>
      <c r="D282" s="44"/>
      <c r="E282" s="44"/>
      <c r="F282" s="40">
        <f>'5 жастағы балалар Ш'!CQ56</f>
        <v>0</v>
      </c>
      <c r="G282" s="44"/>
    </row>
    <row r="283" spans="2:7">
      <c r="B283" s="37"/>
      <c r="C283" s="43"/>
      <c r="D283" s="44"/>
      <c r="E283" s="44"/>
      <c r="F283" s="40">
        <f>'5 жастағы балалар Ш'!CR56</f>
        <v>1</v>
      </c>
      <c r="G283" s="44"/>
    </row>
    <row r="284" spans="2:7">
      <c r="B284" s="37">
        <v>32</v>
      </c>
      <c r="C284" s="43"/>
      <c r="D284" s="44"/>
      <c r="E284" s="44"/>
      <c r="F284" s="40">
        <f>'5 жастағы балалар Ш'!CS56</f>
        <v>0</v>
      </c>
      <c r="G284" s="44"/>
    </row>
    <row r="285" spans="2:7">
      <c r="B285" s="37"/>
      <c r="C285" s="43"/>
      <c r="D285" s="44"/>
      <c r="E285" s="44"/>
      <c r="F285" s="40">
        <f>'5 жастағы балалар Ш'!CT56</f>
        <v>0</v>
      </c>
      <c r="G285" s="44"/>
    </row>
    <row r="286" spans="2:7">
      <c r="B286" s="37"/>
      <c r="C286" s="43"/>
      <c r="D286" s="44"/>
      <c r="E286" s="44"/>
      <c r="F286" s="40">
        <f>'5 жастағы балалар Ш'!CU56</f>
        <v>1</v>
      </c>
      <c r="G286" s="44"/>
    </row>
    <row r="287" spans="2:7">
      <c r="B287" s="37">
        <v>33</v>
      </c>
      <c r="C287" s="43"/>
      <c r="D287" s="44"/>
      <c r="E287" s="44"/>
      <c r="F287" s="40">
        <f>'5 жастағы балалар Ш'!CV56</f>
        <v>0</v>
      </c>
      <c r="G287" s="44"/>
    </row>
    <row r="288" spans="2:7">
      <c r="B288" s="37"/>
      <c r="C288" s="43"/>
      <c r="D288" s="44"/>
      <c r="E288" s="44"/>
      <c r="F288" s="40">
        <f>'5 жастағы балалар Ш'!CW56</f>
        <v>0</v>
      </c>
      <c r="G288" s="44"/>
    </row>
    <row r="289" spans="2:7">
      <c r="B289" s="37"/>
      <c r="C289" s="43"/>
      <c r="D289" s="44"/>
      <c r="E289" s="44"/>
      <c r="F289" s="40">
        <f>'5 жастағы балалар Ш'!CX56</f>
        <v>1</v>
      </c>
      <c r="G289" s="44"/>
    </row>
    <row r="290" spans="2:7">
      <c r="B290" s="37">
        <v>34</v>
      </c>
      <c r="C290" s="43"/>
      <c r="D290" s="44"/>
      <c r="E290" s="44"/>
      <c r="F290" s="40">
        <f>'5 жастағы балалар Ш'!CY56</f>
        <v>0</v>
      </c>
      <c r="G290" s="44"/>
    </row>
    <row r="291" spans="2:7">
      <c r="B291" s="37"/>
      <c r="C291" s="43"/>
      <c r="D291" s="44"/>
      <c r="E291" s="44"/>
      <c r="F291" s="40">
        <f>'5 жастағы балалар Ш'!CZ56</f>
        <v>0</v>
      </c>
      <c r="G291" s="44"/>
    </row>
    <row r="292" spans="2:7">
      <c r="B292" s="37"/>
      <c r="C292" s="43"/>
      <c r="D292" s="44"/>
      <c r="E292" s="44"/>
      <c r="F292" s="40">
        <f>'5 жастағы балалар Ш'!DA56</f>
        <v>1</v>
      </c>
      <c r="G292" s="44"/>
    </row>
    <row r="293" spans="2:7">
      <c r="B293" s="37">
        <v>35</v>
      </c>
      <c r="C293" s="43"/>
      <c r="D293" s="44"/>
      <c r="E293" s="44"/>
      <c r="F293" s="40">
        <f>'5 жастағы балалар Ш'!DB56</f>
        <v>0</v>
      </c>
      <c r="G293" s="44"/>
    </row>
    <row r="294" spans="2:7">
      <c r="B294" s="37"/>
      <c r="C294" s="43"/>
      <c r="D294" s="44"/>
      <c r="E294" s="44"/>
      <c r="F294" s="40">
        <f>'5 жастағы балалар Ш'!DC56</f>
        <v>0</v>
      </c>
      <c r="G294" s="44"/>
    </row>
    <row r="295" spans="2:7">
      <c r="B295" s="37"/>
      <c r="C295" s="45"/>
      <c r="D295" s="46"/>
      <c r="E295" s="46"/>
      <c r="F295" s="40">
        <f>'5 жастағы балалар Ш'!DD56</f>
        <v>1</v>
      </c>
      <c r="G295" s="46"/>
    </row>
    <row r="298" ht="15.6" spans="2:7">
      <c r="B298" s="25" t="s">
        <v>840</v>
      </c>
      <c r="C298" s="26"/>
      <c r="D298" s="26"/>
      <c r="E298" s="26"/>
      <c r="F298" s="26"/>
      <c r="G298" s="27"/>
    </row>
    <row r="299" ht="43.5" customHeight="1" spans="2:7">
      <c r="B299" s="28"/>
      <c r="C299" s="29" t="s">
        <v>5</v>
      </c>
      <c r="D299" s="29" t="s">
        <v>112</v>
      </c>
      <c r="E299" s="29" t="s">
        <v>338</v>
      </c>
      <c r="F299" s="29" t="s">
        <v>405</v>
      </c>
      <c r="G299" s="30" t="s">
        <v>726</v>
      </c>
    </row>
    <row r="300" spans="2:7">
      <c r="B300" s="31">
        <v>1</v>
      </c>
      <c r="C300" s="32">
        <f>'5 жастағы балалар Ф'!D115</f>
        <v>1</v>
      </c>
      <c r="D300" s="32">
        <f>'5 жастағы балалар К'!D115</f>
        <v>0</v>
      </c>
      <c r="E300" s="32">
        <f>'5 жастағы балалар Т'!D115</f>
        <v>1</v>
      </c>
      <c r="F300" s="32">
        <f>'5 жастағы балалар Ш'!D115</f>
        <v>1</v>
      </c>
      <c r="G300" s="32">
        <f>'5 жастағы балалар Ә'!D115</f>
        <v>1</v>
      </c>
    </row>
    <row r="301" spans="2:7">
      <c r="B301" s="33"/>
      <c r="C301" s="32">
        <f>'5 жастағы балалар Ф'!E115</f>
        <v>0</v>
      </c>
      <c r="D301" s="32">
        <f>'5 жастағы балалар К'!E115</f>
        <v>1</v>
      </c>
      <c r="E301" s="32">
        <f>'5 жастағы балалар Т'!E115</f>
        <v>0</v>
      </c>
      <c r="F301" s="32">
        <f>'5 жастағы балалар Ш'!E115</f>
        <v>0</v>
      </c>
      <c r="G301" s="32">
        <f>'5 жастағы балалар Ә'!E115</f>
        <v>0</v>
      </c>
    </row>
    <row r="302" spans="2:7">
      <c r="B302" s="34"/>
      <c r="C302" s="32">
        <f>'5 жастағы балалар Ф'!F115</f>
        <v>0</v>
      </c>
      <c r="D302" s="32">
        <f>'5 жастағы балалар К'!F115</f>
        <v>0</v>
      </c>
      <c r="E302" s="32">
        <f>'5 жастағы балалар Т'!F115</f>
        <v>0</v>
      </c>
      <c r="F302" s="32">
        <f>'5 жастағы балалар Ш'!F115</f>
        <v>0</v>
      </c>
      <c r="G302" s="32">
        <f>'5 жастағы балалар Ә'!F115</f>
        <v>0</v>
      </c>
    </row>
    <row r="303" spans="2:7">
      <c r="B303" s="31">
        <v>2</v>
      </c>
      <c r="C303" s="32">
        <f>'5 жастағы балалар Ф'!G115</f>
        <v>1</v>
      </c>
      <c r="D303" s="32">
        <f>'5 жастағы балалар К'!G115</f>
        <v>1</v>
      </c>
      <c r="E303" s="32">
        <f>'5 жастағы балалар Т'!G115</f>
        <v>1</v>
      </c>
      <c r="F303" s="32">
        <f>'5 жастағы балалар Ш'!G115</f>
        <v>1</v>
      </c>
      <c r="G303" s="32">
        <f>'5 жастағы балалар Ә'!G115</f>
        <v>1</v>
      </c>
    </row>
    <row r="304" spans="2:7">
      <c r="B304" s="33"/>
      <c r="C304" s="32">
        <f>'5 жастағы балалар Ф'!H115</f>
        <v>0</v>
      </c>
      <c r="D304" s="32">
        <f>'5 жастағы балалар К'!H115</f>
        <v>0</v>
      </c>
      <c r="E304" s="32">
        <f>'5 жастағы балалар Т'!H115</f>
        <v>0</v>
      </c>
      <c r="F304" s="32">
        <f>'5 жастағы балалар Ш'!H115</f>
        <v>0</v>
      </c>
      <c r="G304" s="32">
        <f>'5 жастағы балалар Ә'!H115</f>
        <v>0</v>
      </c>
    </row>
    <row r="305" spans="2:7">
      <c r="B305" s="34"/>
      <c r="C305" s="32">
        <f>'5 жастағы балалар Ф'!I115</f>
        <v>0</v>
      </c>
      <c r="D305" s="32">
        <f>'5 жастағы балалар К'!I115</f>
        <v>0</v>
      </c>
      <c r="E305" s="32">
        <f>'5 жастағы балалар Т'!I115</f>
        <v>0</v>
      </c>
      <c r="F305" s="32">
        <f>'5 жастағы балалар Ш'!I115</f>
        <v>0</v>
      </c>
      <c r="G305" s="32">
        <f>'5 жастағы балалар Ә'!I115</f>
        <v>0</v>
      </c>
    </row>
    <row r="306" spans="2:7">
      <c r="B306" s="31">
        <v>3</v>
      </c>
      <c r="C306" s="32">
        <f>'5 жастағы балалар Ф'!J115</f>
        <v>1</v>
      </c>
      <c r="D306" s="32">
        <f>'5 жастағы балалар К'!J115</f>
        <v>0</v>
      </c>
      <c r="E306" s="32">
        <f>'5 жастағы балалар Т'!J115</f>
        <v>1</v>
      </c>
      <c r="F306" s="32">
        <f>'5 жастағы балалар Ш'!J115</f>
        <v>0</v>
      </c>
      <c r="G306" s="32">
        <f>'5 жастағы балалар Ә'!J115</f>
        <v>0</v>
      </c>
    </row>
    <row r="307" spans="2:7">
      <c r="B307" s="33"/>
      <c r="C307" s="32">
        <f>'5 жастағы балалар Ф'!K115</f>
        <v>0</v>
      </c>
      <c r="D307" s="32">
        <f>'5 жастағы балалар К'!K115</f>
        <v>1</v>
      </c>
      <c r="E307" s="32">
        <f>'5 жастағы балалар Т'!K115</f>
        <v>0</v>
      </c>
      <c r="F307" s="32">
        <f>'5 жастағы балалар Ш'!K115</f>
        <v>1</v>
      </c>
      <c r="G307" s="32">
        <f>'5 жастағы балалар Ә'!K115</f>
        <v>1</v>
      </c>
    </row>
    <row r="308" spans="2:7">
      <c r="B308" s="34"/>
      <c r="C308" s="32">
        <f>'5 жастағы балалар Ф'!L115</f>
        <v>0</v>
      </c>
      <c r="D308" s="32">
        <f>'5 жастағы балалар К'!L115</f>
        <v>0</v>
      </c>
      <c r="E308" s="32">
        <f>'5 жастағы балалар Т'!L115</f>
        <v>0</v>
      </c>
      <c r="F308" s="32">
        <f>'5 жастағы балалар Ш'!L115</f>
        <v>0</v>
      </c>
      <c r="G308" s="32">
        <f>'5 жастағы балалар Ә'!L115</f>
        <v>0</v>
      </c>
    </row>
    <row r="309" spans="2:7">
      <c r="B309" s="31">
        <v>4</v>
      </c>
      <c r="C309" s="32">
        <f>'5 жастағы балалар Ф'!M115</f>
        <v>1</v>
      </c>
      <c r="D309" s="32">
        <f>'5 жастағы балалар К'!M115</f>
        <v>1</v>
      </c>
      <c r="E309" s="32">
        <f>'5 жастағы балалар Т'!M115</f>
        <v>0</v>
      </c>
      <c r="F309" s="32">
        <f>'5 жастағы балалар Ш'!M115</f>
        <v>1</v>
      </c>
      <c r="G309" s="32">
        <f>'5 жастағы балалар Ә'!M115</f>
        <v>0</v>
      </c>
    </row>
    <row r="310" spans="2:7">
      <c r="B310" s="33"/>
      <c r="C310" s="32">
        <f>'5 жастағы балалар Ф'!N115</f>
        <v>0</v>
      </c>
      <c r="D310" s="32">
        <f>'5 жастағы балалар К'!N115</f>
        <v>0</v>
      </c>
      <c r="E310" s="32">
        <f>'5 жастағы балалар Т'!N115</f>
        <v>1</v>
      </c>
      <c r="F310" s="32">
        <f>'5 жастағы балалар Ш'!N115</f>
        <v>0</v>
      </c>
      <c r="G310" s="32">
        <f>'5 жастағы балалар Ә'!N115</f>
        <v>1</v>
      </c>
    </row>
    <row r="311" spans="2:7">
      <c r="B311" s="34"/>
      <c r="C311" s="32">
        <f>'5 жастағы балалар Ф'!O115</f>
        <v>0</v>
      </c>
      <c r="D311" s="32">
        <f>'5 жастағы балалар К'!O115</f>
        <v>0</v>
      </c>
      <c r="E311" s="32">
        <f>'5 жастағы балалар Т'!O115</f>
        <v>0</v>
      </c>
      <c r="F311" s="32">
        <f>'5 жастағы балалар Ш'!O115</f>
        <v>0</v>
      </c>
      <c r="G311" s="32">
        <f>'5 жастағы балалар Ә'!O115</f>
        <v>0</v>
      </c>
    </row>
    <row r="312" spans="2:7">
      <c r="B312" s="31">
        <v>5</v>
      </c>
      <c r="C312" s="32">
        <f>'5 жастағы балалар Ф'!P115</f>
        <v>1</v>
      </c>
      <c r="D312" s="32">
        <f>'5 жастағы балалар К'!P115</f>
        <v>1</v>
      </c>
      <c r="E312" s="32">
        <f>'5 жастағы балалар Т'!P115</f>
        <v>1</v>
      </c>
      <c r="F312" s="32">
        <f>'5 жастағы балалар Ш'!P115</f>
        <v>0</v>
      </c>
      <c r="G312" s="32">
        <f>'5 жастағы балалар Ә'!P115</f>
        <v>0</v>
      </c>
    </row>
    <row r="313" spans="2:7">
      <c r="B313" s="33"/>
      <c r="C313" s="32">
        <f>'5 жастағы балалар Ф'!Q115</f>
        <v>0</v>
      </c>
      <c r="D313" s="32">
        <f>'5 жастағы балалар К'!Q115</f>
        <v>0</v>
      </c>
      <c r="E313" s="32">
        <f>'5 жастағы балалар Т'!Q115</f>
        <v>0</v>
      </c>
      <c r="F313" s="32">
        <f>'5 жастағы балалар Ш'!Q115</f>
        <v>1</v>
      </c>
      <c r="G313" s="32">
        <f>'5 жастағы балалар Ә'!Q115</f>
        <v>1</v>
      </c>
    </row>
    <row r="314" spans="2:7">
      <c r="B314" s="34"/>
      <c r="C314" s="32">
        <f>'5 жастағы балалар Ф'!R115</f>
        <v>0</v>
      </c>
      <c r="D314" s="32">
        <f>'5 жастағы балалар К'!R115</f>
        <v>0</v>
      </c>
      <c r="E314" s="32">
        <f>'5 жастағы балалар Т'!R115</f>
        <v>0</v>
      </c>
      <c r="F314" s="32">
        <f>'5 жастағы балалар Ш'!R115</f>
        <v>0</v>
      </c>
      <c r="G314" s="32">
        <f>'5 жастағы балалар Ә'!R115</f>
        <v>0</v>
      </c>
    </row>
    <row r="315" spans="2:7">
      <c r="B315" s="31">
        <v>6</v>
      </c>
      <c r="C315" s="32">
        <f>'5 жастағы балалар Ф'!S115</f>
        <v>1</v>
      </c>
      <c r="D315" s="32">
        <f>'5 жастағы балалар К'!S115</f>
        <v>1</v>
      </c>
      <c r="E315" s="32">
        <f>'5 жастағы балалар Т'!S115</f>
        <v>1</v>
      </c>
      <c r="F315" s="32">
        <f>'5 жастағы балалар Ш'!S115</f>
        <v>0</v>
      </c>
      <c r="G315" s="32">
        <f>'5 жастағы балалар Ә'!S115</f>
        <v>0</v>
      </c>
    </row>
    <row r="316" spans="2:7">
      <c r="B316" s="33"/>
      <c r="C316" s="32">
        <f>'5 жастағы балалар Ф'!T115</f>
        <v>0</v>
      </c>
      <c r="D316" s="32">
        <f>'5 жастағы балалар К'!T115</f>
        <v>0</v>
      </c>
      <c r="E316" s="32">
        <f>'5 жастағы балалар Т'!T115</f>
        <v>0</v>
      </c>
      <c r="F316" s="32">
        <f>'5 жастағы балалар Ш'!T115</f>
        <v>1</v>
      </c>
      <c r="G316" s="32">
        <f>'5 жастағы балалар Ә'!T115</f>
        <v>1</v>
      </c>
    </row>
    <row r="317" spans="2:7">
      <c r="B317" s="34"/>
      <c r="C317" s="32">
        <f>'5 жастағы балалар Ф'!U115</f>
        <v>0</v>
      </c>
      <c r="D317" s="32">
        <f>'5 жастағы балалар К'!U115</f>
        <v>0</v>
      </c>
      <c r="E317" s="32">
        <f>'5 жастағы балалар Т'!U115</f>
        <v>0</v>
      </c>
      <c r="F317" s="32">
        <f>'5 жастағы балалар Ш'!U115</f>
        <v>0</v>
      </c>
      <c r="G317" s="32">
        <f>'5 жастағы балалар Ә'!U115</f>
        <v>0</v>
      </c>
    </row>
    <row r="318" spans="2:7">
      <c r="B318" s="31">
        <v>7</v>
      </c>
      <c r="C318" s="32">
        <f>'5 жастағы балалар Ф'!V115</f>
        <v>1</v>
      </c>
      <c r="D318" s="32">
        <f>'5 жастағы балалар К'!V115</f>
        <v>1</v>
      </c>
      <c r="E318" s="32">
        <f>'5 жастағы балалар Т'!V115</f>
        <v>1</v>
      </c>
      <c r="F318" s="32">
        <f>'5 жастағы балалар Ш'!V115</f>
        <v>0</v>
      </c>
      <c r="G318" s="32">
        <f>'5 жастағы балалар Ә'!V115</f>
        <v>1</v>
      </c>
    </row>
    <row r="319" spans="2:7">
      <c r="B319" s="33"/>
      <c r="C319" s="32">
        <f>'5 жастағы балалар Ф'!W115</f>
        <v>0</v>
      </c>
      <c r="D319" s="32">
        <f>'5 жастағы балалар Ш'!W115</f>
        <v>1</v>
      </c>
      <c r="E319" s="32">
        <f>'5 жастағы балалар Т'!W115</f>
        <v>0</v>
      </c>
      <c r="F319" s="32">
        <f>'5 жастағы балалар Ш'!W115</f>
        <v>1</v>
      </c>
      <c r="G319" s="32">
        <f>'5 жастағы балалар Ә'!W115</f>
        <v>0</v>
      </c>
    </row>
    <row r="320" spans="2:7">
      <c r="B320" s="34"/>
      <c r="C320" s="32">
        <f>'5 жастағы балалар Ф'!X115</f>
        <v>0</v>
      </c>
      <c r="D320" s="32">
        <f>'5 жастағы балалар К'!X115</f>
        <v>0</v>
      </c>
      <c r="E320" s="32">
        <f>'5 жастағы балалар Т'!X115</f>
        <v>0</v>
      </c>
      <c r="F320" s="32">
        <f>'5 жастағы балалар Ш'!X115</f>
        <v>0</v>
      </c>
      <c r="G320" s="32">
        <f>'5 жастағы балалар Ә'!X115</f>
        <v>0</v>
      </c>
    </row>
    <row r="321" spans="2:7">
      <c r="B321" s="31">
        <v>8</v>
      </c>
      <c r="C321" s="41"/>
      <c r="D321" s="32">
        <f>'5 жастағы балалар К'!Y115</f>
        <v>1</v>
      </c>
      <c r="E321" s="42"/>
      <c r="F321" s="32">
        <f>'5 жастағы балалар Ш'!Y115</f>
        <v>0</v>
      </c>
      <c r="G321" s="42"/>
    </row>
    <row r="322" spans="2:7">
      <c r="B322" s="33"/>
      <c r="C322" s="43"/>
      <c r="D322" s="32">
        <f>'5 жастағы балалар К'!Z115</f>
        <v>0</v>
      </c>
      <c r="E322" s="44"/>
      <c r="F322" s="32">
        <f>'5 жастағы балалар Ш'!Z115</f>
        <v>1</v>
      </c>
      <c r="G322" s="44"/>
    </row>
    <row r="323" spans="2:7">
      <c r="B323" s="34"/>
      <c r="C323" s="43"/>
      <c r="D323" s="32">
        <f>'5 жастағы балалар К'!AA115</f>
        <v>0</v>
      </c>
      <c r="E323" s="44"/>
      <c r="F323" s="32">
        <f>'5 жастағы балалар Ш'!AA115</f>
        <v>0</v>
      </c>
      <c r="G323" s="44"/>
    </row>
    <row r="324" spans="2:7">
      <c r="B324" s="31">
        <v>9</v>
      </c>
      <c r="C324" s="43"/>
      <c r="D324" s="32">
        <f>'5 жастағы балалар К'!AB115</f>
        <v>1</v>
      </c>
      <c r="E324" s="44"/>
      <c r="F324" s="32">
        <f>'5 жастағы балалар Ш'!AB115</f>
        <v>1</v>
      </c>
      <c r="G324" s="44"/>
    </row>
    <row r="325" spans="2:7">
      <c r="B325" s="33"/>
      <c r="C325" s="43"/>
      <c r="D325" s="32">
        <f>'5 жастағы балалар К'!AC115</f>
        <v>0</v>
      </c>
      <c r="E325" s="44"/>
      <c r="F325" s="32">
        <f>'5 жастағы балалар Ш'!AC115</f>
        <v>0</v>
      </c>
      <c r="G325" s="44"/>
    </row>
    <row r="326" spans="2:7">
      <c r="B326" s="34"/>
      <c r="C326" s="43"/>
      <c r="D326" s="32">
        <f>'5 жастағы балалар К'!AD115</f>
        <v>0</v>
      </c>
      <c r="E326" s="44"/>
      <c r="F326" s="32">
        <f>'5 жастағы балалар Ш'!AD115</f>
        <v>0</v>
      </c>
      <c r="G326" s="44"/>
    </row>
    <row r="327" spans="2:7">
      <c r="B327" s="37">
        <v>10</v>
      </c>
      <c r="C327" s="43"/>
      <c r="D327" s="32">
        <f>'5 жастағы балалар К'!AE115</f>
        <v>1</v>
      </c>
      <c r="E327" s="44"/>
      <c r="F327" s="32">
        <f>'5 жастағы балалар Ш'!AE115</f>
        <v>0</v>
      </c>
      <c r="G327" s="44"/>
    </row>
    <row r="328" spans="2:7">
      <c r="B328" s="37"/>
      <c r="C328" s="43"/>
      <c r="D328" s="32">
        <f>'5 жастағы балалар К'!AF115</f>
        <v>0</v>
      </c>
      <c r="E328" s="44"/>
      <c r="F328" s="32">
        <f>'5 жастағы балалар Ш'!AF115</f>
        <v>1</v>
      </c>
      <c r="G328" s="44"/>
    </row>
    <row r="329" spans="2:7">
      <c r="B329" s="37"/>
      <c r="C329" s="43"/>
      <c r="D329" s="32">
        <f>'5 жастағы балалар К'!AG115</f>
        <v>0</v>
      </c>
      <c r="E329" s="44"/>
      <c r="F329" s="32">
        <f>'5 жастағы балалар Ш'!AG115</f>
        <v>0</v>
      </c>
      <c r="G329" s="44"/>
    </row>
    <row r="330" spans="2:7">
      <c r="B330" s="37">
        <v>11</v>
      </c>
      <c r="C330" s="43"/>
      <c r="D330" s="32">
        <f>'5 жастағы балалар К'!AH115</f>
        <v>1</v>
      </c>
      <c r="E330" s="44"/>
      <c r="F330" s="32">
        <f>'5 жастағы балалар Ш'!AH115</f>
        <v>1</v>
      </c>
      <c r="G330" s="44"/>
    </row>
    <row r="331" spans="2:7">
      <c r="B331" s="37"/>
      <c r="C331" s="43"/>
      <c r="D331" s="32">
        <f>'5 жастағы балалар К'!AI115</f>
        <v>0</v>
      </c>
      <c r="E331" s="44"/>
      <c r="F331" s="32">
        <f>'5 жастағы балалар Ш'!AI115</f>
        <v>0</v>
      </c>
      <c r="G331" s="44"/>
    </row>
    <row r="332" spans="2:7">
      <c r="B332" s="37"/>
      <c r="C332" s="43"/>
      <c r="D332" s="32">
        <f>'5 жастағы балалар К'!AJ115</f>
        <v>0</v>
      </c>
      <c r="E332" s="44"/>
      <c r="F332" s="32">
        <f>'5 жастағы балалар Ш'!AJ115</f>
        <v>0</v>
      </c>
      <c r="G332" s="44"/>
    </row>
    <row r="333" spans="2:7">
      <c r="B333" s="37">
        <v>12</v>
      </c>
      <c r="C333" s="43"/>
      <c r="D333" s="32">
        <f>'5 жастағы балалар К'!AK115</f>
        <v>1</v>
      </c>
      <c r="E333" s="44"/>
      <c r="F333" s="32">
        <f>'5 жастағы балалар Ш'!AK115</f>
        <v>1</v>
      </c>
      <c r="G333" s="44"/>
    </row>
    <row r="334" spans="2:7">
      <c r="B334" s="37"/>
      <c r="C334" s="43"/>
      <c r="D334" s="32">
        <f>'5 жастағы балалар К'!AL115</f>
        <v>0</v>
      </c>
      <c r="E334" s="44"/>
      <c r="F334" s="32">
        <f>'5 жастағы балалар Ш'!AL115</f>
        <v>0</v>
      </c>
      <c r="G334" s="44"/>
    </row>
    <row r="335" spans="2:7">
      <c r="B335" s="37"/>
      <c r="C335" s="43"/>
      <c r="D335" s="32">
        <f>'5 жастағы балалар К'!AM115</f>
        <v>0</v>
      </c>
      <c r="E335" s="44"/>
      <c r="F335" s="32">
        <f>'5 жастағы балалар Ш'!AM115</f>
        <v>0</v>
      </c>
      <c r="G335" s="44"/>
    </row>
    <row r="336" spans="2:7">
      <c r="B336" s="37">
        <v>13</v>
      </c>
      <c r="C336" s="43"/>
      <c r="D336" s="32">
        <f>'5 жастағы балалар К'!AN115</f>
        <v>0</v>
      </c>
      <c r="E336" s="44"/>
      <c r="F336" s="32">
        <f>'5 жастағы балалар Ш'!AN115</f>
        <v>1</v>
      </c>
      <c r="G336" s="44"/>
    </row>
    <row r="337" spans="2:7">
      <c r="B337" s="37"/>
      <c r="C337" s="43"/>
      <c r="D337" s="32">
        <f>'5 жастағы балалар К'!AO115</f>
        <v>1</v>
      </c>
      <c r="E337" s="44"/>
      <c r="F337" s="32">
        <f>'5 жастағы балалар Ш'!AO115</f>
        <v>0</v>
      </c>
      <c r="G337" s="44"/>
    </row>
    <row r="338" spans="2:7">
      <c r="B338" s="37"/>
      <c r="C338" s="43"/>
      <c r="D338" s="32">
        <f>'5 жастағы балалар К'!AP115</f>
        <v>0</v>
      </c>
      <c r="E338" s="44"/>
      <c r="F338" s="32">
        <f>'5 жастағы балалар Ш'!AP115</f>
        <v>0</v>
      </c>
      <c r="G338" s="44"/>
    </row>
    <row r="339" spans="2:7">
      <c r="B339" s="37">
        <v>14</v>
      </c>
      <c r="C339" s="43"/>
      <c r="D339" s="32">
        <f>'5 жастағы балалар К'!AQ115</f>
        <v>1</v>
      </c>
      <c r="E339" s="44"/>
      <c r="F339" s="32">
        <f>'5 жастағы балалар Ш'!AQ115</f>
        <v>1</v>
      </c>
      <c r="G339" s="44"/>
    </row>
    <row r="340" spans="2:7">
      <c r="B340" s="37"/>
      <c r="C340" s="43"/>
      <c r="D340" s="32">
        <f>'5 жастағы балалар К'!AR115</f>
        <v>0</v>
      </c>
      <c r="E340" s="44"/>
      <c r="F340" s="32">
        <f>'5 жастағы балалар Ш'!AR115</f>
        <v>0</v>
      </c>
      <c r="G340" s="44"/>
    </row>
    <row r="341" spans="2:7">
      <c r="B341" s="37"/>
      <c r="C341" s="43"/>
      <c r="D341" s="32">
        <f>'5 жастағы балалар К'!AS115</f>
        <v>0</v>
      </c>
      <c r="E341" s="44"/>
      <c r="F341" s="32">
        <f>'5 жастағы балалар Ш'!AS115</f>
        <v>0</v>
      </c>
      <c r="G341" s="44"/>
    </row>
    <row r="342" spans="2:7">
      <c r="B342" s="37">
        <v>15</v>
      </c>
      <c r="C342" s="43"/>
      <c r="D342" s="32">
        <f>'5 жастағы балалар К'!AT115</f>
        <v>0</v>
      </c>
      <c r="E342" s="44"/>
      <c r="F342" s="32">
        <f>'5 жастағы балалар Ш'!AT115</f>
        <v>0</v>
      </c>
      <c r="G342" s="44"/>
    </row>
    <row r="343" spans="2:7">
      <c r="B343" s="37"/>
      <c r="C343" s="43"/>
      <c r="D343" s="32">
        <f>'5 жастағы балалар К'!AU115</f>
        <v>1</v>
      </c>
      <c r="E343" s="44"/>
      <c r="F343" s="32">
        <f>'5 жастағы балалар Ш'!AU115</f>
        <v>1</v>
      </c>
      <c r="G343" s="44"/>
    </row>
    <row r="344" spans="2:7">
      <c r="B344" s="37"/>
      <c r="C344" s="43"/>
      <c r="D344" s="32">
        <f>'5 жастағы балалар К'!AV115</f>
        <v>0</v>
      </c>
      <c r="E344" s="44"/>
      <c r="F344" s="32">
        <f>'5 жастағы балалар Ш'!AV115</f>
        <v>0</v>
      </c>
      <c r="G344" s="44"/>
    </row>
    <row r="345" spans="2:7">
      <c r="B345" s="31">
        <v>16</v>
      </c>
      <c r="C345" s="43"/>
      <c r="D345" s="32">
        <f>'5 жастағы балалар К'!AW115</f>
        <v>0</v>
      </c>
      <c r="E345" s="44"/>
      <c r="F345" s="32">
        <f>'5 жастағы балалар Ш'!AW115</f>
        <v>0</v>
      </c>
      <c r="G345" s="44"/>
    </row>
    <row r="346" spans="2:7">
      <c r="B346" s="33"/>
      <c r="C346" s="43"/>
      <c r="D346" s="32">
        <f>'5 жастағы балалар К'!AX115</f>
        <v>1</v>
      </c>
      <c r="E346" s="44"/>
      <c r="F346" s="32">
        <f>'5 жастағы балалар Ш'!AX115</f>
        <v>1</v>
      </c>
      <c r="G346" s="44"/>
    </row>
    <row r="347" spans="2:7">
      <c r="B347" s="34"/>
      <c r="C347" s="43"/>
      <c r="D347" s="32">
        <f>'5 жастағы балалар К'!AY115</f>
        <v>0</v>
      </c>
      <c r="E347" s="44"/>
      <c r="F347" s="32">
        <f>'5 жастағы балалар Ш'!AY115</f>
        <v>0</v>
      </c>
      <c r="G347" s="44"/>
    </row>
    <row r="348" spans="2:7">
      <c r="B348" s="31">
        <v>17</v>
      </c>
      <c r="C348" s="43"/>
      <c r="D348" s="32">
        <f>'5 жастағы балалар К'!AZ115</f>
        <v>1</v>
      </c>
      <c r="E348" s="44"/>
      <c r="F348" s="32">
        <f>'5 жастағы балалар Ш'!AZ115</f>
        <v>0</v>
      </c>
      <c r="G348" s="44"/>
    </row>
    <row r="349" spans="2:7">
      <c r="B349" s="33"/>
      <c r="C349" s="43"/>
      <c r="D349" s="32">
        <f>'5 жастағы балалар К'!BA115</f>
        <v>0</v>
      </c>
      <c r="E349" s="44"/>
      <c r="F349" s="32">
        <f>'5 жастағы балалар Ш'!BA115</f>
        <v>1</v>
      </c>
      <c r="G349" s="44"/>
    </row>
    <row r="350" spans="2:7">
      <c r="B350" s="34"/>
      <c r="C350" s="43"/>
      <c r="D350" s="32">
        <f>'5 жастағы балалар К'!BB115</f>
        <v>0</v>
      </c>
      <c r="E350" s="44"/>
      <c r="F350" s="32">
        <f>'5 жастағы балалар Ш'!BB115</f>
        <v>0</v>
      </c>
      <c r="G350" s="44"/>
    </row>
    <row r="351" spans="2:7">
      <c r="B351" s="31">
        <v>18</v>
      </c>
      <c r="C351" s="43"/>
      <c r="D351" s="32">
        <f>'5 жастағы балалар К'!BC115</f>
        <v>0</v>
      </c>
      <c r="E351" s="44"/>
      <c r="F351" s="32">
        <f>'5 жастағы балалар Ш'!BC115</f>
        <v>0</v>
      </c>
      <c r="G351" s="44"/>
    </row>
    <row r="352" spans="2:7">
      <c r="B352" s="33"/>
      <c r="C352" s="43"/>
      <c r="D352" s="32">
        <f>'5 жастағы балалар К'!BD115</f>
        <v>1</v>
      </c>
      <c r="E352" s="44"/>
      <c r="F352" s="32">
        <f>'5 жастағы балалар Ш'!BD115</f>
        <v>1</v>
      </c>
      <c r="G352" s="44"/>
    </row>
    <row r="353" spans="2:7">
      <c r="B353" s="34"/>
      <c r="C353" s="43"/>
      <c r="D353" s="32">
        <f>'5 жастағы балалар К'!BE115</f>
        <v>0</v>
      </c>
      <c r="E353" s="44"/>
      <c r="F353" s="32">
        <f>'5 жастағы балалар Ш'!BE115</f>
        <v>0</v>
      </c>
      <c r="G353" s="44"/>
    </row>
    <row r="354" spans="2:7">
      <c r="B354" s="31">
        <v>19</v>
      </c>
      <c r="C354" s="43"/>
      <c r="D354" s="32">
        <f>'5 жастағы балалар К'!BF115</f>
        <v>0</v>
      </c>
      <c r="E354" s="44"/>
      <c r="F354" s="32">
        <f>'5 жастағы балалар Ш'!BF115</f>
        <v>0</v>
      </c>
      <c r="G354" s="44"/>
    </row>
    <row r="355" spans="2:7">
      <c r="B355" s="33"/>
      <c r="C355" s="43"/>
      <c r="D355" s="32">
        <f>'5 жастағы балалар К'!BG115</f>
        <v>1</v>
      </c>
      <c r="E355" s="44"/>
      <c r="F355" s="32">
        <f>'5 жастағы балалар Ш'!BG115</f>
        <v>1</v>
      </c>
      <c r="G355" s="44"/>
    </row>
    <row r="356" spans="2:7">
      <c r="B356" s="34"/>
      <c r="C356" s="43"/>
      <c r="D356" s="32">
        <f>'5 жастағы балалар К'!BH115</f>
        <v>0</v>
      </c>
      <c r="E356" s="44"/>
      <c r="F356" s="32">
        <f>'5 жастағы балалар Ш'!BH115</f>
        <v>0</v>
      </c>
      <c r="G356" s="44"/>
    </row>
    <row r="357" spans="2:7">
      <c r="B357" s="31">
        <v>20</v>
      </c>
      <c r="C357" s="43"/>
      <c r="D357" s="32">
        <f>'5 жастағы балалар К'!BI115</f>
        <v>0</v>
      </c>
      <c r="E357" s="44"/>
      <c r="F357" s="32">
        <f>'5 жастағы балалар Ш'!BI115</f>
        <v>0</v>
      </c>
      <c r="G357" s="44"/>
    </row>
    <row r="358" spans="2:7">
      <c r="B358" s="33"/>
      <c r="C358" s="43"/>
      <c r="D358" s="32">
        <f>'5 жастағы балалар К'!BJ115</f>
        <v>1</v>
      </c>
      <c r="E358" s="44"/>
      <c r="F358" s="32">
        <f>'5 жастағы балалар Ш'!BJ115</f>
        <v>1</v>
      </c>
      <c r="G358" s="44"/>
    </row>
    <row r="359" spans="2:7">
      <c r="B359" s="34"/>
      <c r="C359" s="43"/>
      <c r="D359" s="32">
        <f>'5 жастағы балалар К'!BK115</f>
        <v>0</v>
      </c>
      <c r="E359" s="44"/>
      <c r="F359" s="32">
        <f>'5 жастағы балалар Ш'!BK115</f>
        <v>0</v>
      </c>
      <c r="G359" s="44"/>
    </row>
    <row r="360" spans="2:7">
      <c r="B360" s="31">
        <v>21</v>
      </c>
      <c r="C360" s="43"/>
      <c r="D360" s="32">
        <f>'5 жастағы балалар К'!BL115</f>
        <v>0</v>
      </c>
      <c r="E360" s="44"/>
      <c r="F360" s="32">
        <f>'5 жастағы балалар Ш'!BL115</f>
        <v>1</v>
      </c>
      <c r="G360" s="44"/>
    </row>
    <row r="361" spans="2:7">
      <c r="B361" s="33"/>
      <c r="C361" s="43"/>
      <c r="D361" s="32">
        <f>'5 жастағы балалар К'!BM115</f>
        <v>1</v>
      </c>
      <c r="E361" s="44"/>
      <c r="F361" s="32">
        <f>'5 жастағы балалар Ш'!BM115</f>
        <v>0</v>
      </c>
      <c r="G361" s="44"/>
    </row>
    <row r="362" spans="2:7">
      <c r="B362" s="34"/>
      <c r="C362" s="43"/>
      <c r="D362" s="32">
        <f>'5 жастағы балалар К'!BN115</f>
        <v>0</v>
      </c>
      <c r="E362" s="44"/>
      <c r="F362" s="32">
        <f>'5 жастағы балалар Ш'!BN115</f>
        <v>0</v>
      </c>
      <c r="G362" s="44"/>
    </row>
    <row r="363" spans="2:7">
      <c r="B363" s="31">
        <v>22</v>
      </c>
      <c r="C363" s="43"/>
      <c r="D363" s="32">
        <f>'5 жастағы балалар К'!BO115</f>
        <v>1</v>
      </c>
      <c r="E363" s="44"/>
      <c r="F363" s="32">
        <f>'5 жастағы балалар Ш'!BO115</f>
        <v>0</v>
      </c>
      <c r="G363" s="44"/>
    </row>
    <row r="364" spans="2:7">
      <c r="B364" s="33"/>
      <c r="C364" s="43"/>
      <c r="D364" s="32">
        <f>'5 жастағы балалар К'!BP115</f>
        <v>0</v>
      </c>
      <c r="E364" s="44"/>
      <c r="F364" s="32">
        <f>'5 жастағы балалар Ш'!BP115</f>
        <v>1</v>
      </c>
      <c r="G364" s="44"/>
    </row>
    <row r="365" spans="2:7">
      <c r="B365" s="34"/>
      <c r="C365" s="43"/>
      <c r="D365" s="32">
        <f>'5 жастағы балалар К'!BQ115</f>
        <v>0</v>
      </c>
      <c r="E365" s="44"/>
      <c r="F365" s="32">
        <f>'5 жастағы балалар Ш'!BQ115</f>
        <v>0</v>
      </c>
      <c r="G365" s="44"/>
    </row>
    <row r="366" spans="2:7">
      <c r="B366" s="31">
        <v>23</v>
      </c>
      <c r="C366" s="43"/>
      <c r="D366" s="32">
        <f>'5 жастағы балалар К'!BR115</f>
        <v>0</v>
      </c>
      <c r="E366" s="44"/>
      <c r="F366" s="32">
        <f>'5 жастағы балалар Ш'!BR115</f>
        <v>0</v>
      </c>
      <c r="G366" s="44"/>
    </row>
    <row r="367" spans="2:7">
      <c r="B367" s="33"/>
      <c r="C367" s="43"/>
      <c r="D367" s="32">
        <f>'5 жастағы балалар К'!BS115</f>
        <v>1</v>
      </c>
      <c r="E367" s="44"/>
      <c r="F367" s="32">
        <f>'5 жастағы балалар Ш'!BS115</f>
        <v>1</v>
      </c>
      <c r="G367" s="44"/>
    </row>
    <row r="368" spans="2:7">
      <c r="B368" s="34"/>
      <c r="C368" s="43"/>
      <c r="D368" s="32">
        <f>'5 жастағы балалар К'!BT115</f>
        <v>0</v>
      </c>
      <c r="E368" s="44"/>
      <c r="F368" s="32">
        <f>'5 жастағы балалар Ш'!BT115</f>
        <v>0</v>
      </c>
      <c r="G368" s="44"/>
    </row>
    <row r="369" spans="2:7">
      <c r="B369" s="31">
        <v>24</v>
      </c>
      <c r="C369" s="43"/>
      <c r="D369" s="32">
        <f>'5 жастағы балалар К'!BU115</f>
        <v>0</v>
      </c>
      <c r="E369" s="44"/>
      <c r="F369" s="32">
        <f>'5 жастағы балалар Ш'!BU115</f>
        <v>1</v>
      </c>
      <c r="G369" s="44"/>
    </row>
    <row r="370" spans="2:7">
      <c r="B370" s="33"/>
      <c r="C370" s="43"/>
      <c r="D370" s="32">
        <f>'5 жастағы балалар К'!BV115</f>
        <v>1</v>
      </c>
      <c r="E370" s="44"/>
      <c r="F370" s="32">
        <f>'5 жастағы балалар Ш'!BV115</f>
        <v>0</v>
      </c>
      <c r="G370" s="44"/>
    </row>
    <row r="371" spans="2:7">
      <c r="B371" s="34"/>
      <c r="C371" s="43"/>
      <c r="D371" s="32">
        <f>'5 жастағы балалар К'!BW115</f>
        <v>0</v>
      </c>
      <c r="E371" s="44"/>
      <c r="F371" s="32">
        <f>'5 жастағы балалар Ш'!BW115</f>
        <v>0</v>
      </c>
      <c r="G371" s="44"/>
    </row>
    <row r="372" spans="2:7">
      <c r="B372" s="31">
        <v>25</v>
      </c>
      <c r="C372" s="43"/>
      <c r="D372" s="32">
        <f>'5 жастағы балалар К'!BX115</f>
        <v>0</v>
      </c>
      <c r="E372" s="44"/>
      <c r="F372" s="32">
        <f>'5 жастағы балалар Ш'!BX115</f>
        <v>1</v>
      </c>
      <c r="G372" s="44"/>
    </row>
    <row r="373" spans="2:7">
      <c r="B373" s="33"/>
      <c r="C373" s="43"/>
      <c r="D373" s="32">
        <f>'5 жастағы балалар К'!BY115</f>
        <v>1</v>
      </c>
      <c r="E373" s="44"/>
      <c r="F373" s="32">
        <f>'5 жастағы балалар Ш'!BY115</f>
        <v>0</v>
      </c>
      <c r="G373" s="44"/>
    </row>
    <row r="374" spans="2:7">
      <c r="B374" s="34"/>
      <c r="C374" s="43"/>
      <c r="D374" s="32">
        <f>'5 жастағы балалар К'!BZ115</f>
        <v>0</v>
      </c>
      <c r="E374" s="44"/>
      <c r="F374" s="32">
        <f>'5 жастағы балалар Ш'!BZ115</f>
        <v>0</v>
      </c>
      <c r="G374" s="44"/>
    </row>
    <row r="375" spans="2:7">
      <c r="B375" s="37">
        <v>26</v>
      </c>
      <c r="C375" s="43"/>
      <c r="D375" s="32">
        <f>'5 жастағы балалар К'!CA115</f>
        <v>0</v>
      </c>
      <c r="E375" s="44"/>
      <c r="F375" s="32">
        <f>'5 жастағы балалар Ш'!CA115</f>
        <v>1</v>
      </c>
      <c r="G375" s="44"/>
    </row>
    <row r="376" spans="2:7">
      <c r="B376" s="37"/>
      <c r="C376" s="43"/>
      <c r="D376" s="32">
        <f>'5 жастағы балалар К'!CB115</f>
        <v>1</v>
      </c>
      <c r="E376" s="44"/>
      <c r="F376" s="32">
        <f>'5 жастағы балалар Ш'!CB115</f>
        <v>0</v>
      </c>
      <c r="G376" s="44"/>
    </row>
    <row r="377" spans="2:7">
      <c r="B377" s="37"/>
      <c r="C377" s="43"/>
      <c r="D377" s="32">
        <f>'5 жастағы балалар К'!CC115</f>
        <v>0</v>
      </c>
      <c r="E377" s="44"/>
      <c r="F377" s="32">
        <f>'5 жастағы балалар Ш'!CC115</f>
        <v>0</v>
      </c>
      <c r="G377" s="44"/>
    </row>
    <row r="378" spans="2:7">
      <c r="B378" s="37">
        <v>27</v>
      </c>
      <c r="C378" s="43"/>
      <c r="D378" s="32">
        <f>'5 жастағы балалар К'!CD115</f>
        <v>0</v>
      </c>
      <c r="E378" s="44"/>
      <c r="F378" s="32">
        <f>'5 жастағы балалар Ш'!CD115</f>
        <v>0</v>
      </c>
      <c r="G378" s="44"/>
    </row>
    <row r="379" spans="2:7">
      <c r="B379" s="37"/>
      <c r="C379" s="43"/>
      <c r="D379" s="32">
        <f>'5 жастағы балалар К'!CE115</f>
        <v>1</v>
      </c>
      <c r="E379" s="44"/>
      <c r="F379" s="32">
        <f>'5 жастағы балалар Ш'!CE115</f>
        <v>1</v>
      </c>
      <c r="G379" s="44"/>
    </row>
    <row r="380" spans="2:7">
      <c r="B380" s="37"/>
      <c r="C380" s="43"/>
      <c r="D380" s="32">
        <f>'5 жастағы балалар К'!CF115</f>
        <v>0</v>
      </c>
      <c r="E380" s="44"/>
      <c r="F380" s="32">
        <f>'5 жастағы балалар Ш'!CF115</f>
        <v>0</v>
      </c>
      <c r="G380" s="44"/>
    </row>
    <row r="381" spans="2:7">
      <c r="B381" s="37">
        <v>28</v>
      </c>
      <c r="C381" s="43"/>
      <c r="D381" s="32">
        <f>'5 жастағы балалар К'!CG115</f>
        <v>0</v>
      </c>
      <c r="E381" s="44"/>
      <c r="F381" s="32">
        <f>'5 жастағы балалар Ш'!CG115</f>
        <v>1</v>
      </c>
      <c r="G381" s="44"/>
    </row>
    <row r="382" spans="2:7">
      <c r="B382" s="37"/>
      <c r="C382" s="43"/>
      <c r="D382" s="32">
        <f>'5 жастағы балалар К'!CH115</f>
        <v>1</v>
      </c>
      <c r="E382" s="44"/>
      <c r="F382" s="32">
        <f>'5 жастағы балалар Ш'!CH115</f>
        <v>0</v>
      </c>
      <c r="G382" s="44"/>
    </row>
    <row r="383" spans="2:7">
      <c r="B383" s="37"/>
      <c r="C383" s="43"/>
      <c r="D383" s="32">
        <f>'5 жастағы балалар К'!CI115</f>
        <v>0</v>
      </c>
      <c r="E383" s="44"/>
      <c r="F383" s="32">
        <f>'5 жастағы балалар Ш'!CI115</f>
        <v>0</v>
      </c>
      <c r="G383" s="44"/>
    </row>
    <row r="384" spans="2:7">
      <c r="B384" s="37">
        <v>29</v>
      </c>
      <c r="C384" s="43"/>
      <c r="D384" s="42"/>
      <c r="E384" s="44"/>
      <c r="F384" s="32">
        <f>'5 жастағы балалар Ш'!CJ115</f>
        <v>0</v>
      </c>
      <c r="G384" s="44"/>
    </row>
    <row r="385" spans="2:7">
      <c r="B385" s="37"/>
      <c r="C385" s="43"/>
      <c r="D385" s="44"/>
      <c r="E385" s="44"/>
      <c r="F385" s="32">
        <f>'5 жастағы балалар Ш'!CK115</f>
        <v>1</v>
      </c>
      <c r="G385" s="44"/>
    </row>
    <row r="386" spans="2:7">
      <c r="B386" s="37"/>
      <c r="C386" s="43"/>
      <c r="D386" s="44"/>
      <c r="E386" s="44"/>
      <c r="F386" s="32">
        <f>'5 жастағы балалар Ш'!CL115</f>
        <v>0</v>
      </c>
      <c r="G386" s="44"/>
    </row>
    <row r="387" spans="2:7">
      <c r="B387" s="37">
        <v>30</v>
      </c>
      <c r="C387" s="43"/>
      <c r="D387" s="44"/>
      <c r="E387" s="44"/>
      <c r="F387" s="32">
        <f>'5 жастағы балалар Ш'!CM115</f>
        <v>0</v>
      </c>
      <c r="G387" s="44"/>
    </row>
    <row r="388" spans="2:7">
      <c r="B388" s="37"/>
      <c r="C388" s="43"/>
      <c r="D388" s="44"/>
      <c r="E388" s="44"/>
      <c r="F388" s="32">
        <f>'5 жастағы балалар Ш'!CN115</f>
        <v>1</v>
      </c>
      <c r="G388" s="44"/>
    </row>
    <row r="389" spans="2:7">
      <c r="B389" s="37"/>
      <c r="C389" s="43"/>
      <c r="D389" s="44"/>
      <c r="E389" s="44"/>
      <c r="F389" s="32">
        <f>'5 жастағы балалар Ш'!CO115</f>
        <v>0</v>
      </c>
      <c r="G389" s="44"/>
    </row>
    <row r="390" spans="2:7">
      <c r="B390" s="37">
        <v>31</v>
      </c>
      <c r="C390" s="43"/>
      <c r="D390" s="44"/>
      <c r="E390" s="44"/>
      <c r="F390" s="32">
        <f>'5 жастағы балалар Ш'!CP115</f>
        <v>0</v>
      </c>
      <c r="G390" s="44"/>
    </row>
    <row r="391" spans="2:7">
      <c r="B391" s="37"/>
      <c r="C391" s="43"/>
      <c r="D391" s="44"/>
      <c r="E391" s="44"/>
      <c r="F391" s="32">
        <f>'5 жастағы балалар Ш'!CQ115</f>
        <v>1</v>
      </c>
      <c r="G391" s="44"/>
    </row>
    <row r="392" spans="2:7">
      <c r="B392" s="37"/>
      <c r="C392" s="43"/>
      <c r="D392" s="44"/>
      <c r="E392" s="44"/>
      <c r="F392" s="32">
        <f>'5 жастағы балалар Ш'!CR115</f>
        <v>0</v>
      </c>
      <c r="G392" s="44"/>
    </row>
    <row r="393" spans="2:7">
      <c r="B393" s="37">
        <v>32</v>
      </c>
      <c r="C393" s="43"/>
      <c r="D393" s="44"/>
      <c r="E393" s="44"/>
      <c r="F393" s="32">
        <f>'5 жастағы балалар Ш'!CS115</f>
        <v>0</v>
      </c>
      <c r="G393" s="44"/>
    </row>
    <row r="394" spans="2:7">
      <c r="B394" s="37"/>
      <c r="C394" s="43"/>
      <c r="D394" s="44"/>
      <c r="E394" s="44"/>
      <c r="F394" s="32">
        <f>'5 жастағы балалар Ш'!CT115</f>
        <v>1</v>
      </c>
      <c r="G394" s="44"/>
    </row>
    <row r="395" spans="2:7">
      <c r="B395" s="37"/>
      <c r="C395" s="43"/>
      <c r="D395" s="44"/>
      <c r="E395" s="44"/>
      <c r="F395" s="32">
        <f>'5 жастағы балалар Ш'!CU115</f>
        <v>0</v>
      </c>
      <c r="G395" s="44"/>
    </row>
    <row r="396" spans="2:7">
      <c r="B396" s="37">
        <v>33</v>
      </c>
      <c r="C396" s="43"/>
      <c r="D396" s="44"/>
      <c r="E396" s="44"/>
      <c r="F396" s="32">
        <f>'5 жастағы балалар Ш'!CV115</f>
        <v>0</v>
      </c>
      <c r="G396" s="44"/>
    </row>
    <row r="397" spans="2:7">
      <c r="B397" s="37"/>
      <c r="C397" s="43"/>
      <c r="D397" s="44"/>
      <c r="E397" s="44"/>
      <c r="F397" s="32">
        <f>'5 жастағы балалар Ш'!CW115</f>
        <v>1</v>
      </c>
      <c r="G397" s="44"/>
    </row>
    <row r="398" spans="2:7">
      <c r="B398" s="37"/>
      <c r="C398" s="43"/>
      <c r="D398" s="44"/>
      <c r="E398" s="44"/>
      <c r="F398" s="32">
        <f>'5 жастағы балалар Ш'!CX115</f>
        <v>0</v>
      </c>
      <c r="G398" s="44"/>
    </row>
    <row r="399" spans="2:7">
      <c r="B399" s="37">
        <v>34</v>
      </c>
      <c r="C399" s="43"/>
      <c r="D399" s="44"/>
      <c r="E399" s="44"/>
      <c r="F399" s="32">
        <f>'5 жастағы балалар Ш'!CY115</f>
        <v>0</v>
      </c>
      <c r="G399" s="44"/>
    </row>
    <row r="400" spans="2:7">
      <c r="B400" s="37"/>
      <c r="C400" s="43"/>
      <c r="D400" s="44"/>
      <c r="E400" s="44"/>
      <c r="F400" s="32">
        <f>'5 жастағы балалар Ш'!CZ115</f>
        <v>1</v>
      </c>
      <c r="G400" s="44"/>
    </row>
    <row r="401" spans="2:7">
      <c r="B401" s="37"/>
      <c r="C401" s="43"/>
      <c r="D401" s="44"/>
      <c r="E401" s="44"/>
      <c r="F401" s="32">
        <f>'5 жастағы балалар Ш'!DA115</f>
        <v>0</v>
      </c>
      <c r="G401" s="44"/>
    </row>
    <row r="402" spans="2:7">
      <c r="B402" s="37">
        <v>35</v>
      </c>
      <c r="C402" s="43"/>
      <c r="D402" s="44"/>
      <c r="E402" s="44"/>
      <c r="F402" s="32">
        <f>'5 жастағы балалар Ш'!DB115</f>
        <v>1</v>
      </c>
      <c r="G402" s="44"/>
    </row>
    <row r="403" spans="2:7">
      <c r="B403" s="37"/>
      <c r="C403" s="43"/>
      <c r="D403" s="44"/>
      <c r="E403" s="44"/>
      <c r="F403" s="32">
        <f>'5 жастағы балалар Ш'!DC115</f>
        <v>0</v>
      </c>
      <c r="G403" s="44"/>
    </row>
    <row r="404" spans="2:7">
      <c r="B404" s="37"/>
      <c r="C404" s="45"/>
      <c r="D404" s="46"/>
      <c r="E404" s="46"/>
      <c r="F404" s="32">
        <f>'5 жастағы балалар Ш'!DD115</f>
        <v>0</v>
      </c>
      <c r="G404" s="46"/>
    </row>
    <row r="405" spans="2:2">
      <c r="B405" s="47">
        <f>СВОД3!V10</f>
        <v>3</v>
      </c>
    </row>
    <row r="508" ht="15.15"/>
    <row r="509" ht="15" customHeight="1" spans="13:48">
      <c r="M509" s="48">
        <v>1</v>
      </c>
      <c r="N509" s="49" t="s">
        <v>841</v>
      </c>
      <c r="O509" s="50">
        <v>1</v>
      </c>
      <c r="P509" s="49" t="s">
        <v>842</v>
      </c>
      <c r="Q509" s="50">
        <v>1</v>
      </c>
      <c r="R509" s="57" t="s">
        <v>843</v>
      </c>
      <c r="S509" s="48">
        <v>1</v>
      </c>
      <c r="T509" s="49" t="s">
        <v>844</v>
      </c>
      <c r="U509" s="50">
        <v>1</v>
      </c>
      <c r="V509" s="49" t="s">
        <v>845</v>
      </c>
      <c r="W509" s="50">
        <v>1</v>
      </c>
      <c r="X509" s="57" t="s">
        <v>846</v>
      </c>
      <c r="Y509" s="48">
        <v>1</v>
      </c>
      <c r="Z509" s="49" t="s">
        <v>847</v>
      </c>
      <c r="AA509" s="50">
        <v>1</v>
      </c>
      <c r="AB509" s="49" t="s">
        <v>848</v>
      </c>
      <c r="AC509" s="50">
        <v>1</v>
      </c>
      <c r="AD509" s="57" t="s">
        <v>849</v>
      </c>
      <c r="AE509" s="48">
        <v>1</v>
      </c>
      <c r="AF509" s="49" t="s">
        <v>850</v>
      </c>
      <c r="AG509" s="50">
        <v>1</v>
      </c>
      <c r="AH509" s="49" t="s">
        <v>851</v>
      </c>
      <c r="AI509" s="50">
        <v>1</v>
      </c>
      <c r="AJ509" s="57" t="s">
        <v>852</v>
      </c>
      <c r="AK509" s="48">
        <v>1</v>
      </c>
      <c r="AL509" s="49" t="s">
        <v>853</v>
      </c>
      <c r="AM509" s="50">
        <v>1</v>
      </c>
      <c r="AN509" s="49" t="s">
        <v>854</v>
      </c>
      <c r="AO509" s="50">
        <v>1</v>
      </c>
      <c r="AP509" s="60" t="s">
        <v>855</v>
      </c>
      <c r="AQ509" s="48">
        <v>1</v>
      </c>
      <c r="AR509" s="49" t="s">
        <v>856</v>
      </c>
      <c r="AS509" s="50">
        <v>1</v>
      </c>
      <c r="AT509" s="49" t="s">
        <v>857</v>
      </c>
      <c r="AU509" s="50">
        <v>1</v>
      </c>
      <c r="AV509" s="61" t="s">
        <v>858</v>
      </c>
    </row>
    <row r="510" ht="15" customHeight="1" spans="13:48">
      <c r="M510" s="51"/>
      <c r="N510" s="52"/>
      <c r="O510" s="53"/>
      <c r="P510" s="52"/>
      <c r="Q510" s="53"/>
      <c r="R510" s="58"/>
      <c r="S510" s="51"/>
      <c r="T510" s="52"/>
      <c r="U510" s="53"/>
      <c r="V510" s="52"/>
      <c r="W510" s="53"/>
      <c r="X510" s="58"/>
      <c r="Y510" s="51"/>
      <c r="Z510" s="52"/>
      <c r="AA510" s="53"/>
      <c r="AB510" s="52"/>
      <c r="AC510" s="53"/>
      <c r="AD510" s="58"/>
      <c r="AE510" s="51"/>
      <c r="AF510" s="52"/>
      <c r="AG510" s="53"/>
      <c r="AH510" s="52"/>
      <c r="AI510" s="53"/>
      <c r="AJ510" s="58"/>
      <c r="AK510" s="51"/>
      <c r="AL510" s="52"/>
      <c r="AM510" s="53"/>
      <c r="AN510" s="52"/>
      <c r="AO510" s="53"/>
      <c r="AP510" s="62"/>
      <c r="AQ510" s="63"/>
      <c r="AR510" s="63"/>
      <c r="AS510" s="63"/>
      <c r="AT510" s="63"/>
      <c r="AU510" s="63"/>
      <c r="AV510" s="63"/>
    </row>
    <row r="511" ht="15" customHeight="1" spans="13:48">
      <c r="M511" s="51"/>
      <c r="N511" s="52"/>
      <c r="O511" s="53"/>
      <c r="P511" s="52"/>
      <c r="Q511" s="53"/>
      <c r="R511" s="58"/>
      <c r="S511" s="51"/>
      <c r="T511" s="52"/>
      <c r="U511" s="53"/>
      <c r="V511" s="52"/>
      <c r="W511" s="53"/>
      <c r="X511" s="58"/>
      <c r="Y511" s="51"/>
      <c r="Z511" s="52"/>
      <c r="AA511" s="53"/>
      <c r="AB511" s="52"/>
      <c r="AC511" s="53"/>
      <c r="AD511" s="58"/>
      <c r="AE511" s="51"/>
      <c r="AF511" s="52"/>
      <c r="AG511" s="53"/>
      <c r="AH511" s="52"/>
      <c r="AI511" s="53"/>
      <c r="AJ511" s="58"/>
      <c r="AK511" s="51"/>
      <c r="AL511" s="52"/>
      <c r="AM511" s="53"/>
      <c r="AN511" s="52"/>
      <c r="AO511" s="53"/>
      <c r="AP511" s="62"/>
      <c r="AQ511" s="63"/>
      <c r="AR511" s="63"/>
      <c r="AS511" s="63"/>
      <c r="AT511" s="63"/>
      <c r="AU511" s="63"/>
      <c r="AV511" s="63"/>
    </row>
    <row r="512" ht="15" customHeight="1" spans="13:48">
      <c r="M512" s="54"/>
      <c r="N512" s="55"/>
      <c r="O512" s="56"/>
      <c r="P512" s="55"/>
      <c r="Q512" s="56"/>
      <c r="R512" s="59"/>
      <c r="S512" s="54"/>
      <c r="T512" s="55"/>
      <c r="U512" s="56"/>
      <c r="V512" s="55"/>
      <c r="W512" s="56"/>
      <c r="X512" s="59"/>
      <c r="Y512" s="54"/>
      <c r="Z512" s="55"/>
      <c r="AA512" s="56"/>
      <c r="AB512" s="55"/>
      <c r="AC512" s="56"/>
      <c r="AD512" s="59"/>
      <c r="AE512" s="54"/>
      <c r="AF512" s="55"/>
      <c r="AG512" s="56"/>
      <c r="AH512" s="55"/>
      <c r="AI512" s="56"/>
      <c r="AJ512" s="59"/>
      <c r="AK512" s="54"/>
      <c r="AL512" s="55"/>
      <c r="AM512" s="56"/>
      <c r="AN512" s="55"/>
      <c r="AO512" s="56"/>
      <c r="AP512" s="55"/>
      <c r="AQ512" s="64"/>
      <c r="AR512" s="65"/>
      <c r="AS512" s="65"/>
      <c r="AT512" s="65"/>
      <c r="AU512" s="65"/>
      <c r="AV512" s="66"/>
    </row>
    <row r="513" ht="15" customHeight="1" spans="13:48">
      <c r="M513" s="67">
        <v>1</v>
      </c>
      <c r="N513" s="68" t="s">
        <v>859</v>
      </c>
      <c r="O513" s="69">
        <v>1</v>
      </c>
      <c r="P513" s="68" t="s">
        <v>860</v>
      </c>
      <c r="Q513" s="69">
        <v>1</v>
      </c>
      <c r="R513" s="100" t="s">
        <v>861</v>
      </c>
      <c r="S513" s="67">
        <v>1</v>
      </c>
      <c r="T513" s="68" t="s">
        <v>862</v>
      </c>
      <c r="U513" s="69">
        <v>1</v>
      </c>
      <c r="V513" s="68" t="s">
        <v>863</v>
      </c>
      <c r="W513" s="69">
        <v>1</v>
      </c>
      <c r="X513" s="100" t="s">
        <v>864</v>
      </c>
      <c r="Y513" s="67">
        <v>1</v>
      </c>
      <c r="Z513" s="68" t="s">
        <v>865</v>
      </c>
      <c r="AA513" s="69">
        <v>1</v>
      </c>
      <c r="AB513" s="68" t="s">
        <v>866</v>
      </c>
      <c r="AC513" s="69">
        <v>1</v>
      </c>
      <c r="AD513" s="100" t="s">
        <v>867</v>
      </c>
      <c r="AE513" s="67">
        <v>1</v>
      </c>
      <c r="AF513" s="68" t="s">
        <v>868</v>
      </c>
      <c r="AG513" s="69">
        <v>1</v>
      </c>
      <c r="AH513" s="68" t="s">
        <v>869</v>
      </c>
      <c r="AI513" s="69">
        <v>1</v>
      </c>
      <c r="AJ513" s="100" t="s">
        <v>870</v>
      </c>
      <c r="AK513" s="67">
        <v>1</v>
      </c>
      <c r="AL513" s="68" t="s">
        <v>871</v>
      </c>
      <c r="AM513" s="69">
        <v>1</v>
      </c>
      <c r="AN513" s="68" t="s">
        <v>872</v>
      </c>
      <c r="AO513" s="69">
        <v>1</v>
      </c>
      <c r="AP513" s="108" t="s">
        <v>873</v>
      </c>
      <c r="AQ513" s="67">
        <v>1</v>
      </c>
      <c r="AR513" s="68" t="s">
        <v>874</v>
      </c>
      <c r="AS513" s="69">
        <v>1</v>
      </c>
      <c r="AT513" s="68" t="s">
        <v>875</v>
      </c>
      <c r="AU513" s="69">
        <v>1</v>
      </c>
      <c r="AV513" s="100" t="s">
        <v>876</v>
      </c>
    </row>
    <row r="514" ht="15" customHeight="1" spans="13:48">
      <c r="M514" s="67"/>
      <c r="N514" s="68"/>
      <c r="O514" s="69"/>
      <c r="P514" s="68"/>
      <c r="Q514" s="69"/>
      <c r="R514" s="100"/>
      <c r="S514" s="67"/>
      <c r="T514" s="68"/>
      <c r="U514" s="69"/>
      <c r="V514" s="68"/>
      <c r="W514" s="69"/>
      <c r="X514" s="100"/>
      <c r="Y514" s="67"/>
      <c r="Z514" s="68"/>
      <c r="AA514" s="69"/>
      <c r="AB514" s="68"/>
      <c r="AC514" s="69"/>
      <c r="AD514" s="100"/>
      <c r="AE514" s="67"/>
      <c r="AF514" s="68"/>
      <c r="AG514" s="69"/>
      <c r="AH514" s="68"/>
      <c r="AI514" s="69"/>
      <c r="AJ514" s="100"/>
      <c r="AK514" s="67"/>
      <c r="AL514" s="68"/>
      <c r="AM514" s="69"/>
      <c r="AN514" s="68"/>
      <c r="AO514" s="69"/>
      <c r="AP514" s="108"/>
      <c r="AQ514" s="109"/>
      <c r="AR514" s="109"/>
      <c r="AS514" s="109"/>
      <c r="AT514" s="109"/>
      <c r="AU514" s="109"/>
      <c r="AV514" s="109"/>
    </row>
    <row r="515" ht="15" customHeight="1" spans="13:48">
      <c r="M515" s="67"/>
      <c r="N515" s="68"/>
      <c r="O515" s="69"/>
      <c r="P515" s="68"/>
      <c r="Q515" s="69"/>
      <c r="R515" s="100"/>
      <c r="S515" s="67"/>
      <c r="T515" s="68"/>
      <c r="U515" s="69"/>
      <c r="V515" s="68"/>
      <c r="W515" s="69"/>
      <c r="X515" s="100"/>
      <c r="Y515" s="67"/>
      <c r="Z515" s="68"/>
      <c r="AA515" s="69"/>
      <c r="AB515" s="68"/>
      <c r="AC515" s="69"/>
      <c r="AD515" s="100"/>
      <c r="AE515" s="67"/>
      <c r="AF515" s="68"/>
      <c r="AG515" s="69"/>
      <c r="AH515" s="68"/>
      <c r="AI515" s="69"/>
      <c r="AJ515" s="100"/>
      <c r="AK515" s="67"/>
      <c r="AL515" s="68"/>
      <c r="AM515" s="69"/>
      <c r="AN515" s="68"/>
      <c r="AO515" s="69"/>
      <c r="AP515" s="108"/>
      <c r="AQ515" s="109"/>
      <c r="AR515" s="109"/>
      <c r="AS515" s="109"/>
      <c r="AT515" s="109"/>
      <c r="AU515" s="109"/>
      <c r="AV515" s="109"/>
    </row>
    <row r="516" ht="15" customHeight="1" spans="13:48">
      <c r="M516" s="70"/>
      <c r="N516" s="71"/>
      <c r="O516" s="72"/>
      <c r="P516" s="71"/>
      <c r="Q516" s="72"/>
      <c r="R516" s="101"/>
      <c r="S516" s="70"/>
      <c r="T516" s="71"/>
      <c r="U516" s="72"/>
      <c r="V516" s="71"/>
      <c r="W516" s="72"/>
      <c r="X516" s="101"/>
      <c r="Y516" s="70"/>
      <c r="Z516" s="71"/>
      <c r="AA516" s="72"/>
      <c r="AB516" s="71"/>
      <c r="AC516" s="72"/>
      <c r="AD516" s="101"/>
      <c r="AE516" s="70"/>
      <c r="AF516" s="71"/>
      <c r="AG516" s="72"/>
      <c r="AH516" s="71"/>
      <c r="AI516" s="72"/>
      <c r="AJ516" s="101"/>
      <c r="AK516" s="70"/>
      <c r="AL516" s="71"/>
      <c r="AM516" s="72"/>
      <c r="AN516" s="71"/>
      <c r="AO516" s="72"/>
      <c r="AP516" s="71"/>
      <c r="AQ516" s="110"/>
      <c r="AR516" s="111"/>
      <c r="AS516" s="111"/>
      <c r="AT516" s="111"/>
      <c r="AU516" s="111"/>
      <c r="AV516" s="111"/>
    </row>
    <row r="517" ht="15" customHeight="1" spans="13:48">
      <c r="M517" s="67">
        <v>1</v>
      </c>
      <c r="N517" s="68" t="s">
        <v>877</v>
      </c>
      <c r="O517" s="69">
        <v>1</v>
      </c>
      <c r="P517" s="68" t="s">
        <v>878</v>
      </c>
      <c r="Q517" s="69">
        <v>1</v>
      </c>
      <c r="R517" s="100" t="s">
        <v>879</v>
      </c>
      <c r="S517" s="67">
        <v>1</v>
      </c>
      <c r="T517" s="68" t="s">
        <v>880</v>
      </c>
      <c r="U517" s="69">
        <v>1</v>
      </c>
      <c r="V517" s="68" t="s">
        <v>881</v>
      </c>
      <c r="W517" s="69">
        <v>1</v>
      </c>
      <c r="X517" s="100" t="s">
        <v>882</v>
      </c>
      <c r="Y517" s="67">
        <v>1</v>
      </c>
      <c r="Z517" s="68" t="s">
        <v>883</v>
      </c>
      <c r="AA517" s="69">
        <v>1</v>
      </c>
      <c r="AB517" s="68" t="s">
        <v>884</v>
      </c>
      <c r="AC517" s="69">
        <v>1</v>
      </c>
      <c r="AD517" s="100" t="s">
        <v>885</v>
      </c>
      <c r="AE517" s="67">
        <v>1</v>
      </c>
      <c r="AF517" s="68" t="s">
        <v>886</v>
      </c>
      <c r="AG517" s="69">
        <v>1</v>
      </c>
      <c r="AH517" s="68" t="s">
        <v>887</v>
      </c>
      <c r="AI517" s="69">
        <v>1</v>
      </c>
      <c r="AJ517" s="100" t="s">
        <v>888</v>
      </c>
      <c r="AK517" s="67">
        <v>1</v>
      </c>
      <c r="AL517" s="68" t="s">
        <v>889</v>
      </c>
      <c r="AM517" s="69">
        <v>1</v>
      </c>
      <c r="AN517" s="68" t="s">
        <v>890</v>
      </c>
      <c r="AO517" s="69">
        <v>1</v>
      </c>
      <c r="AP517" s="100" t="s">
        <v>891</v>
      </c>
      <c r="AQ517" s="67">
        <v>1</v>
      </c>
      <c r="AR517" s="68" t="s">
        <v>892</v>
      </c>
      <c r="AS517" s="69">
        <v>1</v>
      </c>
      <c r="AT517" s="68" t="s">
        <v>893</v>
      </c>
      <c r="AU517" s="69">
        <v>1</v>
      </c>
      <c r="AV517" s="100" t="s">
        <v>894</v>
      </c>
    </row>
    <row r="518" ht="15" customHeight="1" spans="13:48">
      <c r="M518" s="67"/>
      <c r="N518" s="68"/>
      <c r="O518" s="69"/>
      <c r="P518" s="68"/>
      <c r="Q518" s="69"/>
      <c r="R518" s="100"/>
      <c r="S518" s="67"/>
      <c r="T518" s="68"/>
      <c r="U518" s="69"/>
      <c r="V518" s="68"/>
      <c r="W518" s="69"/>
      <c r="X518" s="100"/>
      <c r="Y518" s="67"/>
      <c r="Z518" s="68"/>
      <c r="AA518" s="69"/>
      <c r="AB518" s="68"/>
      <c r="AC518" s="69"/>
      <c r="AD518" s="100"/>
      <c r="AE518" s="67"/>
      <c r="AF518" s="68"/>
      <c r="AG518" s="69"/>
      <c r="AH518" s="68"/>
      <c r="AI518" s="69"/>
      <c r="AJ518" s="100"/>
      <c r="AK518" s="67"/>
      <c r="AL518" s="68"/>
      <c r="AM518" s="69"/>
      <c r="AN518" s="68"/>
      <c r="AO518" s="69"/>
      <c r="AP518" s="108"/>
      <c r="AQ518" s="109"/>
      <c r="AR518" s="109"/>
      <c r="AS518" s="109"/>
      <c r="AT518" s="109"/>
      <c r="AU518" s="109"/>
      <c r="AV518" s="109"/>
    </row>
    <row r="519" ht="15" customHeight="1" spans="13:48">
      <c r="M519" s="67"/>
      <c r="N519" s="68"/>
      <c r="O519" s="69"/>
      <c r="P519" s="68"/>
      <c r="Q519" s="69"/>
      <c r="R519" s="100"/>
      <c r="S519" s="67"/>
      <c r="T519" s="68"/>
      <c r="U519" s="69"/>
      <c r="V519" s="68"/>
      <c r="W519" s="69"/>
      <c r="X519" s="100"/>
      <c r="Y519" s="67"/>
      <c r="Z519" s="68"/>
      <c r="AA519" s="69"/>
      <c r="AB519" s="68"/>
      <c r="AC519" s="69"/>
      <c r="AD519" s="100"/>
      <c r="AE519" s="67"/>
      <c r="AF519" s="68"/>
      <c r="AG519" s="69"/>
      <c r="AH519" s="68"/>
      <c r="AI519" s="69"/>
      <c r="AJ519" s="100"/>
      <c r="AK519" s="67"/>
      <c r="AL519" s="68"/>
      <c r="AM519" s="69"/>
      <c r="AN519" s="68"/>
      <c r="AO519" s="69"/>
      <c r="AP519" s="108"/>
      <c r="AQ519" s="109"/>
      <c r="AR519" s="109"/>
      <c r="AS519" s="109"/>
      <c r="AT519" s="109"/>
      <c r="AU519" s="109"/>
      <c r="AV519" s="109"/>
    </row>
    <row r="520" ht="15" customHeight="1" spans="13:48">
      <c r="M520" s="70"/>
      <c r="N520" s="71"/>
      <c r="O520" s="72"/>
      <c r="P520" s="71"/>
      <c r="Q520" s="72"/>
      <c r="R520" s="101"/>
      <c r="S520" s="70"/>
      <c r="T520" s="71"/>
      <c r="U520" s="72"/>
      <c r="V520" s="71"/>
      <c r="W520" s="72"/>
      <c r="X520" s="101"/>
      <c r="Y520" s="70"/>
      <c r="Z520" s="71"/>
      <c r="AA520" s="72"/>
      <c r="AB520" s="71"/>
      <c r="AC520" s="72"/>
      <c r="AD520" s="101"/>
      <c r="AE520" s="70"/>
      <c r="AF520" s="71"/>
      <c r="AG520" s="72"/>
      <c r="AH520" s="71"/>
      <c r="AI520" s="72"/>
      <c r="AJ520" s="101"/>
      <c r="AK520" s="70"/>
      <c r="AL520" s="71"/>
      <c r="AM520" s="72"/>
      <c r="AN520" s="71"/>
      <c r="AO520" s="72"/>
      <c r="AP520" s="71"/>
      <c r="AQ520" s="110"/>
      <c r="AR520" s="111"/>
      <c r="AS520" s="111"/>
      <c r="AT520" s="111"/>
      <c r="AU520" s="111"/>
      <c r="AV520" s="112"/>
    </row>
    <row r="521" ht="15" customHeight="1" spans="13:48">
      <c r="M521" s="67">
        <v>1</v>
      </c>
      <c r="N521" s="68" t="s">
        <v>895</v>
      </c>
      <c r="O521" s="69">
        <v>1</v>
      </c>
      <c r="P521" s="68" t="s">
        <v>896</v>
      </c>
      <c r="Q521" s="69">
        <v>1</v>
      </c>
      <c r="R521" s="100" t="s">
        <v>897</v>
      </c>
      <c r="S521" s="67">
        <v>1</v>
      </c>
      <c r="T521" s="68" t="s">
        <v>898</v>
      </c>
      <c r="U521" s="69">
        <v>1</v>
      </c>
      <c r="V521" s="68" t="s">
        <v>899</v>
      </c>
      <c r="W521" s="69">
        <v>1</v>
      </c>
      <c r="X521" s="100" t="s">
        <v>900</v>
      </c>
      <c r="Y521" s="67">
        <v>1</v>
      </c>
      <c r="Z521" s="68" t="s">
        <v>901</v>
      </c>
      <c r="AA521" s="69">
        <v>1</v>
      </c>
      <c r="AB521" s="68" t="s">
        <v>902</v>
      </c>
      <c r="AC521" s="69">
        <v>1</v>
      </c>
      <c r="AD521" s="100" t="s">
        <v>903</v>
      </c>
      <c r="AE521" s="67">
        <v>1</v>
      </c>
      <c r="AF521" s="68" t="s">
        <v>904</v>
      </c>
      <c r="AG521" s="69">
        <v>1</v>
      </c>
      <c r="AH521" s="107" t="s">
        <v>905</v>
      </c>
      <c r="AI521" s="69">
        <v>1</v>
      </c>
      <c r="AJ521" s="100" t="s">
        <v>906</v>
      </c>
      <c r="AK521" s="67">
        <v>1</v>
      </c>
      <c r="AL521" s="68" t="s">
        <v>907</v>
      </c>
      <c r="AM521" s="69">
        <v>1</v>
      </c>
      <c r="AN521" s="68" t="s">
        <v>908</v>
      </c>
      <c r="AO521" s="69">
        <v>1</v>
      </c>
      <c r="AP521" s="100" t="s">
        <v>909</v>
      </c>
      <c r="AQ521" s="67">
        <v>1</v>
      </c>
      <c r="AR521" s="68" t="s">
        <v>910</v>
      </c>
      <c r="AS521" s="69">
        <v>1</v>
      </c>
      <c r="AT521" s="68" t="s">
        <v>911</v>
      </c>
      <c r="AU521" s="69">
        <v>1</v>
      </c>
      <c r="AV521" s="100" t="s">
        <v>912</v>
      </c>
    </row>
    <row r="522" ht="15" customHeight="1" spans="13:48">
      <c r="M522" s="69"/>
      <c r="N522" s="68"/>
      <c r="O522" s="69"/>
      <c r="P522" s="68"/>
      <c r="Q522" s="69"/>
      <c r="R522" s="68"/>
      <c r="S522" s="69"/>
      <c r="T522" s="68"/>
      <c r="U522" s="69"/>
      <c r="V522" s="68"/>
      <c r="W522" s="69"/>
      <c r="X522" s="68"/>
      <c r="Y522" s="69"/>
      <c r="Z522" s="68"/>
      <c r="AA522" s="69"/>
      <c r="AB522" s="68"/>
      <c r="AC522" s="69"/>
      <c r="AD522" s="68"/>
      <c r="AE522" s="69"/>
      <c r="AF522" s="68"/>
      <c r="AG522" s="69"/>
      <c r="AH522" s="68"/>
      <c r="AI522" s="69"/>
      <c r="AJ522" s="68"/>
      <c r="AK522" s="69"/>
      <c r="AL522" s="68"/>
      <c r="AM522" s="69"/>
      <c r="AN522" s="68"/>
      <c r="AO522" s="69"/>
      <c r="AP522" s="68"/>
      <c r="AQ522" s="109"/>
      <c r="AR522" s="109"/>
      <c r="AS522" s="109"/>
      <c r="AT522" s="109"/>
      <c r="AU522" s="109"/>
      <c r="AV522" s="109"/>
    </row>
    <row r="523" ht="15" customHeight="1" spans="13:48">
      <c r="M523" s="69"/>
      <c r="N523" s="68"/>
      <c r="O523" s="69"/>
      <c r="P523" s="68"/>
      <c r="Q523" s="69"/>
      <c r="R523" s="68"/>
      <c r="S523" s="69"/>
      <c r="T523" s="68"/>
      <c r="U523" s="69"/>
      <c r="V523" s="68"/>
      <c r="W523" s="69"/>
      <c r="X523" s="68"/>
      <c r="Y523" s="69"/>
      <c r="Z523" s="68"/>
      <c r="AA523" s="69"/>
      <c r="AB523" s="68"/>
      <c r="AC523" s="69"/>
      <c r="AD523" s="68"/>
      <c r="AE523" s="69"/>
      <c r="AF523" s="68"/>
      <c r="AG523" s="69"/>
      <c r="AH523" s="68"/>
      <c r="AI523" s="69"/>
      <c r="AJ523" s="68"/>
      <c r="AK523" s="69"/>
      <c r="AL523" s="68"/>
      <c r="AM523" s="69"/>
      <c r="AN523" s="68"/>
      <c r="AO523" s="69"/>
      <c r="AP523" s="68"/>
      <c r="AQ523" s="109"/>
      <c r="AR523" s="109"/>
      <c r="AS523" s="109"/>
      <c r="AT523" s="109"/>
      <c r="AU523" s="109"/>
      <c r="AV523" s="109"/>
    </row>
    <row r="524" ht="15" customHeight="1" spans="13:48">
      <c r="M524" s="73"/>
      <c r="N524" s="74"/>
      <c r="O524" s="73"/>
      <c r="P524" s="74"/>
      <c r="Q524" s="73"/>
      <c r="R524" s="74"/>
      <c r="S524" s="73"/>
      <c r="T524" s="74"/>
      <c r="U524" s="73"/>
      <c r="V524" s="74"/>
      <c r="W524" s="73"/>
      <c r="X524" s="74"/>
      <c r="Y524" s="73"/>
      <c r="Z524" s="74"/>
      <c r="AA524" s="73"/>
      <c r="AB524" s="73"/>
      <c r="AC524" s="73"/>
      <c r="AD524" s="73"/>
      <c r="AE524" s="73"/>
      <c r="AF524" s="74"/>
      <c r="AG524" s="73"/>
      <c r="AH524" s="74"/>
      <c r="AI524" s="73"/>
      <c r="AJ524" s="74"/>
      <c r="AK524" s="73"/>
      <c r="AL524" s="74"/>
      <c r="AM524" s="73"/>
      <c r="AN524" s="74"/>
      <c r="AO524" s="73"/>
      <c r="AP524" s="74"/>
      <c r="AQ524" s="113"/>
      <c r="AR524" s="113"/>
      <c r="AS524" s="113"/>
      <c r="AT524" s="113"/>
      <c r="AU524" s="113"/>
      <c r="AV524" s="113"/>
    </row>
    <row r="525" ht="15" customHeight="1" spans="13:48">
      <c r="M525" s="75">
        <v>1</v>
      </c>
      <c r="N525" s="76" t="s">
        <v>913</v>
      </c>
      <c r="O525" s="77">
        <v>1</v>
      </c>
      <c r="P525" s="76" t="s">
        <v>914</v>
      </c>
      <c r="Q525" s="77">
        <v>1</v>
      </c>
      <c r="R525" s="102" t="s">
        <v>915</v>
      </c>
      <c r="S525" s="75">
        <v>1</v>
      </c>
      <c r="T525" s="76" t="s">
        <v>916</v>
      </c>
      <c r="U525" s="77">
        <v>1</v>
      </c>
      <c r="V525" s="76" t="s">
        <v>917</v>
      </c>
      <c r="W525" s="77">
        <v>1</v>
      </c>
      <c r="X525" s="102" t="s">
        <v>918</v>
      </c>
      <c r="Y525" s="75">
        <v>1</v>
      </c>
      <c r="Z525" s="76" t="s">
        <v>919</v>
      </c>
      <c r="AA525" s="77">
        <v>1</v>
      </c>
      <c r="AB525" s="76" t="s">
        <v>920</v>
      </c>
      <c r="AC525" s="77">
        <v>1</v>
      </c>
      <c r="AD525" s="102" t="s">
        <v>921</v>
      </c>
      <c r="AE525" s="75">
        <v>1</v>
      </c>
      <c r="AF525" s="76" t="s">
        <v>922</v>
      </c>
      <c r="AG525" s="77">
        <v>1</v>
      </c>
      <c r="AH525" s="76" t="s">
        <v>923</v>
      </c>
      <c r="AI525" s="77">
        <v>1</v>
      </c>
      <c r="AJ525" s="76" t="s">
        <v>924</v>
      </c>
      <c r="AK525" s="75">
        <v>1</v>
      </c>
      <c r="AL525" s="76" t="s">
        <v>925</v>
      </c>
      <c r="AM525" s="77">
        <v>1</v>
      </c>
      <c r="AN525" s="76" t="s">
        <v>926</v>
      </c>
      <c r="AO525" s="77">
        <v>1</v>
      </c>
      <c r="AP525" s="76" t="s">
        <v>927</v>
      </c>
      <c r="AQ525" s="75">
        <v>1</v>
      </c>
      <c r="AR525" s="76" t="s">
        <v>928</v>
      </c>
      <c r="AS525" s="77">
        <v>1</v>
      </c>
      <c r="AT525" s="76" t="s">
        <v>929</v>
      </c>
      <c r="AU525" s="77">
        <v>1</v>
      </c>
      <c r="AV525" s="76" t="s">
        <v>930</v>
      </c>
    </row>
    <row r="526" ht="15" customHeight="1" spans="13:48">
      <c r="M526" s="75"/>
      <c r="N526" s="76"/>
      <c r="O526" s="77"/>
      <c r="P526" s="76"/>
      <c r="Q526" s="77"/>
      <c r="R526" s="102"/>
      <c r="S526" s="75"/>
      <c r="T526" s="76"/>
      <c r="U526" s="77"/>
      <c r="V526" s="76"/>
      <c r="W526" s="77"/>
      <c r="X526" s="102"/>
      <c r="Y526" s="75"/>
      <c r="Z526" s="76"/>
      <c r="AA526" s="77"/>
      <c r="AB526" s="76"/>
      <c r="AC526" s="77"/>
      <c r="AD526" s="102"/>
      <c r="AE526" s="75"/>
      <c r="AF526" s="76"/>
      <c r="AG526" s="77"/>
      <c r="AH526" s="76"/>
      <c r="AI526" s="77"/>
      <c r="AJ526" s="102"/>
      <c r="AK526" s="75"/>
      <c r="AL526" s="76"/>
      <c r="AM526" s="77"/>
      <c r="AN526" s="76"/>
      <c r="AO526" s="77"/>
      <c r="AP526" s="114"/>
      <c r="AQ526" s="115"/>
      <c r="AR526" s="115"/>
      <c r="AS526" s="115"/>
      <c r="AT526" s="115"/>
      <c r="AU526" s="115"/>
      <c r="AV526" s="115"/>
    </row>
    <row r="527" ht="15" customHeight="1" spans="13:48">
      <c r="M527" s="75"/>
      <c r="N527" s="76"/>
      <c r="O527" s="77"/>
      <c r="P527" s="76"/>
      <c r="Q527" s="77"/>
      <c r="R527" s="102"/>
      <c r="S527" s="75"/>
      <c r="T527" s="76"/>
      <c r="U527" s="77"/>
      <c r="V527" s="76"/>
      <c r="W527" s="77"/>
      <c r="X527" s="102"/>
      <c r="Y527" s="75"/>
      <c r="Z527" s="76"/>
      <c r="AA527" s="77"/>
      <c r="AB527" s="76"/>
      <c r="AC527" s="77"/>
      <c r="AD527" s="102"/>
      <c r="AE527" s="75"/>
      <c r="AF527" s="76"/>
      <c r="AG527" s="77"/>
      <c r="AH527" s="76"/>
      <c r="AI527" s="77"/>
      <c r="AJ527" s="102"/>
      <c r="AK527" s="75"/>
      <c r="AL527" s="76"/>
      <c r="AM527" s="77"/>
      <c r="AN527" s="76"/>
      <c r="AO527" s="77"/>
      <c r="AP527" s="114"/>
      <c r="AQ527" s="115"/>
      <c r="AR527" s="115"/>
      <c r="AS527" s="115"/>
      <c r="AT527" s="115"/>
      <c r="AU527" s="115"/>
      <c r="AV527" s="115"/>
    </row>
    <row r="528" ht="15" customHeight="1" spans="13:48">
      <c r="M528" s="54"/>
      <c r="N528" s="55"/>
      <c r="O528" s="56"/>
      <c r="P528" s="55"/>
      <c r="Q528" s="56"/>
      <c r="R528" s="59"/>
      <c r="S528" s="54"/>
      <c r="T528" s="55"/>
      <c r="U528" s="56"/>
      <c r="V528" s="55"/>
      <c r="W528" s="56"/>
      <c r="X528" s="59"/>
      <c r="Y528" s="54"/>
      <c r="Z528" s="55"/>
      <c r="AA528" s="56"/>
      <c r="AB528" s="55"/>
      <c r="AC528" s="56"/>
      <c r="AD528" s="59"/>
      <c r="AE528" s="54"/>
      <c r="AF528" s="55"/>
      <c r="AG528" s="56"/>
      <c r="AH528" s="55"/>
      <c r="AI528" s="56"/>
      <c r="AJ528" s="59"/>
      <c r="AK528" s="54"/>
      <c r="AL528" s="55"/>
      <c r="AM528" s="56"/>
      <c r="AN528" s="55"/>
      <c r="AO528" s="56"/>
      <c r="AP528" s="55"/>
      <c r="AQ528" s="64"/>
      <c r="AR528" s="65"/>
      <c r="AS528" s="65"/>
      <c r="AT528" s="65"/>
      <c r="AU528" s="65"/>
      <c r="AV528" s="66"/>
    </row>
    <row r="529" ht="15" customHeight="1" spans="13:48">
      <c r="M529" s="78">
        <v>1</v>
      </c>
      <c r="N529" s="79" t="s">
        <v>931</v>
      </c>
      <c r="O529" s="80">
        <v>1</v>
      </c>
      <c r="P529" s="79" t="s">
        <v>932</v>
      </c>
      <c r="Q529" s="80">
        <v>1</v>
      </c>
      <c r="R529" s="79" t="s">
        <v>933</v>
      </c>
      <c r="S529" s="78">
        <v>1</v>
      </c>
      <c r="T529" s="79" t="s">
        <v>934</v>
      </c>
      <c r="U529" s="80">
        <v>1</v>
      </c>
      <c r="V529" s="79" t="s">
        <v>935</v>
      </c>
      <c r="W529" s="80">
        <v>1</v>
      </c>
      <c r="X529" s="79" t="s">
        <v>936</v>
      </c>
      <c r="Y529" s="78">
        <v>1</v>
      </c>
      <c r="Z529" s="79" t="s">
        <v>937</v>
      </c>
      <c r="AA529" s="80">
        <v>1</v>
      </c>
      <c r="AB529" s="79" t="s">
        <v>938</v>
      </c>
      <c r="AC529" s="80">
        <v>1</v>
      </c>
      <c r="AD529" s="79" t="s">
        <v>939</v>
      </c>
      <c r="AE529" s="78">
        <v>1</v>
      </c>
      <c r="AF529" s="79" t="s">
        <v>940</v>
      </c>
      <c r="AG529" s="80">
        <v>1</v>
      </c>
      <c r="AH529" s="79" t="s">
        <v>941</v>
      </c>
      <c r="AI529" s="80">
        <v>1</v>
      </c>
      <c r="AJ529" s="79" t="s">
        <v>942</v>
      </c>
      <c r="AK529" s="78">
        <v>1</v>
      </c>
      <c r="AL529" s="79" t="s">
        <v>943</v>
      </c>
      <c r="AM529" s="80">
        <v>1</v>
      </c>
      <c r="AN529" s="79" t="s">
        <v>944</v>
      </c>
      <c r="AO529" s="80">
        <v>1</v>
      </c>
      <c r="AP529" s="116" t="s">
        <v>945</v>
      </c>
      <c r="AQ529" s="78">
        <v>1</v>
      </c>
      <c r="AR529" s="79" t="s">
        <v>946</v>
      </c>
      <c r="AS529" s="80">
        <v>1</v>
      </c>
      <c r="AT529" s="79" t="s">
        <v>947</v>
      </c>
      <c r="AU529" s="80">
        <v>1</v>
      </c>
      <c r="AV529" s="116" t="s">
        <v>948</v>
      </c>
    </row>
    <row r="530" ht="15" customHeight="1" spans="13:48">
      <c r="M530" s="78"/>
      <c r="N530" s="79"/>
      <c r="O530" s="80"/>
      <c r="P530" s="79"/>
      <c r="Q530" s="80"/>
      <c r="R530" s="103"/>
      <c r="S530" s="78"/>
      <c r="T530" s="79"/>
      <c r="U530" s="80"/>
      <c r="V530" s="79"/>
      <c r="W530" s="80"/>
      <c r="X530" s="103"/>
      <c r="Y530" s="78"/>
      <c r="Z530" s="79"/>
      <c r="AA530" s="80"/>
      <c r="AB530" s="79"/>
      <c r="AC530" s="80"/>
      <c r="AD530" s="103"/>
      <c r="AE530" s="78"/>
      <c r="AF530" s="79"/>
      <c r="AG530" s="80"/>
      <c r="AH530" s="79"/>
      <c r="AI530" s="80"/>
      <c r="AJ530" s="103"/>
      <c r="AK530" s="78"/>
      <c r="AL530" s="79"/>
      <c r="AM530" s="80"/>
      <c r="AN530" s="79"/>
      <c r="AO530" s="80"/>
      <c r="AP530" s="116"/>
      <c r="AQ530" s="78"/>
      <c r="AR530" s="79"/>
      <c r="AS530" s="80"/>
      <c r="AT530" s="79"/>
      <c r="AU530" s="80"/>
      <c r="AV530" s="116"/>
    </row>
    <row r="531" ht="15" customHeight="1" spans="13:48">
      <c r="M531" s="78"/>
      <c r="N531" s="79"/>
      <c r="O531" s="80"/>
      <c r="P531" s="79"/>
      <c r="Q531" s="80"/>
      <c r="R531" s="103"/>
      <c r="S531" s="78"/>
      <c r="T531" s="79"/>
      <c r="U531" s="80"/>
      <c r="V531" s="79"/>
      <c r="W531" s="80"/>
      <c r="X531" s="103"/>
      <c r="Y531" s="78"/>
      <c r="Z531" s="79"/>
      <c r="AA531" s="80"/>
      <c r="AB531" s="79"/>
      <c r="AC531" s="80"/>
      <c r="AD531" s="103"/>
      <c r="AE531" s="78"/>
      <c r="AF531" s="79"/>
      <c r="AG531" s="80"/>
      <c r="AH531" s="79"/>
      <c r="AI531" s="80"/>
      <c r="AJ531" s="103"/>
      <c r="AK531" s="78"/>
      <c r="AL531" s="79"/>
      <c r="AM531" s="80"/>
      <c r="AN531" s="79"/>
      <c r="AO531" s="80"/>
      <c r="AP531" s="116"/>
      <c r="AQ531" s="78"/>
      <c r="AR531" s="79"/>
      <c r="AS531" s="80"/>
      <c r="AT531" s="79"/>
      <c r="AU531" s="80"/>
      <c r="AV531" s="116"/>
    </row>
    <row r="532" ht="15" customHeight="1" spans="13:48">
      <c r="M532" s="81"/>
      <c r="N532" s="82"/>
      <c r="O532" s="83"/>
      <c r="P532" s="82"/>
      <c r="Q532" s="83"/>
      <c r="R532" s="104"/>
      <c r="S532" s="81"/>
      <c r="T532" s="82"/>
      <c r="U532" s="83"/>
      <c r="V532" s="82"/>
      <c r="W532" s="83"/>
      <c r="X532" s="104"/>
      <c r="Y532" s="81"/>
      <c r="Z532" s="82"/>
      <c r="AA532" s="83"/>
      <c r="AB532" s="82"/>
      <c r="AC532" s="83"/>
      <c r="AD532" s="104"/>
      <c r="AE532" s="81"/>
      <c r="AF532" s="82"/>
      <c r="AG532" s="83"/>
      <c r="AH532" s="82"/>
      <c r="AI532" s="83"/>
      <c r="AJ532" s="104"/>
      <c r="AK532" s="81"/>
      <c r="AL532" s="82"/>
      <c r="AM532" s="83"/>
      <c r="AN532" s="82"/>
      <c r="AO532" s="83"/>
      <c r="AP532" s="82"/>
      <c r="AQ532" s="81"/>
      <c r="AR532" s="82"/>
      <c r="AS532" s="83"/>
      <c r="AT532" s="82"/>
      <c r="AU532" s="83"/>
      <c r="AV532" s="82"/>
    </row>
    <row r="533" ht="15" customHeight="1" spans="13:48">
      <c r="M533" s="78">
        <v>1</v>
      </c>
      <c r="N533" s="79" t="s">
        <v>949</v>
      </c>
      <c r="O533" s="80">
        <v>1</v>
      </c>
      <c r="P533" s="79" t="s">
        <v>950</v>
      </c>
      <c r="Q533" s="80">
        <v>1</v>
      </c>
      <c r="R533" s="79" t="s">
        <v>951</v>
      </c>
      <c r="S533" s="78">
        <v>1</v>
      </c>
      <c r="T533" s="79" t="s">
        <v>952</v>
      </c>
      <c r="U533" s="80">
        <v>1</v>
      </c>
      <c r="V533" s="79" t="s">
        <v>953</v>
      </c>
      <c r="W533" s="80">
        <v>1</v>
      </c>
      <c r="X533" s="79" t="s">
        <v>954</v>
      </c>
      <c r="Y533" s="78">
        <v>1</v>
      </c>
      <c r="Z533" s="79" t="s">
        <v>955</v>
      </c>
      <c r="AA533" s="80">
        <v>1</v>
      </c>
      <c r="AB533" s="79" t="s">
        <v>956</v>
      </c>
      <c r="AC533" s="80">
        <v>1</v>
      </c>
      <c r="AD533" s="79" t="s">
        <v>957</v>
      </c>
      <c r="AE533" s="78">
        <v>1</v>
      </c>
      <c r="AF533" s="79" t="s">
        <v>958</v>
      </c>
      <c r="AG533" s="80">
        <v>1</v>
      </c>
      <c r="AH533" s="79" t="s">
        <v>959</v>
      </c>
      <c r="AI533" s="80">
        <v>1</v>
      </c>
      <c r="AJ533" s="79" t="s">
        <v>960</v>
      </c>
      <c r="AK533" s="78">
        <v>1</v>
      </c>
      <c r="AL533" s="79" t="s">
        <v>961</v>
      </c>
      <c r="AM533" s="80">
        <v>1</v>
      </c>
      <c r="AN533" s="79" t="s">
        <v>962</v>
      </c>
      <c r="AO533" s="80">
        <v>1</v>
      </c>
      <c r="AP533" s="116" t="s">
        <v>963</v>
      </c>
      <c r="AQ533" s="78">
        <v>1</v>
      </c>
      <c r="AR533" s="79" t="s">
        <v>964</v>
      </c>
      <c r="AS533" s="80">
        <v>1</v>
      </c>
      <c r="AT533" s="79" t="s">
        <v>965</v>
      </c>
      <c r="AU533" s="80">
        <v>1</v>
      </c>
      <c r="AV533" s="116" t="s">
        <v>966</v>
      </c>
    </row>
    <row r="534" ht="15" customHeight="1" spans="13:48">
      <c r="M534" s="78"/>
      <c r="N534" s="79"/>
      <c r="O534" s="80"/>
      <c r="P534" s="79"/>
      <c r="Q534" s="80"/>
      <c r="R534" s="103"/>
      <c r="S534" s="78"/>
      <c r="T534" s="79"/>
      <c r="U534" s="80"/>
      <c r="V534" s="79"/>
      <c r="W534" s="80"/>
      <c r="X534" s="103"/>
      <c r="Y534" s="78"/>
      <c r="Z534" s="79"/>
      <c r="AA534" s="80"/>
      <c r="AB534" s="79"/>
      <c r="AC534" s="80"/>
      <c r="AD534" s="103"/>
      <c r="AE534" s="78"/>
      <c r="AF534" s="79"/>
      <c r="AG534" s="80"/>
      <c r="AH534" s="79"/>
      <c r="AI534" s="80"/>
      <c r="AJ534" s="103"/>
      <c r="AK534" s="78"/>
      <c r="AL534" s="79"/>
      <c r="AM534" s="80"/>
      <c r="AN534" s="79"/>
      <c r="AO534" s="80"/>
      <c r="AP534" s="116"/>
      <c r="AQ534" s="78"/>
      <c r="AR534" s="79"/>
      <c r="AS534" s="80"/>
      <c r="AT534" s="79"/>
      <c r="AU534" s="80"/>
      <c r="AV534" s="116"/>
    </row>
    <row r="535" ht="15" customHeight="1" spans="13:48">
      <c r="M535" s="78"/>
      <c r="N535" s="79"/>
      <c r="O535" s="80"/>
      <c r="P535" s="79"/>
      <c r="Q535" s="80"/>
      <c r="R535" s="103"/>
      <c r="S535" s="78"/>
      <c r="T535" s="79"/>
      <c r="U535" s="80"/>
      <c r="V535" s="79"/>
      <c r="W535" s="80"/>
      <c r="X535" s="103"/>
      <c r="Y535" s="78"/>
      <c r="Z535" s="79"/>
      <c r="AA535" s="80"/>
      <c r="AB535" s="79"/>
      <c r="AC535" s="80"/>
      <c r="AD535" s="103"/>
      <c r="AE535" s="78"/>
      <c r="AF535" s="79"/>
      <c r="AG535" s="80"/>
      <c r="AH535" s="79"/>
      <c r="AI535" s="80"/>
      <c r="AJ535" s="103"/>
      <c r="AK535" s="78"/>
      <c r="AL535" s="79"/>
      <c r="AM535" s="80"/>
      <c r="AN535" s="79"/>
      <c r="AO535" s="80"/>
      <c r="AP535" s="116"/>
      <c r="AQ535" s="78"/>
      <c r="AR535" s="79"/>
      <c r="AS535" s="80"/>
      <c r="AT535" s="79"/>
      <c r="AU535" s="80"/>
      <c r="AV535" s="116"/>
    </row>
    <row r="536" ht="15" customHeight="1" spans="13:48">
      <c r="M536" s="81"/>
      <c r="N536" s="82"/>
      <c r="O536" s="83"/>
      <c r="P536" s="82"/>
      <c r="Q536" s="83"/>
      <c r="R536" s="104"/>
      <c r="S536" s="81"/>
      <c r="T536" s="82"/>
      <c r="U536" s="83"/>
      <c r="V536" s="82"/>
      <c r="W536" s="83"/>
      <c r="X536" s="104"/>
      <c r="Y536" s="81"/>
      <c r="Z536" s="82"/>
      <c r="AA536" s="83"/>
      <c r="AB536" s="82"/>
      <c r="AC536" s="83"/>
      <c r="AD536" s="104"/>
      <c r="AE536" s="81"/>
      <c r="AF536" s="82"/>
      <c r="AG536" s="83"/>
      <c r="AH536" s="82"/>
      <c r="AI536" s="83"/>
      <c r="AJ536" s="104"/>
      <c r="AK536" s="81"/>
      <c r="AL536" s="82"/>
      <c r="AM536" s="83"/>
      <c r="AN536" s="82"/>
      <c r="AO536" s="83"/>
      <c r="AP536" s="82"/>
      <c r="AQ536" s="81"/>
      <c r="AR536" s="82"/>
      <c r="AS536" s="83"/>
      <c r="AT536" s="82"/>
      <c r="AU536" s="83"/>
      <c r="AV536" s="82"/>
    </row>
    <row r="537" ht="15" customHeight="1" spans="13:48">
      <c r="M537" s="78">
        <v>1</v>
      </c>
      <c r="N537" s="79" t="s">
        <v>967</v>
      </c>
      <c r="O537" s="80">
        <v>1</v>
      </c>
      <c r="P537" s="79" t="s">
        <v>968</v>
      </c>
      <c r="Q537" s="80">
        <v>1</v>
      </c>
      <c r="R537" s="79" t="s">
        <v>969</v>
      </c>
      <c r="S537" s="78">
        <v>1</v>
      </c>
      <c r="T537" s="79" t="s">
        <v>970</v>
      </c>
      <c r="U537" s="80">
        <v>1</v>
      </c>
      <c r="V537" s="79" t="s">
        <v>971</v>
      </c>
      <c r="W537" s="80">
        <v>1</v>
      </c>
      <c r="X537" s="79" t="s">
        <v>972</v>
      </c>
      <c r="Y537" s="78">
        <v>1</v>
      </c>
      <c r="Z537" s="79" t="s">
        <v>973</v>
      </c>
      <c r="AA537" s="80">
        <v>1</v>
      </c>
      <c r="AB537" s="79" t="s">
        <v>974</v>
      </c>
      <c r="AC537" s="80">
        <v>1</v>
      </c>
      <c r="AD537" s="79" t="s">
        <v>975</v>
      </c>
      <c r="AE537" s="78">
        <v>1</v>
      </c>
      <c r="AF537" s="79" t="s">
        <v>976</v>
      </c>
      <c r="AG537" s="80">
        <v>1</v>
      </c>
      <c r="AH537" s="79" t="s">
        <v>977</v>
      </c>
      <c r="AI537" s="80">
        <v>1</v>
      </c>
      <c r="AJ537" s="79" t="s">
        <v>978</v>
      </c>
      <c r="AK537" s="78">
        <v>1</v>
      </c>
      <c r="AL537" s="79" t="s">
        <v>979</v>
      </c>
      <c r="AM537" s="80">
        <v>1</v>
      </c>
      <c r="AN537" s="79" t="s">
        <v>980</v>
      </c>
      <c r="AO537" s="80">
        <v>1</v>
      </c>
      <c r="AP537" s="116" t="s">
        <v>981</v>
      </c>
      <c r="AQ537" s="78">
        <v>1</v>
      </c>
      <c r="AR537" s="79" t="s">
        <v>982</v>
      </c>
      <c r="AS537" s="80">
        <v>1</v>
      </c>
      <c r="AT537" s="79" t="s">
        <v>982</v>
      </c>
      <c r="AU537" s="80">
        <v>1</v>
      </c>
      <c r="AV537" s="116" t="s">
        <v>983</v>
      </c>
    </row>
    <row r="538" ht="15" customHeight="1" spans="13:48">
      <c r="M538" s="78"/>
      <c r="N538" s="79"/>
      <c r="O538" s="80"/>
      <c r="P538" s="79"/>
      <c r="Q538" s="80"/>
      <c r="R538" s="103"/>
      <c r="S538" s="78"/>
      <c r="T538" s="79"/>
      <c r="U538" s="80"/>
      <c r="V538" s="79"/>
      <c r="W538" s="80"/>
      <c r="X538" s="103"/>
      <c r="Y538" s="78"/>
      <c r="Z538" s="79"/>
      <c r="AA538" s="80"/>
      <c r="AB538" s="79"/>
      <c r="AC538" s="80"/>
      <c r="AD538" s="103"/>
      <c r="AE538" s="78"/>
      <c r="AF538" s="79"/>
      <c r="AG538" s="80"/>
      <c r="AH538" s="79"/>
      <c r="AI538" s="80"/>
      <c r="AJ538" s="103"/>
      <c r="AK538" s="78"/>
      <c r="AL538" s="79"/>
      <c r="AM538" s="80"/>
      <c r="AN538" s="79"/>
      <c r="AO538" s="80"/>
      <c r="AP538" s="116"/>
      <c r="AQ538" s="78"/>
      <c r="AR538" s="79"/>
      <c r="AS538" s="80"/>
      <c r="AT538" s="79"/>
      <c r="AU538" s="80"/>
      <c r="AV538" s="116"/>
    </row>
    <row r="539" ht="15" customHeight="1" spans="13:48">
      <c r="M539" s="78"/>
      <c r="N539" s="79"/>
      <c r="O539" s="80"/>
      <c r="P539" s="79"/>
      <c r="Q539" s="80"/>
      <c r="R539" s="103"/>
      <c r="S539" s="78"/>
      <c r="T539" s="79"/>
      <c r="U539" s="80"/>
      <c r="V539" s="79"/>
      <c r="W539" s="80"/>
      <c r="X539" s="103"/>
      <c r="Y539" s="78"/>
      <c r="Z539" s="79"/>
      <c r="AA539" s="80"/>
      <c r="AB539" s="79"/>
      <c r="AC539" s="80"/>
      <c r="AD539" s="103"/>
      <c r="AE539" s="78"/>
      <c r="AF539" s="79"/>
      <c r="AG539" s="80"/>
      <c r="AH539" s="79"/>
      <c r="AI539" s="80"/>
      <c r="AJ539" s="103"/>
      <c r="AK539" s="78"/>
      <c r="AL539" s="79"/>
      <c r="AM539" s="80"/>
      <c r="AN539" s="79"/>
      <c r="AO539" s="80"/>
      <c r="AP539" s="116"/>
      <c r="AQ539" s="78"/>
      <c r="AR539" s="79"/>
      <c r="AS539" s="80"/>
      <c r="AT539" s="79"/>
      <c r="AU539" s="80"/>
      <c r="AV539" s="116"/>
    </row>
    <row r="540" ht="15" customHeight="1" spans="13:48">
      <c r="M540" s="81"/>
      <c r="N540" s="82"/>
      <c r="O540" s="83"/>
      <c r="P540" s="82"/>
      <c r="Q540" s="83"/>
      <c r="R540" s="104"/>
      <c r="S540" s="81"/>
      <c r="T540" s="82"/>
      <c r="U540" s="83"/>
      <c r="V540" s="82"/>
      <c r="W540" s="83"/>
      <c r="X540" s="104"/>
      <c r="Y540" s="81"/>
      <c r="Z540" s="82"/>
      <c r="AA540" s="83"/>
      <c r="AB540" s="82"/>
      <c r="AC540" s="83"/>
      <c r="AD540" s="104"/>
      <c r="AE540" s="81"/>
      <c r="AF540" s="82"/>
      <c r="AG540" s="83"/>
      <c r="AH540" s="82"/>
      <c r="AI540" s="83"/>
      <c r="AJ540" s="104"/>
      <c r="AK540" s="81"/>
      <c r="AL540" s="82"/>
      <c r="AM540" s="83"/>
      <c r="AN540" s="82"/>
      <c r="AO540" s="83"/>
      <c r="AP540" s="82"/>
      <c r="AQ540" s="81"/>
      <c r="AR540" s="82"/>
      <c r="AS540" s="83"/>
      <c r="AT540" s="82"/>
      <c r="AU540" s="83"/>
      <c r="AV540" s="82"/>
    </row>
    <row r="541" ht="15" customHeight="1" spans="13:48">
      <c r="M541" s="78">
        <v>1</v>
      </c>
      <c r="N541" s="79" t="s">
        <v>984</v>
      </c>
      <c r="O541" s="80">
        <v>1</v>
      </c>
      <c r="P541" s="79" t="s">
        <v>984</v>
      </c>
      <c r="Q541" s="80">
        <v>1</v>
      </c>
      <c r="R541" s="79" t="s">
        <v>985</v>
      </c>
      <c r="S541" s="78">
        <v>1</v>
      </c>
      <c r="T541" s="79" t="s">
        <v>986</v>
      </c>
      <c r="U541" s="80">
        <v>1</v>
      </c>
      <c r="V541" s="79" t="s">
        <v>986</v>
      </c>
      <c r="W541" s="80">
        <v>1</v>
      </c>
      <c r="X541" s="79" t="s">
        <v>987</v>
      </c>
      <c r="Y541" s="78">
        <v>1</v>
      </c>
      <c r="Z541" s="79" t="s">
        <v>988</v>
      </c>
      <c r="AA541" s="80">
        <v>1</v>
      </c>
      <c r="AB541" s="79" t="s">
        <v>989</v>
      </c>
      <c r="AC541" s="80">
        <v>1</v>
      </c>
      <c r="AD541" s="79" t="s">
        <v>990</v>
      </c>
      <c r="AE541" s="78">
        <v>1</v>
      </c>
      <c r="AF541" s="79" t="s">
        <v>991</v>
      </c>
      <c r="AG541" s="80">
        <v>1</v>
      </c>
      <c r="AH541" s="79" t="s">
        <v>991</v>
      </c>
      <c r="AI541" s="80">
        <v>1</v>
      </c>
      <c r="AJ541" s="79" t="s">
        <v>992</v>
      </c>
      <c r="AK541" s="78">
        <v>1</v>
      </c>
      <c r="AL541" s="79" t="s">
        <v>993</v>
      </c>
      <c r="AM541" s="80">
        <v>1</v>
      </c>
      <c r="AN541" s="79" t="s">
        <v>994</v>
      </c>
      <c r="AO541" s="80">
        <v>1</v>
      </c>
      <c r="AP541" s="116" t="s">
        <v>995</v>
      </c>
      <c r="AQ541" s="78">
        <v>1</v>
      </c>
      <c r="AR541" s="79" t="s">
        <v>996</v>
      </c>
      <c r="AS541" s="80">
        <v>1</v>
      </c>
      <c r="AT541" s="79" t="s">
        <v>997</v>
      </c>
      <c r="AU541" s="80">
        <v>1</v>
      </c>
      <c r="AV541" s="116" t="s">
        <v>998</v>
      </c>
    </row>
    <row r="542" ht="15" customHeight="1" spans="13:48">
      <c r="M542" s="78"/>
      <c r="N542" s="79"/>
      <c r="O542" s="80"/>
      <c r="P542" s="79"/>
      <c r="Q542" s="80"/>
      <c r="R542" s="103"/>
      <c r="S542" s="78"/>
      <c r="T542" s="79"/>
      <c r="U542" s="80"/>
      <c r="V542" s="79"/>
      <c r="W542" s="80"/>
      <c r="X542" s="103"/>
      <c r="Y542" s="78"/>
      <c r="Z542" s="79"/>
      <c r="AA542" s="80"/>
      <c r="AB542" s="79"/>
      <c r="AC542" s="80"/>
      <c r="AD542" s="103"/>
      <c r="AE542" s="78"/>
      <c r="AF542" s="79"/>
      <c r="AG542" s="80"/>
      <c r="AH542" s="79"/>
      <c r="AI542" s="80"/>
      <c r="AJ542" s="103"/>
      <c r="AK542" s="78"/>
      <c r="AL542" s="79"/>
      <c r="AM542" s="80"/>
      <c r="AN542" s="79"/>
      <c r="AO542" s="80"/>
      <c r="AP542" s="116"/>
      <c r="AQ542" s="117"/>
      <c r="AR542" s="117"/>
      <c r="AS542" s="117"/>
      <c r="AT542" s="117"/>
      <c r="AU542" s="117"/>
      <c r="AV542" s="117"/>
    </row>
    <row r="543" ht="15" customHeight="1" spans="13:48">
      <c r="M543" s="84"/>
      <c r="N543" s="85"/>
      <c r="O543" s="86"/>
      <c r="P543" s="85"/>
      <c r="Q543" s="86"/>
      <c r="R543" s="105"/>
      <c r="S543" s="84"/>
      <c r="T543" s="85"/>
      <c r="U543" s="86"/>
      <c r="V543" s="85"/>
      <c r="W543" s="86"/>
      <c r="X543" s="105"/>
      <c r="Y543" s="84"/>
      <c r="Z543" s="85"/>
      <c r="AA543" s="86"/>
      <c r="AB543" s="85"/>
      <c r="AC543" s="86"/>
      <c r="AD543" s="105"/>
      <c r="AE543" s="84"/>
      <c r="AF543" s="85"/>
      <c r="AG543" s="86"/>
      <c r="AH543" s="85"/>
      <c r="AI543" s="86"/>
      <c r="AJ543" s="105"/>
      <c r="AK543" s="84"/>
      <c r="AL543" s="85"/>
      <c r="AM543" s="86"/>
      <c r="AN543" s="85"/>
      <c r="AO543" s="86"/>
      <c r="AP543" s="118"/>
      <c r="AQ543" s="117"/>
      <c r="AR543" s="117"/>
      <c r="AS543" s="117"/>
      <c r="AT543" s="117"/>
      <c r="AU543" s="117"/>
      <c r="AV543" s="117"/>
    </row>
    <row r="544" ht="15" customHeight="1" spans="13:48">
      <c r="M544" s="86"/>
      <c r="N544" s="85"/>
      <c r="O544" s="86"/>
      <c r="P544" s="85"/>
      <c r="Q544" s="86"/>
      <c r="R544" s="85"/>
      <c r="S544" s="86"/>
      <c r="T544" s="85"/>
      <c r="U544" s="86"/>
      <c r="V544" s="85"/>
      <c r="W544" s="86"/>
      <c r="X544" s="85"/>
      <c r="Y544" s="86"/>
      <c r="Z544" s="85"/>
      <c r="AA544" s="86"/>
      <c r="AB544" s="85"/>
      <c r="AC544" s="86"/>
      <c r="AD544" s="85"/>
      <c r="AE544" s="86"/>
      <c r="AF544" s="85"/>
      <c r="AG544" s="86"/>
      <c r="AH544" s="85"/>
      <c r="AI544" s="86"/>
      <c r="AJ544" s="85"/>
      <c r="AK544" s="86"/>
      <c r="AL544" s="85"/>
      <c r="AM544" s="86"/>
      <c r="AN544" s="85"/>
      <c r="AO544" s="86"/>
      <c r="AP544" s="85"/>
      <c r="AQ544" s="117"/>
      <c r="AR544" s="117"/>
      <c r="AS544" s="117"/>
      <c r="AT544" s="117"/>
      <c r="AU544" s="117"/>
      <c r="AV544" s="117"/>
    </row>
    <row r="545" ht="15" customHeight="1" spans="13:48">
      <c r="M545" s="78">
        <v>1</v>
      </c>
      <c r="N545" s="79" t="s">
        <v>999</v>
      </c>
      <c r="O545" s="80">
        <v>1</v>
      </c>
      <c r="P545" s="79" t="s">
        <v>999</v>
      </c>
      <c r="Q545" s="80">
        <v>1</v>
      </c>
      <c r="R545" s="79" t="s">
        <v>1000</v>
      </c>
      <c r="S545" s="78">
        <v>1</v>
      </c>
      <c r="T545" s="79" t="s">
        <v>1001</v>
      </c>
      <c r="U545" s="80">
        <v>1</v>
      </c>
      <c r="V545" s="79" t="s">
        <v>1001</v>
      </c>
      <c r="W545" s="80">
        <v>1</v>
      </c>
      <c r="X545" s="79" t="s">
        <v>1002</v>
      </c>
      <c r="Y545" s="78">
        <v>1</v>
      </c>
      <c r="Z545" s="79" t="s">
        <v>1003</v>
      </c>
      <c r="AA545" s="80">
        <v>1</v>
      </c>
      <c r="AB545" s="79" t="s">
        <v>1003</v>
      </c>
      <c r="AC545" s="80">
        <v>1</v>
      </c>
      <c r="AD545" s="79" t="s">
        <v>1004</v>
      </c>
      <c r="AE545" s="78">
        <v>1</v>
      </c>
      <c r="AF545" s="79" t="s">
        <v>1005</v>
      </c>
      <c r="AG545" s="80">
        <v>1</v>
      </c>
      <c r="AH545" s="79" t="s">
        <v>1005</v>
      </c>
      <c r="AI545" s="80">
        <v>1</v>
      </c>
      <c r="AJ545" s="79" t="s">
        <v>1006</v>
      </c>
      <c r="AK545" s="78">
        <v>1</v>
      </c>
      <c r="AL545" s="79" t="s">
        <v>1007</v>
      </c>
      <c r="AM545" s="80">
        <v>1</v>
      </c>
      <c r="AN545" s="79" t="s">
        <v>1007</v>
      </c>
      <c r="AO545" s="80">
        <v>1</v>
      </c>
      <c r="AP545" s="116" t="s">
        <v>1008</v>
      </c>
      <c r="AQ545" s="78">
        <v>1</v>
      </c>
      <c r="AR545" s="79" t="s">
        <v>1009</v>
      </c>
      <c r="AS545" s="80">
        <v>1</v>
      </c>
      <c r="AT545" s="79" t="s">
        <v>1009</v>
      </c>
      <c r="AU545" s="80">
        <v>1</v>
      </c>
      <c r="AV545" s="116" t="s">
        <v>1010</v>
      </c>
    </row>
    <row r="546" ht="15" customHeight="1" spans="13:48">
      <c r="M546" s="86"/>
      <c r="N546" s="85"/>
      <c r="O546" s="86"/>
      <c r="P546" s="85"/>
      <c r="Q546" s="86"/>
      <c r="R546" s="85"/>
      <c r="S546" s="86"/>
      <c r="T546" s="85"/>
      <c r="U546" s="86"/>
      <c r="V546" s="85"/>
      <c r="W546" s="86"/>
      <c r="X546" s="85"/>
      <c r="Y546" s="86"/>
      <c r="Z546" s="85"/>
      <c r="AA546" s="86"/>
      <c r="AB546" s="85"/>
      <c r="AC546" s="86"/>
      <c r="AD546" s="85"/>
      <c r="AE546" s="86"/>
      <c r="AF546" s="85"/>
      <c r="AG546" s="86"/>
      <c r="AH546" s="85"/>
      <c r="AI546" s="86"/>
      <c r="AJ546" s="85"/>
      <c r="AK546" s="86"/>
      <c r="AL546" s="85"/>
      <c r="AM546" s="86"/>
      <c r="AN546" s="85"/>
      <c r="AO546" s="86"/>
      <c r="AP546" s="85"/>
      <c r="AQ546" s="117"/>
      <c r="AR546" s="117"/>
      <c r="AS546" s="117"/>
      <c r="AT546" s="117"/>
      <c r="AU546" s="117"/>
      <c r="AV546" s="117"/>
    </row>
    <row r="547" ht="15" customHeight="1" spans="13:48">
      <c r="M547" s="86"/>
      <c r="N547" s="85"/>
      <c r="O547" s="86"/>
      <c r="P547" s="85"/>
      <c r="Q547" s="86"/>
      <c r="R547" s="85"/>
      <c r="S547" s="86"/>
      <c r="T547" s="85"/>
      <c r="U547" s="86"/>
      <c r="V547" s="85"/>
      <c r="W547" s="86"/>
      <c r="X547" s="85"/>
      <c r="Y547" s="86"/>
      <c r="Z547" s="85"/>
      <c r="AA547" s="86"/>
      <c r="AB547" s="85"/>
      <c r="AC547" s="86"/>
      <c r="AD547" s="85"/>
      <c r="AE547" s="86"/>
      <c r="AF547" s="85"/>
      <c r="AG547" s="86"/>
      <c r="AH547" s="85"/>
      <c r="AI547" s="86"/>
      <c r="AJ547" s="85"/>
      <c r="AK547" s="86"/>
      <c r="AL547" s="85"/>
      <c r="AM547" s="86"/>
      <c r="AN547" s="85"/>
      <c r="AO547" s="86"/>
      <c r="AP547" s="85"/>
      <c r="AQ547" s="117"/>
      <c r="AR547" s="117"/>
      <c r="AS547" s="117"/>
      <c r="AT547" s="117"/>
      <c r="AU547" s="117"/>
      <c r="AV547" s="117"/>
    </row>
    <row r="548" ht="15" customHeight="1" spans="13:48">
      <c r="M548" s="87"/>
      <c r="N548" s="88"/>
      <c r="O548" s="87"/>
      <c r="P548" s="88"/>
      <c r="Q548" s="87"/>
      <c r="R548" s="88"/>
      <c r="S548" s="87"/>
      <c r="T548" s="88"/>
      <c r="U548" s="87"/>
      <c r="V548" s="88"/>
      <c r="W548" s="87"/>
      <c r="X548" s="88"/>
      <c r="Y548" s="87"/>
      <c r="Z548" s="88"/>
      <c r="AA548" s="87"/>
      <c r="AB548" s="88"/>
      <c r="AC548" s="87"/>
      <c r="AD548" s="88"/>
      <c r="AE548" s="87"/>
      <c r="AF548" s="88"/>
      <c r="AG548" s="87"/>
      <c r="AH548" s="88"/>
      <c r="AI548" s="87"/>
      <c r="AJ548" s="88"/>
      <c r="AK548" s="87"/>
      <c r="AL548" s="88"/>
      <c r="AM548" s="87"/>
      <c r="AN548" s="88"/>
      <c r="AO548" s="87"/>
      <c r="AP548" s="88"/>
      <c r="AQ548" s="113"/>
      <c r="AR548" s="113"/>
      <c r="AS548" s="113"/>
      <c r="AT548" s="113"/>
      <c r="AU548" s="113"/>
      <c r="AV548" s="113"/>
    </row>
    <row r="549" ht="15" customHeight="1" spans="13:48">
      <c r="M549" s="89">
        <v>1</v>
      </c>
      <c r="N549" s="90" t="s">
        <v>1011</v>
      </c>
      <c r="O549" s="91">
        <v>1</v>
      </c>
      <c r="P549" s="90" t="s">
        <v>1011</v>
      </c>
      <c r="Q549" s="91">
        <v>1</v>
      </c>
      <c r="R549" s="90" t="s">
        <v>1012</v>
      </c>
      <c r="S549" s="89">
        <v>1</v>
      </c>
      <c r="T549" s="90" t="s">
        <v>1013</v>
      </c>
      <c r="U549" s="91">
        <v>1</v>
      </c>
      <c r="V549" s="90" t="s">
        <v>1013</v>
      </c>
      <c r="W549" s="91">
        <v>1</v>
      </c>
      <c r="X549" s="90" t="s">
        <v>1014</v>
      </c>
      <c r="Y549" s="89">
        <v>1</v>
      </c>
      <c r="Z549" s="90" t="s">
        <v>1015</v>
      </c>
      <c r="AA549" s="91">
        <v>1</v>
      </c>
      <c r="AB549" s="90" t="s">
        <v>1015</v>
      </c>
      <c r="AC549" s="91">
        <v>1</v>
      </c>
      <c r="AD549" s="90" t="s">
        <v>1016</v>
      </c>
      <c r="AE549" s="89">
        <v>1</v>
      </c>
      <c r="AF549" s="90" t="s">
        <v>1017</v>
      </c>
      <c r="AG549" s="91">
        <v>1</v>
      </c>
      <c r="AH549" s="90" t="s">
        <v>1017</v>
      </c>
      <c r="AI549" s="91">
        <v>1</v>
      </c>
      <c r="AJ549" s="90" t="s">
        <v>1018</v>
      </c>
      <c r="AK549" s="89">
        <v>1</v>
      </c>
      <c r="AL549" s="90" t="s">
        <v>1019</v>
      </c>
      <c r="AM549" s="91">
        <v>1</v>
      </c>
      <c r="AN549" s="90" t="s">
        <v>1019</v>
      </c>
      <c r="AO549" s="91">
        <v>1</v>
      </c>
      <c r="AP549" s="90" t="s">
        <v>1020</v>
      </c>
      <c r="AQ549" s="89">
        <v>1</v>
      </c>
      <c r="AR549" s="90" t="s">
        <v>1021</v>
      </c>
      <c r="AS549" s="91">
        <v>1</v>
      </c>
      <c r="AT549" s="90" t="s">
        <v>1021</v>
      </c>
      <c r="AU549" s="91">
        <v>1</v>
      </c>
      <c r="AV549" s="90" t="s">
        <v>1022</v>
      </c>
    </row>
    <row r="550" ht="15" customHeight="1" spans="13:48">
      <c r="M550" s="89"/>
      <c r="N550" s="90"/>
      <c r="O550" s="91"/>
      <c r="P550" s="90"/>
      <c r="Q550" s="91"/>
      <c r="R550" s="106"/>
      <c r="S550" s="89"/>
      <c r="T550" s="90"/>
      <c r="U550" s="91"/>
      <c r="V550" s="90"/>
      <c r="W550" s="91"/>
      <c r="X550" s="106"/>
      <c r="Y550" s="89"/>
      <c r="Z550" s="90"/>
      <c r="AA550" s="91"/>
      <c r="AB550" s="90"/>
      <c r="AC550" s="91"/>
      <c r="AD550" s="106"/>
      <c r="AE550" s="89"/>
      <c r="AF550" s="90"/>
      <c r="AG550" s="91"/>
      <c r="AH550" s="90"/>
      <c r="AI550" s="91"/>
      <c r="AJ550" s="106"/>
      <c r="AK550" s="89"/>
      <c r="AL550" s="90"/>
      <c r="AM550" s="91"/>
      <c r="AN550" s="90"/>
      <c r="AO550" s="91"/>
      <c r="AP550" s="119"/>
      <c r="AQ550" s="120"/>
      <c r="AR550" s="120"/>
      <c r="AS550" s="120"/>
      <c r="AT550" s="120"/>
      <c r="AU550" s="120"/>
      <c r="AV550" s="120"/>
    </row>
    <row r="551" ht="15" customHeight="1" spans="13:48">
      <c r="M551" s="89"/>
      <c r="N551" s="90"/>
      <c r="O551" s="91"/>
      <c r="P551" s="90"/>
      <c r="Q551" s="91"/>
      <c r="R551" s="106"/>
      <c r="S551" s="89"/>
      <c r="T551" s="90"/>
      <c r="U551" s="91"/>
      <c r="V551" s="90"/>
      <c r="W551" s="91"/>
      <c r="X551" s="106"/>
      <c r="Y551" s="89"/>
      <c r="Z551" s="90"/>
      <c r="AA551" s="91"/>
      <c r="AB551" s="90"/>
      <c r="AC551" s="91"/>
      <c r="AD551" s="106"/>
      <c r="AE551" s="89"/>
      <c r="AF551" s="90"/>
      <c r="AG551" s="91"/>
      <c r="AH551" s="90"/>
      <c r="AI551" s="91"/>
      <c r="AJ551" s="106"/>
      <c r="AK551" s="89"/>
      <c r="AL551" s="90"/>
      <c r="AM551" s="91"/>
      <c r="AN551" s="90"/>
      <c r="AO551" s="91"/>
      <c r="AP551" s="119"/>
      <c r="AQ551" s="120"/>
      <c r="AR551" s="120"/>
      <c r="AS551" s="120"/>
      <c r="AT551" s="120"/>
      <c r="AU551" s="120"/>
      <c r="AV551" s="120"/>
    </row>
    <row r="552" ht="15" customHeight="1" spans="13:48">
      <c r="M552" s="91"/>
      <c r="N552" s="90"/>
      <c r="O552" s="91"/>
      <c r="P552" s="90"/>
      <c r="Q552" s="91"/>
      <c r="R552" s="90"/>
      <c r="S552" s="91"/>
      <c r="T552" s="90"/>
      <c r="U552" s="91"/>
      <c r="V552" s="90"/>
      <c r="W552" s="91"/>
      <c r="X552" s="90"/>
      <c r="Y552" s="91"/>
      <c r="Z552" s="90"/>
      <c r="AA552" s="91"/>
      <c r="AB552" s="90"/>
      <c r="AC552" s="91"/>
      <c r="AD552" s="90"/>
      <c r="AE552" s="91"/>
      <c r="AF552" s="90"/>
      <c r="AG552" s="91"/>
      <c r="AH552" s="90"/>
      <c r="AI552" s="91"/>
      <c r="AJ552" s="90"/>
      <c r="AK552" s="91"/>
      <c r="AL552" s="90"/>
      <c r="AM552" s="91"/>
      <c r="AN552" s="90"/>
      <c r="AO552" s="91"/>
      <c r="AP552" s="90"/>
      <c r="AQ552" s="120"/>
      <c r="AR552" s="120"/>
      <c r="AS552" s="120"/>
      <c r="AT552" s="120"/>
      <c r="AU552" s="120"/>
      <c r="AV552" s="120"/>
    </row>
    <row r="553" ht="15" customHeight="1" spans="13:48">
      <c r="M553" s="87"/>
      <c r="N553" s="88"/>
      <c r="O553" s="87"/>
      <c r="P553" s="88"/>
      <c r="Q553" s="87"/>
      <c r="R553" s="88"/>
      <c r="S553" s="87"/>
      <c r="T553" s="88"/>
      <c r="U553" s="87"/>
      <c r="V553" s="88"/>
      <c r="W553" s="87"/>
      <c r="X553" s="88"/>
      <c r="Y553" s="87"/>
      <c r="Z553" s="88"/>
      <c r="AA553" s="87"/>
      <c r="AB553" s="88"/>
      <c r="AC553" s="87"/>
      <c r="AD553" s="88"/>
      <c r="AE553" s="87"/>
      <c r="AF553" s="88"/>
      <c r="AG553" s="87"/>
      <c r="AH553" s="88"/>
      <c r="AI553" s="87"/>
      <c r="AJ553" s="88"/>
      <c r="AK553" s="87"/>
      <c r="AL553" s="88"/>
      <c r="AM553" s="87"/>
      <c r="AN553" s="88"/>
      <c r="AO553" s="87"/>
      <c r="AP553" s="88"/>
      <c r="AQ553" s="113"/>
      <c r="AR553" s="113"/>
      <c r="AS553" s="113"/>
      <c r="AT553" s="113"/>
      <c r="AU553" s="113"/>
      <c r="AV553" s="113"/>
    </row>
    <row r="554" ht="15" customHeight="1" spans="13:48">
      <c r="M554" s="92">
        <v>1</v>
      </c>
      <c r="N554" s="93" t="s">
        <v>1023</v>
      </c>
      <c r="O554" s="94"/>
      <c r="P554" s="87"/>
      <c r="Q554" s="94"/>
      <c r="R554" s="87"/>
      <c r="S554" s="94"/>
      <c r="T554" s="95"/>
      <c r="U554" s="94"/>
      <c r="V554" s="95"/>
      <c r="W554" s="94"/>
      <c r="X554" s="95"/>
      <c r="Y554" s="94"/>
      <c r="Z554" s="95"/>
      <c r="AA554" s="94"/>
      <c r="AB554" s="95"/>
      <c r="AC554" s="94"/>
      <c r="AD554" s="95"/>
      <c r="AE554" s="94"/>
      <c r="AF554" s="95"/>
      <c r="AG554" s="94"/>
      <c r="AH554" s="87"/>
      <c r="AI554" s="94"/>
      <c r="AJ554" s="87"/>
      <c r="AK554" s="94"/>
      <c r="AL554" s="95"/>
      <c r="AM554" s="94"/>
      <c r="AN554" s="95"/>
      <c r="AO554" s="94"/>
      <c r="AP554" s="95"/>
      <c r="AQ554" s="113"/>
      <c r="AR554" s="113"/>
      <c r="AS554" s="113"/>
      <c r="AT554" s="113"/>
      <c r="AU554" s="113"/>
      <c r="AV554" s="113"/>
    </row>
    <row r="555" ht="15" customHeight="1" spans="13:48">
      <c r="M555" s="92">
        <v>2</v>
      </c>
      <c r="N555" s="93" t="s">
        <v>1024</v>
      </c>
      <c r="O555" s="94"/>
      <c r="P555" s="95"/>
      <c r="Q555" s="94"/>
      <c r="R555" s="95"/>
      <c r="S555" s="94"/>
      <c r="T555" s="95"/>
      <c r="U555" s="94"/>
      <c r="V555" s="95"/>
      <c r="W555" s="94"/>
      <c r="X555" s="95"/>
      <c r="Y555" s="94"/>
      <c r="Z555" s="95"/>
      <c r="AA555" s="94"/>
      <c r="AB555" s="95"/>
      <c r="AC555" s="94"/>
      <c r="AD555" s="95"/>
      <c r="AE555" s="94"/>
      <c r="AF555" s="95"/>
      <c r="AG555" s="94"/>
      <c r="AH555" s="95"/>
      <c r="AI555" s="94"/>
      <c r="AJ555" s="95"/>
      <c r="AK555" s="94"/>
      <c r="AL555" s="95"/>
      <c r="AM555" s="94"/>
      <c r="AN555" s="95"/>
      <c r="AO555" s="94"/>
      <c r="AP555" s="95"/>
      <c r="AQ555" s="113"/>
      <c r="AR555" s="113"/>
      <c r="AS555" s="113"/>
      <c r="AT555" s="113"/>
      <c r="AU555" s="113"/>
      <c r="AV555" s="113"/>
    </row>
    <row r="556" ht="15" customHeight="1" spans="13:48">
      <c r="M556" s="92">
        <v>3</v>
      </c>
      <c r="N556" s="96" t="s">
        <v>1025</v>
      </c>
      <c r="O556" s="94"/>
      <c r="P556" s="95"/>
      <c r="Q556" s="94"/>
      <c r="R556" s="95"/>
      <c r="S556" s="94"/>
      <c r="T556" s="95"/>
      <c r="U556" s="94"/>
      <c r="V556" s="95"/>
      <c r="W556" s="94"/>
      <c r="X556" s="95"/>
      <c r="Y556" s="94"/>
      <c r="Z556" s="95"/>
      <c r="AA556" s="94"/>
      <c r="AB556" s="95"/>
      <c r="AC556" s="94"/>
      <c r="AD556" s="95"/>
      <c r="AE556" s="94"/>
      <c r="AF556" s="95"/>
      <c r="AG556" s="94"/>
      <c r="AH556" s="95"/>
      <c r="AI556" s="94"/>
      <c r="AJ556" s="95"/>
      <c r="AK556" s="94"/>
      <c r="AL556" s="95"/>
      <c r="AM556" s="94"/>
      <c r="AN556" s="95"/>
      <c r="AO556" s="94"/>
      <c r="AP556" s="95"/>
      <c r="AQ556" s="113"/>
      <c r="AR556" s="113"/>
      <c r="AS556" s="113"/>
      <c r="AT556" s="113"/>
      <c r="AU556" s="113"/>
      <c r="AV556" s="113"/>
    </row>
    <row r="557" ht="15.6" spans="13:42">
      <c r="M557" s="97"/>
      <c r="N557" s="97"/>
      <c r="O557" s="97"/>
      <c r="P557" s="97"/>
      <c r="Q557" s="97"/>
      <c r="R557" s="97"/>
      <c r="S557" s="97"/>
      <c r="T557" s="97"/>
      <c r="U557" s="97"/>
      <c r="V557" s="97"/>
      <c r="W557" s="97"/>
      <c r="X557" s="97"/>
      <c r="Y557" s="97"/>
      <c r="Z557" s="97"/>
      <c r="AA557" s="97"/>
      <c r="AB557" s="97"/>
      <c r="AC557" s="97"/>
      <c r="AD557" s="97"/>
      <c r="AE557" s="97"/>
      <c r="AF557" s="97"/>
      <c r="AG557" s="97"/>
      <c r="AH557" s="97"/>
      <c r="AI557" s="97"/>
      <c r="AJ557" s="97"/>
      <c r="AK557" s="97"/>
      <c r="AL557" s="97"/>
      <c r="AM557" s="97"/>
      <c r="AN557" s="97"/>
      <c r="AO557" s="97"/>
      <c r="AP557" s="97"/>
    </row>
    <row r="558" ht="15.6" spans="13:42">
      <c r="M558" s="97"/>
      <c r="N558" s="97"/>
      <c r="O558" s="97"/>
      <c r="P558" s="97"/>
      <c r="Q558" s="97"/>
      <c r="R558" s="97"/>
      <c r="S558" s="97"/>
      <c r="T558" s="97"/>
      <c r="U558" s="97"/>
      <c r="V558" s="97"/>
      <c r="W558" s="97"/>
      <c r="X558" s="97"/>
      <c r="Y558" s="97"/>
      <c r="Z558" s="97"/>
      <c r="AA558" s="97"/>
      <c r="AB558" s="97"/>
      <c r="AC558" s="97"/>
      <c r="AD558" s="97"/>
      <c r="AE558" s="97"/>
      <c r="AF558" s="97"/>
      <c r="AG558" s="97"/>
      <c r="AH558" s="97"/>
      <c r="AI558" s="97"/>
      <c r="AJ558" s="97"/>
      <c r="AK558" s="97"/>
      <c r="AL558" s="97"/>
      <c r="AM558" s="97"/>
      <c r="AN558" s="97"/>
      <c r="AO558" s="97"/>
      <c r="AP558" s="97"/>
    </row>
    <row r="559" ht="15.6" spans="13:42">
      <c r="M559" s="97"/>
      <c r="N559" s="97"/>
      <c r="O559" s="97"/>
      <c r="P559" s="97"/>
      <c r="Q559" s="97"/>
      <c r="R559" s="97"/>
      <c r="S559" s="97"/>
      <c r="T559" s="97"/>
      <c r="U559" s="97"/>
      <c r="V559" s="97"/>
      <c r="W559" s="97"/>
      <c r="X559" s="97"/>
      <c r="Y559" s="97"/>
      <c r="Z559" s="97"/>
      <c r="AA559" s="97"/>
      <c r="AB559" s="97"/>
      <c r="AC559" s="97"/>
      <c r="AD559" s="97"/>
      <c r="AE559" s="97"/>
      <c r="AF559" s="97"/>
      <c r="AG559" s="97"/>
      <c r="AH559" s="97"/>
      <c r="AI559" s="97"/>
      <c r="AJ559" s="97"/>
      <c r="AK559" s="97"/>
      <c r="AL559" s="97"/>
      <c r="AM559" s="97"/>
      <c r="AN559" s="97"/>
      <c r="AO559" s="97"/>
      <c r="AP559" s="97"/>
    </row>
    <row r="560" ht="15.6" spans="13:42">
      <c r="M560" s="97"/>
      <c r="N560" s="97"/>
      <c r="O560" s="97"/>
      <c r="P560" s="97"/>
      <c r="Q560" s="97"/>
      <c r="R560" s="97"/>
      <c r="S560" s="97"/>
      <c r="T560" s="97"/>
      <c r="U560" s="97"/>
      <c r="V560" s="97"/>
      <c r="W560" s="97"/>
      <c r="X560" s="97"/>
      <c r="Y560" s="97"/>
      <c r="Z560" s="97"/>
      <c r="AA560" s="97"/>
      <c r="AB560" s="97"/>
      <c r="AC560" s="97"/>
      <c r="AD560" s="97"/>
      <c r="AE560" s="97"/>
      <c r="AF560" s="97"/>
      <c r="AG560" s="97"/>
      <c r="AH560" s="97"/>
      <c r="AI560" s="97"/>
      <c r="AJ560" s="97"/>
      <c r="AK560" s="97"/>
      <c r="AL560" s="97"/>
      <c r="AM560" s="97"/>
      <c r="AN560" s="97"/>
      <c r="AO560" s="97"/>
      <c r="AP560" s="97"/>
    </row>
    <row r="561" ht="15.6" spans="13:42">
      <c r="M561" s="97"/>
      <c r="N561" s="97"/>
      <c r="O561" s="97"/>
      <c r="P561" s="97"/>
      <c r="Q561" s="97"/>
      <c r="R561" s="97"/>
      <c r="S561" s="97"/>
      <c r="T561" s="97"/>
      <c r="U561" s="97"/>
      <c r="V561" s="97"/>
      <c r="W561" s="97"/>
      <c r="X561" s="97"/>
      <c r="Y561" s="97"/>
      <c r="Z561" s="97"/>
      <c r="AA561" s="97"/>
      <c r="AB561" s="97"/>
      <c r="AC561" s="97"/>
      <c r="AD561" s="97"/>
      <c r="AE561" s="97"/>
      <c r="AF561" s="97"/>
      <c r="AG561" s="97"/>
      <c r="AH561" s="97"/>
      <c r="AI561" s="97"/>
      <c r="AJ561" s="97"/>
      <c r="AK561" s="97"/>
      <c r="AL561" s="97"/>
      <c r="AM561" s="97"/>
      <c r="AN561" s="97"/>
      <c r="AO561" s="97"/>
      <c r="AP561" s="97"/>
    </row>
    <row r="562" ht="16.35" spans="13:42">
      <c r="M562" s="97"/>
      <c r="N562" s="97"/>
      <c r="O562" s="97"/>
      <c r="P562" s="97"/>
      <c r="Q562" s="97"/>
      <c r="R562" s="97"/>
      <c r="S562" s="97"/>
      <c r="T562" s="97"/>
      <c r="U562" s="97"/>
      <c r="V562" s="97"/>
      <c r="W562" s="97"/>
      <c r="X562" s="97"/>
      <c r="Y562" s="97"/>
      <c r="Z562" s="97"/>
      <c r="AA562" s="97"/>
      <c r="AB562" s="97"/>
      <c r="AC562" s="97"/>
      <c r="AD562" s="97"/>
      <c r="AE562" s="97"/>
      <c r="AF562" s="97"/>
      <c r="AG562" s="97"/>
      <c r="AH562" s="97"/>
      <c r="AI562" s="97"/>
      <c r="AJ562" s="97"/>
      <c r="AK562" s="97"/>
      <c r="AL562" s="97"/>
      <c r="AM562" s="97"/>
      <c r="AN562" s="97"/>
      <c r="AO562" s="97"/>
      <c r="AP562" s="97"/>
    </row>
    <row r="563" ht="15" customHeight="1" spans="13:54">
      <c r="M563" s="48">
        <v>1</v>
      </c>
      <c r="N563" s="49" t="s">
        <v>1026</v>
      </c>
      <c r="O563" s="50">
        <v>1</v>
      </c>
      <c r="P563" s="49" t="s">
        <v>1027</v>
      </c>
      <c r="Q563" s="50">
        <v>1</v>
      </c>
      <c r="R563" s="57" t="s">
        <v>1028</v>
      </c>
      <c r="S563" s="48">
        <v>1</v>
      </c>
      <c r="T563" s="49" t="s">
        <v>1029</v>
      </c>
      <c r="U563" s="50">
        <v>1</v>
      </c>
      <c r="V563" s="49" t="s">
        <v>1030</v>
      </c>
      <c r="W563" s="50">
        <v>1</v>
      </c>
      <c r="X563" s="57" t="s">
        <v>1031</v>
      </c>
      <c r="Y563" s="48">
        <v>1</v>
      </c>
      <c r="Z563" s="49" t="s">
        <v>1032</v>
      </c>
      <c r="AA563" s="50">
        <v>1</v>
      </c>
      <c r="AB563" s="49" t="s">
        <v>1033</v>
      </c>
      <c r="AC563" s="50">
        <v>1</v>
      </c>
      <c r="AD563" s="57" t="s">
        <v>1034</v>
      </c>
      <c r="AE563" s="48">
        <v>1</v>
      </c>
      <c r="AF563" s="49" t="s">
        <v>1035</v>
      </c>
      <c r="AG563" s="50">
        <v>1</v>
      </c>
      <c r="AH563" s="49" t="s">
        <v>1036</v>
      </c>
      <c r="AI563" s="50">
        <v>1</v>
      </c>
      <c r="AJ563" s="57" t="s">
        <v>1037</v>
      </c>
      <c r="AK563" s="48">
        <v>1</v>
      </c>
      <c r="AL563" s="49" t="s">
        <v>1038</v>
      </c>
      <c r="AM563" s="50">
        <v>1</v>
      </c>
      <c r="AN563" s="49" t="s">
        <v>1039</v>
      </c>
      <c r="AO563" s="50">
        <v>1</v>
      </c>
      <c r="AP563" s="57" t="s">
        <v>1040</v>
      </c>
      <c r="AQ563" s="48">
        <v>1</v>
      </c>
      <c r="AR563" s="49" t="s">
        <v>1041</v>
      </c>
      <c r="AS563" s="50">
        <v>1</v>
      </c>
      <c r="AT563" s="49" t="s">
        <v>1042</v>
      </c>
      <c r="AU563" s="50">
        <v>1</v>
      </c>
      <c r="AV563" s="57" t="s">
        <v>1043</v>
      </c>
      <c r="AW563" s="48">
        <v>1</v>
      </c>
      <c r="AX563" s="49" t="s">
        <v>1044</v>
      </c>
      <c r="AY563" s="50">
        <v>1</v>
      </c>
      <c r="AZ563" s="49" t="s">
        <v>1045</v>
      </c>
      <c r="BA563" s="50">
        <v>1</v>
      </c>
      <c r="BB563" s="57" t="s">
        <v>1046</v>
      </c>
    </row>
    <row r="564" ht="15" customHeight="1" spans="13:54">
      <c r="M564" s="51"/>
      <c r="N564" s="52"/>
      <c r="O564" s="53"/>
      <c r="P564" s="52"/>
      <c r="Q564" s="53"/>
      <c r="R564" s="58"/>
      <c r="S564" s="51"/>
      <c r="T564" s="52"/>
      <c r="U564" s="53"/>
      <c r="V564" s="52"/>
      <c r="W564" s="53"/>
      <c r="X564" s="58"/>
      <c r="Y564" s="51"/>
      <c r="Z564" s="52"/>
      <c r="AA564" s="53"/>
      <c r="AB564" s="52"/>
      <c r="AC564" s="53"/>
      <c r="AD564" s="58"/>
      <c r="AE564" s="51"/>
      <c r="AF564" s="52"/>
      <c r="AG564" s="53"/>
      <c r="AH564" s="52"/>
      <c r="AI564" s="53"/>
      <c r="AJ564" s="58"/>
      <c r="AK564" s="51"/>
      <c r="AL564" s="52"/>
      <c r="AM564" s="53"/>
      <c r="AN564" s="52"/>
      <c r="AO564" s="53"/>
      <c r="AP564" s="62"/>
      <c r="AQ564" s="63"/>
      <c r="AR564" s="63"/>
      <c r="AS564" s="63"/>
      <c r="AT564" s="63"/>
      <c r="AU564" s="63"/>
      <c r="AV564" s="63"/>
      <c r="AW564" s="63"/>
      <c r="AX564" s="63"/>
      <c r="AY564" s="63"/>
      <c r="AZ564" s="63"/>
      <c r="BA564" s="63"/>
      <c r="BB564" s="63"/>
    </row>
    <row r="565" ht="15" customHeight="1" spans="13:54">
      <c r="M565" s="51"/>
      <c r="N565" s="52"/>
      <c r="O565" s="53"/>
      <c r="P565" s="52"/>
      <c r="Q565" s="53"/>
      <c r="R565" s="58"/>
      <c r="S565" s="51"/>
      <c r="T565" s="52"/>
      <c r="U565" s="53"/>
      <c r="V565" s="52"/>
      <c r="W565" s="53"/>
      <c r="X565" s="58"/>
      <c r="Y565" s="51"/>
      <c r="Z565" s="52"/>
      <c r="AA565" s="53"/>
      <c r="AB565" s="52"/>
      <c r="AC565" s="53"/>
      <c r="AD565" s="58"/>
      <c r="AE565" s="51"/>
      <c r="AF565" s="52"/>
      <c r="AG565" s="53"/>
      <c r="AH565" s="52"/>
      <c r="AI565" s="53"/>
      <c r="AJ565" s="58"/>
      <c r="AK565" s="51"/>
      <c r="AL565" s="52"/>
      <c r="AM565" s="53"/>
      <c r="AN565" s="52"/>
      <c r="AO565" s="53"/>
      <c r="AP565" s="62"/>
      <c r="AQ565" s="63"/>
      <c r="AR565" s="63"/>
      <c r="AS565" s="63"/>
      <c r="AT565" s="63"/>
      <c r="AU565" s="63"/>
      <c r="AV565" s="63"/>
      <c r="AW565" s="63"/>
      <c r="AX565" s="63"/>
      <c r="AY565" s="63"/>
      <c r="AZ565" s="63"/>
      <c r="BA565" s="63"/>
      <c r="BB565" s="63"/>
    </row>
    <row r="566" ht="15" customHeight="1" spans="13:54">
      <c r="M566" s="54"/>
      <c r="N566" s="55"/>
      <c r="O566" s="56"/>
      <c r="P566" s="55"/>
      <c r="Q566" s="56"/>
      <c r="R566" s="59"/>
      <c r="S566" s="54"/>
      <c r="T566" s="55"/>
      <c r="U566" s="56"/>
      <c r="V566" s="55"/>
      <c r="W566" s="56"/>
      <c r="X566" s="59"/>
      <c r="Y566" s="54"/>
      <c r="Z566" s="55"/>
      <c r="AA566" s="56"/>
      <c r="AB566" s="55"/>
      <c r="AC566" s="56"/>
      <c r="AD566" s="59"/>
      <c r="AE566" s="54"/>
      <c r="AF566" s="55"/>
      <c r="AG566" s="56"/>
      <c r="AH566" s="55"/>
      <c r="AI566" s="56"/>
      <c r="AJ566" s="59"/>
      <c r="AK566" s="54"/>
      <c r="AL566" s="55"/>
      <c r="AM566" s="56"/>
      <c r="AN566" s="55"/>
      <c r="AO566" s="56"/>
      <c r="AP566" s="55"/>
      <c r="AQ566" s="64"/>
      <c r="AR566" s="65"/>
      <c r="AS566" s="65"/>
      <c r="AT566" s="65"/>
      <c r="AU566" s="65"/>
      <c r="AV566" s="66"/>
      <c r="AW566" s="113"/>
      <c r="AX566" s="113"/>
      <c r="AY566" s="113"/>
      <c r="AZ566" s="113"/>
      <c r="BA566" s="113"/>
      <c r="BB566" s="113"/>
    </row>
    <row r="567" ht="15" customHeight="1" spans="13:54">
      <c r="M567" s="67">
        <v>1</v>
      </c>
      <c r="N567" s="68" t="s">
        <v>1047</v>
      </c>
      <c r="O567" s="69">
        <v>1</v>
      </c>
      <c r="P567" s="68" t="s">
        <v>1048</v>
      </c>
      <c r="Q567" s="69">
        <v>1</v>
      </c>
      <c r="R567" s="100" t="s">
        <v>1049</v>
      </c>
      <c r="S567" s="67">
        <v>1</v>
      </c>
      <c r="T567" s="68" t="s">
        <v>1050</v>
      </c>
      <c r="U567" s="69">
        <v>1</v>
      </c>
      <c r="V567" s="68" t="s">
        <v>1051</v>
      </c>
      <c r="W567" s="69">
        <v>1</v>
      </c>
      <c r="X567" s="100" t="s">
        <v>1052</v>
      </c>
      <c r="Y567" s="67">
        <v>1</v>
      </c>
      <c r="Z567" s="68" t="s">
        <v>1053</v>
      </c>
      <c r="AA567" s="69">
        <v>1</v>
      </c>
      <c r="AB567" s="68" t="s">
        <v>1054</v>
      </c>
      <c r="AC567" s="69">
        <v>1</v>
      </c>
      <c r="AD567" s="100" t="s">
        <v>1055</v>
      </c>
      <c r="AE567" s="67">
        <v>1</v>
      </c>
      <c r="AF567" s="68" t="s">
        <v>1056</v>
      </c>
      <c r="AG567" s="69">
        <v>1</v>
      </c>
      <c r="AH567" s="68" t="s">
        <v>1057</v>
      </c>
      <c r="AI567" s="69">
        <v>1</v>
      </c>
      <c r="AJ567" s="100" t="s">
        <v>1058</v>
      </c>
      <c r="AK567" s="67">
        <v>1</v>
      </c>
      <c r="AL567" s="68" t="s">
        <v>1059</v>
      </c>
      <c r="AM567" s="69">
        <v>1</v>
      </c>
      <c r="AN567" s="68" t="s">
        <v>1060</v>
      </c>
      <c r="AO567" s="69">
        <v>1</v>
      </c>
      <c r="AP567" s="108" t="s">
        <v>1061</v>
      </c>
      <c r="AQ567" s="67">
        <v>1</v>
      </c>
      <c r="AR567" s="68" t="s">
        <v>1062</v>
      </c>
      <c r="AS567" s="69">
        <v>1</v>
      </c>
      <c r="AT567" s="68" t="s">
        <v>1063</v>
      </c>
      <c r="AU567" s="69">
        <v>1</v>
      </c>
      <c r="AV567" s="121" t="s">
        <v>1064</v>
      </c>
      <c r="AW567" s="67">
        <v>1</v>
      </c>
      <c r="AX567" s="68" t="s">
        <v>1065</v>
      </c>
      <c r="AY567" s="69">
        <v>1</v>
      </c>
      <c r="AZ567" s="68" t="s">
        <v>1066</v>
      </c>
      <c r="BA567" s="69">
        <v>1</v>
      </c>
      <c r="BB567" s="121" t="s">
        <v>1067</v>
      </c>
    </row>
    <row r="568" ht="15" customHeight="1" spans="13:54">
      <c r="M568" s="67"/>
      <c r="N568" s="68"/>
      <c r="O568" s="69"/>
      <c r="P568" s="68"/>
      <c r="Q568" s="69"/>
      <c r="R568" s="100"/>
      <c r="S568" s="67"/>
      <c r="T568" s="68"/>
      <c r="U568" s="69"/>
      <c r="V568" s="68"/>
      <c r="W568" s="69"/>
      <c r="X568" s="100"/>
      <c r="Y568" s="67"/>
      <c r="Z568" s="68"/>
      <c r="AA568" s="69"/>
      <c r="AB568" s="68"/>
      <c r="AC568" s="69"/>
      <c r="AD568" s="100"/>
      <c r="AE568" s="67"/>
      <c r="AF568" s="68"/>
      <c r="AG568" s="69"/>
      <c r="AH568" s="68"/>
      <c r="AI568" s="69"/>
      <c r="AJ568" s="100"/>
      <c r="AK568" s="67"/>
      <c r="AL568" s="68"/>
      <c r="AM568" s="69"/>
      <c r="AN568" s="68"/>
      <c r="AO568" s="69"/>
      <c r="AP568" s="108"/>
      <c r="AQ568" s="122"/>
      <c r="AR568" s="122"/>
      <c r="AS568" s="122"/>
      <c r="AT568" s="122"/>
      <c r="AU568" s="122"/>
      <c r="AV568" s="122"/>
      <c r="AW568" s="109"/>
      <c r="AX568" s="109"/>
      <c r="AY568" s="109"/>
      <c r="AZ568" s="109"/>
      <c r="BA568" s="109"/>
      <c r="BB568" s="121"/>
    </row>
    <row r="569" ht="15" customHeight="1" spans="13:54">
      <c r="M569" s="67"/>
      <c r="N569" s="68"/>
      <c r="O569" s="69"/>
      <c r="P569" s="68"/>
      <c r="Q569" s="69"/>
      <c r="R569" s="100"/>
      <c r="S569" s="67"/>
      <c r="T569" s="68"/>
      <c r="U569" s="69"/>
      <c r="V569" s="68"/>
      <c r="W569" s="69"/>
      <c r="X569" s="100"/>
      <c r="Y569" s="67"/>
      <c r="Z569" s="68"/>
      <c r="AA569" s="69"/>
      <c r="AB569" s="68"/>
      <c r="AC569" s="69"/>
      <c r="AD569" s="100"/>
      <c r="AE569" s="67"/>
      <c r="AF569" s="68"/>
      <c r="AG569" s="69"/>
      <c r="AH569" s="68"/>
      <c r="AI569" s="69"/>
      <c r="AJ569" s="100"/>
      <c r="AK569" s="67"/>
      <c r="AL569" s="68"/>
      <c r="AM569" s="69"/>
      <c r="AN569" s="68"/>
      <c r="AO569" s="69"/>
      <c r="AP569" s="108"/>
      <c r="AQ569" s="122"/>
      <c r="AR569" s="122"/>
      <c r="AS569" s="122"/>
      <c r="AT569" s="122"/>
      <c r="AU569" s="122"/>
      <c r="AV569" s="122"/>
      <c r="AW569" s="109"/>
      <c r="AX569" s="109"/>
      <c r="AY569" s="109"/>
      <c r="AZ569" s="109"/>
      <c r="BA569" s="109"/>
      <c r="BB569" s="121"/>
    </row>
    <row r="570" ht="15" customHeight="1" spans="13:54">
      <c r="M570" s="70"/>
      <c r="N570" s="71"/>
      <c r="O570" s="72"/>
      <c r="P570" s="71"/>
      <c r="Q570" s="72"/>
      <c r="R570" s="101"/>
      <c r="S570" s="70"/>
      <c r="T570" s="71"/>
      <c r="U570" s="72"/>
      <c r="V570" s="71"/>
      <c r="W570" s="72"/>
      <c r="X570" s="101"/>
      <c r="Y570" s="70"/>
      <c r="Z570" s="71"/>
      <c r="AA570" s="72"/>
      <c r="AB570" s="71"/>
      <c r="AC570" s="72"/>
      <c r="AD570" s="101"/>
      <c r="AE570" s="70"/>
      <c r="AF570" s="71"/>
      <c r="AG570" s="72"/>
      <c r="AH570" s="71"/>
      <c r="AI570" s="72"/>
      <c r="AJ570" s="101"/>
      <c r="AK570" s="70"/>
      <c r="AL570" s="71"/>
      <c r="AM570" s="72"/>
      <c r="AN570" s="71"/>
      <c r="AO570" s="72"/>
      <c r="AP570" s="71"/>
      <c r="AQ570" s="123"/>
      <c r="AR570" s="124"/>
      <c r="AS570" s="124"/>
      <c r="AT570" s="124"/>
      <c r="AU570" s="124"/>
      <c r="AV570" s="124"/>
      <c r="AW570" s="109"/>
      <c r="AX570" s="109"/>
      <c r="AY570" s="109"/>
      <c r="AZ570" s="109"/>
      <c r="BA570" s="109"/>
      <c r="BB570" s="121"/>
    </row>
    <row r="571" ht="15" customHeight="1" spans="13:54">
      <c r="M571" s="67">
        <v>1</v>
      </c>
      <c r="N571" s="68" t="s">
        <v>1068</v>
      </c>
      <c r="O571" s="69">
        <v>1</v>
      </c>
      <c r="P571" s="68" t="s">
        <v>1069</v>
      </c>
      <c r="Q571" s="69">
        <v>1</v>
      </c>
      <c r="R571" s="100" t="s">
        <v>1070</v>
      </c>
      <c r="S571" s="67">
        <v>1</v>
      </c>
      <c r="T571" s="68" t="s">
        <v>1071</v>
      </c>
      <c r="U571" s="69">
        <v>1</v>
      </c>
      <c r="V571" s="68" t="s">
        <v>1072</v>
      </c>
      <c r="W571" s="69">
        <v>1</v>
      </c>
      <c r="X571" s="100" t="s">
        <v>1073</v>
      </c>
      <c r="Y571" s="67">
        <v>1</v>
      </c>
      <c r="Z571" s="68" t="s">
        <v>1074</v>
      </c>
      <c r="AA571" s="69">
        <v>1</v>
      </c>
      <c r="AB571" s="68" t="s">
        <v>1075</v>
      </c>
      <c r="AC571" s="69">
        <v>1</v>
      </c>
      <c r="AD571" s="100" t="s">
        <v>1076</v>
      </c>
      <c r="AE571" s="67">
        <v>1</v>
      </c>
      <c r="AF571" s="68" t="s">
        <v>1077</v>
      </c>
      <c r="AG571" s="69">
        <v>1</v>
      </c>
      <c r="AH571" s="68" t="s">
        <v>1078</v>
      </c>
      <c r="AI571" s="69">
        <v>1</v>
      </c>
      <c r="AJ571" s="100" t="s">
        <v>1079</v>
      </c>
      <c r="AK571" s="67">
        <v>1</v>
      </c>
      <c r="AL571" s="68" t="s">
        <v>1080</v>
      </c>
      <c r="AM571" s="69">
        <v>1</v>
      </c>
      <c r="AN571" s="68" t="s">
        <v>1081</v>
      </c>
      <c r="AO571" s="69">
        <v>1</v>
      </c>
      <c r="AP571" s="108" t="s">
        <v>1082</v>
      </c>
      <c r="AQ571" s="67">
        <v>1</v>
      </c>
      <c r="AR571" s="68" t="s">
        <v>1083</v>
      </c>
      <c r="AS571" s="69">
        <v>1</v>
      </c>
      <c r="AT571" s="68" t="s">
        <v>1084</v>
      </c>
      <c r="AU571" s="69">
        <v>1</v>
      </c>
      <c r="AV571" s="122" t="s">
        <v>1085</v>
      </c>
      <c r="AW571" s="67">
        <v>1</v>
      </c>
      <c r="AX571" s="68" t="s">
        <v>1086</v>
      </c>
      <c r="AY571" s="69">
        <v>1</v>
      </c>
      <c r="AZ571" s="68" t="s">
        <v>1087</v>
      </c>
      <c r="BA571" s="69">
        <v>1</v>
      </c>
      <c r="BB571" s="121" t="s">
        <v>1088</v>
      </c>
    </row>
    <row r="572" ht="15" customHeight="1" spans="13:54">
      <c r="M572" s="67"/>
      <c r="N572" s="68"/>
      <c r="O572" s="69"/>
      <c r="P572" s="68"/>
      <c r="Q572" s="69"/>
      <c r="R572" s="100"/>
      <c r="S572" s="67"/>
      <c r="T572" s="68"/>
      <c r="U572" s="69"/>
      <c r="V572" s="68"/>
      <c r="W572" s="69"/>
      <c r="X572" s="100"/>
      <c r="Y572" s="67"/>
      <c r="Z572" s="68"/>
      <c r="AA572" s="69"/>
      <c r="AB572" s="68"/>
      <c r="AC572" s="69"/>
      <c r="AD572" s="100"/>
      <c r="AE572" s="67"/>
      <c r="AF572" s="68"/>
      <c r="AG572" s="69"/>
      <c r="AH572" s="68"/>
      <c r="AI572" s="69"/>
      <c r="AJ572" s="100"/>
      <c r="AK572" s="67"/>
      <c r="AL572" s="68"/>
      <c r="AM572" s="69"/>
      <c r="AN572" s="68"/>
      <c r="AO572" s="69"/>
      <c r="AP572" s="108"/>
      <c r="AQ572" s="122"/>
      <c r="AR572" s="122"/>
      <c r="AS572" s="122"/>
      <c r="AT572" s="122"/>
      <c r="AU572" s="122"/>
      <c r="AV572" s="122"/>
      <c r="AW572" s="109"/>
      <c r="AX572" s="109"/>
      <c r="AY572" s="109"/>
      <c r="AZ572" s="109"/>
      <c r="BA572" s="109"/>
      <c r="BB572" s="121"/>
    </row>
    <row r="573" ht="15" customHeight="1" spans="13:54">
      <c r="M573" s="67"/>
      <c r="N573" s="68"/>
      <c r="O573" s="69"/>
      <c r="P573" s="68"/>
      <c r="Q573" s="69"/>
      <c r="R573" s="100"/>
      <c r="S573" s="67"/>
      <c r="T573" s="68"/>
      <c r="U573" s="69"/>
      <c r="V573" s="68"/>
      <c r="W573" s="69"/>
      <c r="X573" s="100"/>
      <c r="Y573" s="67"/>
      <c r="Z573" s="68"/>
      <c r="AA573" s="69"/>
      <c r="AB573" s="68"/>
      <c r="AC573" s="69"/>
      <c r="AD573" s="100"/>
      <c r="AE573" s="67"/>
      <c r="AF573" s="68"/>
      <c r="AG573" s="69"/>
      <c r="AH573" s="68"/>
      <c r="AI573" s="69"/>
      <c r="AJ573" s="100"/>
      <c r="AK573" s="67"/>
      <c r="AL573" s="68"/>
      <c r="AM573" s="69"/>
      <c r="AN573" s="68"/>
      <c r="AO573" s="69"/>
      <c r="AP573" s="108"/>
      <c r="AQ573" s="122"/>
      <c r="AR573" s="122"/>
      <c r="AS573" s="122"/>
      <c r="AT573" s="122"/>
      <c r="AU573" s="122"/>
      <c r="AV573" s="122"/>
      <c r="AW573" s="109"/>
      <c r="AX573" s="109"/>
      <c r="AY573" s="109"/>
      <c r="AZ573" s="109"/>
      <c r="BA573" s="109"/>
      <c r="BB573" s="121"/>
    </row>
    <row r="574" ht="15" customHeight="1" spans="13:54">
      <c r="M574" s="98"/>
      <c r="N574" s="99"/>
      <c r="O574" s="99"/>
      <c r="P574" s="99"/>
      <c r="Q574" s="99"/>
      <c r="R574" s="99"/>
      <c r="S574" s="99"/>
      <c r="T574" s="99"/>
      <c r="U574" s="99"/>
      <c r="V574" s="99"/>
      <c r="W574" s="99"/>
      <c r="X574" s="99"/>
      <c r="Y574" s="99"/>
      <c r="Z574" s="99"/>
      <c r="AA574" s="99"/>
      <c r="AB574" s="99"/>
      <c r="AC574" s="99"/>
      <c r="AD574" s="99"/>
      <c r="AE574" s="99"/>
      <c r="AF574" s="99"/>
      <c r="AG574" s="99"/>
      <c r="AH574" s="99"/>
      <c r="AI574" s="99"/>
      <c r="AJ574" s="99"/>
      <c r="AK574" s="99"/>
      <c r="AL574" s="99"/>
      <c r="AM574" s="99"/>
      <c r="AN574" s="99"/>
      <c r="AO574" s="99"/>
      <c r="AP574" s="99"/>
      <c r="AQ574" s="99"/>
      <c r="AR574" s="99"/>
      <c r="AS574" s="99"/>
      <c r="AT574" s="99"/>
      <c r="AU574" s="99"/>
      <c r="AV574" s="99"/>
      <c r="AW574" s="109"/>
      <c r="AX574" s="109"/>
      <c r="AY574" s="109"/>
      <c r="AZ574" s="109"/>
      <c r="BA574" s="109"/>
      <c r="BB574" s="121"/>
    </row>
    <row r="575" ht="15" customHeight="1" spans="13:54">
      <c r="M575" s="67">
        <v>1</v>
      </c>
      <c r="N575" s="68" t="s">
        <v>1089</v>
      </c>
      <c r="O575" s="69">
        <v>1</v>
      </c>
      <c r="P575" s="68" t="s">
        <v>1090</v>
      </c>
      <c r="Q575" s="69">
        <v>1</v>
      </c>
      <c r="R575" s="100" t="s">
        <v>1091</v>
      </c>
      <c r="S575" s="67">
        <v>1</v>
      </c>
      <c r="T575" s="68" t="s">
        <v>1092</v>
      </c>
      <c r="U575" s="69">
        <v>1</v>
      </c>
      <c r="V575" s="68" t="s">
        <v>1093</v>
      </c>
      <c r="W575" s="69">
        <v>1</v>
      </c>
      <c r="X575" s="100" t="s">
        <v>1094</v>
      </c>
      <c r="Y575" s="67">
        <v>1</v>
      </c>
      <c r="Z575" s="68" t="s">
        <v>1095</v>
      </c>
      <c r="AA575" s="69">
        <v>1</v>
      </c>
      <c r="AB575" s="68" t="s">
        <v>1096</v>
      </c>
      <c r="AC575" s="69">
        <v>1</v>
      </c>
      <c r="AD575" s="100" t="s">
        <v>1097</v>
      </c>
      <c r="AE575" s="67">
        <v>1</v>
      </c>
      <c r="AF575" s="68" t="s">
        <v>1098</v>
      </c>
      <c r="AG575" s="69">
        <v>1</v>
      </c>
      <c r="AH575" s="68" t="s">
        <v>1099</v>
      </c>
      <c r="AI575" s="69">
        <v>1</v>
      </c>
      <c r="AJ575" s="100" t="s">
        <v>1100</v>
      </c>
      <c r="AK575" s="67">
        <v>1</v>
      </c>
      <c r="AL575" s="68" t="s">
        <v>1101</v>
      </c>
      <c r="AM575" s="69">
        <v>1</v>
      </c>
      <c r="AN575" s="68" t="s">
        <v>1102</v>
      </c>
      <c r="AO575" s="69">
        <v>1</v>
      </c>
      <c r="AP575" s="108" t="s">
        <v>1103</v>
      </c>
      <c r="AQ575" s="67">
        <v>1</v>
      </c>
      <c r="AR575" s="68" t="s">
        <v>1104</v>
      </c>
      <c r="AS575" s="69">
        <v>1</v>
      </c>
      <c r="AT575" s="68" t="s">
        <v>1105</v>
      </c>
      <c r="AU575" s="69">
        <v>1</v>
      </c>
      <c r="AV575" s="122" t="s">
        <v>1106</v>
      </c>
      <c r="AW575" s="67">
        <v>1</v>
      </c>
      <c r="AX575" s="68" t="s">
        <v>1107</v>
      </c>
      <c r="AY575" s="69">
        <v>1</v>
      </c>
      <c r="AZ575" s="68" t="s">
        <v>1108</v>
      </c>
      <c r="BA575" s="69">
        <v>1</v>
      </c>
      <c r="BB575" s="121" t="s">
        <v>1109</v>
      </c>
    </row>
    <row r="576" ht="15" customHeight="1" spans="13:54">
      <c r="M576" s="69"/>
      <c r="N576" s="68"/>
      <c r="O576" s="69"/>
      <c r="P576" s="68"/>
      <c r="Q576" s="69"/>
      <c r="R576" s="68"/>
      <c r="S576" s="69"/>
      <c r="T576" s="68"/>
      <c r="U576" s="69"/>
      <c r="V576" s="68"/>
      <c r="W576" s="69"/>
      <c r="X576" s="68"/>
      <c r="Y576" s="69"/>
      <c r="Z576" s="68"/>
      <c r="AA576" s="69"/>
      <c r="AB576" s="68"/>
      <c r="AC576" s="69"/>
      <c r="AD576" s="68"/>
      <c r="AE576" s="69"/>
      <c r="AF576" s="68"/>
      <c r="AG576" s="69"/>
      <c r="AH576" s="68"/>
      <c r="AI576" s="69"/>
      <c r="AJ576" s="68"/>
      <c r="AK576" s="69"/>
      <c r="AL576" s="68"/>
      <c r="AM576" s="69"/>
      <c r="AN576" s="68"/>
      <c r="AO576" s="69"/>
      <c r="AP576" s="68"/>
      <c r="AQ576" s="125"/>
      <c r="AR576" s="125"/>
      <c r="AS576" s="125"/>
      <c r="AT576" s="125"/>
      <c r="AU576" s="125"/>
      <c r="AV576" s="125"/>
      <c r="AW576" s="109"/>
      <c r="AX576" s="109"/>
      <c r="AY576" s="109"/>
      <c r="AZ576" s="109"/>
      <c r="BA576" s="109"/>
      <c r="BB576" s="121"/>
    </row>
    <row r="577" ht="15" customHeight="1" spans="13:54">
      <c r="M577" s="69"/>
      <c r="N577" s="68"/>
      <c r="O577" s="69"/>
      <c r="P577" s="68"/>
      <c r="Q577" s="69"/>
      <c r="R577" s="68"/>
      <c r="S577" s="69"/>
      <c r="T577" s="68"/>
      <c r="U577" s="69"/>
      <c r="V577" s="68"/>
      <c r="W577" s="69"/>
      <c r="X577" s="68"/>
      <c r="Y577" s="69"/>
      <c r="Z577" s="68"/>
      <c r="AA577" s="69"/>
      <c r="AB577" s="68"/>
      <c r="AC577" s="69"/>
      <c r="AD577" s="68"/>
      <c r="AE577" s="69"/>
      <c r="AF577" s="68"/>
      <c r="AG577" s="69"/>
      <c r="AH577" s="68"/>
      <c r="AI577" s="69"/>
      <c r="AJ577" s="68"/>
      <c r="AK577" s="69"/>
      <c r="AL577" s="68"/>
      <c r="AM577" s="69"/>
      <c r="AN577" s="68"/>
      <c r="AO577" s="69"/>
      <c r="AP577" s="68"/>
      <c r="AQ577" s="125"/>
      <c r="AR577" s="125"/>
      <c r="AS577" s="125"/>
      <c r="AT577" s="125"/>
      <c r="AU577" s="125"/>
      <c r="AV577" s="125"/>
      <c r="AW577" s="109"/>
      <c r="AX577" s="109"/>
      <c r="AY577" s="109"/>
      <c r="AZ577" s="109"/>
      <c r="BA577" s="109"/>
      <c r="BB577" s="121"/>
    </row>
    <row r="578" ht="15" customHeight="1" spans="13:54">
      <c r="M578" s="98"/>
      <c r="N578" s="99"/>
      <c r="O578" s="99"/>
      <c r="P578" s="99"/>
      <c r="Q578" s="99"/>
      <c r="R578" s="99"/>
      <c r="S578" s="99"/>
      <c r="T578" s="99"/>
      <c r="U578" s="99"/>
      <c r="V578" s="99"/>
      <c r="W578" s="99"/>
      <c r="X578" s="99"/>
      <c r="Y578" s="99"/>
      <c r="Z578" s="99"/>
      <c r="AA578" s="99"/>
      <c r="AB578" s="99"/>
      <c r="AC578" s="99"/>
      <c r="AD578" s="99"/>
      <c r="AE578" s="99"/>
      <c r="AF578" s="99"/>
      <c r="AG578" s="99"/>
      <c r="AH578" s="99"/>
      <c r="AI578" s="99"/>
      <c r="AJ578" s="99"/>
      <c r="AK578" s="99"/>
      <c r="AL578" s="99"/>
      <c r="AM578" s="99"/>
      <c r="AN578" s="99"/>
      <c r="AO578" s="99"/>
      <c r="AP578" s="99"/>
      <c r="AQ578" s="99"/>
      <c r="AR578" s="99"/>
      <c r="AS578" s="99"/>
      <c r="AT578" s="99"/>
      <c r="AU578" s="99"/>
      <c r="AV578" s="99"/>
      <c r="AW578" s="109"/>
      <c r="AX578" s="109"/>
      <c r="AY578" s="109"/>
      <c r="AZ578" s="109"/>
      <c r="BA578" s="109"/>
      <c r="BB578" s="121"/>
    </row>
    <row r="579" ht="15" customHeight="1" spans="13:54">
      <c r="M579" s="67">
        <v>1</v>
      </c>
      <c r="N579" s="68" t="s">
        <v>1110</v>
      </c>
      <c r="O579" s="69">
        <v>1</v>
      </c>
      <c r="P579" s="68" t="s">
        <v>1111</v>
      </c>
      <c r="Q579" s="69">
        <v>1</v>
      </c>
      <c r="R579" s="100" t="s">
        <v>1112</v>
      </c>
      <c r="S579" s="67">
        <v>1</v>
      </c>
      <c r="T579" s="68" t="s">
        <v>1113</v>
      </c>
      <c r="U579" s="69">
        <v>1</v>
      </c>
      <c r="V579" s="68" t="s">
        <v>1114</v>
      </c>
      <c r="W579" s="69">
        <v>1</v>
      </c>
      <c r="X579" s="100" t="s">
        <v>903</v>
      </c>
      <c r="Y579" s="67">
        <v>1</v>
      </c>
      <c r="Z579" s="68" t="s">
        <v>1115</v>
      </c>
      <c r="AA579" s="69">
        <v>1</v>
      </c>
      <c r="AB579" s="68" t="s">
        <v>1116</v>
      </c>
      <c r="AC579" s="69">
        <v>1</v>
      </c>
      <c r="AD579" s="100" t="s">
        <v>1117</v>
      </c>
      <c r="AE579" s="67">
        <v>1</v>
      </c>
      <c r="AF579" s="68" t="s">
        <v>1118</v>
      </c>
      <c r="AG579" s="69">
        <v>1</v>
      </c>
      <c r="AH579" s="68" t="s">
        <v>1119</v>
      </c>
      <c r="AI579" s="69">
        <v>1</v>
      </c>
      <c r="AJ579" s="100" t="s">
        <v>1120</v>
      </c>
      <c r="AK579" s="67">
        <v>1</v>
      </c>
      <c r="AL579" s="68" t="s">
        <v>1121</v>
      </c>
      <c r="AM579" s="69">
        <v>1</v>
      </c>
      <c r="AN579" s="68" t="s">
        <v>1122</v>
      </c>
      <c r="AO579" s="69">
        <v>1</v>
      </c>
      <c r="AP579" s="108" t="s">
        <v>1123</v>
      </c>
      <c r="AQ579" s="67">
        <v>1</v>
      </c>
      <c r="AR579" s="68" t="s">
        <v>1124</v>
      </c>
      <c r="AS579" s="69">
        <v>1</v>
      </c>
      <c r="AT579" s="68" t="s">
        <v>1125</v>
      </c>
      <c r="AU579" s="69">
        <v>1</v>
      </c>
      <c r="AV579" s="122" t="s">
        <v>912</v>
      </c>
      <c r="AW579" s="67">
        <v>1</v>
      </c>
      <c r="AX579" s="68" t="s">
        <v>1126</v>
      </c>
      <c r="AY579" s="69">
        <v>1</v>
      </c>
      <c r="AZ579" s="68" t="s">
        <v>1127</v>
      </c>
      <c r="BA579" s="69">
        <v>1</v>
      </c>
      <c r="BB579" s="121" t="s">
        <v>1128</v>
      </c>
    </row>
    <row r="580" ht="15" customHeight="1" spans="13:54">
      <c r="M580" s="69"/>
      <c r="N580" s="68"/>
      <c r="O580" s="69"/>
      <c r="P580" s="68"/>
      <c r="Q580" s="69"/>
      <c r="R580" s="68"/>
      <c r="S580" s="69"/>
      <c r="T580" s="68"/>
      <c r="U580" s="69"/>
      <c r="V580" s="68"/>
      <c r="W580" s="69"/>
      <c r="X580" s="68"/>
      <c r="Y580" s="69"/>
      <c r="Z580" s="68"/>
      <c r="AA580" s="69"/>
      <c r="AB580" s="68"/>
      <c r="AC580" s="69"/>
      <c r="AD580" s="68"/>
      <c r="AE580" s="69"/>
      <c r="AF580" s="68"/>
      <c r="AG580" s="69"/>
      <c r="AH580" s="68"/>
      <c r="AI580" s="69"/>
      <c r="AJ580" s="68"/>
      <c r="AK580" s="69"/>
      <c r="AL580" s="68"/>
      <c r="AM580" s="69"/>
      <c r="AN580" s="68"/>
      <c r="AO580" s="69"/>
      <c r="AP580" s="68"/>
      <c r="AQ580" s="122"/>
      <c r="AR580" s="122"/>
      <c r="AS580" s="122"/>
      <c r="AT580" s="122"/>
      <c r="AU580" s="122"/>
      <c r="AV580" s="122"/>
      <c r="AW580" s="109"/>
      <c r="AX580" s="109"/>
      <c r="AY580" s="109"/>
      <c r="AZ580" s="109"/>
      <c r="BA580" s="109"/>
      <c r="BB580" s="121"/>
    </row>
    <row r="581" ht="15" customHeight="1" spans="13:54">
      <c r="M581" s="69"/>
      <c r="N581" s="68"/>
      <c r="O581" s="69"/>
      <c r="P581" s="68"/>
      <c r="Q581" s="69"/>
      <c r="R581" s="68"/>
      <c r="S581" s="69"/>
      <c r="T581" s="68"/>
      <c r="U581" s="69"/>
      <c r="V581" s="68"/>
      <c r="W581" s="69"/>
      <c r="X581" s="68"/>
      <c r="Y581" s="69"/>
      <c r="Z581" s="68"/>
      <c r="AA581" s="69"/>
      <c r="AB581" s="68"/>
      <c r="AC581" s="69"/>
      <c r="AD581" s="68"/>
      <c r="AE581" s="69"/>
      <c r="AF581" s="68"/>
      <c r="AG581" s="69"/>
      <c r="AH581" s="68"/>
      <c r="AI581" s="69"/>
      <c r="AJ581" s="68"/>
      <c r="AK581" s="69"/>
      <c r="AL581" s="68"/>
      <c r="AM581" s="69"/>
      <c r="AN581" s="68"/>
      <c r="AO581" s="69"/>
      <c r="AP581" s="68"/>
      <c r="AQ581" s="122"/>
      <c r="AR581" s="122"/>
      <c r="AS581" s="122"/>
      <c r="AT581" s="122"/>
      <c r="AU581" s="122"/>
      <c r="AV581" s="122"/>
      <c r="AW581" s="109"/>
      <c r="AX581" s="109"/>
      <c r="AY581" s="109"/>
      <c r="AZ581" s="109"/>
      <c r="BA581" s="109"/>
      <c r="BB581" s="121"/>
    </row>
    <row r="582" ht="15" customHeight="1" spans="13:54">
      <c r="M582" s="73"/>
      <c r="N582" s="74"/>
      <c r="O582" s="73"/>
      <c r="P582" s="74"/>
      <c r="Q582" s="73"/>
      <c r="R582" s="74"/>
      <c r="S582" s="73"/>
      <c r="T582" s="74"/>
      <c r="U582" s="73"/>
      <c r="V582" s="74"/>
      <c r="W582" s="73"/>
      <c r="X582" s="74"/>
      <c r="Y582" s="73"/>
      <c r="Z582" s="74"/>
      <c r="AA582" s="73"/>
      <c r="AB582" s="73"/>
      <c r="AC582" s="73"/>
      <c r="AD582" s="73"/>
      <c r="AE582" s="73"/>
      <c r="AF582" s="74"/>
      <c r="AG582" s="73"/>
      <c r="AH582" s="74"/>
      <c r="AI582" s="73"/>
      <c r="AJ582" s="74"/>
      <c r="AK582" s="73"/>
      <c r="AL582" s="74"/>
      <c r="AM582" s="73"/>
      <c r="AN582" s="74"/>
      <c r="AO582" s="73"/>
      <c r="AP582" s="74"/>
      <c r="AQ582" s="126"/>
      <c r="AR582" s="126"/>
      <c r="AS582" s="126"/>
      <c r="AT582" s="126"/>
      <c r="AU582" s="126"/>
      <c r="AV582" s="126"/>
      <c r="AW582" s="113"/>
      <c r="AX582" s="113"/>
      <c r="AY582" s="113"/>
      <c r="AZ582" s="113"/>
      <c r="BA582" s="113"/>
      <c r="BB582" s="134"/>
    </row>
    <row r="583" ht="15" customHeight="1" spans="13:54">
      <c r="M583" s="75">
        <v>1</v>
      </c>
      <c r="N583" s="76" t="s">
        <v>1129</v>
      </c>
      <c r="O583" s="77">
        <v>1</v>
      </c>
      <c r="P583" s="76" t="s">
        <v>1130</v>
      </c>
      <c r="Q583" s="77">
        <v>1</v>
      </c>
      <c r="R583" s="102" t="s">
        <v>1131</v>
      </c>
      <c r="S583" s="75">
        <v>1</v>
      </c>
      <c r="T583" s="76" t="s">
        <v>1132</v>
      </c>
      <c r="U583" s="77">
        <v>1</v>
      </c>
      <c r="V583" s="76" t="s">
        <v>1133</v>
      </c>
      <c r="W583" s="77">
        <v>1</v>
      </c>
      <c r="X583" s="102" t="s">
        <v>1134</v>
      </c>
      <c r="Y583" s="75">
        <v>1</v>
      </c>
      <c r="Z583" s="76" t="s">
        <v>1135</v>
      </c>
      <c r="AA583" s="77">
        <v>1</v>
      </c>
      <c r="AB583" s="76" t="s">
        <v>1136</v>
      </c>
      <c r="AC583" s="77">
        <v>1</v>
      </c>
      <c r="AD583" s="102" t="s">
        <v>1137</v>
      </c>
      <c r="AE583" s="75">
        <v>1</v>
      </c>
      <c r="AF583" s="76" t="s">
        <v>1138</v>
      </c>
      <c r="AG583" s="77">
        <v>1</v>
      </c>
      <c r="AH583" s="76" t="s">
        <v>1139</v>
      </c>
      <c r="AI583" s="77">
        <v>1</v>
      </c>
      <c r="AJ583" s="76" t="s">
        <v>1140</v>
      </c>
      <c r="AK583" s="75">
        <v>1</v>
      </c>
      <c r="AL583" s="76" t="s">
        <v>1141</v>
      </c>
      <c r="AM583" s="77">
        <v>1</v>
      </c>
      <c r="AN583" s="76" t="s">
        <v>1142</v>
      </c>
      <c r="AO583" s="77">
        <v>1</v>
      </c>
      <c r="AP583" s="76" t="s">
        <v>1143</v>
      </c>
      <c r="AQ583" s="75">
        <v>1</v>
      </c>
      <c r="AR583" s="76" t="s">
        <v>1144</v>
      </c>
      <c r="AS583" s="77">
        <v>1</v>
      </c>
      <c r="AT583" s="76" t="s">
        <v>1145</v>
      </c>
      <c r="AU583" s="77">
        <v>1</v>
      </c>
      <c r="AV583" s="76" t="s">
        <v>1146</v>
      </c>
      <c r="AW583" s="75">
        <v>1</v>
      </c>
      <c r="AX583" s="76" t="s">
        <v>1104</v>
      </c>
      <c r="AY583" s="77">
        <v>1</v>
      </c>
      <c r="AZ583" s="76" t="s">
        <v>1105</v>
      </c>
      <c r="BA583" s="77">
        <v>1</v>
      </c>
      <c r="BB583" s="76" t="s">
        <v>1106</v>
      </c>
    </row>
    <row r="584" ht="15" customHeight="1" spans="13:54">
      <c r="M584" s="75"/>
      <c r="N584" s="76"/>
      <c r="O584" s="77"/>
      <c r="P584" s="76"/>
      <c r="Q584" s="77"/>
      <c r="R584" s="102"/>
      <c r="S584" s="75"/>
      <c r="T584" s="76"/>
      <c r="U584" s="77"/>
      <c r="V584" s="76"/>
      <c r="W584" s="77"/>
      <c r="X584" s="102"/>
      <c r="Y584" s="75"/>
      <c r="Z584" s="76"/>
      <c r="AA584" s="77"/>
      <c r="AB584" s="76"/>
      <c r="AC584" s="77"/>
      <c r="AD584" s="102"/>
      <c r="AE584" s="75"/>
      <c r="AF584" s="76"/>
      <c r="AG584" s="77"/>
      <c r="AH584" s="76"/>
      <c r="AI584" s="77"/>
      <c r="AJ584" s="102"/>
      <c r="AK584" s="75"/>
      <c r="AL584" s="76"/>
      <c r="AM584" s="77"/>
      <c r="AN584" s="76"/>
      <c r="AO584" s="77"/>
      <c r="AP584" s="114"/>
      <c r="AQ584" s="127"/>
      <c r="AR584" s="127"/>
      <c r="AS584" s="127"/>
      <c r="AT584" s="127"/>
      <c r="AU584" s="127"/>
      <c r="AV584" s="127"/>
      <c r="AW584" s="115"/>
      <c r="AX584" s="115"/>
      <c r="AY584" s="115"/>
      <c r="AZ584" s="115"/>
      <c r="BA584" s="115"/>
      <c r="BB584" s="135"/>
    </row>
    <row r="585" ht="15" customHeight="1" spans="13:54">
      <c r="M585" s="75"/>
      <c r="N585" s="76"/>
      <c r="O585" s="77"/>
      <c r="P585" s="76"/>
      <c r="Q585" s="77"/>
      <c r="R585" s="102"/>
      <c r="S585" s="75"/>
      <c r="T585" s="76"/>
      <c r="U585" s="77"/>
      <c r="V585" s="76"/>
      <c r="W585" s="77"/>
      <c r="X585" s="102"/>
      <c r="Y585" s="75"/>
      <c r="Z585" s="76"/>
      <c r="AA585" s="77"/>
      <c r="AB585" s="76"/>
      <c r="AC585" s="77"/>
      <c r="AD585" s="102"/>
      <c r="AE585" s="75"/>
      <c r="AF585" s="76"/>
      <c r="AG585" s="77"/>
      <c r="AH585" s="76"/>
      <c r="AI585" s="77"/>
      <c r="AJ585" s="102"/>
      <c r="AK585" s="75"/>
      <c r="AL585" s="76"/>
      <c r="AM585" s="77"/>
      <c r="AN585" s="76"/>
      <c r="AO585" s="77"/>
      <c r="AP585" s="114"/>
      <c r="AQ585" s="127"/>
      <c r="AR585" s="127"/>
      <c r="AS585" s="127"/>
      <c r="AT585" s="127"/>
      <c r="AU585" s="127"/>
      <c r="AV585" s="127"/>
      <c r="AW585" s="115"/>
      <c r="AX585" s="115"/>
      <c r="AY585" s="115"/>
      <c r="AZ585" s="115"/>
      <c r="BA585" s="115"/>
      <c r="BB585" s="135"/>
    </row>
    <row r="586" ht="15" customHeight="1" spans="13:54">
      <c r="M586" s="54"/>
      <c r="N586" s="55"/>
      <c r="O586" s="56"/>
      <c r="P586" s="55"/>
      <c r="Q586" s="56"/>
      <c r="R586" s="59"/>
      <c r="S586" s="54"/>
      <c r="T586" s="55"/>
      <c r="U586" s="56"/>
      <c r="V586" s="55"/>
      <c r="W586" s="56"/>
      <c r="X586" s="59"/>
      <c r="Y586" s="54"/>
      <c r="Z586" s="55"/>
      <c r="AA586" s="56"/>
      <c r="AB586" s="55"/>
      <c r="AC586" s="56"/>
      <c r="AD586" s="59"/>
      <c r="AE586" s="54"/>
      <c r="AF586" s="55"/>
      <c r="AG586" s="56"/>
      <c r="AH586" s="55"/>
      <c r="AI586" s="56"/>
      <c r="AJ586" s="59"/>
      <c r="AK586" s="54"/>
      <c r="AL586" s="55"/>
      <c r="AM586" s="56"/>
      <c r="AN586" s="55"/>
      <c r="AO586" s="56"/>
      <c r="AP586" s="55"/>
      <c r="AQ586" s="128"/>
      <c r="AR586" s="129"/>
      <c r="AS586" s="129"/>
      <c r="AT586" s="129"/>
      <c r="AU586" s="129"/>
      <c r="AV586" s="130"/>
      <c r="AW586" s="113"/>
      <c r="AX586" s="113"/>
      <c r="AY586" s="113"/>
      <c r="AZ586" s="113"/>
      <c r="BA586" s="113"/>
      <c r="BB586" s="134"/>
    </row>
    <row r="587" ht="15" customHeight="1" spans="13:54">
      <c r="M587" s="78">
        <v>1</v>
      </c>
      <c r="N587" s="79" t="s">
        <v>1147</v>
      </c>
      <c r="O587" s="80">
        <v>1</v>
      </c>
      <c r="P587" s="79" t="s">
        <v>1148</v>
      </c>
      <c r="Q587" s="80">
        <v>1</v>
      </c>
      <c r="R587" s="79" t="s">
        <v>1149</v>
      </c>
      <c r="S587" s="78">
        <v>1</v>
      </c>
      <c r="T587" s="79" t="s">
        <v>1150</v>
      </c>
      <c r="U587" s="80">
        <v>1</v>
      </c>
      <c r="V587" s="79" t="s">
        <v>1151</v>
      </c>
      <c r="W587" s="80">
        <v>1</v>
      </c>
      <c r="X587" s="79" t="s">
        <v>1152</v>
      </c>
      <c r="Y587" s="78">
        <v>1</v>
      </c>
      <c r="Z587" s="79" t="s">
        <v>1153</v>
      </c>
      <c r="AA587" s="80">
        <v>1</v>
      </c>
      <c r="AB587" s="79" t="s">
        <v>1154</v>
      </c>
      <c r="AC587" s="80">
        <v>1</v>
      </c>
      <c r="AD587" s="79" t="s">
        <v>1155</v>
      </c>
      <c r="AE587" s="78">
        <v>1</v>
      </c>
      <c r="AF587" s="79" t="s">
        <v>1156</v>
      </c>
      <c r="AG587" s="80">
        <v>1</v>
      </c>
      <c r="AH587" s="79" t="s">
        <v>1157</v>
      </c>
      <c r="AI587" s="80">
        <v>1</v>
      </c>
      <c r="AJ587" s="79" t="s">
        <v>1158</v>
      </c>
      <c r="AK587" s="78">
        <v>1</v>
      </c>
      <c r="AL587" s="79" t="s">
        <v>1159</v>
      </c>
      <c r="AM587" s="80">
        <v>1</v>
      </c>
      <c r="AN587" s="79" t="s">
        <v>1160</v>
      </c>
      <c r="AO587" s="80">
        <v>1</v>
      </c>
      <c r="AP587" s="116" t="s">
        <v>1161</v>
      </c>
      <c r="AQ587" s="78">
        <v>1</v>
      </c>
      <c r="AR587" s="79" t="s">
        <v>1162</v>
      </c>
      <c r="AS587" s="80">
        <v>1</v>
      </c>
      <c r="AT587" s="79" t="s">
        <v>1163</v>
      </c>
      <c r="AU587" s="80">
        <v>1</v>
      </c>
      <c r="AV587" s="131" t="s">
        <v>1164</v>
      </c>
      <c r="AW587" s="78">
        <v>1</v>
      </c>
      <c r="AX587" s="79" t="s">
        <v>1165</v>
      </c>
      <c r="AY587" s="80">
        <v>1</v>
      </c>
      <c r="AZ587" s="79" t="s">
        <v>1166</v>
      </c>
      <c r="BA587" s="80">
        <v>1</v>
      </c>
      <c r="BB587" s="132" t="s">
        <v>1167</v>
      </c>
    </row>
    <row r="588" ht="15" customHeight="1" spans="13:54">
      <c r="M588" s="78"/>
      <c r="N588" s="79"/>
      <c r="O588" s="80"/>
      <c r="P588" s="79"/>
      <c r="Q588" s="80"/>
      <c r="R588" s="103"/>
      <c r="S588" s="78"/>
      <c r="T588" s="79"/>
      <c r="U588" s="80"/>
      <c r="V588" s="79"/>
      <c r="W588" s="80"/>
      <c r="X588" s="103"/>
      <c r="Y588" s="78"/>
      <c r="Z588" s="79"/>
      <c r="AA588" s="80"/>
      <c r="AB588" s="79"/>
      <c r="AC588" s="80"/>
      <c r="AD588" s="103"/>
      <c r="AE588" s="78"/>
      <c r="AF588" s="79"/>
      <c r="AG588" s="80"/>
      <c r="AH588" s="79"/>
      <c r="AI588" s="80"/>
      <c r="AJ588" s="103"/>
      <c r="AK588" s="78"/>
      <c r="AL588" s="79"/>
      <c r="AM588" s="80"/>
      <c r="AN588" s="79"/>
      <c r="AO588" s="80"/>
      <c r="AP588" s="116"/>
      <c r="AQ588" s="78"/>
      <c r="AR588" s="79"/>
      <c r="AS588" s="80"/>
      <c r="AT588" s="79"/>
      <c r="AU588" s="80"/>
      <c r="AV588" s="131"/>
      <c r="AW588" s="78"/>
      <c r="AX588" s="79"/>
      <c r="AY588" s="80"/>
      <c r="AZ588" s="79"/>
      <c r="BA588" s="80"/>
      <c r="BB588" s="132"/>
    </row>
    <row r="589" ht="15" customHeight="1" spans="13:54">
      <c r="M589" s="78"/>
      <c r="N589" s="79"/>
      <c r="O589" s="80"/>
      <c r="P589" s="79"/>
      <c r="Q589" s="80"/>
      <c r="R589" s="103"/>
      <c r="S589" s="78"/>
      <c r="T589" s="79"/>
      <c r="U589" s="80"/>
      <c r="V589" s="79"/>
      <c r="W589" s="80"/>
      <c r="X589" s="103"/>
      <c r="Y589" s="78"/>
      <c r="Z589" s="79"/>
      <c r="AA589" s="80"/>
      <c r="AB589" s="79"/>
      <c r="AC589" s="80"/>
      <c r="AD589" s="103"/>
      <c r="AE589" s="78"/>
      <c r="AF589" s="79"/>
      <c r="AG589" s="80"/>
      <c r="AH589" s="79"/>
      <c r="AI589" s="80"/>
      <c r="AJ589" s="103"/>
      <c r="AK589" s="78"/>
      <c r="AL589" s="79"/>
      <c r="AM589" s="80"/>
      <c r="AN589" s="79"/>
      <c r="AO589" s="80"/>
      <c r="AP589" s="116"/>
      <c r="AQ589" s="78"/>
      <c r="AR589" s="79"/>
      <c r="AS589" s="80"/>
      <c r="AT589" s="79"/>
      <c r="AU589" s="80"/>
      <c r="AV589" s="131"/>
      <c r="AW589" s="78"/>
      <c r="AX589" s="79"/>
      <c r="AY589" s="80"/>
      <c r="AZ589" s="79"/>
      <c r="BA589" s="80"/>
      <c r="BB589" s="132"/>
    </row>
    <row r="590" ht="15" customHeight="1" spans="13:54">
      <c r="M590" s="81"/>
      <c r="N590" s="82"/>
      <c r="O590" s="83"/>
      <c r="P590" s="82"/>
      <c r="Q590" s="83"/>
      <c r="R590" s="104"/>
      <c r="S590" s="81"/>
      <c r="T590" s="82"/>
      <c r="U590" s="83"/>
      <c r="V590" s="82"/>
      <c r="W590" s="83"/>
      <c r="X590" s="104"/>
      <c r="Y590" s="81"/>
      <c r="Z590" s="82"/>
      <c r="AA590" s="83"/>
      <c r="AB590" s="82"/>
      <c r="AC590" s="83"/>
      <c r="AD590" s="104"/>
      <c r="AE590" s="81"/>
      <c r="AF590" s="82"/>
      <c r="AG590" s="83"/>
      <c r="AH590" s="82"/>
      <c r="AI590" s="83"/>
      <c r="AJ590" s="104"/>
      <c r="AK590" s="81"/>
      <c r="AL590" s="82"/>
      <c r="AM590" s="83"/>
      <c r="AN590" s="82"/>
      <c r="AO590" s="83"/>
      <c r="AP590" s="82"/>
      <c r="AQ590" s="81"/>
      <c r="AR590" s="82"/>
      <c r="AS590" s="83"/>
      <c r="AT590" s="82"/>
      <c r="AU590" s="83"/>
      <c r="AV590" s="131"/>
      <c r="AW590" s="81"/>
      <c r="AX590" s="82"/>
      <c r="AY590" s="83"/>
      <c r="AZ590" s="82"/>
      <c r="BA590" s="83"/>
      <c r="BB590" s="132"/>
    </row>
    <row r="591" ht="15" customHeight="1" spans="13:54">
      <c r="M591" s="78">
        <v>1</v>
      </c>
      <c r="N591" s="79" t="s">
        <v>1168</v>
      </c>
      <c r="O591" s="80">
        <v>1</v>
      </c>
      <c r="P591" s="79" t="s">
        <v>1169</v>
      </c>
      <c r="Q591" s="80">
        <v>1</v>
      </c>
      <c r="R591" s="79" t="s">
        <v>1170</v>
      </c>
      <c r="S591" s="78">
        <v>1</v>
      </c>
      <c r="T591" s="79" t="s">
        <v>1171</v>
      </c>
      <c r="U591" s="80">
        <v>1</v>
      </c>
      <c r="V591" s="79" t="s">
        <v>1172</v>
      </c>
      <c r="W591" s="80">
        <v>1</v>
      </c>
      <c r="X591" s="79" t="s">
        <v>1173</v>
      </c>
      <c r="Y591" s="78">
        <v>1</v>
      </c>
      <c r="Z591" s="79" t="s">
        <v>1174</v>
      </c>
      <c r="AA591" s="80">
        <v>1</v>
      </c>
      <c r="AB591" s="79" t="s">
        <v>1175</v>
      </c>
      <c r="AC591" s="80">
        <v>1</v>
      </c>
      <c r="AD591" s="79" t="s">
        <v>1176</v>
      </c>
      <c r="AE591" s="78">
        <v>1</v>
      </c>
      <c r="AF591" s="79" t="s">
        <v>1177</v>
      </c>
      <c r="AG591" s="80">
        <v>1</v>
      </c>
      <c r="AH591" s="79" t="s">
        <v>1178</v>
      </c>
      <c r="AI591" s="80">
        <v>1</v>
      </c>
      <c r="AJ591" s="79" t="s">
        <v>1179</v>
      </c>
      <c r="AK591" s="78">
        <v>1</v>
      </c>
      <c r="AL591" s="79" t="s">
        <v>1180</v>
      </c>
      <c r="AM591" s="80">
        <v>1</v>
      </c>
      <c r="AN591" s="79" t="s">
        <v>1181</v>
      </c>
      <c r="AO591" s="80">
        <v>1</v>
      </c>
      <c r="AP591" s="116" t="s">
        <v>1182</v>
      </c>
      <c r="AQ591" s="78">
        <v>1</v>
      </c>
      <c r="AR591" s="79" t="s">
        <v>1183</v>
      </c>
      <c r="AS591" s="80">
        <v>1</v>
      </c>
      <c r="AT591" s="79" t="s">
        <v>1184</v>
      </c>
      <c r="AU591" s="80">
        <v>1</v>
      </c>
      <c r="AV591" s="131" t="s">
        <v>1185</v>
      </c>
      <c r="AW591" s="78">
        <v>1</v>
      </c>
      <c r="AX591" s="79" t="s">
        <v>1186</v>
      </c>
      <c r="AY591" s="80">
        <v>1</v>
      </c>
      <c r="AZ591" s="79" t="s">
        <v>1187</v>
      </c>
      <c r="BA591" s="80">
        <v>1</v>
      </c>
      <c r="BB591" s="132" t="s">
        <v>1188</v>
      </c>
    </row>
    <row r="592" ht="15" customHeight="1" spans="13:54">
      <c r="M592" s="78"/>
      <c r="N592" s="79"/>
      <c r="O592" s="80"/>
      <c r="P592" s="79"/>
      <c r="Q592" s="80"/>
      <c r="R592" s="103"/>
      <c r="S592" s="78"/>
      <c r="T592" s="79"/>
      <c r="U592" s="80"/>
      <c r="V592" s="79"/>
      <c r="W592" s="80"/>
      <c r="X592" s="103"/>
      <c r="Y592" s="78"/>
      <c r="Z592" s="79"/>
      <c r="AA592" s="80"/>
      <c r="AB592" s="79"/>
      <c r="AC592" s="80"/>
      <c r="AD592" s="103"/>
      <c r="AE592" s="78"/>
      <c r="AF592" s="79"/>
      <c r="AG592" s="80"/>
      <c r="AH592" s="79"/>
      <c r="AI592" s="80"/>
      <c r="AJ592" s="103"/>
      <c r="AK592" s="78"/>
      <c r="AL592" s="79"/>
      <c r="AM592" s="80"/>
      <c r="AN592" s="79"/>
      <c r="AO592" s="80"/>
      <c r="AP592" s="116"/>
      <c r="AQ592" s="78"/>
      <c r="AR592" s="79"/>
      <c r="AS592" s="80"/>
      <c r="AT592" s="79"/>
      <c r="AU592" s="80"/>
      <c r="AV592" s="131"/>
      <c r="AW592" s="78"/>
      <c r="AX592" s="79"/>
      <c r="AY592" s="80"/>
      <c r="AZ592" s="79"/>
      <c r="BA592" s="80"/>
      <c r="BB592" s="132"/>
    </row>
    <row r="593" ht="15" customHeight="1" spans="13:54">
      <c r="M593" s="78"/>
      <c r="N593" s="79"/>
      <c r="O593" s="80"/>
      <c r="P593" s="79"/>
      <c r="Q593" s="80"/>
      <c r="R593" s="103"/>
      <c r="S593" s="78"/>
      <c r="T593" s="79"/>
      <c r="U593" s="80"/>
      <c r="V593" s="79"/>
      <c r="W593" s="80"/>
      <c r="X593" s="103"/>
      <c r="Y593" s="78"/>
      <c r="Z593" s="79"/>
      <c r="AA593" s="80"/>
      <c r="AB593" s="79"/>
      <c r="AC593" s="80"/>
      <c r="AD593" s="103"/>
      <c r="AE593" s="78"/>
      <c r="AF593" s="79"/>
      <c r="AG593" s="80"/>
      <c r="AH593" s="79"/>
      <c r="AI593" s="80"/>
      <c r="AJ593" s="103"/>
      <c r="AK593" s="78"/>
      <c r="AL593" s="79"/>
      <c r="AM593" s="80"/>
      <c r="AN593" s="79"/>
      <c r="AO593" s="80"/>
      <c r="AP593" s="116"/>
      <c r="AQ593" s="78"/>
      <c r="AR593" s="79"/>
      <c r="AS593" s="80"/>
      <c r="AT593" s="79"/>
      <c r="AU593" s="80"/>
      <c r="AV593" s="131"/>
      <c r="AW593" s="78"/>
      <c r="AX593" s="79"/>
      <c r="AY593" s="80"/>
      <c r="AZ593" s="79"/>
      <c r="BA593" s="80"/>
      <c r="BB593" s="132"/>
    </row>
    <row r="594" ht="15" customHeight="1" spans="13:54">
      <c r="M594" s="81"/>
      <c r="N594" s="82"/>
      <c r="O594" s="83"/>
      <c r="P594" s="82"/>
      <c r="Q594" s="83"/>
      <c r="R594" s="104"/>
      <c r="S594" s="81"/>
      <c r="T594" s="82"/>
      <c r="U594" s="83"/>
      <c r="V594" s="82"/>
      <c r="W594" s="83"/>
      <c r="X594" s="104"/>
      <c r="Y594" s="81"/>
      <c r="Z594" s="82"/>
      <c r="AA594" s="83"/>
      <c r="AB594" s="82"/>
      <c r="AC594" s="83"/>
      <c r="AD594" s="104"/>
      <c r="AE594" s="81"/>
      <c r="AF594" s="82"/>
      <c r="AG594" s="83"/>
      <c r="AH594" s="82"/>
      <c r="AI594" s="83"/>
      <c r="AJ594" s="104"/>
      <c r="AK594" s="81"/>
      <c r="AL594" s="82"/>
      <c r="AM594" s="83"/>
      <c r="AN594" s="82"/>
      <c r="AO594" s="83"/>
      <c r="AP594" s="82"/>
      <c r="AQ594" s="81"/>
      <c r="AR594" s="82"/>
      <c r="AS594" s="83"/>
      <c r="AT594" s="82"/>
      <c r="AU594" s="83"/>
      <c r="AV594" s="131"/>
      <c r="AW594" s="81"/>
      <c r="AX594" s="82"/>
      <c r="AY594" s="83"/>
      <c r="AZ594" s="82"/>
      <c r="BA594" s="83"/>
      <c r="BB594" s="132"/>
    </row>
    <row r="595" ht="15" customHeight="1" spans="13:54">
      <c r="M595" s="78">
        <v>1</v>
      </c>
      <c r="N595" s="79" t="s">
        <v>1189</v>
      </c>
      <c r="O595" s="80">
        <v>1</v>
      </c>
      <c r="P595" s="79" t="s">
        <v>1190</v>
      </c>
      <c r="Q595" s="80">
        <v>1</v>
      </c>
      <c r="R595" s="79" t="s">
        <v>1191</v>
      </c>
      <c r="S595" s="78">
        <v>1</v>
      </c>
      <c r="T595" s="79" t="s">
        <v>1192</v>
      </c>
      <c r="U595" s="80">
        <v>1</v>
      </c>
      <c r="V595" s="79" t="s">
        <v>1193</v>
      </c>
      <c r="W595" s="80">
        <v>1</v>
      </c>
      <c r="X595" s="79" t="s">
        <v>1194</v>
      </c>
      <c r="Y595" s="78">
        <v>1</v>
      </c>
      <c r="Z595" s="79" t="s">
        <v>1195</v>
      </c>
      <c r="AA595" s="80">
        <v>1</v>
      </c>
      <c r="AB595" s="79" t="s">
        <v>1196</v>
      </c>
      <c r="AC595" s="80">
        <v>1</v>
      </c>
      <c r="AD595" s="79" t="s">
        <v>1197</v>
      </c>
      <c r="AE595" s="78">
        <v>1</v>
      </c>
      <c r="AF595" s="79" t="s">
        <v>1198</v>
      </c>
      <c r="AG595" s="80">
        <v>1</v>
      </c>
      <c r="AH595" s="79" t="s">
        <v>1199</v>
      </c>
      <c r="AI595" s="80">
        <v>1</v>
      </c>
      <c r="AJ595" s="79" t="s">
        <v>1200</v>
      </c>
      <c r="AK595" s="78">
        <v>1</v>
      </c>
      <c r="AL595" s="79" t="s">
        <v>1201</v>
      </c>
      <c r="AM595" s="80">
        <v>1</v>
      </c>
      <c r="AN595" s="79" t="s">
        <v>1202</v>
      </c>
      <c r="AO595" s="80">
        <v>1</v>
      </c>
      <c r="AP595" s="116" t="s">
        <v>1203</v>
      </c>
      <c r="AQ595" s="78">
        <v>1</v>
      </c>
      <c r="AR595" s="79" t="s">
        <v>1204</v>
      </c>
      <c r="AS595" s="80">
        <v>1</v>
      </c>
      <c r="AT595" s="79" t="s">
        <v>1205</v>
      </c>
      <c r="AU595" s="80">
        <v>1</v>
      </c>
      <c r="AV595" s="132" t="s">
        <v>1206</v>
      </c>
      <c r="AW595" s="78">
        <v>1</v>
      </c>
      <c r="AX595" s="79" t="s">
        <v>1207</v>
      </c>
      <c r="AY595" s="80">
        <v>1</v>
      </c>
      <c r="AZ595" s="79" t="s">
        <v>1208</v>
      </c>
      <c r="BA595" s="80">
        <v>1</v>
      </c>
      <c r="BB595" s="132" t="s">
        <v>1209</v>
      </c>
    </row>
    <row r="596" ht="15" customHeight="1" spans="13:54">
      <c r="M596" s="78"/>
      <c r="N596" s="79"/>
      <c r="O596" s="80"/>
      <c r="P596" s="79"/>
      <c r="Q596" s="80"/>
      <c r="R596" s="103"/>
      <c r="S596" s="78"/>
      <c r="T596" s="79"/>
      <c r="U596" s="80"/>
      <c r="V596" s="79"/>
      <c r="W596" s="80"/>
      <c r="X596" s="103"/>
      <c r="Y596" s="78"/>
      <c r="Z596" s="79"/>
      <c r="AA596" s="80"/>
      <c r="AB596" s="79"/>
      <c r="AC596" s="80"/>
      <c r="AD596" s="103"/>
      <c r="AE596" s="78"/>
      <c r="AF596" s="79"/>
      <c r="AG596" s="80"/>
      <c r="AH596" s="79"/>
      <c r="AI596" s="80"/>
      <c r="AJ596" s="103"/>
      <c r="AK596" s="78"/>
      <c r="AL596" s="79"/>
      <c r="AM596" s="80"/>
      <c r="AN596" s="79"/>
      <c r="AO596" s="80"/>
      <c r="AP596" s="116"/>
      <c r="AQ596" s="78"/>
      <c r="AR596" s="79"/>
      <c r="AS596" s="80"/>
      <c r="AT596" s="79"/>
      <c r="AU596" s="80"/>
      <c r="AV596" s="131"/>
      <c r="AW596" s="78"/>
      <c r="AX596" s="79"/>
      <c r="AY596" s="80"/>
      <c r="AZ596" s="79"/>
      <c r="BA596" s="80"/>
      <c r="BB596" s="132"/>
    </row>
    <row r="597" ht="15" customHeight="1" spans="13:54">
      <c r="M597" s="78"/>
      <c r="N597" s="79"/>
      <c r="O597" s="80"/>
      <c r="P597" s="79"/>
      <c r="Q597" s="80"/>
      <c r="R597" s="103"/>
      <c r="S597" s="78"/>
      <c r="T597" s="79"/>
      <c r="U597" s="80"/>
      <c r="V597" s="79"/>
      <c r="W597" s="80"/>
      <c r="X597" s="103"/>
      <c r="Y597" s="78"/>
      <c r="Z597" s="79"/>
      <c r="AA597" s="80"/>
      <c r="AB597" s="79"/>
      <c r="AC597" s="80"/>
      <c r="AD597" s="103"/>
      <c r="AE597" s="78"/>
      <c r="AF597" s="79"/>
      <c r="AG597" s="80"/>
      <c r="AH597" s="79"/>
      <c r="AI597" s="80"/>
      <c r="AJ597" s="103"/>
      <c r="AK597" s="78"/>
      <c r="AL597" s="79"/>
      <c r="AM597" s="80"/>
      <c r="AN597" s="79"/>
      <c r="AO597" s="80"/>
      <c r="AP597" s="116"/>
      <c r="AQ597" s="78"/>
      <c r="AR597" s="79"/>
      <c r="AS597" s="80"/>
      <c r="AT597" s="79"/>
      <c r="AU597" s="80"/>
      <c r="AV597" s="131"/>
      <c r="AW597" s="78"/>
      <c r="AX597" s="79"/>
      <c r="AY597" s="80"/>
      <c r="AZ597" s="79"/>
      <c r="BA597" s="80"/>
      <c r="BB597" s="132"/>
    </row>
    <row r="598" ht="15" customHeight="1" spans="13:54">
      <c r="M598" s="81"/>
      <c r="N598" s="82"/>
      <c r="O598" s="83"/>
      <c r="P598" s="82"/>
      <c r="Q598" s="83"/>
      <c r="R598" s="104"/>
      <c r="S598" s="81"/>
      <c r="T598" s="82"/>
      <c r="U598" s="83"/>
      <c r="V598" s="82"/>
      <c r="W598" s="83"/>
      <c r="X598" s="104"/>
      <c r="Y598" s="81"/>
      <c r="Z598" s="82"/>
      <c r="AA598" s="83"/>
      <c r="AB598" s="82"/>
      <c r="AC598" s="83"/>
      <c r="AD598" s="104"/>
      <c r="AE598" s="81"/>
      <c r="AF598" s="82"/>
      <c r="AG598" s="83"/>
      <c r="AH598" s="82"/>
      <c r="AI598" s="83"/>
      <c r="AJ598" s="104"/>
      <c r="AK598" s="81"/>
      <c r="AL598" s="82"/>
      <c r="AM598" s="83"/>
      <c r="AN598" s="82"/>
      <c r="AO598" s="83"/>
      <c r="AP598" s="82"/>
      <c r="AQ598" s="81"/>
      <c r="AR598" s="82"/>
      <c r="AS598" s="83"/>
      <c r="AT598" s="82"/>
      <c r="AU598" s="83"/>
      <c r="AV598" s="131"/>
      <c r="AW598" s="81"/>
      <c r="AX598" s="82"/>
      <c r="AY598" s="83"/>
      <c r="AZ598" s="82"/>
      <c r="BA598" s="83"/>
      <c r="BB598" s="132"/>
    </row>
    <row r="599" ht="15" customHeight="1" spans="13:54">
      <c r="M599" s="78">
        <v>1</v>
      </c>
      <c r="N599" s="79" t="s">
        <v>1210</v>
      </c>
      <c r="O599" s="80">
        <v>1</v>
      </c>
      <c r="P599" s="79" t="s">
        <v>1211</v>
      </c>
      <c r="Q599" s="80">
        <v>1</v>
      </c>
      <c r="R599" s="79" t="s">
        <v>1212</v>
      </c>
      <c r="S599" s="78">
        <v>1</v>
      </c>
      <c r="T599" s="79" t="s">
        <v>1213</v>
      </c>
      <c r="U599" s="80">
        <v>1</v>
      </c>
      <c r="V599" s="79" t="s">
        <v>1214</v>
      </c>
      <c r="W599" s="80">
        <v>1</v>
      </c>
      <c r="X599" s="79" t="s">
        <v>1215</v>
      </c>
      <c r="Y599" s="78">
        <v>1</v>
      </c>
      <c r="Z599" s="79" t="s">
        <v>1216</v>
      </c>
      <c r="AA599" s="80">
        <v>1</v>
      </c>
      <c r="AB599" s="79" t="s">
        <v>1217</v>
      </c>
      <c r="AC599" s="80">
        <v>1</v>
      </c>
      <c r="AD599" s="79" t="s">
        <v>1218</v>
      </c>
      <c r="AE599" s="78">
        <v>1</v>
      </c>
      <c r="AF599" s="79" t="s">
        <v>1219</v>
      </c>
      <c r="AG599" s="80">
        <v>1</v>
      </c>
      <c r="AH599" s="79" t="s">
        <v>1220</v>
      </c>
      <c r="AI599" s="80">
        <v>1</v>
      </c>
      <c r="AJ599" s="79" t="s">
        <v>1221</v>
      </c>
      <c r="AK599" s="78">
        <v>1</v>
      </c>
      <c r="AL599" s="79" t="s">
        <v>1222</v>
      </c>
      <c r="AM599" s="80">
        <v>1</v>
      </c>
      <c r="AN599" s="79" t="s">
        <v>1223</v>
      </c>
      <c r="AO599" s="80">
        <v>1</v>
      </c>
      <c r="AP599" s="116" t="s">
        <v>1224</v>
      </c>
      <c r="AQ599" s="78">
        <v>1</v>
      </c>
      <c r="AR599" s="79" t="s">
        <v>1225</v>
      </c>
      <c r="AS599" s="80">
        <v>1</v>
      </c>
      <c r="AT599" s="79" t="s">
        <v>1226</v>
      </c>
      <c r="AU599" s="80">
        <v>1</v>
      </c>
      <c r="AV599" s="131" t="s">
        <v>1227</v>
      </c>
      <c r="AW599" s="78">
        <v>1</v>
      </c>
      <c r="AX599" s="79" t="s">
        <v>1228</v>
      </c>
      <c r="AY599" s="80">
        <v>1</v>
      </c>
      <c r="AZ599" s="79" t="s">
        <v>1229</v>
      </c>
      <c r="BA599" s="80">
        <v>1</v>
      </c>
      <c r="BB599" s="132" t="s">
        <v>1230</v>
      </c>
    </row>
    <row r="600" ht="15" customHeight="1" spans="13:54">
      <c r="M600" s="78"/>
      <c r="N600" s="79"/>
      <c r="O600" s="80"/>
      <c r="P600" s="79"/>
      <c r="Q600" s="80"/>
      <c r="R600" s="103"/>
      <c r="S600" s="78"/>
      <c r="T600" s="79"/>
      <c r="U600" s="80"/>
      <c r="V600" s="79"/>
      <c r="W600" s="80"/>
      <c r="X600" s="103"/>
      <c r="Y600" s="78"/>
      <c r="Z600" s="79"/>
      <c r="AA600" s="80"/>
      <c r="AB600" s="79"/>
      <c r="AC600" s="80"/>
      <c r="AD600" s="103"/>
      <c r="AE600" s="78"/>
      <c r="AF600" s="79"/>
      <c r="AG600" s="80"/>
      <c r="AH600" s="79"/>
      <c r="AI600" s="80"/>
      <c r="AJ600" s="103"/>
      <c r="AK600" s="78"/>
      <c r="AL600" s="79"/>
      <c r="AM600" s="80"/>
      <c r="AN600" s="79"/>
      <c r="AO600" s="80"/>
      <c r="AP600" s="116"/>
      <c r="AQ600" s="131"/>
      <c r="AR600" s="131"/>
      <c r="AS600" s="131"/>
      <c r="AT600" s="131"/>
      <c r="AU600" s="131"/>
      <c r="AV600" s="131"/>
      <c r="AW600" s="117"/>
      <c r="AX600" s="117"/>
      <c r="AY600" s="117"/>
      <c r="AZ600" s="117"/>
      <c r="BA600" s="117"/>
      <c r="BB600" s="132"/>
    </row>
    <row r="601" ht="15" customHeight="1" spans="13:54">
      <c r="M601" s="84"/>
      <c r="N601" s="85"/>
      <c r="O601" s="86"/>
      <c r="P601" s="85"/>
      <c r="Q601" s="86"/>
      <c r="R601" s="105"/>
      <c r="S601" s="84"/>
      <c r="T601" s="85"/>
      <c r="U601" s="86"/>
      <c r="V601" s="85"/>
      <c r="W601" s="86"/>
      <c r="X601" s="105"/>
      <c r="Y601" s="84"/>
      <c r="Z601" s="85"/>
      <c r="AA601" s="86"/>
      <c r="AB601" s="85"/>
      <c r="AC601" s="86"/>
      <c r="AD601" s="105"/>
      <c r="AE601" s="84"/>
      <c r="AF601" s="85"/>
      <c r="AG601" s="86"/>
      <c r="AH601" s="85"/>
      <c r="AI601" s="86"/>
      <c r="AJ601" s="105"/>
      <c r="AK601" s="84"/>
      <c r="AL601" s="85"/>
      <c r="AM601" s="86"/>
      <c r="AN601" s="85"/>
      <c r="AO601" s="86"/>
      <c r="AP601" s="118"/>
      <c r="AQ601" s="131"/>
      <c r="AR601" s="131"/>
      <c r="AS601" s="131"/>
      <c r="AT601" s="131"/>
      <c r="AU601" s="131"/>
      <c r="AV601" s="131"/>
      <c r="AW601" s="117"/>
      <c r="AX601" s="117"/>
      <c r="AY601" s="117"/>
      <c r="AZ601" s="117"/>
      <c r="BA601" s="117"/>
      <c r="BB601" s="132"/>
    </row>
    <row r="602" ht="15" customHeight="1" spans="13:54">
      <c r="M602" s="86"/>
      <c r="N602" s="85"/>
      <c r="O602" s="86"/>
      <c r="P602" s="85"/>
      <c r="Q602" s="86"/>
      <c r="R602" s="85"/>
      <c r="S602" s="86"/>
      <c r="T602" s="85"/>
      <c r="U602" s="86"/>
      <c r="V602" s="85"/>
      <c r="W602" s="86"/>
      <c r="X602" s="85"/>
      <c r="Y602" s="86"/>
      <c r="Z602" s="85"/>
      <c r="AA602" s="86"/>
      <c r="AB602" s="85"/>
      <c r="AC602" s="86"/>
      <c r="AD602" s="85"/>
      <c r="AE602" s="86"/>
      <c r="AF602" s="85"/>
      <c r="AG602" s="86"/>
      <c r="AH602" s="85"/>
      <c r="AI602" s="86"/>
      <c r="AJ602" s="85"/>
      <c r="AK602" s="86"/>
      <c r="AL602" s="85"/>
      <c r="AM602" s="86"/>
      <c r="AN602" s="85"/>
      <c r="AO602" s="86"/>
      <c r="AP602" s="85"/>
      <c r="AQ602" s="131"/>
      <c r="AR602" s="131"/>
      <c r="AS602" s="131"/>
      <c r="AT602" s="131"/>
      <c r="AU602" s="131"/>
      <c r="AV602" s="131"/>
      <c r="AW602" s="117"/>
      <c r="AX602" s="117"/>
      <c r="AY602" s="117"/>
      <c r="AZ602" s="117"/>
      <c r="BA602" s="117"/>
      <c r="BB602" s="132"/>
    </row>
    <row r="603" ht="15" customHeight="1" spans="13:54">
      <c r="M603" s="78">
        <v>1</v>
      </c>
      <c r="N603" s="79" t="s">
        <v>1231</v>
      </c>
      <c r="O603" s="80">
        <v>1</v>
      </c>
      <c r="P603" s="79" t="s">
        <v>1232</v>
      </c>
      <c r="Q603" s="80">
        <v>1</v>
      </c>
      <c r="R603" s="79" t="s">
        <v>1233</v>
      </c>
      <c r="S603" s="78">
        <v>1</v>
      </c>
      <c r="T603" s="79" t="s">
        <v>1234</v>
      </c>
      <c r="U603" s="80">
        <v>1</v>
      </c>
      <c r="V603" s="79" t="s">
        <v>1235</v>
      </c>
      <c r="W603" s="80">
        <v>1</v>
      </c>
      <c r="X603" s="79" t="s">
        <v>1236</v>
      </c>
      <c r="Y603" s="78">
        <v>1</v>
      </c>
      <c r="Z603" s="79" t="s">
        <v>1237</v>
      </c>
      <c r="AA603" s="80">
        <v>1</v>
      </c>
      <c r="AB603" s="79" t="s">
        <v>1238</v>
      </c>
      <c r="AC603" s="80">
        <v>1</v>
      </c>
      <c r="AD603" s="79" t="s">
        <v>1239</v>
      </c>
      <c r="AE603" s="78">
        <v>1</v>
      </c>
      <c r="AF603" s="79" t="s">
        <v>1240</v>
      </c>
      <c r="AG603" s="80">
        <v>1</v>
      </c>
      <c r="AH603" s="79" t="s">
        <v>1241</v>
      </c>
      <c r="AI603" s="80">
        <v>1</v>
      </c>
      <c r="AJ603" s="79" t="s">
        <v>1242</v>
      </c>
      <c r="AK603" s="78">
        <v>1</v>
      </c>
      <c r="AL603" s="79" t="s">
        <v>1243</v>
      </c>
      <c r="AM603" s="80">
        <v>1</v>
      </c>
      <c r="AN603" s="79" t="s">
        <v>1244</v>
      </c>
      <c r="AO603" s="80">
        <v>1</v>
      </c>
      <c r="AP603" s="116" t="s">
        <v>1245</v>
      </c>
      <c r="AQ603" s="78">
        <v>1</v>
      </c>
      <c r="AR603" s="79" t="s">
        <v>1246</v>
      </c>
      <c r="AS603" s="80">
        <v>1</v>
      </c>
      <c r="AT603" s="79" t="s">
        <v>1247</v>
      </c>
      <c r="AU603" s="80">
        <v>1</v>
      </c>
      <c r="AV603" s="131" t="s">
        <v>1248</v>
      </c>
      <c r="AW603" s="78">
        <v>1</v>
      </c>
      <c r="AX603" s="79" t="s">
        <v>1249</v>
      </c>
      <c r="AY603" s="80">
        <v>1</v>
      </c>
      <c r="AZ603" s="79" t="s">
        <v>1250</v>
      </c>
      <c r="BA603" s="80">
        <v>1</v>
      </c>
      <c r="BB603" s="132" t="s">
        <v>1251</v>
      </c>
    </row>
    <row r="604" ht="15" customHeight="1" spans="13:54">
      <c r="M604" s="86"/>
      <c r="N604" s="85"/>
      <c r="O604" s="86"/>
      <c r="P604" s="85"/>
      <c r="Q604" s="86"/>
      <c r="R604" s="85"/>
      <c r="S604" s="86"/>
      <c r="T604" s="85"/>
      <c r="U604" s="86"/>
      <c r="V604" s="85"/>
      <c r="W604" s="86"/>
      <c r="X604" s="85"/>
      <c r="Y604" s="86"/>
      <c r="Z604" s="85"/>
      <c r="AA604" s="86"/>
      <c r="AB604" s="85"/>
      <c r="AC604" s="86"/>
      <c r="AD604" s="85"/>
      <c r="AE604" s="86"/>
      <c r="AF604" s="85"/>
      <c r="AG604" s="86"/>
      <c r="AH604" s="85"/>
      <c r="AI604" s="86"/>
      <c r="AJ604" s="85"/>
      <c r="AK604" s="86"/>
      <c r="AL604" s="85"/>
      <c r="AM604" s="86"/>
      <c r="AN604" s="85"/>
      <c r="AO604" s="86"/>
      <c r="AP604" s="85"/>
      <c r="AQ604" s="131"/>
      <c r="AR604" s="131"/>
      <c r="AS604" s="131"/>
      <c r="AT604" s="131"/>
      <c r="AU604" s="131"/>
      <c r="AV604" s="131"/>
      <c r="AW604" s="117"/>
      <c r="AX604" s="117"/>
      <c r="AY604" s="117"/>
      <c r="AZ604" s="117"/>
      <c r="BA604" s="117"/>
      <c r="BB604" s="132"/>
    </row>
    <row r="605" ht="15" customHeight="1" spans="13:54">
      <c r="M605" s="86"/>
      <c r="N605" s="85"/>
      <c r="O605" s="86"/>
      <c r="P605" s="85"/>
      <c r="Q605" s="86"/>
      <c r="R605" s="85"/>
      <c r="S605" s="86"/>
      <c r="T605" s="85"/>
      <c r="U605" s="86"/>
      <c r="V605" s="85"/>
      <c r="W605" s="86"/>
      <c r="X605" s="85"/>
      <c r="Y605" s="86"/>
      <c r="Z605" s="85"/>
      <c r="AA605" s="86"/>
      <c r="AB605" s="85"/>
      <c r="AC605" s="86"/>
      <c r="AD605" s="85"/>
      <c r="AE605" s="86"/>
      <c r="AF605" s="85"/>
      <c r="AG605" s="86"/>
      <c r="AH605" s="85"/>
      <c r="AI605" s="86"/>
      <c r="AJ605" s="85"/>
      <c r="AK605" s="86"/>
      <c r="AL605" s="85"/>
      <c r="AM605" s="86"/>
      <c r="AN605" s="85"/>
      <c r="AO605" s="86"/>
      <c r="AP605" s="85"/>
      <c r="AQ605" s="131"/>
      <c r="AR605" s="131"/>
      <c r="AS605" s="131"/>
      <c r="AT605" s="131"/>
      <c r="AU605" s="131"/>
      <c r="AV605" s="131"/>
      <c r="AW605" s="117"/>
      <c r="AX605" s="117"/>
      <c r="AY605" s="117"/>
      <c r="AZ605" s="117"/>
      <c r="BA605" s="117"/>
      <c r="BB605" s="132"/>
    </row>
    <row r="606" ht="15" customHeight="1" spans="13:54">
      <c r="M606" s="87"/>
      <c r="N606" s="88"/>
      <c r="O606" s="87"/>
      <c r="P606" s="88"/>
      <c r="Q606" s="87"/>
      <c r="R606" s="88"/>
      <c r="S606" s="87"/>
      <c r="T606" s="88"/>
      <c r="U606" s="87"/>
      <c r="V606" s="88"/>
      <c r="W606" s="87"/>
      <c r="X606" s="88"/>
      <c r="Y606" s="87"/>
      <c r="Z606" s="88"/>
      <c r="AA606" s="87"/>
      <c r="AB606" s="88"/>
      <c r="AC606" s="87"/>
      <c r="AD606" s="88"/>
      <c r="AE606" s="87"/>
      <c r="AF606" s="88"/>
      <c r="AG606" s="87"/>
      <c r="AH606" s="88"/>
      <c r="AI606" s="87"/>
      <c r="AJ606" s="88"/>
      <c r="AK606" s="87"/>
      <c r="AL606" s="88"/>
      <c r="AM606" s="87"/>
      <c r="AN606" s="88"/>
      <c r="AO606" s="87"/>
      <c r="AP606" s="88"/>
      <c r="AQ606" s="126"/>
      <c r="AR606" s="126"/>
      <c r="AS606" s="126"/>
      <c r="AT606" s="126"/>
      <c r="AU606" s="126"/>
      <c r="AV606" s="126"/>
      <c r="AW606" s="113"/>
      <c r="AX606" s="113"/>
      <c r="AY606" s="113"/>
      <c r="AZ606" s="113"/>
      <c r="BA606" s="113"/>
      <c r="BB606" s="134"/>
    </row>
    <row r="607" ht="15" customHeight="1" spans="13:54">
      <c r="M607" s="89">
        <v>1</v>
      </c>
      <c r="N607" s="90" t="s">
        <v>1252</v>
      </c>
      <c r="O607" s="91">
        <v>1</v>
      </c>
      <c r="P607" s="90" t="s">
        <v>1253</v>
      </c>
      <c r="Q607" s="91">
        <v>1</v>
      </c>
      <c r="R607" s="90" t="s">
        <v>1254</v>
      </c>
      <c r="S607" s="89">
        <v>1</v>
      </c>
      <c r="T607" s="90" t="s">
        <v>1255</v>
      </c>
      <c r="U607" s="91">
        <v>1</v>
      </c>
      <c r="V607" s="90" t="s">
        <v>1256</v>
      </c>
      <c r="W607" s="91">
        <v>1</v>
      </c>
      <c r="X607" s="90" t="s">
        <v>1257</v>
      </c>
      <c r="Y607" s="89">
        <v>1</v>
      </c>
      <c r="Z607" s="90" t="s">
        <v>1258</v>
      </c>
      <c r="AA607" s="91">
        <v>1</v>
      </c>
      <c r="AB607" s="90" t="s">
        <v>1259</v>
      </c>
      <c r="AC607" s="91">
        <v>1</v>
      </c>
      <c r="AD607" s="90" t="s">
        <v>1260</v>
      </c>
      <c r="AE607" s="89">
        <v>1</v>
      </c>
      <c r="AF607" s="90" t="s">
        <v>1261</v>
      </c>
      <c r="AG607" s="91">
        <v>1</v>
      </c>
      <c r="AH607" s="90" t="s">
        <v>1262</v>
      </c>
      <c r="AI607" s="91">
        <v>1</v>
      </c>
      <c r="AJ607" s="90" t="s">
        <v>1263</v>
      </c>
      <c r="AK607" s="89">
        <v>1</v>
      </c>
      <c r="AL607" s="90" t="s">
        <v>1264</v>
      </c>
      <c r="AM607" s="91">
        <v>1</v>
      </c>
      <c r="AN607" s="90" t="s">
        <v>1265</v>
      </c>
      <c r="AO607" s="91">
        <v>1</v>
      </c>
      <c r="AP607" s="90" t="s">
        <v>1266</v>
      </c>
      <c r="AQ607" s="89">
        <v>1</v>
      </c>
      <c r="AR607" s="90" t="s">
        <v>1267</v>
      </c>
      <c r="AS607" s="91">
        <v>1</v>
      </c>
      <c r="AT607" s="90" t="s">
        <v>1268</v>
      </c>
      <c r="AU607" s="91">
        <v>1</v>
      </c>
      <c r="AV607" s="90" t="s">
        <v>1269</v>
      </c>
      <c r="AW607" s="89">
        <v>1</v>
      </c>
      <c r="AX607" s="90" t="s">
        <v>1270</v>
      </c>
      <c r="AY607" s="91">
        <v>1</v>
      </c>
      <c r="AZ607" s="90" t="s">
        <v>1271</v>
      </c>
      <c r="BA607" s="91">
        <v>1</v>
      </c>
      <c r="BB607" s="90" t="s">
        <v>1272</v>
      </c>
    </row>
    <row r="608" ht="15" customHeight="1" spans="13:54">
      <c r="M608" s="89"/>
      <c r="N608" s="90"/>
      <c r="O608" s="91"/>
      <c r="P608" s="90"/>
      <c r="Q608" s="91"/>
      <c r="R608" s="106"/>
      <c r="S608" s="89"/>
      <c r="T608" s="90"/>
      <c r="U608" s="91"/>
      <c r="V608" s="90"/>
      <c r="W608" s="91"/>
      <c r="X608" s="106"/>
      <c r="Y608" s="89"/>
      <c r="Z608" s="90"/>
      <c r="AA608" s="91"/>
      <c r="AB608" s="90"/>
      <c r="AC608" s="91"/>
      <c r="AD608" s="106"/>
      <c r="AE608" s="89"/>
      <c r="AF608" s="90"/>
      <c r="AG608" s="91"/>
      <c r="AH608" s="90"/>
      <c r="AI608" s="91"/>
      <c r="AJ608" s="106"/>
      <c r="AK608" s="89"/>
      <c r="AL608" s="90"/>
      <c r="AM608" s="91"/>
      <c r="AN608" s="90"/>
      <c r="AO608" s="91"/>
      <c r="AP608" s="119"/>
      <c r="AQ608" s="133"/>
      <c r="AR608" s="133"/>
      <c r="AS608" s="133"/>
      <c r="AT608" s="133"/>
      <c r="AU608" s="133"/>
      <c r="AV608" s="133"/>
      <c r="AW608" s="120"/>
      <c r="AX608" s="120"/>
      <c r="AY608" s="120"/>
      <c r="AZ608" s="120"/>
      <c r="BA608" s="120"/>
      <c r="BB608" s="136"/>
    </row>
    <row r="609" ht="15" customHeight="1" spans="13:54">
      <c r="M609" s="89"/>
      <c r="N609" s="90"/>
      <c r="O609" s="91"/>
      <c r="P609" s="90"/>
      <c r="Q609" s="91"/>
      <c r="R609" s="106"/>
      <c r="S609" s="89"/>
      <c r="T609" s="90"/>
      <c r="U609" s="91"/>
      <c r="V609" s="90"/>
      <c r="W609" s="91"/>
      <c r="X609" s="106"/>
      <c r="Y609" s="89"/>
      <c r="Z609" s="90"/>
      <c r="AA609" s="91"/>
      <c r="AB609" s="90"/>
      <c r="AC609" s="91"/>
      <c r="AD609" s="106"/>
      <c r="AE609" s="89"/>
      <c r="AF609" s="90"/>
      <c r="AG609" s="91"/>
      <c r="AH609" s="90"/>
      <c r="AI609" s="91"/>
      <c r="AJ609" s="106"/>
      <c r="AK609" s="89"/>
      <c r="AL609" s="90"/>
      <c r="AM609" s="91"/>
      <c r="AN609" s="90"/>
      <c r="AO609" s="91"/>
      <c r="AP609" s="119"/>
      <c r="AQ609" s="133"/>
      <c r="AR609" s="133"/>
      <c r="AS609" s="133"/>
      <c r="AT609" s="133"/>
      <c r="AU609" s="133"/>
      <c r="AV609" s="133"/>
      <c r="AW609" s="120"/>
      <c r="AX609" s="120"/>
      <c r="AY609" s="120"/>
      <c r="AZ609" s="120"/>
      <c r="BA609" s="120"/>
      <c r="BB609" s="136"/>
    </row>
    <row r="610" ht="15" customHeight="1" spans="13:54">
      <c r="M610" s="91"/>
      <c r="N610" s="90"/>
      <c r="O610" s="91"/>
      <c r="P610" s="90"/>
      <c r="Q610" s="91"/>
      <c r="R610" s="90"/>
      <c r="S610" s="91"/>
      <c r="T610" s="90"/>
      <c r="U610" s="91"/>
      <c r="V610" s="90"/>
      <c r="W610" s="91"/>
      <c r="X610" s="90"/>
      <c r="Y610" s="91"/>
      <c r="Z610" s="90"/>
      <c r="AA610" s="91"/>
      <c r="AB610" s="90"/>
      <c r="AC610" s="91"/>
      <c r="AD610" s="90"/>
      <c r="AE610" s="91"/>
      <c r="AF610" s="90"/>
      <c r="AG610" s="91"/>
      <c r="AH610" s="90"/>
      <c r="AI610" s="91"/>
      <c r="AJ610" s="90"/>
      <c r="AK610" s="91"/>
      <c r="AL610" s="90"/>
      <c r="AM610" s="91"/>
      <c r="AN610" s="90"/>
      <c r="AO610" s="91"/>
      <c r="AP610" s="90"/>
      <c r="AQ610" s="133"/>
      <c r="AR610" s="133"/>
      <c r="AS610" s="133"/>
      <c r="AT610" s="133"/>
      <c r="AU610" s="133"/>
      <c r="AV610" s="133"/>
      <c r="AW610" s="120"/>
      <c r="AX610" s="120"/>
      <c r="AY610" s="120"/>
      <c r="AZ610" s="120"/>
      <c r="BA610" s="120"/>
      <c r="BB610" s="136"/>
    </row>
    <row r="611" ht="15" customHeight="1" spans="13:54">
      <c r="M611" s="87"/>
      <c r="N611" s="88"/>
      <c r="O611" s="87"/>
      <c r="P611" s="88"/>
      <c r="Q611" s="87"/>
      <c r="R611" s="88"/>
      <c r="S611" s="87"/>
      <c r="T611" s="88"/>
      <c r="U611" s="87"/>
      <c r="V611" s="88"/>
      <c r="W611" s="87"/>
      <c r="X611" s="88"/>
      <c r="Y611" s="87"/>
      <c r="Z611" s="88"/>
      <c r="AA611" s="87"/>
      <c r="AB611" s="88"/>
      <c r="AC611" s="87"/>
      <c r="AD611" s="88"/>
      <c r="AE611" s="87"/>
      <c r="AF611" s="88"/>
      <c r="AG611" s="87"/>
      <c r="AH611" s="88"/>
      <c r="AI611" s="87"/>
      <c r="AJ611" s="88"/>
      <c r="AK611" s="87"/>
      <c r="AL611" s="88"/>
      <c r="AM611" s="87"/>
      <c r="AN611" s="88"/>
      <c r="AO611" s="87"/>
      <c r="AP611" s="88"/>
      <c r="AQ611" s="126"/>
      <c r="AR611" s="126"/>
      <c r="AS611" s="126"/>
      <c r="AT611" s="126"/>
      <c r="AU611" s="126"/>
      <c r="AV611" s="126"/>
      <c r="AW611" s="113"/>
      <c r="AX611" s="113"/>
      <c r="AY611" s="113"/>
      <c r="AZ611" s="113"/>
      <c r="BA611" s="113"/>
      <c r="BB611" s="134"/>
    </row>
    <row r="612" ht="15" customHeight="1" spans="13:54">
      <c r="M612" s="92">
        <v>1</v>
      </c>
      <c r="N612" s="93" t="s">
        <v>1273</v>
      </c>
      <c r="O612" s="94"/>
      <c r="P612" s="87"/>
      <c r="Q612" s="94"/>
      <c r="R612" s="87"/>
      <c r="S612" s="94"/>
      <c r="T612" s="95"/>
      <c r="U612" s="94"/>
      <c r="V612" s="95"/>
      <c r="W612" s="94"/>
      <c r="X612" s="95"/>
      <c r="Y612" s="94"/>
      <c r="Z612" s="95"/>
      <c r="AA612" s="94"/>
      <c r="AB612" s="95"/>
      <c r="AC612" s="94"/>
      <c r="AD612" s="95"/>
      <c r="AE612" s="94"/>
      <c r="AF612" s="95"/>
      <c r="AG612" s="94"/>
      <c r="AH612" s="87"/>
      <c r="AI612" s="94"/>
      <c r="AJ612" s="87"/>
      <c r="AK612" s="94"/>
      <c r="AL612" s="95"/>
      <c r="AM612" s="94"/>
      <c r="AN612" s="95"/>
      <c r="AO612" s="94"/>
      <c r="AP612" s="95"/>
      <c r="AQ612" s="126"/>
      <c r="AR612" s="126"/>
      <c r="AS612" s="126"/>
      <c r="AT612" s="126"/>
      <c r="AU612" s="126"/>
      <c r="AV612" s="126"/>
      <c r="AW612" s="113"/>
      <c r="AX612" s="113"/>
      <c r="AY612" s="113"/>
      <c r="AZ612" s="113"/>
      <c r="BA612" s="113"/>
      <c r="BB612" s="134"/>
    </row>
    <row r="613" ht="15" customHeight="1" spans="13:54">
      <c r="M613" s="92">
        <v>2</v>
      </c>
      <c r="N613" s="93" t="s">
        <v>1274</v>
      </c>
      <c r="O613" s="94"/>
      <c r="P613" s="95"/>
      <c r="Q613" s="94"/>
      <c r="R613" s="95"/>
      <c r="S613" s="94"/>
      <c r="T613" s="95"/>
      <c r="U613" s="94"/>
      <c r="V613" s="95"/>
      <c r="W613" s="94"/>
      <c r="X613" s="95"/>
      <c r="Y613" s="94"/>
      <c r="Z613" s="95"/>
      <c r="AA613" s="94"/>
      <c r="AB613" s="95"/>
      <c r="AC613" s="94"/>
      <c r="AD613" s="95"/>
      <c r="AE613" s="94"/>
      <c r="AF613" s="95"/>
      <c r="AG613" s="94"/>
      <c r="AH613" s="95"/>
      <c r="AI613" s="94"/>
      <c r="AJ613" s="95"/>
      <c r="AK613" s="94"/>
      <c r="AL613" s="95"/>
      <c r="AM613" s="94"/>
      <c r="AN613" s="95"/>
      <c r="AO613" s="94"/>
      <c r="AP613" s="95"/>
      <c r="AQ613" s="126"/>
      <c r="AR613" s="126"/>
      <c r="AS613" s="126"/>
      <c r="AT613" s="126"/>
      <c r="AU613" s="126"/>
      <c r="AV613" s="126"/>
      <c r="AW613" s="113"/>
      <c r="AX613" s="113"/>
      <c r="AY613" s="113"/>
      <c r="AZ613" s="113"/>
      <c r="BA613" s="113"/>
      <c r="BB613" s="134"/>
    </row>
    <row r="614" ht="15" customHeight="1" spans="13:54">
      <c r="M614" s="92">
        <v>3</v>
      </c>
      <c r="N614" s="96" t="s">
        <v>1274</v>
      </c>
      <c r="O614" s="94"/>
      <c r="P614" s="95"/>
      <c r="Q614" s="94"/>
      <c r="R614" s="95"/>
      <c r="S614" s="94"/>
      <c r="T614" s="95"/>
      <c r="U614" s="94"/>
      <c r="V614" s="95"/>
      <c r="W614" s="94"/>
      <c r="X614" s="95"/>
      <c r="Y614" s="94"/>
      <c r="Z614" s="95"/>
      <c r="AA614" s="94"/>
      <c r="AB614" s="95"/>
      <c r="AC614" s="94"/>
      <c r="AD614" s="95"/>
      <c r="AE614" s="94"/>
      <c r="AF614" s="95"/>
      <c r="AG614" s="94"/>
      <c r="AH614" s="95"/>
      <c r="AI614" s="94"/>
      <c r="AJ614" s="95"/>
      <c r="AK614" s="94"/>
      <c r="AL614" s="95"/>
      <c r="AM614" s="94"/>
      <c r="AN614" s="95"/>
      <c r="AO614" s="94"/>
      <c r="AP614" s="95"/>
      <c r="AQ614" s="126"/>
      <c r="AR614" s="126"/>
      <c r="AS614" s="126"/>
      <c r="AT614" s="126"/>
      <c r="AU614" s="126"/>
      <c r="AV614" s="126"/>
      <c r="AW614" s="113"/>
      <c r="AX614" s="113"/>
      <c r="AY614" s="113"/>
      <c r="AZ614" s="113"/>
      <c r="BA614" s="113"/>
      <c r="BB614" s="134"/>
    </row>
  </sheetData>
  <sheetProtection password="CC4B" sheet="1" selectLockedCells="1"/>
  <mergeCells count="138">
    <mergeCell ref="B4:C4"/>
    <mergeCell ref="B5:C5"/>
    <mergeCell ref="B6:C6"/>
    <mergeCell ref="B7:C7"/>
    <mergeCell ref="C9:E9"/>
    <mergeCell ref="F9:H9"/>
    <mergeCell ref="I9:K9"/>
    <mergeCell ref="C16:E16"/>
    <mergeCell ref="C51:E51"/>
    <mergeCell ref="C93:E93"/>
    <mergeCell ref="B96:G96"/>
    <mergeCell ref="B189:G189"/>
    <mergeCell ref="B298:G298"/>
    <mergeCell ref="AQ512:AV512"/>
    <mergeCell ref="AQ516:AV516"/>
    <mergeCell ref="AQ520:AV520"/>
    <mergeCell ref="AQ528:AV528"/>
    <mergeCell ref="AQ566:AV566"/>
    <mergeCell ref="AQ570:AV570"/>
    <mergeCell ref="AQ586:AV586"/>
    <mergeCell ref="B10:B16"/>
    <mergeCell ref="B17:B44"/>
    <mergeCell ref="B45:B51"/>
    <mergeCell ref="B52:B86"/>
    <mergeCell ref="B87:B93"/>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C116:C187"/>
    <mergeCell ref="D152:D187"/>
    <mergeCell ref="D275:D295"/>
    <mergeCell ref="D384:D404"/>
    <mergeCell ref="E116:E187"/>
    <mergeCell ref="E212:E295"/>
    <mergeCell ref="E321:E404"/>
    <mergeCell ref="G116:G187"/>
    <mergeCell ref="G212:G295"/>
    <mergeCell ref="G321:G404"/>
    <mergeCell ref="L10:L93"/>
    <mergeCell ref="C35:E44"/>
    <mergeCell ref="C82:E86"/>
  </mergeCells>
  <pageMargins left="0.31496062992126" right="0.196850393700787" top="0.196850393700787" bottom="0.196850393700787" header="0.31496062992126" footer="0.31496062992126"/>
  <pageSetup paperSize="8" scale="70" orientation="landscape" horizontalDpi="3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9" master="" otherUserPermission="visible"/>
  <rangeList sheetStid="17" master="" otherUserPermission="visible"/>
  <rangeList sheetStid="10" master="" otherUserPermission="visible"/>
  <rangeList sheetStid="18" master="" otherUserPermission="visible"/>
  <rangeList sheetStid="19" master="" otherUserPermission="visible"/>
  <rangeList sheetStid="11" master="" otherUserPermission="visible"/>
  <rangeList sheetStid="64" master="" otherUserPermission="visible"/>
  <rangeList sheetStid="65" master="" otherUserPermission="visible"/>
  <rangeList sheetStid="16" master="" otherUserPermission="visible"/>
  <rangeList sheetStid="20" master="" otherUserPermission="visible"/>
  <rangeList sheetStid="21" master="" otherUserPermission="visible"/>
  <rangeList sheetStid="22" master="" otherUserPermission="visible"/>
  <rangeList sheetStid="23" master="" otherUserPermission="visible"/>
  <rangeList sheetStid="24" master="" otherUserPermission="visible"/>
  <rangeList sheetStid="25" master="" otherUserPermission="visible"/>
  <rangeList sheetStid="26" master="" otherUserPermission="visible"/>
  <rangeList sheetStid="27" master="" otherUserPermission="visible"/>
  <rangeList sheetStid="28" master="" otherUserPermission="visible"/>
  <rangeList sheetStid="29" master="" otherUserPermission="visible"/>
  <rangeList sheetStid="30" master="" otherUserPermission="visible"/>
  <rangeList sheetStid="31" master="" otherUserPermission="visible"/>
  <rangeList sheetStid="32" master="" otherUserPermission="visible"/>
  <rangeList sheetStid="33" master="" otherUserPermission="visible"/>
  <rangeList sheetStid="34" master="" otherUserPermission="visible"/>
  <rangeList sheetStid="35" master="" otherUserPermission="visible"/>
  <rangeList sheetStid="36" master="" otherUserPermission="visible"/>
  <rangeList sheetStid="37" master="" otherUserPermission="visible"/>
  <rangeList sheetStid="38" master="" otherUserPermission="visible"/>
  <rangeList sheetStid="39" master="" otherUserPermission="visible"/>
  <rangeList sheetStid="40" master="" otherUserPermission="visible"/>
  <rangeList sheetStid="41" master="" otherUserPermission="visible"/>
  <rangeList sheetStid="42" master="" otherUserPermission="visible"/>
  <rangeList sheetStid="43" master="" otherUserPermission="visible"/>
  <rangeList sheetStid="44" master="" otherUserPermission="visible"/>
  <rangeList sheetStid="45" master="" otherUserPermission="visible"/>
  <rangeList sheetStid="46" master="" otherUserPermission="visible"/>
  <rangeList sheetStid="47" master="" otherUserPermission="visible"/>
  <rangeList sheetStid="48" master="" otherUserPermission="visible"/>
  <rangeList sheetStid="49" master="" otherUserPermission="visible"/>
  <rangeList sheetStid="50" master="" otherUserPermission="visible"/>
  <rangeList sheetStid="51" master="" otherUserPermission="visible"/>
  <rangeList sheetStid="52" master="" otherUserPermission="visible"/>
  <rangeList sheetStid="53" master="" otherUserPermission="visible"/>
  <rangeList sheetStid="55" master="" otherUserPermission="visible"/>
  <rangeList sheetStid="54" master="" otherUserPermission="visible"/>
  <rangeList sheetStid="56" master="" otherUserPermission="visible"/>
  <rangeList sheetStid="57" master="" otherUserPermission="visible"/>
  <rangeList sheetStid="58" master="" otherUserPermission="visible"/>
  <rangeList sheetStid="59" master="" otherUserPermission="visible"/>
  <rangeList sheetStid="60" master="" otherUserPermission="visible"/>
  <rangeList sheetStid="61" master="" otherUserPermission="visible"/>
  <rangeList sheetStid="62" master="" otherUserPermission="visible"/>
  <rangeList sheetStid="63" master="" otherUserPermission="visible"/>
  <rangeList sheetStid="66" master="" otherUserPermission="visible"/>
  <rangeList sheetStid="67" master="" otherUserPermission="visible"/>
  <rangeList sheetStid="68" master="" otherUserPermission="visible"/>
  <rangeList sheetStid="6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57</vt:i4>
      </vt:variant>
    </vt:vector>
  </HeadingPairs>
  <TitlesOfParts>
    <vt:vector size="57" baseType="lpstr">
      <vt:lpstr>5 жастағы балалар Ф</vt:lpstr>
      <vt:lpstr>5 жастағы балалар К</vt:lpstr>
      <vt:lpstr>5 жастағы балалар Т</vt:lpstr>
      <vt:lpstr>5 жастағы балалар Ш</vt:lpstr>
      <vt:lpstr>5 жастағы балалар Ә</vt:lpstr>
      <vt:lpstr>СВОД1</vt:lpstr>
      <vt:lpstr>СВОД2</vt:lpstr>
      <vt:lpstr>СВОД3</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WPS_1695641659</cp:lastModifiedBy>
  <dcterms:created xsi:type="dcterms:W3CDTF">2006-09-16T00:00:00Z</dcterms:created>
  <dcterms:modified xsi:type="dcterms:W3CDTF">2025-10-20T09:52:17Z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A449AFD2821A4D0085FF2BFD226312B6_12</vt:lpwstr>
  </property>
  <property fmtid="{D5CDD505-2E9C-101B-9397-08002B2CF9AE}" pid="3" name="KSOProductBuildVer">
    <vt:lpwstr>1049-12.2.0.22549</vt:lpwstr>
  </property>
</Properties>
</file>