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30" tabRatio="801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6" l="1"/>
  <c r="AI16" i="10" l="1"/>
  <c r="AM504" i="19" l="1"/>
  <c r="AL504" i="19"/>
  <c r="AK504" i="19"/>
  <c r="AM503" i="19"/>
  <c r="AL503" i="19"/>
  <c r="AK503" i="19"/>
  <c r="AM502" i="19"/>
  <c r="AL502" i="19"/>
  <c r="AK502" i="19"/>
  <c r="AM501" i="19"/>
  <c r="AL501" i="19"/>
  <c r="AK501" i="19"/>
  <c r="AM500" i="19"/>
  <c r="AL500" i="19"/>
  <c r="AK500" i="19"/>
  <c r="AE504" i="19"/>
  <c r="AD504" i="19"/>
  <c r="AC504" i="19"/>
  <c r="AE503" i="19"/>
  <c r="AD503" i="19"/>
  <c r="AC503" i="19"/>
  <c r="AE502" i="19"/>
  <c r="AD502" i="19"/>
  <c r="AC502" i="19"/>
  <c r="AE501" i="19"/>
  <c r="AD501" i="19"/>
  <c r="AC501" i="19"/>
  <c r="AE500" i="19"/>
  <c r="AD500" i="19"/>
  <c r="AC500" i="19"/>
  <c r="W504" i="19"/>
  <c r="V504" i="19"/>
  <c r="U504" i="19"/>
  <c r="W503" i="19"/>
  <c r="V503" i="19"/>
  <c r="U503" i="19"/>
  <c r="W502" i="19"/>
  <c r="V502" i="19"/>
  <c r="U502" i="19"/>
  <c r="W501" i="19"/>
  <c r="V501" i="19"/>
  <c r="U501" i="19"/>
  <c r="W500" i="19"/>
  <c r="V500" i="19"/>
  <c r="U500" i="19"/>
  <c r="O504" i="19"/>
  <c r="N504" i="19"/>
  <c r="M504" i="19"/>
  <c r="O503" i="19"/>
  <c r="N503" i="19"/>
  <c r="M503" i="19"/>
  <c r="O502" i="19"/>
  <c r="N502" i="19"/>
  <c r="M502" i="19"/>
  <c r="O501" i="19"/>
  <c r="N501" i="19"/>
  <c r="M501" i="19"/>
  <c r="O500" i="19"/>
  <c r="N500" i="19"/>
  <c r="M500" i="19"/>
  <c r="G504" i="19"/>
  <c r="F504" i="19"/>
  <c r="E504" i="19"/>
  <c r="G503" i="19"/>
  <c r="F503" i="19"/>
  <c r="E503" i="19"/>
  <c r="G502" i="19"/>
  <c r="F502" i="19"/>
  <c r="E502" i="19"/>
  <c r="G501" i="19"/>
  <c r="F501" i="19"/>
  <c r="E501" i="19"/>
  <c r="G500" i="19"/>
  <c r="F500" i="19"/>
  <c r="E500" i="19"/>
  <c r="F515" i="19"/>
  <c r="G62" i="19"/>
  <c r="F58" i="19"/>
  <c r="F54" i="19"/>
  <c r="F50" i="19"/>
  <c r="F46" i="19"/>
  <c r="F516" i="19" l="1"/>
  <c r="X40" i="19"/>
  <c r="T40" i="19"/>
  <c r="E63" i="19" s="1"/>
  <c r="X38" i="19"/>
  <c r="E57" i="19" s="1"/>
  <c r="T38" i="19"/>
  <c r="E55" i="19" s="1"/>
  <c r="S41" i="19"/>
  <c r="Q41" i="19"/>
  <c r="X36" i="19"/>
  <c r="O41" i="19"/>
  <c r="M41" i="19"/>
  <c r="K41" i="19"/>
  <c r="I41" i="19"/>
  <c r="H41" i="19"/>
  <c r="G41" i="19"/>
  <c r="E41" i="19"/>
  <c r="D41" i="19"/>
  <c r="D42" i="19" s="1"/>
  <c r="AM504" i="18"/>
  <c r="AL504" i="18"/>
  <c r="AK504" i="18"/>
  <c r="AM503" i="18"/>
  <c r="AL503" i="18"/>
  <c r="AK503" i="18"/>
  <c r="AM502" i="18"/>
  <c r="AL502" i="18"/>
  <c r="AK502" i="18"/>
  <c r="AM501" i="18"/>
  <c r="AL501" i="18"/>
  <c r="AK501" i="18"/>
  <c r="AK500" i="18"/>
  <c r="AM500" i="18"/>
  <c r="AL500" i="18"/>
  <c r="AE504" i="18"/>
  <c r="AD504" i="18"/>
  <c r="AC504" i="18"/>
  <c r="AE503" i="18"/>
  <c r="AD503" i="18"/>
  <c r="AC503" i="18"/>
  <c r="AE502" i="18"/>
  <c r="AD502" i="18"/>
  <c r="AC502" i="18"/>
  <c r="AE501" i="18"/>
  <c r="AD501" i="18"/>
  <c r="AC501" i="18"/>
  <c r="AE500" i="18"/>
  <c r="AD500" i="18"/>
  <c r="AC500" i="18"/>
  <c r="W504" i="18"/>
  <c r="V504" i="18"/>
  <c r="U504" i="18"/>
  <c r="W503" i="18"/>
  <c r="V503" i="18"/>
  <c r="U503" i="18"/>
  <c r="W502" i="18"/>
  <c r="V502" i="18"/>
  <c r="U502" i="18"/>
  <c r="W501" i="18"/>
  <c r="V501" i="18"/>
  <c r="U501" i="18"/>
  <c r="W500" i="18"/>
  <c r="V500" i="18"/>
  <c r="U500" i="18"/>
  <c r="O504" i="18"/>
  <c r="N504" i="18"/>
  <c r="M504" i="18"/>
  <c r="O503" i="18"/>
  <c r="N503" i="18"/>
  <c r="M503" i="18"/>
  <c r="O502" i="18"/>
  <c r="N502" i="18"/>
  <c r="M502" i="18"/>
  <c r="O501" i="18"/>
  <c r="N501" i="18"/>
  <c r="M501" i="18"/>
  <c r="O500" i="18"/>
  <c r="N500" i="18"/>
  <c r="M500" i="18"/>
  <c r="G504" i="18"/>
  <c r="F504" i="18"/>
  <c r="E504" i="18"/>
  <c r="G503" i="18"/>
  <c r="F503" i="18"/>
  <c r="E503" i="18"/>
  <c r="G502" i="18"/>
  <c r="F502" i="18"/>
  <c r="E502" i="18"/>
  <c r="G501" i="18"/>
  <c r="F501" i="18"/>
  <c r="E501" i="18"/>
  <c r="F500" i="18"/>
  <c r="E500" i="18"/>
  <c r="G500" i="18"/>
  <c r="G59" i="18"/>
  <c r="F55" i="18"/>
  <c r="F51" i="18"/>
  <c r="F47" i="18"/>
  <c r="F60" i="17"/>
  <c r="E56" i="17"/>
  <c r="E52" i="17"/>
  <c r="E48" i="17"/>
  <c r="E44" i="17"/>
  <c r="Q41" i="18"/>
  <c r="N41" i="18"/>
  <c r="M41" i="18"/>
  <c r="L41" i="18"/>
  <c r="I41" i="18"/>
  <c r="E41" i="18"/>
  <c r="D41" i="18"/>
  <c r="D42" i="18" s="1"/>
  <c r="Y40" i="19" l="1"/>
  <c r="E65" i="19"/>
  <c r="Y36" i="19"/>
  <c r="E49" i="19"/>
  <c r="T37" i="19"/>
  <c r="E51" i="19" s="1"/>
  <c r="T39" i="19"/>
  <c r="V36" i="19"/>
  <c r="F41" i="19"/>
  <c r="F42" i="19" s="1"/>
  <c r="R41" i="19"/>
  <c r="V38" i="19"/>
  <c r="V39" i="19"/>
  <c r="V40" i="19"/>
  <c r="X37" i="19"/>
  <c r="X39" i="19"/>
  <c r="Y38" i="19"/>
  <c r="U40" i="19"/>
  <c r="E42" i="19"/>
  <c r="M42" i="19"/>
  <c r="Q42" i="19"/>
  <c r="H42" i="19"/>
  <c r="U38" i="19"/>
  <c r="I42" i="19"/>
  <c r="G42" i="19"/>
  <c r="K42" i="19"/>
  <c r="O42" i="19"/>
  <c r="S42" i="19"/>
  <c r="T36" i="19"/>
  <c r="E47" i="19" s="1"/>
  <c r="V37" i="19"/>
  <c r="E52" i="19" s="1"/>
  <c r="N41" i="19"/>
  <c r="J41" i="19"/>
  <c r="L41" i="19"/>
  <c r="P41" i="19"/>
  <c r="M42" i="18"/>
  <c r="Q42" i="18"/>
  <c r="I42" i="18"/>
  <c r="V36" i="18"/>
  <c r="W36" i="18" s="1"/>
  <c r="F41" i="18"/>
  <c r="F42" i="18" s="1"/>
  <c r="V38" i="18"/>
  <c r="V39" i="18"/>
  <c r="V40" i="18"/>
  <c r="X37" i="18"/>
  <c r="K41" i="18"/>
  <c r="K42" i="18" s="1"/>
  <c r="X39" i="18"/>
  <c r="J41" i="18"/>
  <c r="J42" i="18" s="1"/>
  <c r="T36" i="18"/>
  <c r="U36" i="18" s="1"/>
  <c r="X36" i="18"/>
  <c r="Y36" i="18" s="1"/>
  <c r="T37" i="18"/>
  <c r="T38" i="18"/>
  <c r="T39" i="18"/>
  <c r="T40" i="18"/>
  <c r="X40" i="18"/>
  <c r="E42" i="18"/>
  <c r="L42" i="18"/>
  <c r="N42" i="18"/>
  <c r="V37" i="18"/>
  <c r="X38" i="18"/>
  <c r="G41" i="18"/>
  <c r="O41" i="18"/>
  <c r="O42" i="18" s="1"/>
  <c r="H41" i="18"/>
  <c r="H42" i="18" s="1"/>
  <c r="P41" i="18"/>
  <c r="P42" i="18" s="1"/>
  <c r="R41" i="18"/>
  <c r="R42" i="18" s="1"/>
  <c r="S41" i="18"/>
  <c r="S42" i="18" s="1"/>
  <c r="U37" i="19" l="1"/>
  <c r="R42" i="19"/>
  <c r="P55" i="19"/>
  <c r="W38" i="19"/>
  <c r="E56" i="19"/>
  <c r="P56" i="19" s="1"/>
  <c r="E59" i="19"/>
  <c r="Y37" i="19"/>
  <c r="E53" i="19"/>
  <c r="U39" i="19"/>
  <c r="W40" i="19"/>
  <c r="E64" i="19"/>
  <c r="P58" i="19" s="1"/>
  <c r="E60" i="19"/>
  <c r="W36" i="19"/>
  <c r="E48" i="19"/>
  <c r="P54" i="19" s="1"/>
  <c r="E61" i="19"/>
  <c r="Y39" i="19"/>
  <c r="V41" i="19"/>
  <c r="W41" i="19" s="1"/>
  <c r="W39" i="19"/>
  <c r="J42" i="19"/>
  <c r="P42" i="19"/>
  <c r="N42" i="19"/>
  <c r="L42" i="19"/>
  <c r="W37" i="19"/>
  <c r="U36" i="19"/>
  <c r="X41" i="19"/>
  <c r="Y41" i="19" s="1"/>
  <c r="T41" i="19"/>
  <c r="Y40" i="18"/>
  <c r="E62" i="18"/>
  <c r="W40" i="18"/>
  <c r="E61" i="18"/>
  <c r="U40" i="18"/>
  <c r="E60" i="18"/>
  <c r="Y39" i="18"/>
  <c r="E58" i="18"/>
  <c r="W39" i="18"/>
  <c r="E57" i="18"/>
  <c r="U39" i="18"/>
  <c r="E56" i="18"/>
  <c r="W38" i="18"/>
  <c r="E53" i="18"/>
  <c r="Y38" i="18"/>
  <c r="E54" i="18"/>
  <c r="U38" i="18"/>
  <c r="E52" i="18"/>
  <c r="Y37" i="18"/>
  <c r="E50" i="18"/>
  <c r="W37" i="18"/>
  <c r="E49" i="18"/>
  <c r="U37" i="18"/>
  <c r="E48" i="18"/>
  <c r="T41" i="18"/>
  <c r="U41" i="18" s="1"/>
  <c r="G42" i="18"/>
  <c r="X41" i="18"/>
  <c r="Y41" i="18" s="1"/>
  <c r="V41" i="18"/>
  <c r="W41" i="18" s="1"/>
  <c r="P57" i="19" l="1"/>
  <c r="P54" i="18"/>
  <c r="U41" i="19"/>
  <c r="P53" i="18"/>
  <c r="P55" i="18"/>
  <c r="P52" i="18"/>
  <c r="X38" i="17" l="1"/>
  <c r="T38" i="17"/>
  <c r="T37" i="17"/>
  <c r="T36" i="17"/>
  <c r="T35" i="17"/>
  <c r="S39" i="17"/>
  <c r="R39" i="17"/>
  <c r="Q39" i="17"/>
  <c r="O39" i="17"/>
  <c r="N39" i="17"/>
  <c r="M39" i="17"/>
  <c r="K39" i="17"/>
  <c r="J39" i="17"/>
  <c r="G39" i="17"/>
  <c r="T34" i="17"/>
  <c r="U36" i="17" l="1"/>
  <c r="D53" i="17"/>
  <c r="U38" i="17"/>
  <c r="D61" i="17"/>
  <c r="U34" i="17"/>
  <c r="D45" i="17"/>
  <c r="U35" i="17"/>
  <c r="D49" i="17"/>
  <c r="U37" i="17"/>
  <c r="D57" i="17"/>
  <c r="Y38" i="17"/>
  <c r="D63" i="17"/>
  <c r="V34" i="17"/>
  <c r="V35" i="17"/>
  <c r="V36" i="17"/>
  <c r="V37" i="17"/>
  <c r="V38" i="17"/>
  <c r="I39" i="17"/>
  <c r="X35" i="17"/>
  <c r="X36" i="17"/>
  <c r="X37" i="17"/>
  <c r="D39" i="17"/>
  <c r="D40" i="17" s="1"/>
  <c r="H39" i="17"/>
  <c r="H40" i="17" s="1"/>
  <c r="L39" i="17"/>
  <c r="L40" i="17" s="1"/>
  <c r="P39" i="17"/>
  <c r="X39" i="17" s="1"/>
  <c r="E39" i="17"/>
  <c r="X34" i="17"/>
  <c r="F39" i="17"/>
  <c r="Y34" i="17" l="1"/>
  <c r="D47" i="17"/>
  <c r="W34" i="17"/>
  <c r="D46" i="17"/>
  <c r="M53" i="17" s="1"/>
  <c r="W35" i="17"/>
  <c r="D50" i="17"/>
  <c r="M54" i="17" s="1"/>
  <c r="J40" i="17"/>
  <c r="P40" i="17"/>
  <c r="Y35" i="17"/>
  <c r="D51" i="17"/>
  <c r="W37" i="17"/>
  <c r="D58" i="17"/>
  <c r="R40" i="17"/>
  <c r="W36" i="17"/>
  <c r="D54" i="17"/>
  <c r="M55" i="17" s="1"/>
  <c r="N40" i="17"/>
  <c r="Y37" i="17"/>
  <c r="D59" i="17"/>
  <c r="Y36" i="17"/>
  <c r="D55" i="17"/>
  <c r="I40" i="17"/>
  <c r="M56" i="17"/>
  <c r="W38" i="17"/>
  <c r="D62" i="17"/>
  <c r="O40" i="17"/>
  <c r="G40" i="17"/>
  <c r="M40" i="17"/>
  <c r="Y39" i="17"/>
  <c r="Q40" i="17"/>
  <c r="S40" i="17"/>
  <c r="K40" i="17"/>
  <c r="T39" i="17"/>
  <c r="U39" i="17" s="1"/>
  <c r="E40" i="17"/>
  <c r="F40" i="17"/>
  <c r="V39" i="17"/>
  <c r="W39" i="17" s="1"/>
  <c r="R56" i="12"/>
  <c r="K45" i="16" s="1"/>
  <c r="M513" i="19" s="1"/>
  <c r="X503" i="19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 i="16"/>
  <c r="M3" i="16"/>
  <c r="W43" i="13"/>
  <c r="W23" i="13"/>
  <c r="W3" i="13"/>
  <c r="T43" i="12"/>
  <c r="T23" i="12"/>
  <c r="T3" i="12"/>
  <c r="T43" i="11"/>
  <c r="T23" i="11"/>
  <c r="T3" i="11"/>
  <c r="Q43" i="10"/>
  <c r="Q23" i="10"/>
  <c r="Q23" i="9"/>
  <c r="Q3" i="9"/>
  <c r="M36" i="16"/>
  <c r="M19" i="16"/>
  <c r="M2" i="16"/>
  <c r="W42" i="13"/>
  <c r="W22" i="13"/>
  <c r="W2" i="13"/>
  <c r="T42" i="12"/>
  <c r="T22" i="12"/>
  <c r="T2" i="12"/>
  <c r="T42" i="11"/>
  <c r="T22" i="11"/>
  <c r="T2" i="11"/>
  <c r="Q42" i="10"/>
  <c r="Q22" i="10"/>
  <c r="Q22" i="9"/>
  <c r="Q2" i="9"/>
  <c r="AO56" i="13"/>
  <c r="AN56" i="13"/>
  <c r="R46" i="16" s="1"/>
  <c r="T514" i="19" s="1"/>
  <c r="AM56" i="13"/>
  <c r="Q46" i="16" s="1"/>
  <c r="S514" i="19" s="1"/>
  <c r="AN504" i="19" s="1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M46" i="16" s="1"/>
  <c r="O514" i="19" s="1"/>
  <c r="Z504" i="19" s="1"/>
  <c r="V56" i="13"/>
  <c r="U56" i="13"/>
  <c r="K46" i="16" s="1"/>
  <c r="M514" i="19" s="1"/>
  <c r="X504" i="19" s="1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46" i="16" s="1"/>
  <c r="I514" i="19" s="1"/>
  <c r="J504" i="19" s="1"/>
  <c r="G56" i="13"/>
  <c r="F46" i="16" s="1"/>
  <c r="H514" i="19" s="1"/>
  <c r="F56" i="13"/>
  <c r="E56" i="13"/>
  <c r="AO36" i="13"/>
  <c r="AN36" i="13"/>
  <c r="R29" i="16" s="1"/>
  <c r="AO504" i="18" s="1"/>
  <c r="AM36" i="13"/>
  <c r="Q29" i="16" s="1"/>
  <c r="AN504" i="18" s="1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AF504" i="18" s="1"/>
  <c r="W36" i="13"/>
  <c r="Z504" i="18" s="1"/>
  <c r="V36" i="13"/>
  <c r="L29" i="16" s="1"/>
  <c r="Y504" i="18" s="1"/>
  <c r="U36" i="13"/>
  <c r="K29" i="16" s="1"/>
  <c r="X504" i="18" s="1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29" i="16" s="1"/>
  <c r="J504" i="18" s="1"/>
  <c r="G36" i="13"/>
  <c r="F29" i="16" s="1"/>
  <c r="I504" i="18" s="1"/>
  <c r="F36" i="13"/>
  <c r="E29" i="16" s="1"/>
  <c r="H504" i="18" s="1"/>
  <c r="E36" i="13"/>
  <c r="E37" i="13" s="1"/>
  <c r="AL56" i="12"/>
  <c r="AK56" i="12"/>
  <c r="AJ56" i="12"/>
  <c r="Q45" i="16" s="1"/>
  <c r="S513" i="19" s="1"/>
  <c r="AN503" i="19" s="1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M45" i="16" s="1"/>
  <c r="O513" i="19" s="1"/>
  <c r="Z503" i="19" s="1"/>
  <c r="S56" i="12"/>
  <c r="L45" i="16" s="1"/>
  <c r="N513" i="19" s="1"/>
  <c r="Y503" i="19" s="1"/>
  <c r="Q56" i="12"/>
  <c r="P56" i="12"/>
  <c r="O56" i="12"/>
  <c r="N56" i="12"/>
  <c r="M56" i="12"/>
  <c r="L56" i="12"/>
  <c r="K56" i="12"/>
  <c r="J56" i="12"/>
  <c r="I56" i="12"/>
  <c r="H56" i="12"/>
  <c r="G56" i="12"/>
  <c r="F45" i="16" s="1"/>
  <c r="H513" i="19" s="1"/>
  <c r="F56" i="12"/>
  <c r="E56" i="12"/>
  <c r="R57" i="12" s="1"/>
  <c r="AL36" i="12"/>
  <c r="AP503" i="18" s="1"/>
  <c r="AK36" i="12"/>
  <c r="R28" i="16" s="1"/>
  <c r="AO503" i="18" s="1"/>
  <c r="AJ36" i="12"/>
  <c r="Q28" i="16" s="1"/>
  <c r="AN503" i="18" s="1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M28" i="16" s="1"/>
  <c r="Z503" i="18" s="1"/>
  <c r="S36" i="12"/>
  <c r="L28" i="16" s="1"/>
  <c r="Y503" i="18" s="1"/>
  <c r="R36" i="12"/>
  <c r="K28" i="16" s="1"/>
  <c r="X503" i="18" s="1"/>
  <c r="Q36" i="12"/>
  <c r="P36" i="12"/>
  <c r="O36" i="12"/>
  <c r="N36" i="12"/>
  <c r="M36" i="12"/>
  <c r="L36" i="12"/>
  <c r="K36" i="12"/>
  <c r="J36" i="12"/>
  <c r="I36" i="12"/>
  <c r="H36" i="12"/>
  <c r="J503" i="18" s="1"/>
  <c r="G36" i="12"/>
  <c r="F28" i="16" s="1"/>
  <c r="I503" i="18" s="1"/>
  <c r="F36" i="12"/>
  <c r="E28" i="16" s="1"/>
  <c r="H503" i="18" s="1"/>
  <c r="E36" i="12"/>
  <c r="AL56" i="11"/>
  <c r="AK56" i="11"/>
  <c r="AJ56" i="11"/>
  <c r="Q44" i="16" s="1"/>
  <c r="S512" i="19" s="1"/>
  <c r="AN502" i="19" s="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M44" i="16" s="1"/>
  <c r="O512" i="19" s="1"/>
  <c r="Z502" i="19" s="1"/>
  <c r="S56" i="11"/>
  <c r="L44" i="16" s="1"/>
  <c r="N512" i="19" s="1"/>
  <c r="Y502" i="19" s="1"/>
  <c r="R56" i="11"/>
  <c r="Q56" i="11"/>
  <c r="P56" i="11"/>
  <c r="O56" i="11"/>
  <c r="N56" i="11"/>
  <c r="M56" i="11"/>
  <c r="L56" i="11"/>
  <c r="K56" i="11"/>
  <c r="J56" i="11"/>
  <c r="I56" i="11"/>
  <c r="H56" i="11"/>
  <c r="G44" i="16" s="1"/>
  <c r="I512" i="19" s="1"/>
  <c r="G56" i="11"/>
  <c r="F44" i="16" s="1"/>
  <c r="H512" i="19" s="1"/>
  <c r="F56" i="11"/>
  <c r="E56" i="11"/>
  <c r="AL36" i="11"/>
  <c r="S27" i="16" s="1"/>
  <c r="AP502" i="18" s="1"/>
  <c r="AK36" i="11"/>
  <c r="R27" i="16" s="1"/>
  <c r="AO502" i="18" s="1"/>
  <c r="AJ36" i="11"/>
  <c r="Q27" i="16" s="1"/>
  <c r="AN502" i="18" s="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M27" i="16" s="1"/>
  <c r="Z502" i="18" s="1"/>
  <c r="S36" i="11"/>
  <c r="L27" i="16" s="1"/>
  <c r="Y502" i="18" s="1"/>
  <c r="R36" i="11"/>
  <c r="K27" i="16" s="1"/>
  <c r="X502" i="18" s="1"/>
  <c r="Q36" i="11"/>
  <c r="P36" i="11"/>
  <c r="O36" i="11"/>
  <c r="N36" i="11"/>
  <c r="M36" i="11"/>
  <c r="L36" i="11"/>
  <c r="K36" i="11"/>
  <c r="J36" i="11"/>
  <c r="I36" i="11"/>
  <c r="H36" i="11"/>
  <c r="J502" i="18" s="1"/>
  <c r="G36" i="11"/>
  <c r="F27" i="16" s="1"/>
  <c r="I502" i="18" s="1"/>
  <c r="F36" i="11"/>
  <c r="E27" i="16" s="1"/>
  <c r="H502" i="18" s="1"/>
  <c r="E36" i="11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L43" i="16" s="1"/>
  <c r="N511" i="19" s="1"/>
  <c r="Y501" i="19" s="1"/>
  <c r="O56" i="10"/>
  <c r="N56" i="10"/>
  <c r="M56" i="10"/>
  <c r="L56" i="10"/>
  <c r="K56" i="10"/>
  <c r="J56" i="10"/>
  <c r="I56" i="10"/>
  <c r="H56" i="10"/>
  <c r="G43" i="16" s="1"/>
  <c r="I511" i="19" s="1"/>
  <c r="G56" i="10"/>
  <c r="F56" i="10"/>
  <c r="E56" i="10"/>
  <c r="AI36" i="10"/>
  <c r="S26" i="16" s="1"/>
  <c r="AP501" i="18" s="1"/>
  <c r="AH36" i="10"/>
  <c r="R26" i="16" s="1"/>
  <c r="AO501" i="18" s="1"/>
  <c r="AG36" i="10"/>
  <c r="Q26" i="16" s="1"/>
  <c r="AN501" i="18" s="1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M26" i="16" s="1"/>
  <c r="Z501" i="18" s="1"/>
  <c r="P36" i="10"/>
  <c r="L26" i="16" s="1"/>
  <c r="Y501" i="18" s="1"/>
  <c r="O36" i="10"/>
  <c r="K26" i="16" s="1"/>
  <c r="X501" i="18" s="1"/>
  <c r="N36" i="10"/>
  <c r="M36" i="10"/>
  <c r="L36" i="10"/>
  <c r="K36" i="10"/>
  <c r="J36" i="10"/>
  <c r="I36" i="10"/>
  <c r="H36" i="10"/>
  <c r="G26" i="16" s="1"/>
  <c r="J501" i="18" s="1"/>
  <c r="G36" i="10"/>
  <c r="F36" i="10"/>
  <c r="E26" i="16" s="1"/>
  <c r="H501" i="18" s="1"/>
  <c r="E36" i="10"/>
  <c r="E37" i="10" s="1"/>
  <c r="Z36" i="9"/>
  <c r="S42" i="16" s="1"/>
  <c r="U510" i="19" s="1"/>
  <c r="Y36" i="9"/>
  <c r="R42" i="16" s="1"/>
  <c r="T510" i="19" s="1"/>
  <c r="X36" i="9"/>
  <c r="Q42" i="16" s="1"/>
  <c r="S510" i="19" s="1"/>
  <c r="W36" i="9"/>
  <c r="V36" i="9"/>
  <c r="U36" i="9"/>
  <c r="T36" i="9"/>
  <c r="S36" i="9"/>
  <c r="R36" i="9"/>
  <c r="Q36" i="9"/>
  <c r="M42" i="16" s="1"/>
  <c r="O510" i="19" s="1"/>
  <c r="L42" i="16"/>
  <c r="N510" i="19" s="1"/>
  <c r="O36" i="9"/>
  <c r="N36" i="9"/>
  <c r="M36" i="9"/>
  <c r="L36" i="9"/>
  <c r="K36" i="9"/>
  <c r="J36" i="9"/>
  <c r="I36" i="9"/>
  <c r="H36" i="9"/>
  <c r="G36" i="9"/>
  <c r="F36" i="9"/>
  <c r="E42" i="16" s="1"/>
  <c r="G510" i="19" s="1"/>
  <c r="E36" i="9"/>
  <c r="P42" i="16" l="1"/>
  <c r="R510" i="19" s="1"/>
  <c r="N57" i="12"/>
  <c r="Z57" i="12"/>
  <c r="AD57" i="12"/>
  <c r="AH57" i="12"/>
  <c r="X57" i="10"/>
  <c r="AF57" i="10"/>
  <c r="R503" i="18"/>
  <c r="G37" i="10"/>
  <c r="K37" i="10"/>
  <c r="AO37" i="13"/>
  <c r="I504" i="19"/>
  <c r="P514" i="19"/>
  <c r="AF504" i="19" s="1"/>
  <c r="I503" i="19"/>
  <c r="I502" i="19"/>
  <c r="J502" i="19"/>
  <c r="AC57" i="11"/>
  <c r="J501" i="19"/>
  <c r="AB57" i="10"/>
  <c r="AN500" i="19"/>
  <c r="Z500" i="19"/>
  <c r="AH500" i="19"/>
  <c r="H500" i="19"/>
  <c r="AP500" i="19"/>
  <c r="AO500" i="19"/>
  <c r="Y500" i="19"/>
  <c r="P504" i="18"/>
  <c r="AG504" i="18"/>
  <c r="Q504" i="18"/>
  <c r="R504" i="18"/>
  <c r="AH504" i="18"/>
  <c r="S29" i="16"/>
  <c r="AP504" i="18" s="1"/>
  <c r="P503" i="18"/>
  <c r="AH503" i="18"/>
  <c r="AF502" i="18"/>
  <c r="AG502" i="18"/>
  <c r="AH502" i="18"/>
  <c r="F26" i="16"/>
  <c r="I501" i="18" s="1"/>
  <c r="H26" i="16"/>
  <c r="P501" i="18" s="1"/>
  <c r="Q501" i="18"/>
  <c r="E57" i="13"/>
  <c r="D46" i="16"/>
  <c r="G28" i="19" s="1"/>
  <c r="O46" i="16"/>
  <c r="Q514" i="19" s="1"/>
  <c r="AG504" i="19" s="1"/>
  <c r="S46" i="16"/>
  <c r="U514" i="19" s="1"/>
  <c r="F57" i="13"/>
  <c r="E46" i="16"/>
  <c r="G514" i="19" s="1"/>
  <c r="J57" i="13"/>
  <c r="I46" i="16"/>
  <c r="N57" i="13"/>
  <c r="R57" i="13"/>
  <c r="V57" i="13"/>
  <c r="L46" i="16"/>
  <c r="Z57" i="13"/>
  <c r="R514" i="19"/>
  <c r="AH504" i="19" s="1"/>
  <c r="AD57" i="13"/>
  <c r="AH57" i="13"/>
  <c r="AL57" i="13"/>
  <c r="J514" i="19"/>
  <c r="P504" i="19" s="1"/>
  <c r="F57" i="12"/>
  <c r="E45" i="16"/>
  <c r="G513" i="19" s="1"/>
  <c r="J45" i="16"/>
  <c r="L513" i="19" s="1"/>
  <c r="R503" i="19" s="1"/>
  <c r="R513" i="19"/>
  <c r="AH503" i="19" s="1"/>
  <c r="AL57" i="12"/>
  <c r="S45" i="16"/>
  <c r="U513" i="19" s="1"/>
  <c r="H57" i="12"/>
  <c r="G45" i="16"/>
  <c r="L57" i="12"/>
  <c r="J57" i="12"/>
  <c r="V57" i="12"/>
  <c r="Q513" i="19"/>
  <c r="AG503" i="19" s="1"/>
  <c r="AA57" i="12"/>
  <c r="D45" i="16"/>
  <c r="F24" i="19" s="1"/>
  <c r="I57" i="12"/>
  <c r="J513" i="19"/>
  <c r="P503" i="19" s="1"/>
  <c r="M57" i="12"/>
  <c r="Q57" i="12"/>
  <c r="U57" i="12"/>
  <c r="N45" i="16"/>
  <c r="P513" i="19" s="1"/>
  <c r="AF503" i="19" s="1"/>
  <c r="Y57" i="12"/>
  <c r="AC57" i="12"/>
  <c r="AG57" i="12"/>
  <c r="AK57" i="12"/>
  <c r="R45" i="16"/>
  <c r="T513" i="19" s="1"/>
  <c r="AA57" i="11"/>
  <c r="D44" i="16"/>
  <c r="F20" i="19" s="1"/>
  <c r="I57" i="11"/>
  <c r="J512" i="19"/>
  <c r="P502" i="19" s="1"/>
  <c r="Q57" i="11"/>
  <c r="Y57" i="11"/>
  <c r="AK57" i="11"/>
  <c r="R44" i="16"/>
  <c r="T512" i="19" s="1"/>
  <c r="F57" i="11"/>
  <c r="E44" i="16"/>
  <c r="G512" i="19" s="1"/>
  <c r="J57" i="11"/>
  <c r="K512" i="19"/>
  <c r="Q502" i="19" s="1"/>
  <c r="R57" i="11"/>
  <c r="K44" i="16"/>
  <c r="M512" i="19" s="1"/>
  <c r="X502" i="19" s="1"/>
  <c r="V57" i="11"/>
  <c r="Q512" i="19"/>
  <c r="AG502" i="19" s="1"/>
  <c r="AD57" i="11"/>
  <c r="AL57" i="11"/>
  <c r="S44" i="16"/>
  <c r="U512" i="19" s="1"/>
  <c r="R512" i="19"/>
  <c r="AH502" i="19" s="1"/>
  <c r="M57" i="11"/>
  <c r="U57" i="11"/>
  <c r="P512" i="19"/>
  <c r="AF502" i="19" s="1"/>
  <c r="AG57" i="11"/>
  <c r="N57" i="11"/>
  <c r="Z57" i="11"/>
  <c r="AH57" i="11"/>
  <c r="M57" i="10"/>
  <c r="Q57" i="10"/>
  <c r="M43" i="16"/>
  <c r="O511" i="19" s="1"/>
  <c r="Z501" i="19" s="1"/>
  <c r="U57" i="10"/>
  <c r="Y57" i="10"/>
  <c r="AC57" i="10"/>
  <c r="AG57" i="10"/>
  <c r="Q43" i="16"/>
  <c r="S511" i="19" s="1"/>
  <c r="AN501" i="19" s="1"/>
  <c r="L57" i="10"/>
  <c r="F57" i="10"/>
  <c r="E43" i="16"/>
  <c r="G511" i="19" s="1"/>
  <c r="J57" i="10"/>
  <c r="I43" i="16"/>
  <c r="K511" i="19" s="1"/>
  <c r="N57" i="10"/>
  <c r="R57" i="10"/>
  <c r="N43" i="16"/>
  <c r="P511" i="19" s="1"/>
  <c r="AF501" i="19" s="1"/>
  <c r="V57" i="10"/>
  <c r="Z57" i="10"/>
  <c r="AD57" i="10"/>
  <c r="AH57" i="10"/>
  <c r="R43" i="16"/>
  <c r="T511" i="19" s="1"/>
  <c r="P57" i="10"/>
  <c r="E57" i="10"/>
  <c r="D43" i="16"/>
  <c r="F16" i="19" s="1"/>
  <c r="O57" i="10"/>
  <c r="K43" i="16"/>
  <c r="M511" i="19" s="1"/>
  <c r="X501" i="19" s="1"/>
  <c r="AI57" i="10"/>
  <c r="S43" i="16"/>
  <c r="I57" i="10"/>
  <c r="H43" i="16"/>
  <c r="J511" i="19" s="1"/>
  <c r="P501" i="19" s="1"/>
  <c r="Q47" i="16"/>
  <c r="G57" i="10"/>
  <c r="F43" i="16"/>
  <c r="H511" i="19" s="1"/>
  <c r="I501" i="19" s="1"/>
  <c r="K57" i="10"/>
  <c r="J43" i="16"/>
  <c r="L511" i="19" s="1"/>
  <c r="R501" i="19" s="1"/>
  <c r="S57" i="10"/>
  <c r="O43" i="16"/>
  <c r="Q511" i="19" s="1"/>
  <c r="AG501" i="19" s="1"/>
  <c r="W57" i="10"/>
  <c r="AA57" i="10"/>
  <c r="AE57" i="10"/>
  <c r="T57" i="10"/>
  <c r="P43" i="16"/>
  <c r="R511" i="19" s="1"/>
  <c r="AH501" i="19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D29" i="16"/>
  <c r="G28" i="18" s="1"/>
  <c r="AA37" i="12"/>
  <c r="Q503" i="18"/>
  <c r="U37" i="12"/>
  <c r="AC37" i="12"/>
  <c r="F37" i="12"/>
  <c r="J37" i="12"/>
  <c r="N37" i="12"/>
  <c r="R37" i="12"/>
  <c r="V37" i="12"/>
  <c r="Z37" i="12"/>
  <c r="AD37" i="12"/>
  <c r="AH37" i="12"/>
  <c r="AL37" i="12"/>
  <c r="D28" i="16"/>
  <c r="F24" i="18" s="1"/>
  <c r="M37" i="12"/>
  <c r="AG37" i="12"/>
  <c r="I37" i="12"/>
  <c r="Q37" i="12"/>
  <c r="Y37" i="12"/>
  <c r="AK37" i="12"/>
  <c r="H37" i="12"/>
  <c r="L37" i="12"/>
  <c r="Q502" i="18"/>
  <c r="R502" i="18"/>
  <c r="AJ37" i="11"/>
  <c r="D27" i="16"/>
  <c r="O26" i="16"/>
  <c r="R501" i="18"/>
  <c r="O37" i="10"/>
  <c r="W37" i="10"/>
  <c r="AE37" i="10"/>
  <c r="AI37" i="10"/>
  <c r="T37" i="10"/>
  <c r="D26" i="16"/>
  <c r="F16" i="18" s="1"/>
  <c r="H37" i="10"/>
  <c r="X37" i="10"/>
  <c r="S37" i="10"/>
  <c r="AA37" i="10"/>
  <c r="L37" i="10"/>
  <c r="I37" i="10"/>
  <c r="M37" i="10"/>
  <c r="Q37" i="10"/>
  <c r="U37" i="10"/>
  <c r="Y37" i="10"/>
  <c r="AC37" i="10"/>
  <c r="AG37" i="10"/>
  <c r="AB37" i="10"/>
  <c r="F37" i="10"/>
  <c r="J37" i="10"/>
  <c r="N37" i="10"/>
  <c r="R37" i="10"/>
  <c r="V37" i="10"/>
  <c r="Z37" i="10"/>
  <c r="AD37" i="10"/>
  <c r="AH37" i="10"/>
  <c r="P37" i="10"/>
  <c r="AF37" i="10"/>
  <c r="AG37" i="11"/>
  <c r="AK37" i="11"/>
  <c r="I37" i="11"/>
  <c r="M37" i="11"/>
  <c r="Q37" i="11"/>
  <c r="U37" i="11"/>
  <c r="Y37" i="11"/>
  <c r="AC37" i="11"/>
  <c r="F37" i="11"/>
  <c r="J37" i="11"/>
  <c r="N37" i="11"/>
  <c r="R37" i="11"/>
  <c r="V37" i="11"/>
  <c r="Z37" i="11"/>
  <c r="AD37" i="11"/>
  <c r="AH37" i="11"/>
  <c r="AL37" i="11"/>
  <c r="L37" i="9"/>
  <c r="P37" i="9"/>
  <c r="T37" i="9"/>
  <c r="X37" i="9"/>
  <c r="I37" i="9"/>
  <c r="M37" i="9"/>
  <c r="Q37" i="9"/>
  <c r="U37" i="9"/>
  <c r="Y37" i="9"/>
  <c r="M37" i="13"/>
  <c r="Y37" i="13"/>
  <c r="F37" i="13"/>
  <c r="J37" i="13"/>
  <c r="N37" i="13"/>
  <c r="R37" i="13"/>
  <c r="V37" i="13"/>
  <c r="Z37" i="13"/>
  <c r="AD37" i="13"/>
  <c r="AH37" i="13"/>
  <c r="AL37" i="13"/>
  <c r="G57" i="13"/>
  <c r="K57" i="13"/>
  <c r="O57" i="13"/>
  <c r="S57" i="13"/>
  <c r="W57" i="13"/>
  <c r="AA57" i="13"/>
  <c r="AE57" i="13"/>
  <c r="AI57" i="13"/>
  <c r="AM57" i="13"/>
  <c r="U37" i="13"/>
  <c r="AG37" i="13"/>
  <c r="G37" i="13"/>
  <c r="K37" i="13"/>
  <c r="O37" i="13"/>
  <c r="S37" i="13"/>
  <c r="W37" i="13"/>
  <c r="AA37" i="13"/>
  <c r="AE37" i="13"/>
  <c r="AI37" i="13"/>
  <c r="AM37" i="13"/>
  <c r="H57" i="13"/>
  <c r="L57" i="13"/>
  <c r="P57" i="13"/>
  <c r="T57" i="13"/>
  <c r="X57" i="13"/>
  <c r="AB57" i="13"/>
  <c r="AF57" i="13"/>
  <c r="AJ57" i="13"/>
  <c r="AN57" i="13"/>
  <c r="I37" i="13"/>
  <c r="Q37" i="13"/>
  <c r="AC37" i="13"/>
  <c r="AK37" i="13"/>
  <c r="H37" i="13"/>
  <c r="L37" i="13"/>
  <c r="P37" i="13"/>
  <c r="T37" i="13"/>
  <c r="X37" i="13"/>
  <c r="AB37" i="13"/>
  <c r="AF37" i="13"/>
  <c r="AJ37" i="13"/>
  <c r="AN37" i="13"/>
  <c r="I57" i="13"/>
  <c r="M57" i="13"/>
  <c r="Q57" i="13"/>
  <c r="U57" i="13"/>
  <c r="Y57" i="13"/>
  <c r="AC57" i="13"/>
  <c r="AG57" i="13"/>
  <c r="AK57" i="13"/>
  <c r="AO57" i="13"/>
  <c r="G57" i="12"/>
  <c r="O57" i="12"/>
  <c r="S57" i="12"/>
  <c r="W57" i="12"/>
  <c r="AI57" i="12"/>
  <c r="P57" i="12"/>
  <c r="T57" i="12"/>
  <c r="X57" i="12"/>
  <c r="AB57" i="12"/>
  <c r="AF57" i="12"/>
  <c r="AJ57" i="12"/>
  <c r="AE57" i="12"/>
  <c r="E57" i="12"/>
  <c r="K57" i="12"/>
  <c r="G37" i="12"/>
  <c r="S37" i="12"/>
  <c r="W37" i="12"/>
  <c r="AI37" i="12"/>
  <c r="P37" i="12"/>
  <c r="T37" i="12"/>
  <c r="X37" i="12"/>
  <c r="AB37" i="12"/>
  <c r="AF37" i="12"/>
  <c r="AJ37" i="12"/>
  <c r="K37" i="12"/>
  <c r="AE37" i="12"/>
  <c r="E37" i="12"/>
  <c r="O37" i="12"/>
  <c r="K57" i="11"/>
  <c r="W57" i="11"/>
  <c r="AE57" i="11"/>
  <c r="H57" i="11"/>
  <c r="L57" i="11"/>
  <c r="P57" i="11"/>
  <c r="T57" i="11"/>
  <c r="X57" i="11"/>
  <c r="AB57" i="11"/>
  <c r="AF57" i="11"/>
  <c r="AJ57" i="11"/>
  <c r="S57" i="11"/>
  <c r="AI57" i="11"/>
  <c r="E57" i="11"/>
  <c r="G57" i="11"/>
  <c r="O57" i="11"/>
  <c r="K37" i="11"/>
  <c r="S37" i="11"/>
  <c r="AA37" i="11"/>
  <c r="AE37" i="11"/>
  <c r="H37" i="11"/>
  <c r="P37" i="11"/>
  <c r="X37" i="11"/>
  <c r="AF37" i="11"/>
  <c r="E37" i="11"/>
  <c r="G37" i="11"/>
  <c r="O37" i="11"/>
  <c r="W37" i="11"/>
  <c r="AI37" i="11"/>
  <c r="L37" i="11"/>
  <c r="T37" i="11"/>
  <c r="AB37" i="11"/>
  <c r="E37" i="9"/>
  <c r="F37" i="9"/>
  <c r="J37" i="9"/>
  <c r="N37" i="9"/>
  <c r="R37" i="9"/>
  <c r="V37" i="9"/>
  <c r="F16" i="13"/>
  <c r="G16" i="13"/>
  <c r="F12" i="16" s="1"/>
  <c r="H16" i="13"/>
  <c r="G12" i="16" s="1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K12" i="16" s="1"/>
  <c r="V16" i="13"/>
  <c r="W16" i="13"/>
  <c r="M12" i="16" s="1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 i="12"/>
  <c r="K16" i="12"/>
  <c r="L16" i="12"/>
  <c r="M16" i="12"/>
  <c r="N16" i="12"/>
  <c r="O16" i="12"/>
  <c r="P16" i="12"/>
  <c r="Q16" i="12"/>
  <c r="R16" i="12"/>
  <c r="K11" i="16" s="1"/>
  <c r="S16" i="12"/>
  <c r="T16" i="12"/>
  <c r="M11" i="16" s="1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 i="9"/>
  <c r="K16" i="9"/>
  <c r="L16" i="9"/>
  <c r="M16" i="9"/>
  <c r="N16" i="9"/>
  <c r="O16" i="9"/>
  <c r="K25" i="16" s="1"/>
  <c r="P16" i="9"/>
  <c r="L25" i="16" s="1"/>
  <c r="Q16" i="9"/>
  <c r="M25" i="16" s="1"/>
  <c r="R16" i="9"/>
  <c r="S16" i="9"/>
  <c r="T16" i="9"/>
  <c r="U16" i="9"/>
  <c r="V16" i="9"/>
  <c r="W16" i="9"/>
  <c r="X16" i="9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 i="11"/>
  <c r="K16" i="11"/>
  <c r="L16" i="11"/>
  <c r="M16" i="11"/>
  <c r="N16" i="11"/>
  <c r="O16" i="11"/>
  <c r="P16" i="11"/>
  <c r="Q16" i="11"/>
  <c r="R16" i="11"/>
  <c r="K10" i="16" s="1"/>
  <c r="S16" i="11"/>
  <c r="L10" i="16" s="1"/>
  <c r="T16" i="11"/>
  <c r="M10" i="16" s="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 i="10"/>
  <c r="K16" i="10"/>
  <c r="L16" i="10"/>
  <c r="M16" i="10"/>
  <c r="N16" i="10"/>
  <c r="O16" i="10"/>
  <c r="K9" i="16" s="1"/>
  <c r="P16" i="10"/>
  <c r="L9" i="16" s="1"/>
  <c r="Q16" i="10"/>
  <c r="M9" i="16" s="1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Q9" i="16" s="1"/>
  <c r="AH16" i="10"/>
  <c r="R9" i="16" s="1"/>
  <c r="S9" i="16"/>
  <c r="E16" i="10"/>
  <c r="D9" i="16" s="1"/>
  <c r="E13" i="17" s="1"/>
  <c r="O46" i="17" s="1"/>
  <c r="N25" i="16" l="1"/>
  <c r="AF500" i="18" s="1"/>
  <c r="I25" i="16"/>
  <c r="M47" i="16"/>
  <c r="J9" i="16"/>
  <c r="T515" i="19"/>
  <c r="T516" i="19" s="1"/>
  <c r="G515" i="19"/>
  <c r="G516" i="19" s="1"/>
  <c r="S515" i="19"/>
  <c r="S516" i="19" s="1"/>
  <c r="T29" i="16"/>
  <c r="E29" i="18" s="1"/>
  <c r="V29" i="16"/>
  <c r="E30" i="18" s="1"/>
  <c r="V27" i="16"/>
  <c r="E22" i="18" s="1"/>
  <c r="X28" i="16"/>
  <c r="E27" i="18" s="1"/>
  <c r="X29" i="16"/>
  <c r="Y29" i="16" s="1"/>
  <c r="V46" i="16"/>
  <c r="E30" i="19" s="1"/>
  <c r="K514" i="19"/>
  <c r="K515" i="19" s="1"/>
  <c r="K516" i="19" s="1"/>
  <c r="H504" i="19"/>
  <c r="V514" i="19"/>
  <c r="W514" i="19" s="1"/>
  <c r="L47" i="16"/>
  <c r="N514" i="19"/>
  <c r="AP504" i="19"/>
  <c r="AO504" i="19"/>
  <c r="X46" i="16"/>
  <c r="L514" i="19"/>
  <c r="AO503" i="19"/>
  <c r="AP503" i="19"/>
  <c r="H503" i="19"/>
  <c r="V513" i="19"/>
  <c r="W513" i="19" s="1"/>
  <c r="V45" i="16"/>
  <c r="E26" i="19" s="1"/>
  <c r="K513" i="19"/>
  <c r="X45" i="16"/>
  <c r="I513" i="19"/>
  <c r="AP502" i="19"/>
  <c r="AO502" i="19"/>
  <c r="X44" i="16"/>
  <c r="L512" i="19"/>
  <c r="H502" i="19"/>
  <c r="V512" i="19"/>
  <c r="W512" i="19" s="1"/>
  <c r="X512" i="19"/>
  <c r="Y512" i="19" s="1"/>
  <c r="S47" i="16"/>
  <c r="U511" i="19"/>
  <c r="Z511" i="19" s="1"/>
  <c r="AA511" i="19" s="1"/>
  <c r="O515" i="19"/>
  <c r="O516" i="19" s="1"/>
  <c r="V511" i="19"/>
  <c r="W511" i="19" s="1"/>
  <c r="H501" i="19"/>
  <c r="X511" i="19"/>
  <c r="Y511" i="19" s="1"/>
  <c r="Q501" i="19"/>
  <c r="R515" i="19"/>
  <c r="R516" i="19" s="1"/>
  <c r="O47" i="16"/>
  <c r="Q510" i="19"/>
  <c r="X510" i="19" s="1"/>
  <c r="Y510" i="19" s="1"/>
  <c r="Q500" i="19"/>
  <c r="J500" i="19"/>
  <c r="N47" i="16"/>
  <c r="P510" i="19"/>
  <c r="K47" i="16"/>
  <c r="M510" i="19"/>
  <c r="I500" i="19"/>
  <c r="H515" i="19"/>
  <c r="J515" i="19"/>
  <c r="J516" i="19" s="1"/>
  <c r="P500" i="19"/>
  <c r="J47" i="16"/>
  <c r="L510" i="19"/>
  <c r="V28" i="16"/>
  <c r="AG503" i="18"/>
  <c r="Y28" i="16"/>
  <c r="T28" i="16"/>
  <c r="AF503" i="18"/>
  <c r="F20" i="18"/>
  <c r="X27" i="16"/>
  <c r="T27" i="16"/>
  <c r="P502" i="18"/>
  <c r="X26" i="16"/>
  <c r="AH501" i="18"/>
  <c r="V26" i="16"/>
  <c r="AG501" i="18"/>
  <c r="T26" i="16"/>
  <c r="E17" i="18" s="1"/>
  <c r="AF501" i="18"/>
  <c r="N9" i="16"/>
  <c r="T9" i="16" s="1"/>
  <c r="L30" i="16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 i="16"/>
  <c r="AP500" i="18"/>
  <c r="I30" i="16"/>
  <c r="Q500" i="18"/>
  <c r="R30" i="16"/>
  <c r="AO500" i="18"/>
  <c r="M30" i="16"/>
  <c r="Z500" i="18"/>
  <c r="H25" i="16"/>
  <c r="P500" i="18" s="1"/>
  <c r="R47" i="16"/>
  <c r="T46" i="16"/>
  <c r="T45" i="16"/>
  <c r="P47" i="16"/>
  <c r="V44" i="16"/>
  <c r="I47" i="16"/>
  <c r="H47" i="16"/>
  <c r="T44" i="16"/>
  <c r="T43" i="16"/>
  <c r="D47" i="16"/>
  <c r="V43" i="16"/>
  <c r="X43" i="16"/>
  <c r="E47" i="16"/>
  <c r="F47" i="16"/>
  <c r="V42" i="16"/>
  <c r="G47" i="16"/>
  <c r="X42" i="16"/>
  <c r="T42" i="16"/>
  <c r="N30" i="16"/>
  <c r="H30" i="16"/>
  <c r="P25" i="16"/>
  <c r="O25" i="16"/>
  <c r="J30" i="16"/>
  <c r="T25" i="16"/>
  <c r="E13" i="18" s="1"/>
  <c r="P12" i="16"/>
  <c r="I12" i="16"/>
  <c r="T11" i="16"/>
  <c r="D22" i="17" s="1"/>
  <c r="P9" i="16"/>
  <c r="X9" i="16" s="1"/>
  <c r="O9" i="16"/>
  <c r="V9" i="16" s="1"/>
  <c r="L11" i="16"/>
  <c r="W46" i="16" l="1"/>
  <c r="W27" i="16"/>
  <c r="Y55" i="18"/>
  <c r="W29" i="16"/>
  <c r="U29" i="16"/>
  <c r="U26" i="16"/>
  <c r="E31" i="18"/>
  <c r="X12" i="16"/>
  <c r="D28" i="17" s="1"/>
  <c r="T12" i="16"/>
  <c r="D26" i="17" s="1"/>
  <c r="X11" i="16"/>
  <c r="D24" i="17" s="1"/>
  <c r="X10" i="16"/>
  <c r="D20" i="17" s="1"/>
  <c r="Z514" i="19"/>
  <c r="AA514" i="19" s="1"/>
  <c r="R504" i="19"/>
  <c r="Y504" i="19"/>
  <c r="N515" i="19"/>
  <c r="N516" i="19" s="1"/>
  <c r="Q504" i="19"/>
  <c r="X514" i="19"/>
  <c r="Y514" i="19" s="1"/>
  <c r="Y46" i="16"/>
  <c r="E31" i="19"/>
  <c r="U45" i="16"/>
  <c r="E25" i="19"/>
  <c r="Y57" i="19" s="1"/>
  <c r="Y45" i="16"/>
  <c r="E27" i="19"/>
  <c r="Z513" i="19"/>
  <c r="AA513" i="19" s="1"/>
  <c r="J503" i="19"/>
  <c r="W45" i="16"/>
  <c r="I515" i="19"/>
  <c r="Q503" i="19"/>
  <c r="X513" i="19"/>
  <c r="Y513" i="19" s="1"/>
  <c r="U44" i="16"/>
  <c r="E21" i="19"/>
  <c r="R502" i="19"/>
  <c r="Z512" i="19"/>
  <c r="AA512" i="19" s="1"/>
  <c r="Y44" i="16"/>
  <c r="E23" i="19"/>
  <c r="W44" i="16"/>
  <c r="E22" i="19"/>
  <c r="W43" i="16"/>
  <c r="E18" i="19"/>
  <c r="U43" i="16"/>
  <c r="E17" i="19"/>
  <c r="AP501" i="19"/>
  <c r="AO501" i="19"/>
  <c r="U515" i="19"/>
  <c r="U516" i="19" s="1"/>
  <c r="Y43" i="16"/>
  <c r="E19" i="19"/>
  <c r="R500" i="19"/>
  <c r="L515" i="19"/>
  <c r="L516" i="19" s="1"/>
  <c r="X500" i="19"/>
  <c r="M515" i="19"/>
  <c r="M516" i="19" s="1"/>
  <c r="Z510" i="19"/>
  <c r="AA510" i="19" s="1"/>
  <c r="Y42" i="16"/>
  <c r="E15" i="19"/>
  <c r="W42" i="16"/>
  <c r="E14" i="19"/>
  <c r="AG500" i="19"/>
  <c r="Q515" i="19"/>
  <c r="Q516" i="19" s="1"/>
  <c r="U42" i="16"/>
  <c r="E13" i="19"/>
  <c r="V510" i="19"/>
  <c r="W510" i="19" s="1"/>
  <c r="H516" i="19"/>
  <c r="P515" i="19"/>
  <c r="P516" i="19" s="1"/>
  <c r="AF500" i="19"/>
  <c r="U46" i="16"/>
  <c r="E29" i="19"/>
  <c r="Y58" i="19" s="1"/>
  <c r="K48" i="16"/>
  <c r="E6" i="19"/>
  <c r="U28" i="16"/>
  <c r="E25" i="18"/>
  <c r="W28" i="16"/>
  <c r="E26" i="18"/>
  <c r="U27" i="16"/>
  <c r="E21" i="18"/>
  <c r="Y53" i="18" s="1"/>
  <c r="Y27" i="16"/>
  <c r="E23" i="18"/>
  <c r="T10" i="16"/>
  <c r="D18" i="17" s="1"/>
  <c r="W26" i="16"/>
  <c r="E18" i="18"/>
  <c r="Y52" i="18" s="1"/>
  <c r="Y26" i="16"/>
  <c r="E19" i="18"/>
  <c r="Y9" i="16"/>
  <c r="D16" i="17"/>
  <c r="W9" i="16"/>
  <c r="D15" i="17"/>
  <c r="U9" i="16"/>
  <c r="D14" i="17"/>
  <c r="P30" i="16"/>
  <c r="X30" i="16" s="1"/>
  <c r="E9" i="18" s="1"/>
  <c r="AH500" i="18"/>
  <c r="O30" i="16"/>
  <c r="V30" i="16" s="1"/>
  <c r="E8" i="18" s="1"/>
  <c r="AG500" i="18"/>
  <c r="T30" i="16"/>
  <c r="E7" i="18" s="1"/>
  <c r="P48" i="16"/>
  <c r="I48" i="16"/>
  <c r="S48" i="16"/>
  <c r="Q48" i="16"/>
  <c r="R48" i="16"/>
  <c r="M48" i="16"/>
  <c r="O48" i="16"/>
  <c r="L48" i="16"/>
  <c r="D48" i="16"/>
  <c r="J48" i="16"/>
  <c r="N48" i="16"/>
  <c r="E48" i="16"/>
  <c r="H48" i="16"/>
  <c r="T47" i="16"/>
  <c r="G48" i="16"/>
  <c r="X47" i="16"/>
  <c r="V47" i="16"/>
  <c r="F48" i="16"/>
  <c r="X25" i="16"/>
  <c r="E15" i="18" s="1"/>
  <c r="V25" i="16"/>
  <c r="E14" i="18" s="1"/>
  <c r="Y51" i="18" s="1"/>
  <c r="V12" i="16"/>
  <c r="D27" i="17" s="1"/>
  <c r="V11" i="16"/>
  <c r="D23" i="17" s="1"/>
  <c r="W55" i="17" s="1"/>
  <c r="V10" i="16"/>
  <c r="D19" i="17" s="1"/>
  <c r="E16" i="13"/>
  <c r="E16" i="12"/>
  <c r="E16" i="11"/>
  <c r="E17" i="10"/>
  <c r="E16" i="9"/>
  <c r="D25" i="16" s="1"/>
  <c r="F12" i="18" s="1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Y54" i="19" l="1"/>
  <c r="X515" i="19"/>
  <c r="Y515" i="19" s="1"/>
  <c r="Z515" i="19"/>
  <c r="AA515" i="19" s="1"/>
  <c r="W56" i="17"/>
  <c r="I516" i="19"/>
  <c r="Y56" i="19"/>
  <c r="Y55" i="19"/>
  <c r="Y47" i="16"/>
  <c r="E9" i="19"/>
  <c r="V515" i="19"/>
  <c r="W515" i="19" s="1"/>
  <c r="W47" i="16"/>
  <c r="E8" i="19"/>
  <c r="U47" i="16"/>
  <c r="E7" i="19"/>
  <c r="Y54" i="18"/>
  <c r="W54" i="17"/>
  <c r="W53" i="17"/>
  <c r="U25" i="16"/>
  <c r="D30" i="16"/>
  <c r="E6" i="18" s="1"/>
  <c r="W25" i="16"/>
  <c r="Y25" i="16"/>
  <c r="E17" i="12"/>
  <c r="D11" i="16"/>
  <c r="E21" i="17" s="1"/>
  <c r="O48" i="17" s="1"/>
  <c r="E17" i="11"/>
  <c r="D10" i="16"/>
  <c r="E17" i="17" s="1"/>
  <c r="O47" i="17" s="1"/>
  <c r="E17" i="9"/>
  <c r="E17" i="13"/>
  <c r="D12" i="16"/>
  <c r="F25" i="17" s="1"/>
  <c r="O49" i="17" s="1"/>
  <c r="X13" i="16"/>
  <c r="D9" i="17" s="1"/>
  <c r="T13" i="16"/>
  <c r="D7" i="17" s="1"/>
  <c r="V13" i="16"/>
  <c r="D8" i="17" s="1"/>
  <c r="AI17" i="10"/>
  <c r="AH17" i="10"/>
  <c r="AG17" i="10"/>
  <c r="AD17" i="10"/>
  <c r="AE17" i="10"/>
  <c r="AF17" i="10"/>
  <c r="AA17" i="10"/>
  <c r="AB17" i="10"/>
  <c r="AC17" i="10"/>
  <c r="X17" i="10"/>
  <c r="Y17" i="10"/>
  <c r="Z17" i="10"/>
  <c r="U17" i="10"/>
  <c r="V17" i="10"/>
  <c r="W17" i="10"/>
  <c r="R17" i="10"/>
  <c r="S17" i="10"/>
  <c r="T17" i="10"/>
  <c r="O17" i="10"/>
  <c r="P17" i="10"/>
  <c r="Q17" i="10"/>
  <c r="N17" i="10"/>
  <c r="K17" i="10"/>
  <c r="L17" i="10"/>
  <c r="J17" i="10"/>
  <c r="I17" i="10"/>
  <c r="M17" i="10"/>
  <c r="F17" i="10"/>
  <c r="G17" i="10"/>
  <c r="H17" i="10"/>
  <c r="Z17" i="9"/>
  <c r="Y17" i="9"/>
  <c r="X17" i="9"/>
  <c r="U17" i="9"/>
  <c r="V17" i="9"/>
  <c r="W17" i="9"/>
  <c r="I17" i="9"/>
  <c r="J17" i="9"/>
  <c r="K17" i="9"/>
  <c r="L17" i="9"/>
  <c r="M17" i="9"/>
  <c r="N17" i="9"/>
  <c r="O17" i="9"/>
  <c r="P17" i="9"/>
  <c r="Q17" i="9"/>
  <c r="F17" i="9"/>
  <c r="G17" i="9"/>
  <c r="H17" i="9"/>
  <c r="T17" i="9"/>
  <c r="R17" i="9"/>
  <c r="S17" i="9"/>
  <c r="E31" i="16" l="1"/>
  <c r="P31" i="16"/>
  <c r="D31" i="16"/>
  <c r="F31" i="16"/>
  <c r="G31" i="16"/>
  <c r="L31" i="16"/>
  <c r="H31" i="16"/>
  <c r="Q31" i="16"/>
  <c r="N31" i="16"/>
  <c r="M31" i="16"/>
  <c r="R31" i="16"/>
  <c r="K31" i="16"/>
  <c r="U30" i="16"/>
  <c r="O31" i="16"/>
  <c r="Y30" i="16"/>
  <c r="J31" i="16"/>
  <c r="S31" i="16"/>
  <c r="I31" i="16"/>
  <c r="W30" i="16"/>
  <c r="U11" i="16"/>
  <c r="W11" i="16"/>
  <c r="Y11" i="16"/>
  <c r="U10" i="16"/>
  <c r="W10" i="16"/>
  <c r="Y10" i="16"/>
  <c r="D13" i="16"/>
  <c r="U12" i="16"/>
  <c r="Y12" i="16"/>
  <c r="W12" i="16"/>
  <c r="AD17" i="13"/>
  <c r="AE17" i="13"/>
  <c r="AF17" i="13"/>
  <c r="AA17" i="13"/>
  <c r="AB17" i="13"/>
  <c r="AC17" i="13"/>
  <c r="X17" i="13"/>
  <c r="Y17" i="13"/>
  <c r="Z17" i="13"/>
  <c r="U17" i="13"/>
  <c r="V17" i="13"/>
  <c r="W17" i="13"/>
  <c r="R17" i="13"/>
  <c r="S17" i="13"/>
  <c r="T17" i="13"/>
  <c r="P17" i="13"/>
  <c r="Q17" i="13"/>
  <c r="O17" i="13"/>
  <c r="L17" i="13"/>
  <c r="M17" i="13"/>
  <c r="N17" i="13"/>
  <c r="I17" i="13"/>
  <c r="J17" i="13"/>
  <c r="K17" i="13"/>
  <c r="F17" i="13"/>
  <c r="G17" i="13"/>
  <c r="H17" i="13"/>
  <c r="AL17" i="12"/>
  <c r="AK17" i="12"/>
  <c r="AJ17" i="12"/>
  <c r="AG17" i="12"/>
  <c r="AH17" i="12"/>
  <c r="AI17" i="12"/>
  <c r="AD17" i="12"/>
  <c r="AE17" i="12"/>
  <c r="AF17" i="12"/>
  <c r="AA17" i="12"/>
  <c r="AB17" i="12"/>
  <c r="AC17" i="12"/>
  <c r="X17" i="12"/>
  <c r="Y17" i="12"/>
  <c r="Z17" i="12"/>
  <c r="U17" i="12"/>
  <c r="V17" i="12"/>
  <c r="W17" i="12"/>
  <c r="T17" i="12"/>
  <c r="R17" i="12"/>
  <c r="S17" i="12"/>
  <c r="O17" i="12"/>
  <c r="P17" i="12"/>
  <c r="Q17" i="12"/>
  <c r="L17" i="12"/>
  <c r="M17" i="12"/>
  <c r="N17" i="12"/>
  <c r="I17" i="12"/>
  <c r="J17" i="12"/>
  <c r="K17" i="12"/>
  <c r="F17" i="12"/>
  <c r="G17" i="12"/>
  <c r="H17" i="12"/>
  <c r="AL17" i="11"/>
  <c r="AK17" i="11"/>
  <c r="AJ17" i="11"/>
  <c r="AG17" i="11"/>
  <c r="AH17" i="11"/>
  <c r="AI17" i="11"/>
  <c r="AD17" i="11"/>
  <c r="AE17" i="11"/>
  <c r="AF17" i="11"/>
  <c r="AA17" i="11"/>
  <c r="AB17" i="11"/>
  <c r="AC17" i="11"/>
  <c r="X17" i="11"/>
  <c r="Y17" i="11"/>
  <c r="Z17" i="11"/>
  <c r="U17" i="11"/>
  <c r="V17" i="11"/>
  <c r="W17" i="11"/>
  <c r="R17" i="11"/>
  <c r="S17" i="11"/>
  <c r="T17" i="11"/>
  <c r="N17" i="11"/>
  <c r="K17" i="11"/>
  <c r="J17" i="11"/>
  <c r="G17" i="11"/>
  <c r="H17" i="11"/>
  <c r="L17" i="11"/>
  <c r="F17" i="11"/>
  <c r="I17" i="11"/>
  <c r="M17" i="11"/>
  <c r="O17" i="11"/>
  <c r="P17" i="11"/>
  <c r="Q17" i="11"/>
  <c r="U13" i="16" l="1"/>
  <c r="D6" i="17"/>
  <c r="Y13" i="16"/>
  <c r="K14" i="16"/>
  <c r="D14" i="16"/>
  <c r="P14" i="16"/>
  <c r="Q14" i="16"/>
  <c r="O14" i="16"/>
  <c r="F14" i="16"/>
  <c r="E14" i="16"/>
  <c r="R14" i="16"/>
  <c r="J14" i="16"/>
  <c r="G14" i="16"/>
  <c r="H14" i="16"/>
  <c r="I14" i="16"/>
  <c r="N14" i="16"/>
  <c r="S14" i="16"/>
  <c r="L14" i="16"/>
  <c r="M14" i="16"/>
  <c r="W13" i="16"/>
  <c r="AO17" i="13"/>
  <c r="AN17" i="13"/>
  <c r="AM17" i="13"/>
  <c r="AJ17" i="13"/>
  <c r="AK17" i="13"/>
  <c r="AL17" i="13"/>
  <c r="AG17" i="13"/>
  <c r="AH17" i="13"/>
  <c r="AI17" i="13"/>
</calcChain>
</file>

<file path=xl/sharedStrings.xml><?xml version="1.0" encoding="utf-8"?>
<sst xmlns="http://schemas.openxmlformats.org/spreadsheetml/2006/main" count="1374" uniqueCount="108">
  <si>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</si>
  <si>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</si>
  <si>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</si>
  <si>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</si>
  <si>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</si>
  <si>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</si>
  <si>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</si>
  <si>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</si>
  <si>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</si>
  <si>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</si>
  <si>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</si>
  <si>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</si>
  <si>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</si>
  <si>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</si>
  <si>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</si>
  <si>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</si>
  <si>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</si>
  <si>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</si>
  <si>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</si>
  <si>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</si>
  <si>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</si>
  <si>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</si>
  <si>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</si>
  <si>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</si>
  <si>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</si>
  <si>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</si>
  <si>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</si>
  <si>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</si>
  <si>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</si>
  <si>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</si>
  <si>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</si>
  <si>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</si>
  <si>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</si>
  <si>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</si>
  <si>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</si>
  <si>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</si>
  <si>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</si>
  <si>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</si>
  <si>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</si>
  <si>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</si>
  <si>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</si>
  <si>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</si>
  <si>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</si>
  <si>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</si>
  <si>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</si>
  <si>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</si>
  <si>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</si>
  <si>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</si>
  <si>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</si>
  <si>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</si>
  <si>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</si>
  <si>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</si>
  <si>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</si>
  <si>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</si>
  <si>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</si>
  <si>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</si>
  <si>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</si>
  <si>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</si>
  <si>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</si>
  <si>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</si>
  <si>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</si>
  <si>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</si>
  <si>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</si>
  <si>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</si>
  <si>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</si>
  <si>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</si>
  <si>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</si>
  <si>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</si>
  <si>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</si>
  <si>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</si>
  <si>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</si>
  <si>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</si>
  <si>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</si>
  <si>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</si>
  <si>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</si>
  <si>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</si>
  <si>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</si>
  <si>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</si>
  <si>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</si>
  <si>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</si>
  <si>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</si>
  <si>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</si>
  <si>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</si>
  <si>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</si>
  <si>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Майкотова Ж.М</t>
  </si>
  <si>
    <t>русский, казахский</t>
  </si>
  <si>
    <t>"Балдырған"</t>
  </si>
  <si>
    <t>Мектепалды сынып</t>
  </si>
  <si>
    <t>Закарьянова С.З</t>
  </si>
  <si>
    <t>Предшкольный класс с рус.яз обучения</t>
  </si>
  <si>
    <t>"Улыбка"</t>
  </si>
  <si>
    <t>Силаева Е.Г</t>
  </si>
  <si>
    <t>казахский, русский</t>
  </si>
  <si>
    <t>Кушенова Г.Ж  Майкотова Ж.М</t>
  </si>
  <si>
    <t>"Еркетай"</t>
  </si>
  <si>
    <t>Силаева Е.Г Закарьянова С.З</t>
  </si>
  <si>
    <t>Кушенова Г.Ж   Майкотова Ж.М</t>
  </si>
  <si>
    <t>Шактаева К.Х  Тяпышева В.Е</t>
  </si>
  <si>
    <t>"Еркетай "</t>
  </si>
  <si>
    <t>Силаева Е.Г  Закарьянова С.З</t>
  </si>
  <si>
    <t>КГУ "ОШ.им.К.Шайменова"</t>
  </si>
  <si>
    <t>Майкотова Жанэля Муратовна</t>
  </si>
  <si>
    <t>Балдырған</t>
  </si>
  <si>
    <t>Кушенова Г.Ж,Майкотова Ж.М</t>
  </si>
  <si>
    <t>Кушенова Г.Ж, Майкотова Ж.М</t>
  </si>
  <si>
    <t>Закарьянова С.З, Силаева Е.Г</t>
  </si>
  <si>
    <t>Нуринский р-н, село Шахтерское,ул. Мектеп 1Б</t>
  </si>
  <si>
    <t>Еркетай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</si>
</sst>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 formatCode="0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 formatCode="0">
                  <c:v>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 formatCode="0">
                  <c:v>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 formatCode="0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591616"/>
        <c:axId val="13259315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325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593152"/>
        <c:crosses val="autoZero"/>
        <c:auto val="1"/>
        <c:lblAlgn val="ctr"/>
        <c:lblOffset val="100"/>
        <c:noMultiLvlLbl val="0"/>
      </c:catAx>
      <c:valAx>
        <c:axId val="13259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59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966976"/>
        <c:axId val="20996851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2099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968512"/>
        <c:crosses val="autoZero"/>
        <c:auto val="1"/>
        <c:lblAlgn val="ctr"/>
        <c:lblOffset val="100"/>
        <c:noMultiLvlLbl val="0"/>
      </c:catAx>
      <c:valAx>
        <c:axId val="20996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9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9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636032"/>
        <c:axId val="209458304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3263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458304"/>
        <c:crosses val="autoZero"/>
        <c:auto val="1"/>
        <c:lblAlgn val="ctr"/>
        <c:lblOffset val="100"/>
        <c:noMultiLvlLbl val="0"/>
      </c:catAx>
      <c:valAx>
        <c:axId val="2094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508992"/>
        <c:axId val="209518976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2095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18976"/>
        <c:crosses val="autoZero"/>
        <c:auto val="1"/>
        <c:lblAlgn val="ctr"/>
        <c:lblOffset val="100"/>
        <c:noMultiLvlLbl val="0"/>
      </c:catAx>
      <c:valAx>
        <c:axId val="209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0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561472"/>
        <c:axId val="20956300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2095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63008"/>
        <c:crosses val="autoZero"/>
        <c:auto val="1"/>
        <c:lblAlgn val="ctr"/>
        <c:lblOffset val="100"/>
        <c:noMultiLvlLbl val="0"/>
      </c:catAx>
      <c:valAx>
        <c:axId val="209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56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773696"/>
        <c:axId val="20977523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2097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775232"/>
        <c:crosses val="autoZero"/>
        <c:auto val="1"/>
        <c:lblAlgn val="ctr"/>
        <c:lblOffset val="100"/>
        <c:noMultiLvlLbl val="0"/>
      </c:catAx>
      <c:valAx>
        <c:axId val="2097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7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148224"/>
        <c:axId val="13215820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3214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158208"/>
        <c:crosses val="autoZero"/>
        <c:auto val="1"/>
        <c:lblAlgn val="ctr"/>
        <c:lblOffset val="100"/>
        <c:noMultiLvlLbl val="0"/>
      </c:catAx>
      <c:valAx>
        <c:axId val="1321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14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824384"/>
        <c:axId val="13219059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2098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190592"/>
        <c:crosses val="autoZero"/>
        <c:auto val="1"/>
        <c:lblAlgn val="ctr"/>
        <c:lblOffset val="100"/>
        <c:noMultiLvlLbl val="0"/>
      </c:catAx>
      <c:valAx>
        <c:axId val="1321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82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240896"/>
        <c:axId val="13224243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322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42432"/>
        <c:crosses val="autoZero"/>
        <c:auto val="1"/>
        <c:lblAlgn val="ctr"/>
        <c:lblOffset val="100"/>
        <c:noMultiLvlLbl val="0"/>
      </c:catAx>
      <c:valAx>
        <c:axId val="1322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299392"/>
        <c:axId val="209916288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322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916288"/>
        <c:crosses val="autoZero"/>
        <c:auto val="1"/>
        <c:lblAlgn val="ctr"/>
        <c:lblOffset val="100"/>
        <c:noMultiLvlLbl val="0"/>
      </c:catAx>
      <c:valAx>
        <c:axId val="2099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9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"/>
  <sheetViews>
    <sheetView zoomScale="70" zoomScaleNormal="70" workbookViewId="0">
      <selection activeCell="Q24" sqref="Q24"/>
    </sheetView>
  </sheetViews>
  <sheetFormatPr defaultRowHeight="15" x14ac:dyDescent="0.25"/>
  <cols>
    <col min="3" max="4" width="35.7109375" customWidth="1"/>
    <col min="5" max="26" width="10.7109375" customWidth="1"/>
  </cols>
  <sheetData>
    <row r="1" spans="2:2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1" t="s">
        <v>24</v>
      </c>
      <c r="Y1" s="101"/>
      <c r="Z1" s="101"/>
    </row>
    <row r="2" spans="2:26" ht="15" customHeight="1" x14ac:dyDescent="0.25">
      <c r="B2" s="1"/>
      <c r="C2" s="95" t="s">
        <v>33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КГУ "ОШ.им.К.Шайменова"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 x14ac:dyDescent="0.25">
      <c r="B3" s="1"/>
      <c r="C3" s="19" t="s">
        <v>38</v>
      </c>
      <c r="D3" s="40" t="s">
        <v>84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Нуринский р-н, село Шахтерское,ул. Мектеп 1Б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85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100"/>
      <c r="X6" s="94" t="s">
        <v>8</v>
      </c>
      <c r="Y6" s="94"/>
      <c r="Z6" s="94"/>
    </row>
    <row r="7" spans="2:26" ht="16.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21</v>
      </c>
      <c r="M7" s="94"/>
      <c r="N7" s="94"/>
      <c r="O7" s="96" t="s">
        <v>5</v>
      </c>
      <c r="P7" s="96" t="s">
        <v>6</v>
      </c>
      <c r="Q7" s="96" t="s">
        <v>7</v>
      </c>
      <c r="R7" s="98" t="s">
        <v>22</v>
      </c>
      <c r="S7" s="99"/>
      <c r="T7" s="100"/>
      <c r="U7" s="98" t="s">
        <v>23</v>
      </c>
      <c r="V7" s="99"/>
      <c r="W7" s="100"/>
      <c r="X7" s="96" t="s">
        <v>5</v>
      </c>
      <c r="Y7" s="96" t="s">
        <v>6</v>
      </c>
      <c r="Z7" s="96" t="s">
        <v>7</v>
      </c>
    </row>
    <row r="8" spans="2:26" ht="73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101" t="s">
        <v>24</v>
      </c>
      <c r="Y21" s="101"/>
      <c r="Z21" s="101"/>
    </row>
    <row r="22" spans="2:26" ht="15.75" x14ac:dyDescent="0.25">
      <c r="B22" s="1"/>
      <c r="C22" s="95" t="s">
        <v>33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"ОШ.им.К.Шайменова"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 x14ac:dyDescent="0.25">
      <c r="B23" s="1"/>
      <c r="C23" s="19" t="s">
        <v>38</v>
      </c>
      <c r="D23" s="40" t="s">
        <v>84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Нуринский р-н, село Шахтерское,ул. Мектеп 1Б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85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100"/>
      <c r="X26" s="94" t="s">
        <v>8</v>
      </c>
      <c r="Y26" s="94"/>
      <c r="Z26" s="94"/>
    </row>
    <row r="27" spans="2:26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21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22</v>
      </c>
      <c r="S27" s="99"/>
      <c r="T27" s="100"/>
      <c r="U27" s="98" t="s">
        <v>23</v>
      </c>
      <c r="V27" s="99"/>
      <c r="W27" s="100"/>
      <c r="X27" s="96" t="s">
        <v>5</v>
      </c>
      <c r="Y27" s="96" t="s">
        <v>6</v>
      </c>
      <c r="Z27" s="96" t="s">
        <v>7</v>
      </c>
    </row>
    <row r="28" spans="2:26" ht="15.75" customHeight="1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/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B17:D17"/>
    <mergeCell ref="B16:D16"/>
    <mergeCell ref="B6:B8"/>
    <mergeCell ref="C6:C8"/>
    <mergeCell ref="D6:D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7"/>
  <sheetViews>
    <sheetView topLeftCell="K2" zoomScale="70" zoomScaleNormal="70" workbookViewId="0">
      <selection activeCell="AI10" sqref="AI10"/>
    </sheetView>
  </sheetViews>
  <sheetFormatPr defaultRowHeight="15" x14ac:dyDescent="0.25"/>
  <cols>
    <col min="3" max="4" width="35.7109375" customWidth="1"/>
    <col min="5" max="35" width="10.7109375" customWidth="1"/>
  </cols>
  <sheetData>
    <row r="1" spans="2:3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1" t="s">
        <v>24</v>
      </c>
      <c r="AH1" s="101"/>
      <c r="AI1" s="101"/>
    </row>
    <row r="2" spans="2:35" ht="15" customHeight="1" x14ac:dyDescent="0.25">
      <c r="B2" s="1"/>
      <c r="C2" s="95" t="s">
        <v>34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41" t="s">
        <v>100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1"/>
      <c r="C3" s="19" t="s">
        <v>38</v>
      </c>
      <c r="D3" s="41" t="s">
        <v>101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106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92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0"/>
      <c r="AG6" s="94" t="s">
        <v>8</v>
      </c>
      <c r="AH6" s="94"/>
      <c r="AI6" s="94"/>
    </row>
    <row r="7" spans="2:35" ht="30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8" t="s">
        <v>22</v>
      </c>
      <c r="V7" s="99"/>
      <c r="W7" s="100"/>
      <c r="X7" s="102" t="s">
        <v>27</v>
      </c>
      <c r="Y7" s="103"/>
      <c r="Z7" s="104"/>
      <c r="AA7" s="102" t="s">
        <v>28</v>
      </c>
      <c r="AB7" s="103"/>
      <c r="AC7" s="104"/>
      <c r="AD7" s="98" t="s">
        <v>23</v>
      </c>
      <c r="AE7" s="99"/>
      <c r="AF7" s="100"/>
      <c r="AG7" s="96" t="s">
        <v>5</v>
      </c>
      <c r="AH7" s="96" t="s">
        <v>6</v>
      </c>
      <c r="AI7" s="96" t="s">
        <v>7</v>
      </c>
    </row>
    <row r="8" spans="2:35" ht="67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 x14ac:dyDescent="0.25">
      <c r="B9" s="8">
        <v>1</v>
      </c>
      <c r="C9" s="42" t="s">
        <v>86</v>
      </c>
      <c r="D9" s="42" t="s">
        <v>93</v>
      </c>
      <c r="E9" s="43">
        <v>5</v>
      </c>
      <c r="F9" s="42">
        <v>0</v>
      </c>
      <c r="G9" s="42">
        <v>4</v>
      </c>
      <c r="H9" s="42">
        <v>1</v>
      </c>
      <c r="I9" s="42">
        <v>0</v>
      </c>
      <c r="J9" s="42">
        <v>2</v>
      </c>
      <c r="K9" s="42">
        <v>3</v>
      </c>
      <c r="L9" s="42">
        <v>0</v>
      </c>
      <c r="M9" s="42">
        <v>2</v>
      </c>
      <c r="N9" s="42">
        <v>3</v>
      </c>
      <c r="O9" s="42">
        <v>0</v>
      </c>
      <c r="P9" s="42">
        <v>2</v>
      </c>
      <c r="Q9" s="42">
        <v>3</v>
      </c>
      <c r="R9" s="47">
        <v>0</v>
      </c>
      <c r="S9" s="47">
        <v>2</v>
      </c>
      <c r="T9" s="47">
        <v>3</v>
      </c>
      <c r="U9" s="42">
        <v>0</v>
      </c>
      <c r="V9" s="42">
        <v>2</v>
      </c>
      <c r="W9" s="42">
        <v>3</v>
      </c>
      <c r="X9" s="47">
        <v>0</v>
      </c>
      <c r="Y9" s="47">
        <v>2</v>
      </c>
      <c r="Z9" s="47">
        <v>3</v>
      </c>
      <c r="AA9" s="47">
        <v>0</v>
      </c>
      <c r="AB9" s="47">
        <v>2</v>
      </c>
      <c r="AC9" s="47">
        <v>3</v>
      </c>
      <c r="AD9" s="42">
        <v>0</v>
      </c>
      <c r="AE9" s="42">
        <v>2</v>
      </c>
      <c r="AF9" s="42">
        <v>3</v>
      </c>
      <c r="AG9" s="42">
        <v>0</v>
      </c>
      <c r="AH9" s="42">
        <v>2</v>
      </c>
      <c r="AI9" s="42">
        <v>3</v>
      </c>
    </row>
    <row r="10" spans="2:35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 x14ac:dyDescent="0.25">
      <c r="B16" s="90" t="s">
        <v>13</v>
      </c>
      <c r="C16" s="91"/>
      <c r="D16" s="92"/>
      <c r="E16" s="48">
        <f>SUM(E9:E15)</f>
        <v>5</v>
      </c>
      <c r="F16" s="43">
        <f t="shared" ref="F16:AH16" si="0">SUM(F9:F15)</f>
        <v>0</v>
      </c>
      <c r="G16" s="43">
        <f t="shared" si="0"/>
        <v>4</v>
      </c>
      <c r="H16" s="43">
        <f t="shared" si="0"/>
        <v>1</v>
      </c>
      <c r="I16" s="43">
        <f t="shared" si="0"/>
        <v>0</v>
      </c>
      <c r="J16" s="43">
        <f t="shared" si="0"/>
        <v>2</v>
      </c>
      <c r="K16" s="43">
        <f t="shared" si="0"/>
        <v>3</v>
      </c>
      <c r="L16" s="43">
        <f t="shared" si="0"/>
        <v>0</v>
      </c>
      <c r="M16" s="43">
        <f t="shared" si="0"/>
        <v>2</v>
      </c>
      <c r="N16" s="43">
        <f t="shared" si="0"/>
        <v>3</v>
      </c>
      <c r="O16" s="43">
        <f t="shared" si="0"/>
        <v>0</v>
      </c>
      <c r="P16" s="43">
        <f t="shared" si="0"/>
        <v>2</v>
      </c>
      <c r="Q16" s="43">
        <f t="shared" si="0"/>
        <v>3</v>
      </c>
      <c r="R16" s="49">
        <f t="shared" si="0"/>
        <v>0</v>
      </c>
      <c r="S16" s="49">
        <f t="shared" si="0"/>
        <v>2</v>
      </c>
      <c r="T16" s="49">
        <f t="shared" si="0"/>
        <v>3</v>
      </c>
      <c r="U16" s="43">
        <f t="shared" si="0"/>
        <v>0</v>
      </c>
      <c r="V16" s="43">
        <f t="shared" si="0"/>
        <v>2</v>
      </c>
      <c r="W16" s="43">
        <f t="shared" si="0"/>
        <v>3</v>
      </c>
      <c r="X16" s="49">
        <f t="shared" si="0"/>
        <v>0</v>
      </c>
      <c r="Y16" s="49">
        <f t="shared" si="0"/>
        <v>2</v>
      </c>
      <c r="Z16" s="49">
        <f t="shared" si="0"/>
        <v>3</v>
      </c>
      <c r="AA16" s="49">
        <f t="shared" si="0"/>
        <v>0</v>
      </c>
      <c r="AB16" s="49">
        <f t="shared" si="0"/>
        <v>2</v>
      </c>
      <c r="AC16" s="49">
        <f t="shared" si="0"/>
        <v>3</v>
      </c>
      <c r="AD16" s="43">
        <f t="shared" si="0"/>
        <v>0</v>
      </c>
      <c r="AE16" s="43">
        <f t="shared" si="0"/>
        <v>2</v>
      </c>
      <c r="AF16" s="43">
        <f t="shared" si="0"/>
        <v>3</v>
      </c>
      <c r="AG16" s="43">
        <f t="shared" si="0"/>
        <v>0</v>
      </c>
      <c r="AH16" s="43">
        <f t="shared" si="0"/>
        <v>2</v>
      </c>
      <c r="AI16" s="43">
        <f>SUM(AI9:AI15)</f>
        <v>3</v>
      </c>
    </row>
    <row r="17" spans="2:35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0</v>
      </c>
      <c r="G17" s="25">
        <f>G16*100/E16</f>
        <v>80</v>
      </c>
      <c r="H17" s="25">
        <f>H16*100/E16</f>
        <v>20</v>
      </c>
      <c r="I17" s="25">
        <f>I16*100/E16</f>
        <v>0</v>
      </c>
      <c r="J17" s="25">
        <f>J16*100/E16</f>
        <v>40</v>
      </c>
      <c r="K17" s="25">
        <f>K16*100/E16</f>
        <v>60</v>
      </c>
      <c r="L17" s="25">
        <f>L16*100/E16</f>
        <v>0</v>
      </c>
      <c r="M17" s="25">
        <f>M16*100/E16</f>
        <v>40</v>
      </c>
      <c r="N17" s="25">
        <f>N16*100/E16</f>
        <v>60</v>
      </c>
      <c r="O17" s="25">
        <f>O16*100/E16</f>
        <v>0</v>
      </c>
      <c r="P17" s="25">
        <f>P16*100/E16</f>
        <v>40</v>
      </c>
      <c r="Q17" s="25">
        <f>Q16*100/E16</f>
        <v>60</v>
      </c>
      <c r="R17" s="30">
        <f>R16*100/E16</f>
        <v>0</v>
      </c>
      <c r="S17" s="30">
        <f>S16*100/E16</f>
        <v>40</v>
      </c>
      <c r="T17" s="30">
        <f>T16*100/E16</f>
        <v>60</v>
      </c>
      <c r="U17" s="25">
        <f>U16*100/E16</f>
        <v>0</v>
      </c>
      <c r="V17" s="25">
        <f>V16*100/E16</f>
        <v>40</v>
      </c>
      <c r="W17" s="25">
        <f>W16*100/E16</f>
        <v>60</v>
      </c>
      <c r="X17" s="30">
        <f>X16*100/E16</f>
        <v>0</v>
      </c>
      <c r="Y17" s="30">
        <f>Y16*100/E16</f>
        <v>40</v>
      </c>
      <c r="Z17" s="30">
        <f>Z16*100/E16</f>
        <v>60</v>
      </c>
      <c r="AA17" s="30">
        <f>AA16*100/E16</f>
        <v>0</v>
      </c>
      <c r="AB17" s="30">
        <f>AB16*100/E16</f>
        <v>40</v>
      </c>
      <c r="AC17" s="30">
        <f>AC16*100/E16</f>
        <v>60</v>
      </c>
      <c r="AD17" s="25">
        <f>AD16*100/E16</f>
        <v>0</v>
      </c>
      <c r="AE17" s="25">
        <f>AE16*100/E16</f>
        <v>40</v>
      </c>
      <c r="AF17" s="25">
        <f>AF16*100/E16</f>
        <v>60</v>
      </c>
      <c r="AG17" s="25">
        <f>AG16*100/E16</f>
        <v>0</v>
      </c>
      <c r="AH17" s="25">
        <f>AH16*100/E16</f>
        <v>40</v>
      </c>
      <c r="AI17" s="25">
        <f>AI16*100/E16</f>
        <v>60</v>
      </c>
    </row>
    <row r="21" spans="2:35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1" t="s">
        <v>24</v>
      </c>
      <c r="AH21" s="101"/>
      <c r="AI21" s="101"/>
    </row>
    <row r="22" spans="2:35" ht="15.75" x14ac:dyDescent="0.25">
      <c r="B22" s="1"/>
      <c r="C22" s="95" t="s">
        <v>34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"ОШ.им.К.Шайменова"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 x14ac:dyDescent="0.25">
      <c r="B23" s="1"/>
      <c r="C23" s="19" t="s">
        <v>38</v>
      </c>
      <c r="D23" s="16" t="str">
        <f>'группа раннего возраста'!D3</f>
        <v>Майкотова Ж.М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Нуринский р-н, село Шахтерское,ул. Мектеп 1Б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русский, казахский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  <c r="AG26" s="94" t="s">
        <v>8</v>
      </c>
      <c r="AH26" s="94"/>
      <c r="AI26" s="94"/>
    </row>
    <row r="27" spans="2:35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26</v>
      </c>
      <c r="S27" s="99"/>
      <c r="T27" s="100"/>
      <c r="U27" s="98" t="s">
        <v>22</v>
      </c>
      <c r="V27" s="99"/>
      <c r="W27" s="100"/>
      <c r="X27" s="98" t="s">
        <v>27</v>
      </c>
      <c r="Y27" s="99"/>
      <c r="Z27" s="100"/>
      <c r="AA27" s="98" t="s">
        <v>28</v>
      </c>
      <c r="AB27" s="99"/>
      <c r="AC27" s="100"/>
      <c r="AD27" s="98" t="s">
        <v>23</v>
      </c>
      <c r="AE27" s="99"/>
      <c r="AF27" s="100"/>
      <c r="AG27" s="96" t="s">
        <v>5</v>
      </c>
      <c r="AH27" s="96" t="s">
        <v>6</v>
      </c>
      <c r="AI27" s="96" t="s">
        <v>7</v>
      </c>
    </row>
    <row r="28" spans="2:35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 x14ac:dyDescent="0.25">
      <c r="B29" s="17">
        <v>1</v>
      </c>
      <c r="C29" s="42" t="s">
        <v>86</v>
      </c>
      <c r="D29" s="42" t="s">
        <v>93</v>
      </c>
      <c r="E29" s="43">
        <v>5</v>
      </c>
      <c r="F29" s="42">
        <v>1</v>
      </c>
      <c r="G29" s="42">
        <v>2</v>
      </c>
      <c r="H29" s="42">
        <v>2</v>
      </c>
      <c r="I29" s="42">
        <v>1</v>
      </c>
      <c r="J29" s="42">
        <v>2</v>
      </c>
      <c r="K29" s="42">
        <v>2</v>
      </c>
      <c r="L29" s="42">
        <v>1</v>
      </c>
      <c r="M29" s="42">
        <v>2</v>
      </c>
      <c r="N29" s="42">
        <v>2</v>
      </c>
      <c r="O29" s="42">
        <v>1</v>
      </c>
      <c r="P29" s="42">
        <v>2</v>
      </c>
      <c r="Q29" s="42">
        <v>2</v>
      </c>
      <c r="R29" s="42">
        <v>1</v>
      </c>
      <c r="S29" s="42">
        <v>3</v>
      </c>
      <c r="T29" s="42">
        <v>1</v>
      </c>
      <c r="U29" s="42">
        <v>1</v>
      </c>
      <c r="V29" s="42">
        <v>3</v>
      </c>
      <c r="W29" s="42">
        <v>1</v>
      </c>
      <c r="X29" s="42">
        <v>1</v>
      </c>
      <c r="Y29" s="42">
        <v>3</v>
      </c>
      <c r="Z29" s="42">
        <v>1</v>
      </c>
      <c r="AA29" s="42">
        <v>1</v>
      </c>
      <c r="AB29" s="42">
        <v>3</v>
      </c>
      <c r="AC29" s="42">
        <v>1</v>
      </c>
      <c r="AD29" s="42">
        <v>1</v>
      </c>
      <c r="AE29" s="42">
        <v>3</v>
      </c>
      <c r="AF29" s="42">
        <v>1</v>
      </c>
      <c r="AG29" s="42">
        <v>1</v>
      </c>
      <c r="AH29" s="42">
        <v>3</v>
      </c>
      <c r="AI29" s="42">
        <v>1</v>
      </c>
    </row>
    <row r="30" spans="2:35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 x14ac:dyDescent="0.25">
      <c r="B36" s="90" t="s">
        <v>13</v>
      </c>
      <c r="C36" s="91"/>
      <c r="D36" s="92"/>
      <c r="E36" s="48">
        <f>SUM(E29:E35)</f>
        <v>5</v>
      </c>
      <c r="F36" s="43">
        <f t="shared" ref="F36:AI36" si="1">SUM(F29:F35)</f>
        <v>1</v>
      </c>
      <c r="G36" s="43">
        <f t="shared" si="1"/>
        <v>2</v>
      </c>
      <c r="H36" s="43">
        <f t="shared" si="1"/>
        <v>2</v>
      </c>
      <c r="I36" s="43">
        <f t="shared" si="1"/>
        <v>1</v>
      </c>
      <c r="J36" s="43">
        <f t="shared" si="1"/>
        <v>2</v>
      </c>
      <c r="K36" s="43">
        <f t="shared" si="1"/>
        <v>2</v>
      </c>
      <c r="L36" s="43">
        <f t="shared" si="1"/>
        <v>1</v>
      </c>
      <c r="M36" s="43">
        <f t="shared" si="1"/>
        <v>2</v>
      </c>
      <c r="N36" s="43">
        <f t="shared" si="1"/>
        <v>2</v>
      </c>
      <c r="O36" s="43">
        <f t="shared" si="1"/>
        <v>1</v>
      </c>
      <c r="P36" s="43">
        <f t="shared" si="1"/>
        <v>2</v>
      </c>
      <c r="Q36" s="43">
        <f t="shared" si="1"/>
        <v>2</v>
      </c>
      <c r="R36" s="43">
        <f t="shared" si="1"/>
        <v>1</v>
      </c>
      <c r="S36" s="43">
        <f t="shared" si="1"/>
        <v>3</v>
      </c>
      <c r="T36" s="43">
        <f t="shared" si="1"/>
        <v>1</v>
      </c>
      <c r="U36" s="43">
        <f t="shared" si="1"/>
        <v>1</v>
      </c>
      <c r="V36" s="43">
        <f t="shared" si="1"/>
        <v>3</v>
      </c>
      <c r="W36" s="43">
        <f t="shared" si="1"/>
        <v>1</v>
      </c>
      <c r="X36" s="43">
        <f t="shared" si="1"/>
        <v>1</v>
      </c>
      <c r="Y36" s="43">
        <f t="shared" si="1"/>
        <v>3</v>
      </c>
      <c r="Z36" s="43">
        <f t="shared" si="1"/>
        <v>1</v>
      </c>
      <c r="AA36" s="43">
        <f t="shared" si="1"/>
        <v>1</v>
      </c>
      <c r="AB36" s="43">
        <f t="shared" si="1"/>
        <v>3</v>
      </c>
      <c r="AC36" s="43">
        <f t="shared" si="1"/>
        <v>1</v>
      </c>
      <c r="AD36" s="43">
        <f t="shared" si="1"/>
        <v>1</v>
      </c>
      <c r="AE36" s="43">
        <f t="shared" si="1"/>
        <v>3</v>
      </c>
      <c r="AF36" s="43">
        <f t="shared" si="1"/>
        <v>1</v>
      </c>
      <c r="AG36" s="43">
        <f t="shared" si="1"/>
        <v>1</v>
      </c>
      <c r="AH36" s="43">
        <f t="shared" si="1"/>
        <v>3</v>
      </c>
      <c r="AI36" s="43">
        <f t="shared" si="1"/>
        <v>1</v>
      </c>
    </row>
    <row r="37" spans="2:35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20</v>
      </c>
      <c r="G37" s="25">
        <f>G36*100/E36</f>
        <v>40</v>
      </c>
      <c r="H37" s="25">
        <f>H36*100/E36</f>
        <v>40</v>
      </c>
      <c r="I37" s="25">
        <f>I36*100/E36</f>
        <v>20</v>
      </c>
      <c r="J37" s="25">
        <f>J36*100/E36</f>
        <v>40</v>
      </c>
      <c r="K37" s="25">
        <f>K36*100/E36</f>
        <v>40</v>
      </c>
      <c r="L37" s="25">
        <f>L36*100/E36</f>
        <v>20</v>
      </c>
      <c r="M37" s="25">
        <f>M36*100/E36</f>
        <v>40</v>
      </c>
      <c r="N37" s="25">
        <f>N36*100/E36</f>
        <v>40</v>
      </c>
      <c r="O37" s="25">
        <f>O36*100/E36</f>
        <v>20</v>
      </c>
      <c r="P37" s="25">
        <f>P36*100/E36</f>
        <v>40</v>
      </c>
      <c r="Q37" s="25">
        <f>Q36*100/E36</f>
        <v>40</v>
      </c>
      <c r="R37" s="25">
        <f>R36*100/E36</f>
        <v>20</v>
      </c>
      <c r="S37" s="25">
        <f>S36*100/E36</f>
        <v>60</v>
      </c>
      <c r="T37" s="25">
        <f>T36*100/E36</f>
        <v>20</v>
      </c>
      <c r="U37" s="25">
        <f>U36*100/E36</f>
        <v>20</v>
      </c>
      <c r="V37" s="25">
        <f>V36*100/E36</f>
        <v>60</v>
      </c>
      <c r="W37" s="25">
        <f>W36*100/E36</f>
        <v>20</v>
      </c>
      <c r="X37" s="25">
        <f>X36*100/E36</f>
        <v>20</v>
      </c>
      <c r="Y37" s="25">
        <f>Y36*100/E36</f>
        <v>60</v>
      </c>
      <c r="Z37" s="25">
        <f>Z36*100/E36</f>
        <v>20</v>
      </c>
      <c r="AA37" s="25">
        <f>AA36*100/E36</f>
        <v>20</v>
      </c>
      <c r="AB37" s="25">
        <f>AB36*100/E36</f>
        <v>60</v>
      </c>
      <c r="AC37" s="25">
        <f>AC36*100/E36</f>
        <v>20</v>
      </c>
      <c r="AD37" s="25">
        <f>AD36*100/E36</f>
        <v>20</v>
      </c>
      <c r="AE37" s="25">
        <f>AE36*100/E36</f>
        <v>60</v>
      </c>
      <c r="AF37" s="25">
        <f>AF36*100/E36</f>
        <v>20</v>
      </c>
      <c r="AG37" s="25">
        <f>AG36*100/E36</f>
        <v>20</v>
      </c>
      <c r="AH37" s="25">
        <f>AH36*100/E36</f>
        <v>60</v>
      </c>
      <c r="AI37" s="25">
        <f>AI36*100/E36</f>
        <v>20</v>
      </c>
    </row>
    <row r="41" spans="2:3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1" t="s">
        <v>24</v>
      </c>
      <c r="AH41" s="101"/>
      <c r="AI41" s="101"/>
    </row>
    <row r="42" spans="2:35" ht="15.75" x14ac:dyDescent="0.25">
      <c r="B42" s="1"/>
      <c r="C42" s="95" t="s">
        <v>34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КГУ "ОШ.им.К.Шайменова"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 x14ac:dyDescent="0.25">
      <c r="B43" s="1"/>
      <c r="C43" s="19" t="s">
        <v>38</v>
      </c>
      <c r="D43" s="16" t="str">
        <f>'группа раннего возраста'!D23</f>
        <v>Майкотова Ж.М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Нуринский р-н, село Шахтерское,ул. Мектеп 1Б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русский, казахский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100"/>
      <c r="O46" s="94" t="s">
        <v>10</v>
      </c>
      <c r="P46" s="94"/>
      <c r="Q46" s="94"/>
      <c r="R46" s="98" t="s">
        <v>11</v>
      </c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100"/>
      <c r="AG46" s="94" t="s">
        <v>8</v>
      </c>
      <c r="AH46" s="94"/>
      <c r="AI46" s="94"/>
    </row>
    <row r="47" spans="2:35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6" t="s">
        <v>5</v>
      </c>
      <c r="P47" s="96" t="s">
        <v>6</v>
      </c>
      <c r="Q47" s="96" t="s">
        <v>7</v>
      </c>
      <c r="R47" s="98" t="s">
        <v>26</v>
      </c>
      <c r="S47" s="99"/>
      <c r="T47" s="100"/>
      <c r="U47" s="98" t="s">
        <v>22</v>
      </c>
      <c r="V47" s="99"/>
      <c r="W47" s="100"/>
      <c r="X47" s="98" t="s">
        <v>27</v>
      </c>
      <c r="Y47" s="99"/>
      <c r="Z47" s="100"/>
      <c r="AA47" s="98" t="s">
        <v>28</v>
      </c>
      <c r="AB47" s="99"/>
      <c r="AC47" s="100"/>
      <c r="AD47" s="98" t="s">
        <v>23</v>
      </c>
      <c r="AE47" s="99"/>
      <c r="AF47" s="100"/>
      <c r="AG47" s="96" t="s">
        <v>5</v>
      </c>
      <c r="AH47" s="96" t="s">
        <v>6</v>
      </c>
      <c r="AI47" s="96" t="s">
        <v>7</v>
      </c>
    </row>
    <row r="48" spans="2:35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 x14ac:dyDescent="0.25">
      <c r="B49" s="17">
        <v>1</v>
      </c>
      <c r="C49" s="42" t="s">
        <v>102</v>
      </c>
      <c r="D49" s="42" t="s">
        <v>93</v>
      </c>
      <c r="E49" s="43">
        <v>5</v>
      </c>
      <c r="F49" s="42">
        <v>3</v>
      </c>
      <c r="G49" s="42">
        <v>2</v>
      </c>
      <c r="H49" s="42">
        <v>0</v>
      </c>
      <c r="I49" s="42">
        <v>3</v>
      </c>
      <c r="J49" s="42">
        <v>2</v>
      </c>
      <c r="K49" s="42">
        <v>0</v>
      </c>
      <c r="L49" s="42">
        <v>3</v>
      </c>
      <c r="M49" s="42">
        <v>2</v>
      </c>
      <c r="N49" s="42">
        <v>0</v>
      </c>
      <c r="O49" s="42">
        <v>3</v>
      </c>
      <c r="P49" s="42">
        <v>2</v>
      </c>
      <c r="Q49" s="42">
        <v>0</v>
      </c>
      <c r="R49" s="42">
        <v>3</v>
      </c>
      <c r="S49" s="42">
        <v>2</v>
      </c>
      <c r="T49" s="42">
        <v>0</v>
      </c>
      <c r="U49" s="42">
        <v>3</v>
      </c>
      <c r="V49" s="42">
        <v>2</v>
      </c>
      <c r="W49" s="42">
        <v>0</v>
      </c>
      <c r="X49" s="42">
        <v>3</v>
      </c>
      <c r="Y49" s="42">
        <v>2</v>
      </c>
      <c r="Z49" s="42">
        <v>0</v>
      </c>
      <c r="AA49" s="42">
        <v>3</v>
      </c>
      <c r="AB49" s="42">
        <v>2</v>
      </c>
      <c r="AC49" s="42">
        <v>0</v>
      </c>
      <c r="AD49" s="42">
        <v>3</v>
      </c>
      <c r="AE49" s="42">
        <v>2</v>
      </c>
      <c r="AF49" s="42">
        <v>0</v>
      </c>
      <c r="AG49" s="42">
        <v>3</v>
      </c>
      <c r="AH49" s="42">
        <v>2</v>
      </c>
      <c r="AI49" s="42">
        <v>0</v>
      </c>
    </row>
    <row r="50" spans="2:35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 x14ac:dyDescent="0.25">
      <c r="B56" s="90" t="s">
        <v>13</v>
      </c>
      <c r="C56" s="91"/>
      <c r="D56" s="92"/>
      <c r="E56" s="48">
        <f>SUM(E49:E55)</f>
        <v>5</v>
      </c>
      <c r="F56" s="43">
        <f t="shared" ref="F56:AI56" si="2">SUM(F49:F55)</f>
        <v>3</v>
      </c>
      <c r="G56" s="43">
        <f t="shared" si="2"/>
        <v>2</v>
      </c>
      <c r="H56" s="43">
        <f t="shared" si="2"/>
        <v>0</v>
      </c>
      <c r="I56" s="43">
        <f t="shared" si="2"/>
        <v>3</v>
      </c>
      <c r="J56" s="43">
        <f t="shared" si="2"/>
        <v>2</v>
      </c>
      <c r="K56" s="43">
        <f t="shared" si="2"/>
        <v>0</v>
      </c>
      <c r="L56" s="43">
        <f t="shared" si="2"/>
        <v>3</v>
      </c>
      <c r="M56" s="43">
        <f t="shared" si="2"/>
        <v>2</v>
      </c>
      <c r="N56" s="43">
        <f t="shared" si="2"/>
        <v>0</v>
      </c>
      <c r="O56" s="43">
        <f t="shared" si="2"/>
        <v>3</v>
      </c>
      <c r="P56" s="43">
        <f t="shared" si="2"/>
        <v>2</v>
      </c>
      <c r="Q56" s="43">
        <f t="shared" si="2"/>
        <v>0</v>
      </c>
      <c r="R56" s="43">
        <f t="shared" si="2"/>
        <v>3</v>
      </c>
      <c r="S56" s="43">
        <f t="shared" si="2"/>
        <v>2</v>
      </c>
      <c r="T56" s="43">
        <f t="shared" si="2"/>
        <v>0</v>
      </c>
      <c r="U56" s="43">
        <f t="shared" si="2"/>
        <v>3</v>
      </c>
      <c r="V56" s="43">
        <f t="shared" si="2"/>
        <v>2</v>
      </c>
      <c r="W56" s="43">
        <f t="shared" si="2"/>
        <v>0</v>
      </c>
      <c r="X56" s="43">
        <f t="shared" si="2"/>
        <v>3</v>
      </c>
      <c r="Y56" s="43">
        <f t="shared" si="2"/>
        <v>2</v>
      </c>
      <c r="Z56" s="43">
        <f t="shared" si="2"/>
        <v>0</v>
      </c>
      <c r="AA56" s="43">
        <f t="shared" si="2"/>
        <v>3</v>
      </c>
      <c r="AB56" s="43">
        <f t="shared" si="2"/>
        <v>2</v>
      </c>
      <c r="AC56" s="43">
        <f t="shared" si="2"/>
        <v>0</v>
      </c>
      <c r="AD56" s="43">
        <f t="shared" si="2"/>
        <v>3</v>
      </c>
      <c r="AE56" s="43">
        <f t="shared" si="2"/>
        <v>2</v>
      </c>
      <c r="AF56" s="43">
        <f t="shared" si="2"/>
        <v>0</v>
      </c>
      <c r="AG56" s="43">
        <f t="shared" si="2"/>
        <v>3</v>
      </c>
      <c r="AH56" s="43">
        <f t="shared" si="2"/>
        <v>2</v>
      </c>
      <c r="AI56" s="43">
        <f t="shared" si="2"/>
        <v>0</v>
      </c>
    </row>
    <row r="57" spans="2:35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60</v>
      </c>
      <c r="G57" s="25">
        <f>G56*100/E56</f>
        <v>40</v>
      </c>
      <c r="H57" s="25">
        <f>H56*100/E56</f>
        <v>0</v>
      </c>
      <c r="I57" s="25">
        <f>I56*100/E56</f>
        <v>60</v>
      </c>
      <c r="J57" s="25">
        <f>J56*100/E56</f>
        <v>40</v>
      </c>
      <c r="K57" s="25">
        <f>K56*100/E56</f>
        <v>0</v>
      </c>
      <c r="L57" s="25">
        <f>L56*100/E56</f>
        <v>60</v>
      </c>
      <c r="M57" s="25">
        <f>M56*100/E56</f>
        <v>40</v>
      </c>
      <c r="N57" s="25">
        <f>N56*100/E56</f>
        <v>0</v>
      </c>
      <c r="O57" s="25">
        <f>O56*100/E56</f>
        <v>60</v>
      </c>
      <c r="P57" s="25">
        <f>P56*100/E56</f>
        <v>40</v>
      </c>
      <c r="Q57" s="25">
        <f>Q56*100/E56</f>
        <v>0</v>
      </c>
      <c r="R57" s="25">
        <f>R56*100/E56</f>
        <v>60</v>
      </c>
      <c r="S57" s="25">
        <f>S56*100/E56</f>
        <v>40</v>
      </c>
      <c r="T57" s="25">
        <f>T56*100/E56</f>
        <v>0</v>
      </c>
      <c r="U57" s="25">
        <f>U56*100/E56</f>
        <v>60</v>
      </c>
      <c r="V57" s="25">
        <f>V56*100/E56</f>
        <v>40</v>
      </c>
      <c r="W57" s="25">
        <f>W56*100/E56</f>
        <v>0</v>
      </c>
      <c r="X57" s="25">
        <f>X56*100/E56</f>
        <v>60</v>
      </c>
      <c r="Y57" s="25">
        <f>Y56*100/E56</f>
        <v>40</v>
      </c>
      <c r="Z57" s="25">
        <f>Z56*100/E56</f>
        <v>0</v>
      </c>
      <c r="AA57" s="25">
        <f>AA56*100/E56</f>
        <v>60</v>
      </c>
      <c r="AB57" s="25">
        <f>AB56*100/E56</f>
        <v>40</v>
      </c>
      <c r="AC57" s="25">
        <f>AC56*100/E56</f>
        <v>0</v>
      </c>
      <c r="AD57" s="25">
        <f>AD56*100/E56</f>
        <v>60</v>
      </c>
      <c r="AE57" s="25">
        <f>AE56*100/E56</f>
        <v>40</v>
      </c>
      <c r="AF57" s="25">
        <f>AF56*100/E56</f>
        <v>0</v>
      </c>
      <c r="AG57" s="25">
        <f>AG56*100/E56</f>
        <v>60</v>
      </c>
      <c r="AH57" s="25">
        <f>AH56*100/E56</f>
        <v>40</v>
      </c>
      <c r="AI57" s="25">
        <f>AI56*100/E56</f>
        <v>0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O6:Q6"/>
    <mergeCell ref="AG6:AI6"/>
    <mergeCell ref="AA7:AC7"/>
    <mergeCell ref="AD7:AF7"/>
    <mergeCell ref="Q7:Q8"/>
    <mergeCell ref="AG7:AG8"/>
    <mergeCell ref="AH7:AH8"/>
    <mergeCell ref="AI7:AI8"/>
    <mergeCell ref="F7:F8"/>
    <mergeCell ref="G7:G8"/>
    <mergeCell ref="H7:H8"/>
    <mergeCell ref="O7:O8"/>
    <mergeCell ref="P7:P8"/>
    <mergeCell ref="I7:K7"/>
    <mergeCell ref="L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topLeftCell="N32" zoomScale="70" zoomScaleNormal="70" workbookViewId="0">
      <selection activeCell="AL51" sqref="AL51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35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"ОШ.им.К.Шайменова"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 x14ac:dyDescent="0.25">
      <c r="B3" s="1"/>
      <c r="C3" s="19" t="s">
        <v>38</v>
      </c>
      <c r="D3" s="16" t="str">
        <f>'младшая группа'!D3</f>
        <v>Майкотова Жанэля Муратовна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Нуринский р-н, село Шахтерское,ул. Мектеп 1Б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казахский, русский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29.2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74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90</v>
      </c>
      <c r="D9" s="42" t="s">
        <v>91</v>
      </c>
      <c r="E9" s="43">
        <v>5</v>
      </c>
      <c r="F9" s="42">
        <v>2</v>
      </c>
      <c r="G9" s="42">
        <v>3</v>
      </c>
      <c r="H9" s="43">
        <v>0</v>
      </c>
      <c r="I9" s="42">
        <v>2</v>
      </c>
      <c r="J9" s="42">
        <v>3</v>
      </c>
      <c r="K9" s="42">
        <v>0</v>
      </c>
      <c r="L9" s="42">
        <v>2</v>
      </c>
      <c r="M9" s="42">
        <v>3</v>
      </c>
      <c r="N9" s="42">
        <v>0</v>
      </c>
      <c r="O9" s="42">
        <v>2</v>
      </c>
      <c r="P9" s="42">
        <v>3</v>
      </c>
      <c r="Q9" s="42">
        <v>0</v>
      </c>
      <c r="R9" s="42">
        <v>2</v>
      </c>
      <c r="S9" s="42">
        <v>3</v>
      </c>
      <c r="T9" s="42">
        <v>0</v>
      </c>
      <c r="U9" s="42">
        <v>2</v>
      </c>
      <c r="V9" s="42">
        <v>3</v>
      </c>
      <c r="W9" s="42">
        <v>0</v>
      </c>
      <c r="X9" s="42">
        <v>2</v>
      </c>
      <c r="Y9" s="42">
        <v>3</v>
      </c>
      <c r="Z9" s="42">
        <v>0</v>
      </c>
      <c r="AA9" s="42">
        <v>2</v>
      </c>
      <c r="AB9" s="42">
        <v>3</v>
      </c>
      <c r="AC9" s="42">
        <v>0</v>
      </c>
      <c r="AD9" s="42">
        <v>2</v>
      </c>
      <c r="AE9" s="42">
        <v>3</v>
      </c>
      <c r="AF9" s="42">
        <v>0</v>
      </c>
      <c r="AG9" s="42">
        <v>2</v>
      </c>
      <c r="AH9" s="42">
        <v>3</v>
      </c>
      <c r="AI9" s="42">
        <v>0</v>
      </c>
      <c r="AJ9" s="42">
        <v>2</v>
      </c>
      <c r="AK9" s="42">
        <v>3</v>
      </c>
      <c r="AL9" s="42">
        <v>0</v>
      </c>
    </row>
    <row r="10" spans="2:38" ht="15.75" x14ac:dyDescent="0.25">
      <c r="B10" s="8">
        <v>2</v>
      </c>
      <c r="C10" s="42" t="s">
        <v>86</v>
      </c>
      <c r="D10" s="42" t="s">
        <v>96</v>
      </c>
      <c r="E10" s="43">
        <v>8</v>
      </c>
      <c r="F10" s="42">
        <v>0</v>
      </c>
      <c r="G10" s="42">
        <v>3</v>
      </c>
      <c r="H10" s="42">
        <v>5</v>
      </c>
      <c r="I10" s="42">
        <v>0</v>
      </c>
      <c r="J10" s="42">
        <v>3</v>
      </c>
      <c r="K10" s="42">
        <v>5</v>
      </c>
      <c r="L10" s="42">
        <v>0</v>
      </c>
      <c r="M10" s="42">
        <v>3</v>
      </c>
      <c r="N10" s="42">
        <v>5</v>
      </c>
      <c r="O10" s="47">
        <v>0</v>
      </c>
      <c r="P10" s="47">
        <v>3</v>
      </c>
      <c r="Q10" s="47">
        <v>5</v>
      </c>
      <c r="R10" s="42">
        <v>0</v>
      </c>
      <c r="S10" s="42">
        <v>3</v>
      </c>
      <c r="T10" s="42">
        <v>5</v>
      </c>
      <c r="U10" s="42">
        <v>0</v>
      </c>
      <c r="V10" s="42">
        <v>6</v>
      </c>
      <c r="W10" s="42">
        <v>2</v>
      </c>
      <c r="X10" s="42">
        <v>0</v>
      </c>
      <c r="Y10" s="42">
        <v>6</v>
      </c>
      <c r="Z10" s="42">
        <v>2</v>
      </c>
      <c r="AA10" s="42">
        <v>0</v>
      </c>
      <c r="AB10" s="42">
        <v>6</v>
      </c>
      <c r="AC10" s="42">
        <v>2</v>
      </c>
      <c r="AD10" s="42">
        <v>0</v>
      </c>
      <c r="AE10" s="42">
        <v>6</v>
      </c>
      <c r="AF10" s="42">
        <v>2</v>
      </c>
      <c r="AG10" s="42">
        <v>0</v>
      </c>
      <c r="AH10" s="42">
        <v>6</v>
      </c>
      <c r="AI10" s="42">
        <v>2</v>
      </c>
      <c r="AJ10" s="42">
        <v>0</v>
      </c>
      <c r="AK10" s="42">
        <v>3</v>
      </c>
      <c r="AL10" s="42">
        <v>5</v>
      </c>
    </row>
    <row r="11" spans="2:38" ht="15.75" x14ac:dyDescent="0.25">
      <c r="B11" s="8">
        <v>3</v>
      </c>
      <c r="C11" s="42" t="s">
        <v>94</v>
      </c>
      <c r="D11" s="42" t="s">
        <v>95</v>
      </c>
      <c r="E11" s="43">
        <v>2</v>
      </c>
      <c r="F11" s="42"/>
      <c r="G11" s="42">
        <v>2</v>
      </c>
      <c r="H11" s="42">
        <v>0</v>
      </c>
      <c r="I11" s="42"/>
      <c r="J11" s="42">
        <v>2</v>
      </c>
      <c r="K11" s="42">
        <v>0</v>
      </c>
      <c r="L11" s="42"/>
      <c r="M11" s="42">
        <v>2</v>
      </c>
      <c r="N11" s="42">
        <v>0</v>
      </c>
      <c r="O11" s="42"/>
      <c r="P11" s="42">
        <v>2</v>
      </c>
      <c r="Q11" s="42">
        <v>0</v>
      </c>
      <c r="R11" s="42"/>
      <c r="S11" s="42">
        <v>2</v>
      </c>
      <c r="T11" s="42">
        <v>0</v>
      </c>
      <c r="U11" s="42"/>
      <c r="V11" s="42">
        <v>2</v>
      </c>
      <c r="W11" s="42">
        <v>0</v>
      </c>
      <c r="X11" s="42"/>
      <c r="Y11" s="42">
        <v>2</v>
      </c>
      <c r="Z11" s="42">
        <v>0</v>
      </c>
      <c r="AA11" s="42"/>
      <c r="AB11" s="42">
        <v>2</v>
      </c>
      <c r="AC11" s="42">
        <v>0</v>
      </c>
      <c r="AD11" s="42"/>
      <c r="AE11" s="42">
        <v>2</v>
      </c>
      <c r="AF11" s="42">
        <v>0</v>
      </c>
      <c r="AG11" s="42"/>
      <c r="AH11" s="42">
        <v>2</v>
      </c>
      <c r="AI11" s="42">
        <v>0</v>
      </c>
      <c r="AJ11" s="42"/>
      <c r="AK11" s="42">
        <v>2</v>
      </c>
      <c r="AL11" s="42">
        <v>0</v>
      </c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15</v>
      </c>
      <c r="F16" s="45">
        <f t="shared" ref="F16:AL16" si="0">SUM(F9:F15)</f>
        <v>2</v>
      </c>
      <c r="G16" s="45">
        <f t="shared" si="0"/>
        <v>8</v>
      </c>
      <c r="H16" s="45">
        <f t="shared" si="0"/>
        <v>5</v>
      </c>
      <c r="I16" s="45">
        <f t="shared" si="0"/>
        <v>2</v>
      </c>
      <c r="J16" s="45">
        <f t="shared" si="0"/>
        <v>8</v>
      </c>
      <c r="K16" s="45">
        <f t="shared" si="0"/>
        <v>5</v>
      </c>
      <c r="L16" s="45">
        <f t="shared" si="0"/>
        <v>2</v>
      </c>
      <c r="M16" s="45">
        <f t="shared" si="0"/>
        <v>8</v>
      </c>
      <c r="N16" s="45">
        <f t="shared" si="0"/>
        <v>5</v>
      </c>
      <c r="O16" s="50">
        <f t="shared" si="0"/>
        <v>2</v>
      </c>
      <c r="P16" s="50">
        <f t="shared" si="0"/>
        <v>8</v>
      </c>
      <c r="Q16" s="50">
        <f t="shared" si="0"/>
        <v>5</v>
      </c>
      <c r="R16" s="45">
        <f t="shared" si="0"/>
        <v>2</v>
      </c>
      <c r="S16" s="45">
        <f t="shared" si="0"/>
        <v>8</v>
      </c>
      <c r="T16" s="45">
        <f t="shared" si="0"/>
        <v>5</v>
      </c>
      <c r="U16" s="45">
        <f t="shared" si="0"/>
        <v>2</v>
      </c>
      <c r="V16" s="45">
        <f t="shared" si="0"/>
        <v>11</v>
      </c>
      <c r="W16" s="45">
        <f t="shared" si="0"/>
        <v>2</v>
      </c>
      <c r="X16" s="45">
        <f t="shared" si="0"/>
        <v>2</v>
      </c>
      <c r="Y16" s="45">
        <f t="shared" si="0"/>
        <v>11</v>
      </c>
      <c r="Z16" s="45">
        <f t="shared" si="0"/>
        <v>2</v>
      </c>
      <c r="AA16" s="45">
        <f t="shared" si="0"/>
        <v>2</v>
      </c>
      <c r="AB16" s="45">
        <f t="shared" si="0"/>
        <v>11</v>
      </c>
      <c r="AC16" s="45">
        <f t="shared" si="0"/>
        <v>2</v>
      </c>
      <c r="AD16" s="45">
        <f t="shared" si="0"/>
        <v>2</v>
      </c>
      <c r="AE16" s="45">
        <f t="shared" si="0"/>
        <v>11</v>
      </c>
      <c r="AF16" s="45">
        <f t="shared" si="0"/>
        <v>2</v>
      </c>
      <c r="AG16" s="45">
        <f t="shared" si="0"/>
        <v>2</v>
      </c>
      <c r="AH16" s="45">
        <f t="shared" si="0"/>
        <v>11</v>
      </c>
      <c r="AI16" s="45">
        <f t="shared" si="0"/>
        <v>2</v>
      </c>
      <c r="AJ16" s="45">
        <f t="shared" si="0"/>
        <v>2</v>
      </c>
      <c r="AK16" s="45">
        <f t="shared" si="0"/>
        <v>8</v>
      </c>
      <c r="AL16" s="45">
        <f t="shared" si="0"/>
        <v>5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13.333333333333334</v>
      </c>
      <c r="G17" s="25">
        <f>G16*100/E16</f>
        <v>53.333333333333336</v>
      </c>
      <c r="H17" s="25">
        <f>H16*100/E16</f>
        <v>33.333333333333336</v>
      </c>
      <c r="I17" s="25">
        <f>I16*100/E16</f>
        <v>13.333333333333334</v>
      </c>
      <c r="J17" s="25">
        <f>J16*100/E16</f>
        <v>53.333333333333336</v>
      </c>
      <c r="K17" s="25">
        <f>K16*100/E16</f>
        <v>33.333333333333336</v>
      </c>
      <c r="L17" s="25">
        <f>L16*100/E16</f>
        <v>13.333333333333334</v>
      </c>
      <c r="M17" s="25">
        <f>M16*100/E16</f>
        <v>53.333333333333336</v>
      </c>
      <c r="N17" s="25">
        <f>N16*100/E16</f>
        <v>33.333333333333336</v>
      </c>
      <c r="O17" s="30">
        <f>O16*100/E16</f>
        <v>13.333333333333334</v>
      </c>
      <c r="P17" s="30">
        <f>P16*100/E16</f>
        <v>53.333333333333336</v>
      </c>
      <c r="Q17" s="30">
        <f>Q16*100/E16</f>
        <v>33.333333333333336</v>
      </c>
      <c r="R17" s="25">
        <f>R16*100/E16</f>
        <v>13.333333333333334</v>
      </c>
      <c r="S17" s="25">
        <f>S16*100/E16</f>
        <v>53.333333333333336</v>
      </c>
      <c r="T17" s="25">
        <f>T16*100/E16</f>
        <v>33.333333333333336</v>
      </c>
      <c r="U17" s="25">
        <f>U16*100/E16</f>
        <v>13.333333333333334</v>
      </c>
      <c r="V17" s="25">
        <f>V16*100/E16</f>
        <v>73.333333333333329</v>
      </c>
      <c r="W17" s="25">
        <f>W16*100/E16</f>
        <v>13.333333333333334</v>
      </c>
      <c r="X17" s="25">
        <f>X16*100/E16</f>
        <v>13.333333333333334</v>
      </c>
      <c r="Y17" s="25">
        <f>Y16*100/E16</f>
        <v>73.333333333333329</v>
      </c>
      <c r="Z17" s="25">
        <f>Z16*100/E16</f>
        <v>13.333333333333334</v>
      </c>
      <c r="AA17" s="25">
        <f>AA16*100/E16</f>
        <v>13.333333333333334</v>
      </c>
      <c r="AB17" s="25">
        <f>AB16*100/E16</f>
        <v>73.333333333333329</v>
      </c>
      <c r="AC17" s="25">
        <f>AC16*100/E16</f>
        <v>13.333333333333334</v>
      </c>
      <c r="AD17" s="25">
        <f>AD16*100/E16</f>
        <v>13.333333333333334</v>
      </c>
      <c r="AE17" s="25">
        <f>AE16*100/E16</f>
        <v>73.333333333333329</v>
      </c>
      <c r="AF17" s="25">
        <f>AF16*100/E16</f>
        <v>13.333333333333334</v>
      </c>
      <c r="AG17" s="25">
        <f>AG16*100/E16</f>
        <v>13.333333333333334</v>
      </c>
      <c r="AH17" s="25">
        <f>AH16*100/E16</f>
        <v>73.333333333333329</v>
      </c>
      <c r="AI17" s="25">
        <f>AI16*100/E16</f>
        <v>13.333333333333334</v>
      </c>
      <c r="AJ17" s="25">
        <f>AJ16*100/E16</f>
        <v>13.333333333333334</v>
      </c>
      <c r="AK17" s="25">
        <f>AK16*100/E16</f>
        <v>53.333333333333336</v>
      </c>
      <c r="AL17" s="25">
        <f>AL16*100/E16</f>
        <v>33.333333333333336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35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"ОШ.им.К.Шайменова"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 x14ac:dyDescent="0.25">
      <c r="B23" s="1"/>
      <c r="C23" s="19" t="s">
        <v>38</v>
      </c>
      <c r="D23" s="19" t="str">
        <f>'группа раннего возраста'!D3</f>
        <v>Майкотова Ж.М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Нуринский р-н, село Шахтерское,ул. Мектеп 1Б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русский, казахский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4" t="s">
        <v>29</v>
      </c>
      <c r="P27" s="94"/>
      <c r="Q27" s="94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86</v>
      </c>
      <c r="D29" s="42" t="s">
        <v>93</v>
      </c>
      <c r="E29" s="43">
        <v>8</v>
      </c>
      <c r="F29" s="42">
        <v>1</v>
      </c>
      <c r="G29" s="42">
        <v>5</v>
      </c>
      <c r="H29" s="42">
        <v>2</v>
      </c>
      <c r="I29" s="42">
        <v>3</v>
      </c>
      <c r="J29" s="42">
        <v>3</v>
      </c>
      <c r="K29" s="42">
        <v>2</v>
      </c>
      <c r="L29" s="42">
        <v>1</v>
      </c>
      <c r="M29" s="42">
        <v>4</v>
      </c>
      <c r="N29" s="42">
        <v>3</v>
      </c>
      <c r="O29" s="42">
        <v>1</v>
      </c>
      <c r="P29" s="42">
        <v>4</v>
      </c>
      <c r="Q29" s="42">
        <v>3</v>
      </c>
      <c r="R29" s="42">
        <v>2</v>
      </c>
      <c r="S29" s="42">
        <v>3</v>
      </c>
      <c r="T29" s="42">
        <v>3</v>
      </c>
      <c r="U29" s="42">
        <v>2</v>
      </c>
      <c r="V29" s="42">
        <v>4</v>
      </c>
      <c r="W29" s="42">
        <v>2</v>
      </c>
      <c r="X29" s="42">
        <v>2</v>
      </c>
      <c r="Y29" s="42">
        <v>4</v>
      </c>
      <c r="Z29" s="42">
        <v>2</v>
      </c>
      <c r="AA29" s="42">
        <v>2</v>
      </c>
      <c r="AB29" s="42">
        <v>4</v>
      </c>
      <c r="AC29" s="42">
        <v>2</v>
      </c>
      <c r="AD29" s="42">
        <v>2</v>
      </c>
      <c r="AE29" s="42">
        <v>4</v>
      </c>
      <c r="AF29" s="42">
        <v>2</v>
      </c>
      <c r="AG29" s="42">
        <v>2</v>
      </c>
      <c r="AH29" s="42">
        <v>4</v>
      </c>
      <c r="AI29" s="42">
        <v>2</v>
      </c>
      <c r="AJ29" s="42">
        <v>1</v>
      </c>
      <c r="AK29" s="42">
        <v>5</v>
      </c>
      <c r="AL29" s="42">
        <v>2</v>
      </c>
    </row>
    <row r="30" spans="2:38" ht="15.75" x14ac:dyDescent="0.25">
      <c r="B30" s="17">
        <v>2</v>
      </c>
      <c r="C30" s="42" t="s">
        <v>90</v>
      </c>
      <c r="D30" s="42" t="s">
        <v>91</v>
      </c>
      <c r="E30" s="43">
        <v>5</v>
      </c>
      <c r="F30" s="42">
        <v>2</v>
      </c>
      <c r="G30" s="42">
        <v>3</v>
      </c>
      <c r="H30" s="42">
        <v>0</v>
      </c>
      <c r="I30" s="42">
        <v>2</v>
      </c>
      <c r="J30" s="42">
        <v>3</v>
      </c>
      <c r="K30" s="42">
        <v>0</v>
      </c>
      <c r="L30" s="42">
        <v>0</v>
      </c>
      <c r="M30" s="42">
        <v>0</v>
      </c>
      <c r="N30" s="42">
        <v>5</v>
      </c>
      <c r="O30" s="42">
        <v>0</v>
      </c>
      <c r="P30" s="42">
        <v>3</v>
      </c>
      <c r="Q30" s="42">
        <v>2</v>
      </c>
      <c r="R30" s="42">
        <v>2</v>
      </c>
      <c r="S30" s="42">
        <v>3</v>
      </c>
      <c r="T30" s="42">
        <v>0</v>
      </c>
      <c r="U30" s="42">
        <v>0</v>
      </c>
      <c r="V30" s="42">
        <v>3</v>
      </c>
      <c r="W30" s="42">
        <v>2</v>
      </c>
      <c r="X30" s="42">
        <v>1</v>
      </c>
      <c r="Y30" s="42">
        <v>2</v>
      </c>
      <c r="Z30" s="42">
        <v>2</v>
      </c>
      <c r="AA30" s="42">
        <v>0</v>
      </c>
      <c r="AB30" s="42">
        <v>4</v>
      </c>
      <c r="AC30" s="42">
        <v>1</v>
      </c>
      <c r="AD30" s="42">
        <v>0</v>
      </c>
      <c r="AE30" s="42">
        <v>3</v>
      </c>
      <c r="AF30" s="42">
        <v>2</v>
      </c>
      <c r="AG30" s="42">
        <v>0</v>
      </c>
      <c r="AH30" s="42">
        <v>3</v>
      </c>
      <c r="AI30" s="42">
        <v>2</v>
      </c>
      <c r="AJ30" s="42">
        <v>0</v>
      </c>
      <c r="AK30" s="42">
        <v>3</v>
      </c>
      <c r="AL30" s="42">
        <v>2</v>
      </c>
    </row>
    <row r="31" spans="2:38" ht="15.75" x14ac:dyDescent="0.25">
      <c r="B31" s="17">
        <v>3</v>
      </c>
      <c r="C31" s="42" t="s">
        <v>94</v>
      </c>
      <c r="D31" s="42" t="s">
        <v>95</v>
      </c>
      <c r="E31" s="43">
        <v>2</v>
      </c>
      <c r="F31" s="42">
        <v>0</v>
      </c>
      <c r="G31" s="42">
        <v>1</v>
      </c>
      <c r="H31" s="42">
        <v>1</v>
      </c>
      <c r="I31" s="42">
        <v>0</v>
      </c>
      <c r="J31" s="42">
        <v>1</v>
      </c>
      <c r="K31" s="42">
        <v>1</v>
      </c>
      <c r="L31" s="42">
        <v>0</v>
      </c>
      <c r="M31" s="42">
        <v>1</v>
      </c>
      <c r="N31" s="42">
        <v>1</v>
      </c>
      <c r="O31" s="42">
        <v>0</v>
      </c>
      <c r="P31" s="42">
        <v>1</v>
      </c>
      <c r="Q31" s="42">
        <v>1</v>
      </c>
      <c r="R31" s="42">
        <v>0</v>
      </c>
      <c r="S31" s="42">
        <v>1</v>
      </c>
      <c r="T31" s="42">
        <v>1</v>
      </c>
      <c r="U31" s="42">
        <v>0</v>
      </c>
      <c r="V31" s="42">
        <v>1</v>
      </c>
      <c r="W31" s="42">
        <v>1</v>
      </c>
      <c r="X31" s="42">
        <v>0</v>
      </c>
      <c r="Y31" s="42">
        <v>1</v>
      </c>
      <c r="Z31" s="42">
        <v>1</v>
      </c>
      <c r="AA31" s="42">
        <v>0</v>
      </c>
      <c r="AB31" s="42">
        <v>1</v>
      </c>
      <c r="AC31" s="42">
        <v>1</v>
      </c>
      <c r="AD31" s="42">
        <v>0</v>
      </c>
      <c r="AE31" s="42">
        <v>1</v>
      </c>
      <c r="AF31" s="42">
        <v>1</v>
      </c>
      <c r="AG31" s="42">
        <v>0</v>
      </c>
      <c r="AH31" s="42">
        <v>1</v>
      </c>
      <c r="AI31" s="42">
        <v>1</v>
      </c>
      <c r="AJ31" s="42">
        <v>0</v>
      </c>
      <c r="AK31" s="42">
        <v>1</v>
      </c>
      <c r="AL31" s="42">
        <v>1</v>
      </c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15</v>
      </c>
      <c r="F36" s="45">
        <f t="shared" ref="F36:AL36" si="1">SUM(F29:F35)</f>
        <v>3</v>
      </c>
      <c r="G36" s="45">
        <f t="shared" si="1"/>
        <v>9</v>
      </c>
      <c r="H36" s="45">
        <f t="shared" si="1"/>
        <v>3</v>
      </c>
      <c r="I36" s="45">
        <f t="shared" si="1"/>
        <v>5</v>
      </c>
      <c r="J36" s="45">
        <f t="shared" si="1"/>
        <v>7</v>
      </c>
      <c r="K36" s="45">
        <f t="shared" si="1"/>
        <v>3</v>
      </c>
      <c r="L36" s="45">
        <f t="shared" si="1"/>
        <v>1</v>
      </c>
      <c r="M36" s="45">
        <f t="shared" si="1"/>
        <v>5</v>
      </c>
      <c r="N36" s="45">
        <f t="shared" si="1"/>
        <v>9</v>
      </c>
      <c r="O36" s="45">
        <f t="shared" si="1"/>
        <v>1</v>
      </c>
      <c r="P36" s="45">
        <f t="shared" si="1"/>
        <v>8</v>
      </c>
      <c r="Q36" s="45">
        <f t="shared" si="1"/>
        <v>6</v>
      </c>
      <c r="R36" s="45">
        <f t="shared" si="1"/>
        <v>4</v>
      </c>
      <c r="S36" s="45">
        <f t="shared" si="1"/>
        <v>7</v>
      </c>
      <c r="T36" s="45">
        <f t="shared" si="1"/>
        <v>4</v>
      </c>
      <c r="U36" s="45">
        <f t="shared" si="1"/>
        <v>2</v>
      </c>
      <c r="V36" s="45">
        <f t="shared" si="1"/>
        <v>8</v>
      </c>
      <c r="W36" s="45">
        <f t="shared" si="1"/>
        <v>5</v>
      </c>
      <c r="X36" s="45">
        <f t="shared" si="1"/>
        <v>3</v>
      </c>
      <c r="Y36" s="45">
        <f t="shared" si="1"/>
        <v>7</v>
      </c>
      <c r="Z36" s="45">
        <f t="shared" si="1"/>
        <v>5</v>
      </c>
      <c r="AA36" s="45">
        <f t="shared" si="1"/>
        <v>2</v>
      </c>
      <c r="AB36" s="45">
        <f t="shared" si="1"/>
        <v>9</v>
      </c>
      <c r="AC36" s="45">
        <f t="shared" si="1"/>
        <v>4</v>
      </c>
      <c r="AD36" s="45">
        <f t="shared" si="1"/>
        <v>2</v>
      </c>
      <c r="AE36" s="45">
        <f t="shared" si="1"/>
        <v>8</v>
      </c>
      <c r="AF36" s="45">
        <f t="shared" si="1"/>
        <v>5</v>
      </c>
      <c r="AG36" s="45">
        <f t="shared" si="1"/>
        <v>2</v>
      </c>
      <c r="AH36" s="45">
        <f t="shared" si="1"/>
        <v>8</v>
      </c>
      <c r="AI36" s="45">
        <f t="shared" si="1"/>
        <v>5</v>
      </c>
      <c r="AJ36" s="45">
        <f t="shared" si="1"/>
        <v>1</v>
      </c>
      <c r="AK36" s="45">
        <f t="shared" si="1"/>
        <v>9</v>
      </c>
      <c r="AL36" s="45">
        <f t="shared" si="1"/>
        <v>5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20</v>
      </c>
      <c r="G37" s="25">
        <f>G36*100/E36</f>
        <v>60</v>
      </c>
      <c r="H37" s="25">
        <f>H36*100/E36</f>
        <v>20</v>
      </c>
      <c r="I37" s="25">
        <f>I36*100/E36</f>
        <v>33.333333333333336</v>
      </c>
      <c r="J37" s="25">
        <f>J36*100/E36</f>
        <v>46.666666666666664</v>
      </c>
      <c r="K37" s="25">
        <f>K36*100/E36</f>
        <v>20</v>
      </c>
      <c r="L37" s="25">
        <f>L36*100/E36</f>
        <v>6.666666666666667</v>
      </c>
      <c r="M37" s="25">
        <f>M36*100/E36</f>
        <v>33.333333333333336</v>
      </c>
      <c r="N37" s="25">
        <f>N36*100/E36</f>
        <v>60</v>
      </c>
      <c r="O37" s="25">
        <f>O36*100/E36</f>
        <v>6.666666666666667</v>
      </c>
      <c r="P37" s="25">
        <f>P36*100/E36</f>
        <v>53.333333333333336</v>
      </c>
      <c r="Q37" s="25">
        <f>Q36*100/E36</f>
        <v>40</v>
      </c>
      <c r="R37" s="25">
        <f>R36*100/E36</f>
        <v>26.666666666666668</v>
      </c>
      <c r="S37" s="25">
        <f>S36*100/E36</f>
        <v>46.666666666666664</v>
      </c>
      <c r="T37" s="25">
        <f>T36*100/E36</f>
        <v>26.666666666666668</v>
      </c>
      <c r="U37" s="25">
        <f>U36*100/E36</f>
        <v>13.333333333333334</v>
      </c>
      <c r="V37" s="25">
        <f>V36*100/E36</f>
        <v>53.333333333333336</v>
      </c>
      <c r="W37" s="25">
        <f>W36*100/E36</f>
        <v>33.333333333333336</v>
      </c>
      <c r="X37" s="25">
        <f>X36*100/E36</f>
        <v>20</v>
      </c>
      <c r="Y37" s="25">
        <f>Y36*100/E36</f>
        <v>46.666666666666664</v>
      </c>
      <c r="Z37" s="25">
        <f>Z36*100/E36</f>
        <v>33.333333333333336</v>
      </c>
      <c r="AA37" s="25">
        <f>AA36*100/E36</f>
        <v>13.333333333333334</v>
      </c>
      <c r="AB37" s="25">
        <f>AB36*100/E36</f>
        <v>60</v>
      </c>
      <c r="AC37" s="25">
        <f>AC36*100/E36</f>
        <v>26.666666666666668</v>
      </c>
      <c r="AD37" s="25">
        <f>AD36*100/E36</f>
        <v>13.333333333333334</v>
      </c>
      <c r="AE37" s="25">
        <f>AE36*100/E36</f>
        <v>53.333333333333336</v>
      </c>
      <c r="AF37" s="25">
        <f>AF36*100/E36</f>
        <v>33.333333333333336</v>
      </c>
      <c r="AG37" s="25">
        <f>AG36*100/E36</f>
        <v>13.333333333333334</v>
      </c>
      <c r="AH37" s="25">
        <f>AH36*100/E36</f>
        <v>53.333333333333336</v>
      </c>
      <c r="AI37" s="25">
        <f>AI36*100/E36</f>
        <v>33.333333333333336</v>
      </c>
      <c r="AJ37" s="25">
        <f>AJ36*100/E36</f>
        <v>6.666666666666667</v>
      </c>
      <c r="AK37" s="25">
        <f>AK36*100/E36</f>
        <v>60</v>
      </c>
      <c r="AL37" s="25">
        <f>AL36*100/E36</f>
        <v>33.333333333333336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35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"ОШ.им.К.Шайменова"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 x14ac:dyDescent="0.25">
      <c r="B43" s="1"/>
      <c r="C43" s="19" t="s">
        <v>38</v>
      </c>
      <c r="D43" s="19" t="str">
        <f>'группа раннего возраста'!D23</f>
        <v>Майкотова Ж.М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Нуринский р-н, село Шахтерское,ул. Мектеп 1Б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русский, казахский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4" t="s">
        <v>29</v>
      </c>
      <c r="P47" s="94"/>
      <c r="Q47" s="94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 t="s">
        <v>86</v>
      </c>
      <c r="D49" s="42" t="s">
        <v>103</v>
      </c>
      <c r="E49" s="43">
        <v>8</v>
      </c>
      <c r="F49" s="42">
        <v>3</v>
      </c>
      <c r="G49" s="42">
        <v>5</v>
      </c>
      <c r="H49" s="42">
        <v>0</v>
      </c>
      <c r="I49" s="42">
        <v>1</v>
      </c>
      <c r="J49" s="42">
        <v>6</v>
      </c>
      <c r="K49" s="42">
        <v>1</v>
      </c>
      <c r="L49" s="42">
        <v>1</v>
      </c>
      <c r="M49" s="42">
        <v>6</v>
      </c>
      <c r="N49" s="42">
        <v>1</v>
      </c>
      <c r="O49" s="42">
        <v>1</v>
      </c>
      <c r="P49" s="42">
        <v>6</v>
      </c>
      <c r="Q49" s="42">
        <v>1</v>
      </c>
      <c r="R49" s="42">
        <v>3</v>
      </c>
      <c r="S49" s="42">
        <v>5</v>
      </c>
      <c r="T49" s="42">
        <v>0</v>
      </c>
      <c r="U49" s="42">
        <v>3</v>
      </c>
      <c r="V49" s="42">
        <v>5</v>
      </c>
      <c r="W49" s="42">
        <v>0</v>
      </c>
      <c r="X49" s="42">
        <v>4</v>
      </c>
      <c r="Y49" s="42">
        <v>4</v>
      </c>
      <c r="Z49" s="42">
        <v>0</v>
      </c>
      <c r="AA49" s="42">
        <v>4</v>
      </c>
      <c r="AB49" s="42">
        <v>4</v>
      </c>
      <c r="AC49" s="42">
        <v>0</v>
      </c>
      <c r="AD49" s="42">
        <v>4</v>
      </c>
      <c r="AE49" s="42">
        <v>4</v>
      </c>
      <c r="AF49" s="42">
        <v>0</v>
      </c>
      <c r="AG49" s="42">
        <v>4</v>
      </c>
      <c r="AH49" s="42">
        <v>4</v>
      </c>
      <c r="AI49" s="42">
        <v>0</v>
      </c>
      <c r="AJ49" s="42">
        <v>4</v>
      </c>
      <c r="AK49" s="42">
        <v>4</v>
      </c>
      <c r="AL49" s="42">
        <v>0</v>
      </c>
    </row>
    <row r="50" spans="2:38" ht="15.75" x14ac:dyDescent="0.25">
      <c r="B50" s="17">
        <v>2</v>
      </c>
      <c r="C50" s="42" t="s">
        <v>90</v>
      </c>
      <c r="D50" s="42" t="s">
        <v>91</v>
      </c>
      <c r="E50" s="43">
        <v>5</v>
      </c>
      <c r="F50" s="42">
        <v>4</v>
      </c>
      <c r="G50" s="42">
        <v>1</v>
      </c>
      <c r="H50" s="42">
        <v>0</v>
      </c>
      <c r="I50" s="42">
        <v>3</v>
      </c>
      <c r="J50" s="42">
        <v>2</v>
      </c>
      <c r="K50" s="42">
        <v>0</v>
      </c>
      <c r="L50" s="42">
        <v>3</v>
      </c>
      <c r="M50" s="42">
        <v>2</v>
      </c>
      <c r="N50" s="42">
        <v>0</v>
      </c>
      <c r="O50" s="42">
        <v>1</v>
      </c>
      <c r="P50" s="42">
        <v>3</v>
      </c>
      <c r="Q50" s="42">
        <v>1</v>
      </c>
      <c r="R50" s="42">
        <v>3</v>
      </c>
      <c r="S50" s="42">
        <v>2</v>
      </c>
      <c r="T50" s="42">
        <v>0</v>
      </c>
      <c r="U50" s="42">
        <v>2</v>
      </c>
      <c r="V50" s="42">
        <v>3</v>
      </c>
      <c r="W50" s="42">
        <v>0</v>
      </c>
      <c r="X50" s="42">
        <v>2</v>
      </c>
      <c r="Y50" s="42">
        <v>2</v>
      </c>
      <c r="Z50" s="42">
        <v>1</v>
      </c>
      <c r="AA50" s="42">
        <v>3</v>
      </c>
      <c r="AB50" s="42">
        <v>2</v>
      </c>
      <c r="AC50" s="42">
        <v>0</v>
      </c>
      <c r="AD50" s="42">
        <v>3</v>
      </c>
      <c r="AE50" s="42">
        <v>2</v>
      </c>
      <c r="AF50" s="42">
        <v>0</v>
      </c>
      <c r="AG50" s="42">
        <v>2</v>
      </c>
      <c r="AH50" s="42">
        <v>3</v>
      </c>
      <c r="AI50" s="42">
        <v>0</v>
      </c>
      <c r="AJ50" s="42">
        <v>1</v>
      </c>
      <c r="AK50" s="42">
        <v>4</v>
      </c>
      <c r="AL50" s="42">
        <v>0</v>
      </c>
    </row>
    <row r="51" spans="2:38" ht="15.75" x14ac:dyDescent="0.25">
      <c r="B51" s="17">
        <v>3</v>
      </c>
      <c r="C51" s="42" t="s">
        <v>107</v>
      </c>
      <c r="D51" s="42" t="s">
        <v>95</v>
      </c>
      <c r="E51" s="43">
        <v>2</v>
      </c>
      <c r="F51" s="42">
        <v>1</v>
      </c>
      <c r="G51" s="42">
        <v>1</v>
      </c>
      <c r="H51" s="42">
        <v>0</v>
      </c>
      <c r="I51" s="42">
        <v>1</v>
      </c>
      <c r="J51" s="42">
        <v>1</v>
      </c>
      <c r="K51" s="42">
        <v>0</v>
      </c>
      <c r="L51" s="42">
        <v>1</v>
      </c>
      <c r="M51" s="42">
        <v>1</v>
      </c>
      <c r="N51" s="42">
        <v>0</v>
      </c>
      <c r="O51" s="42">
        <v>1</v>
      </c>
      <c r="P51" s="42">
        <v>1</v>
      </c>
      <c r="Q51" s="42">
        <v>0</v>
      </c>
      <c r="R51" s="42">
        <v>1</v>
      </c>
      <c r="S51" s="42">
        <v>1</v>
      </c>
      <c r="T51" s="42">
        <v>0</v>
      </c>
      <c r="U51" s="42">
        <v>1</v>
      </c>
      <c r="V51" s="42">
        <v>1</v>
      </c>
      <c r="W51" s="42">
        <v>0</v>
      </c>
      <c r="X51" s="42">
        <v>1</v>
      </c>
      <c r="Y51" s="42">
        <v>1</v>
      </c>
      <c r="Z51" s="42">
        <v>0</v>
      </c>
      <c r="AA51" s="42">
        <v>1</v>
      </c>
      <c r="AB51" s="42">
        <v>1</v>
      </c>
      <c r="AC51" s="42">
        <v>0</v>
      </c>
      <c r="AD51" s="42">
        <v>1</v>
      </c>
      <c r="AE51" s="42">
        <v>1</v>
      </c>
      <c r="AF51" s="42">
        <v>0</v>
      </c>
      <c r="AG51" s="42">
        <v>1</v>
      </c>
      <c r="AH51" s="42">
        <v>1</v>
      </c>
      <c r="AI51" s="42">
        <v>0</v>
      </c>
      <c r="AJ51" s="42">
        <v>1</v>
      </c>
      <c r="AK51" s="42">
        <v>1</v>
      </c>
      <c r="AL51" s="42">
        <v>0</v>
      </c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15</v>
      </c>
      <c r="F56" s="45">
        <f t="shared" ref="F56:AL56" si="2">SUM(F49:F55)</f>
        <v>8</v>
      </c>
      <c r="G56" s="45">
        <f t="shared" si="2"/>
        <v>7</v>
      </c>
      <c r="H56" s="45">
        <f t="shared" si="2"/>
        <v>0</v>
      </c>
      <c r="I56" s="45">
        <f t="shared" si="2"/>
        <v>5</v>
      </c>
      <c r="J56" s="45">
        <f t="shared" si="2"/>
        <v>9</v>
      </c>
      <c r="K56" s="45">
        <f t="shared" si="2"/>
        <v>1</v>
      </c>
      <c r="L56" s="45">
        <f t="shared" si="2"/>
        <v>5</v>
      </c>
      <c r="M56" s="45">
        <f t="shared" si="2"/>
        <v>9</v>
      </c>
      <c r="N56" s="45">
        <f t="shared" si="2"/>
        <v>1</v>
      </c>
      <c r="O56" s="45">
        <f t="shared" si="2"/>
        <v>3</v>
      </c>
      <c r="P56" s="45">
        <f t="shared" si="2"/>
        <v>10</v>
      </c>
      <c r="Q56" s="45">
        <f t="shared" si="2"/>
        <v>2</v>
      </c>
      <c r="R56" s="45">
        <f t="shared" si="2"/>
        <v>7</v>
      </c>
      <c r="S56" s="45">
        <f t="shared" si="2"/>
        <v>8</v>
      </c>
      <c r="T56" s="45">
        <f t="shared" si="2"/>
        <v>0</v>
      </c>
      <c r="U56" s="45">
        <f t="shared" si="2"/>
        <v>6</v>
      </c>
      <c r="V56" s="45">
        <f t="shared" si="2"/>
        <v>9</v>
      </c>
      <c r="W56" s="45">
        <f t="shared" si="2"/>
        <v>0</v>
      </c>
      <c r="X56" s="45">
        <f t="shared" si="2"/>
        <v>7</v>
      </c>
      <c r="Y56" s="45">
        <f t="shared" si="2"/>
        <v>7</v>
      </c>
      <c r="Z56" s="45">
        <f t="shared" si="2"/>
        <v>1</v>
      </c>
      <c r="AA56" s="45">
        <f t="shared" si="2"/>
        <v>8</v>
      </c>
      <c r="AB56" s="45">
        <f t="shared" si="2"/>
        <v>7</v>
      </c>
      <c r="AC56" s="45">
        <f t="shared" si="2"/>
        <v>0</v>
      </c>
      <c r="AD56" s="45">
        <f t="shared" si="2"/>
        <v>8</v>
      </c>
      <c r="AE56" s="45">
        <f t="shared" si="2"/>
        <v>7</v>
      </c>
      <c r="AF56" s="45">
        <f t="shared" si="2"/>
        <v>0</v>
      </c>
      <c r="AG56" s="45">
        <f t="shared" si="2"/>
        <v>7</v>
      </c>
      <c r="AH56" s="45">
        <f t="shared" si="2"/>
        <v>8</v>
      </c>
      <c r="AI56" s="45">
        <f t="shared" si="2"/>
        <v>0</v>
      </c>
      <c r="AJ56" s="45">
        <f t="shared" si="2"/>
        <v>6</v>
      </c>
      <c r="AK56" s="45">
        <f t="shared" si="2"/>
        <v>9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53.333333333333336</v>
      </c>
      <c r="G57" s="25">
        <f>G56*100/E56</f>
        <v>46.666666666666664</v>
      </c>
      <c r="H57" s="25">
        <f>H56*100/E56</f>
        <v>0</v>
      </c>
      <c r="I57" s="25">
        <f>I56*100/E56</f>
        <v>33.333333333333336</v>
      </c>
      <c r="J57" s="25">
        <f>J56*100/E56</f>
        <v>60</v>
      </c>
      <c r="K57" s="25">
        <f>K56*100/E56</f>
        <v>6.666666666666667</v>
      </c>
      <c r="L57" s="25">
        <f>L56*100/E56</f>
        <v>33.333333333333336</v>
      </c>
      <c r="M57" s="25">
        <f>M56*100/E56</f>
        <v>60</v>
      </c>
      <c r="N57" s="25">
        <f>N56*100/E56</f>
        <v>6.666666666666667</v>
      </c>
      <c r="O57" s="25">
        <f>O56*100/E56</f>
        <v>20</v>
      </c>
      <c r="P57" s="25">
        <f>P56*100/E56</f>
        <v>66.666666666666671</v>
      </c>
      <c r="Q57" s="25">
        <f>Q56*100/E56</f>
        <v>13.333333333333334</v>
      </c>
      <c r="R57" s="25">
        <f>R56*100/E56</f>
        <v>46.666666666666664</v>
      </c>
      <c r="S57" s="25">
        <f>S56*100/E56</f>
        <v>53.333333333333336</v>
      </c>
      <c r="T57" s="25">
        <f>T56*100/E56</f>
        <v>0</v>
      </c>
      <c r="U57" s="25">
        <f>U56*100/E56</f>
        <v>40</v>
      </c>
      <c r="V57" s="25">
        <f>V56*100/E56</f>
        <v>60</v>
      </c>
      <c r="W57" s="25">
        <f>W56*100/E56</f>
        <v>0</v>
      </c>
      <c r="X57" s="25">
        <f>X56*100/E56</f>
        <v>46.666666666666664</v>
      </c>
      <c r="Y57" s="25">
        <f>Y56*100/E56</f>
        <v>46.666666666666664</v>
      </c>
      <c r="Z57" s="25">
        <f>Z56*100/E56</f>
        <v>6.666666666666667</v>
      </c>
      <c r="AA57" s="25">
        <f>AA56*100/E56</f>
        <v>53.333333333333336</v>
      </c>
      <c r="AB57" s="25">
        <f>AB56*100/E56</f>
        <v>46.666666666666664</v>
      </c>
      <c r="AC57" s="25">
        <f>AC56*100/E56</f>
        <v>0</v>
      </c>
      <c r="AD57" s="25">
        <f>AD56*100/E56</f>
        <v>53.333333333333336</v>
      </c>
      <c r="AE57" s="25">
        <f>AE56*100/E56</f>
        <v>46.666666666666664</v>
      </c>
      <c r="AF57" s="25">
        <f>AF56*100/E56</f>
        <v>0</v>
      </c>
      <c r="AG57" s="25">
        <f>AG56*100/E56</f>
        <v>46.666666666666664</v>
      </c>
      <c r="AH57" s="25">
        <f>AH56*100/E56</f>
        <v>53.333333333333336</v>
      </c>
      <c r="AI57" s="25">
        <f>AI56*100/E56</f>
        <v>0</v>
      </c>
      <c r="AJ57" s="25">
        <f>AJ56*100/E56</f>
        <v>40</v>
      </c>
      <c r="AK57" s="25">
        <f>AK56*100/E56</f>
        <v>60</v>
      </c>
      <c r="AL57" s="25">
        <f>AL56*100/E56</f>
        <v>0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B17:D17"/>
    <mergeCell ref="B16:D16"/>
    <mergeCell ref="B6:B8"/>
    <mergeCell ref="C6:C8"/>
    <mergeCell ref="D6:D8"/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topLeftCell="A30" zoomScale="68" zoomScaleNormal="68" workbookViewId="0">
      <selection activeCell="L50" sqref="L50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36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"ОШ.им.К.Шайменова"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 x14ac:dyDescent="0.25">
      <c r="B3" s="1"/>
      <c r="C3" s="19" t="s">
        <v>38</v>
      </c>
      <c r="D3" s="16" t="str">
        <f>'младшая группа'!D3</f>
        <v>Майкотова Жанэля Муратовна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Нуринский р-н, село Шахтерское,ул. Мектеп 1Б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казахский, русский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1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98" t="s">
        <v>29</v>
      </c>
      <c r="P7" s="99"/>
      <c r="Q7" s="100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66.7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90</v>
      </c>
      <c r="D9" s="42" t="s">
        <v>91</v>
      </c>
      <c r="E9" s="43">
        <v>5</v>
      </c>
      <c r="F9" s="42">
        <v>2</v>
      </c>
      <c r="G9" s="42">
        <v>3</v>
      </c>
      <c r="H9" s="42">
        <v>0</v>
      </c>
      <c r="I9" s="42">
        <v>2</v>
      </c>
      <c r="J9" s="42">
        <v>3</v>
      </c>
      <c r="K9" s="42">
        <v>0</v>
      </c>
      <c r="L9" s="42">
        <v>2</v>
      </c>
      <c r="M9" s="42">
        <v>3</v>
      </c>
      <c r="N9" s="42">
        <v>0</v>
      </c>
      <c r="O9" s="42">
        <v>2</v>
      </c>
      <c r="P9" s="42">
        <v>3</v>
      </c>
      <c r="Q9" s="42">
        <v>0</v>
      </c>
      <c r="R9" s="42">
        <v>2</v>
      </c>
      <c r="S9" s="42">
        <v>3</v>
      </c>
      <c r="T9" s="42">
        <v>0</v>
      </c>
      <c r="U9" s="42">
        <v>2</v>
      </c>
      <c r="V9" s="42">
        <v>3</v>
      </c>
      <c r="W9" s="42">
        <v>0</v>
      </c>
      <c r="X9" s="42">
        <v>2</v>
      </c>
      <c r="Y9" s="42">
        <v>3</v>
      </c>
      <c r="Z9" s="42">
        <v>0</v>
      </c>
      <c r="AA9" s="42">
        <v>2</v>
      </c>
      <c r="AB9" s="42">
        <v>3</v>
      </c>
      <c r="AC9" s="42">
        <v>0</v>
      </c>
      <c r="AD9" s="42">
        <v>2</v>
      </c>
      <c r="AE9" s="42">
        <v>3</v>
      </c>
      <c r="AF9" s="42">
        <v>0</v>
      </c>
      <c r="AG9" s="42">
        <v>2</v>
      </c>
      <c r="AH9" s="42">
        <v>3</v>
      </c>
      <c r="AI9" s="42">
        <v>0</v>
      </c>
      <c r="AJ9" s="42">
        <v>2</v>
      </c>
      <c r="AK9" s="42">
        <v>3</v>
      </c>
      <c r="AL9" s="42">
        <v>0</v>
      </c>
    </row>
    <row r="10" spans="2:38" ht="15.75" x14ac:dyDescent="0.25">
      <c r="B10" s="8">
        <v>2</v>
      </c>
      <c r="C10" s="42" t="s">
        <v>86</v>
      </c>
      <c r="D10" s="42" t="s">
        <v>96</v>
      </c>
      <c r="E10" s="43">
        <v>7</v>
      </c>
      <c r="F10" s="42">
        <v>1</v>
      </c>
      <c r="G10" s="42">
        <v>4</v>
      </c>
      <c r="H10" s="42">
        <v>2</v>
      </c>
      <c r="I10" s="42">
        <v>0</v>
      </c>
      <c r="J10" s="42">
        <v>3</v>
      </c>
      <c r="K10" s="42">
        <v>4</v>
      </c>
      <c r="L10" s="42">
        <v>0</v>
      </c>
      <c r="M10" s="42">
        <v>3</v>
      </c>
      <c r="N10" s="42">
        <v>4</v>
      </c>
      <c r="O10" s="42">
        <v>0</v>
      </c>
      <c r="P10" s="42">
        <v>3</v>
      </c>
      <c r="Q10" s="42">
        <v>4</v>
      </c>
      <c r="R10" s="42">
        <v>0</v>
      </c>
      <c r="S10" s="42">
        <v>2</v>
      </c>
      <c r="T10" s="42">
        <v>5</v>
      </c>
      <c r="U10" s="42">
        <v>1</v>
      </c>
      <c r="V10" s="42">
        <v>4</v>
      </c>
      <c r="W10" s="42">
        <v>2</v>
      </c>
      <c r="X10" s="42">
        <v>1</v>
      </c>
      <c r="Y10" s="42">
        <v>4</v>
      </c>
      <c r="Z10" s="42">
        <v>2</v>
      </c>
      <c r="AA10" s="42">
        <v>1</v>
      </c>
      <c r="AB10" s="42">
        <v>4</v>
      </c>
      <c r="AC10" s="42">
        <v>2</v>
      </c>
      <c r="AD10" s="42">
        <v>1</v>
      </c>
      <c r="AE10" s="42">
        <v>4</v>
      </c>
      <c r="AF10" s="42">
        <v>2</v>
      </c>
      <c r="AG10" s="42">
        <v>1</v>
      </c>
      <c r="AH10" s="42">
        <v>4</v>
      </c>
      <c r="AI10" s="42">
        <v>2</v>
      </c>
      <c r="AJ10" s="42">
        <v>0</v>
      </c>
      <c r="AK10" s="42">
        <v>2</v>
      </c>
      <c r="AL10" s="42">
        <v>5</v>
      </c>
    </row>
    <row r="11" spans="2:38" ht="15.75" x14ac:dyDescent="0.25">
      <c r="B11" s="8">
        <v>3</v>
      </c>
      <c r="C11" s="42" t="s">
        <v>98</v>
      </c>
      <c r="D11" s="42" t="s">
        <v>99</v>
      </c>
      <c r="E11" s="43">
        <v>7</v>
      </c>
      <c r="F11" s="42">
        <v>1</v>
      </c>
      <c r="G11" s="42">
        <v>4</v>
      </c>
      <c r="H11" s="42">
        <v>2</v>
      </c>
      <c r="I11" s="42">
        <v>0</v>
      </c>
      <c r="J11" s="42">
        <v>3</v>
      </c>
      <c r="K11" s="42">
        <v>4</v>
      </c>
      <c r="L11" s="42">
        <v>0</v>
      </c>
      <c r="M11" s="42">
        <v>3</v>
      </c>
      <c r="N11" s="42">
        <v>4</v>
      </c>
      <c r="O11" s="42">
        <v>0</v>
      </c>
      <c r="P11" s="42">
        <v>3</v>
      </c>
      <c r="Q11" s="42">
        <v>4</v>
      </c>
      <c r="R11" s="42">
        <v>0</v>
      </c>
      <c r="S11" s="42">
        <v>2</v>
      </c>
      <c r="T11" s="42">
        <v>5</v>
      </c>
      <c r="U11" s="42">
        <v>1</v>
      </c>
      <c r="V11" s="42">
        <v>4</v>
      </c>
      <c r="W11" s="42">
        <v>2</v>
      </c>
      <c r="X11" s="42">
        <v>1</v>
      </c>
      <c r="Y11" s="42">
        <v>4</v>
      </c>
      <c r="Z11" s="42">
        <v>2</v>
      </c>
      <c r="AA11" s="42">
        <v>1</v>
      </c>
      <c r="AB11" s="42">
        <v>4</v>
      </c>
      <c r="AC11" s="42">
        <v>2</v>
      </c>
      <c r="AD11" s="42">
        <v>1</v>
      </c>
      <c r="AE11" s="42">
        <v>4</v>
      </c>
      <c r="AF11" s="42">
        <v>2</v>
      </c>
      <c r="AG11" s="42">
        <v>1</v>
      </c>
      <c r="AH11" s="42">
        <v>4</v>
      </c>
      <c r="AI11" s="42">
        <v>2</v>
      </c>
      <c r="AJ11" s="42">
        <v>0</v>
      </c>
      <c r="AK11" s="42">
        <v>2</v>
      </c>
      <c r="AL11" s="42">
        <v>5</v>
      </c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19</v>
      </c>
      <c r="F16" s="45">
        <f t="shared" ref="F16:AL16" si="0">SUM(F9:F15)</f>
        <v>4</v>
      </c>
      <c r="G16" s="45">
        <f t="shared" si="0"/>
        <v>11</v>
      </c>
      <c r="H16" s="45">
        <f t="shared" si="0"/>
        <v>4</v>
      </c>
      <c r="I16" s="45">
        <f t="shared" si="0"/>
        <v>2</v>
      </c>
      <c r="J16" s="45">
        <f t="shared" si="0"/>
        <v>9</v>
      </c>
      <c r="K16" s="45">
        <f t="shared" si="0"/>
        <v>8</v>
      </c>
      <c r="L16" s="45">
        <f t="shared" si="0"/>
        <v>2</v>
      </c>
      <c r="M16" s="45">
        <f t="shared" si="0"/>
        <v>9</v>
      </c>
      <c r="N16" s="45">
        <f t="shared" si="0"/>
        <v>8</v>
      </c>
      <c r="O16" s="45">
        <f t="shared" si="0"/>
        <v>2</v>
      </c>
      <c r="P16" s="45">
        <f t="shared" si="0"/>
        <v>9</v>
      </c>
      <c r="Q16" s="45">
        <f t="shared" si="0"/>
        <v>8</v>
      </c>
      <c r="R16" s="45">
        <f t="shared" si="0"/>
        <v>2</v>
      </c>
      <c r="S16" s="45">
        <f t="shared" si="0"/>
        <v>7</v>
      </c>
      <c r="T16" s="45">
        <f t="shared" si="0"/>
        <v>10</v>
      </c>
      <c r="U16" s="45">
        <f t="shared" si="0"/>
        <v>4</v>
      </c>
      <c r="V16" s="45">
        <f t="shared" si="0"/>
        <v>11</v>
      </c>
      <c r="W16" s="45">
        <f t="shared" si="0"/>
        <v>4</v>
      </c>
      <c r="X16" s="45">
        <f t="shared" si="0"/>
        <v>4</v>
      </c>
      <c r="Y16" s="45">
        <f t="shared" si="0"/>
        <v>11</v>
      </c>
      <c r="Z16" s="45">
        <f t="shared" si="0"/>
        <v>4</v>
      </c>
      <c r="AA16" s="45">
        <f t="shared" si="0"/>
        <v>4</v>
      </c>
      <c r="AB16" s="45">
        <f t="shared" si="0"/>
        <v>11</v>
      </c>
      <c r="AC16" s="45">
        <f t="shared" si="0"/>
        <v>4</v>
      </c>
      <c r="AD16" s="45">
        <f t="shared" si="0"/>
        <v>4</v>
      </c>
      <c r="AE16" s="45">
        <f t="shared" si="0"/>
        <v>11</v>
      </c>
      <c r="AF16" s="45">
        <f t="shared" si="0"/>
        <v>4</v>
      </c>
      <c r="AG16" s="45">
        <f t="shared" si="0"/>
        <v>4</v>
      </c>
      <c r="AH16" s="45">
        <f t="shared" si="0"/>
        <v>11</v>
      </c>
      <c r="AI16" s="45">
        <f t="shared" si="0"/>
        <v>4</v>
      </c>
      <c r="AJ16" s="45">
        <f t="shared" si="0"/>
        <v>2</v>
      </c>
      <c r="AK16" s="45">
        <f t="shared" si="0"/>
        <v>7</v>
      </c>
      <c r="AL16" s="45">
        <f t="shared" si="0"/>
        <v>10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21.05263157894737</v>
      </c>
      <c r="G17" s="25">
        <f>G16*100/E16</f>
        <v>57.89473684210526</v>
      </c>
      <c r="H17" s="25">
        <f>H16*100/E16</f>
        <v>21.05263157894737</v>
      </c>
      <c r="I17" s="25">
        <f>I16*100/E16</f>
        <v>10.526315789473685</v>
      </c>
      <c r="J17" s="25">
        <f>J16*100/E16</f>
        <v>47.368421052631582</v>
      </c>
      <c r="K17" s="25">
        <f>K16*100/E16</f>
        <v>42.10526315789474</v>
      </c>
      <c r="L17" s="25">
        <f>L16*100/E16</f>
        <v>10.526315789473685</v>
      </c>
      <c r="M17" s="25">
        <f>M16*100/E16</f>
        <v>47.368421052631582</v>
      </c>
      <c r="N17" s="25">
        <f>N16*100/E16</f>
        <v>42.10526315789474</v>
      </c>
      <c r="O17" s="25">
        <f>O16*100/E16</f>
        <v>10.526315789473685</v>
      </c>
      <c r="P17" s="25">
        <f>P16*100/E16</f>
        <v>47.368421052631582</v>
      </c>
      <c r="Q17" s="25">
        <f>Q16*100/E16</f>
        <v>42.10526315789474</v>
      </c>
      <c r="R17" s="25">
        <f>R16*100/E16</f>
        <v>10.526315789473685</v>
      </c>
      <c r="S17" s="25">
        <f>S16*100/E16</f>
        <v>36.842105263157897</v>
      </c>
      <c r="T17" s="25">
        <f>T16*100/E16</f>
        <v>52.631578947368418</v>
      </c>
      <c r="U17" s="25">
        <f>U16*100/E16</f>
        <v>21.05263157894737</v>
      </c>
      <c r="V17" s="25">
        <f>V16*100/E16</f>
        <v>57.89473684210526</v>
      </c>
      <c r="W17" s="25">
        <f>W16*100/E16</f>
        <v>21.05263157894737</v>
      </c>
      <c r="X17" s="25">
        <f>X16*100/E16</f>
        <v>21.05263157894737</v>
      </c>
      <c r="Y17" s="25">
        <f>Y16*100/E16</f>
        <v>57.89473684210526</v>
      </c>
      <c r="Z17" s="25">
        <f>Z16*100/E16</f>
        <v>21.05263157894737</v>
      </c>
      <c r="AA17" s="25">
        <f>AA16*100/E16</f>
        <v>21.05263157894737</v>
      </c>
      <c r="AB17" s="25">
        <f>AB16*100/E16</f>
        <v>57.89473684210526</v>
      </c>
      <c r="AC17" s="25">
        <f>AC16*100/E16</f>
        <v>21.05263157894737</v>
      </c>
      <c r="AD17" s="25">
        <f>AD16*100/E16</f>
        <v>21.05263157894737</v>
      </c>
      <c r="AE17" s="25">
        <f>AE16*100/E16</f>
        <v>57.89473684210526</v>
      </c>
      <c r="AF17" s="25">
        <f>AF16*100/E16</f>
        <v>21.05263157894737</v>
      </c>
      <c r="AG17" s="25">
        <f>AG16*100/E16</f>
        <v>21.05263157894737</v>
      </c>
      <c r="AH17" s="25">
        <f>AH16*100/E16</f>
        <v>57.89473684210526</v>
      </c>
      <c r="AI17" s="25">
        <f>AI16*100/E16</f>
        <v>21.05263157894737</v>
      </c>
      <c r="AJ17" s="25">
        <f>AJ16*100/E16</f>
        <v>10.526315789473685</v>
      </c>
      <c r="AK17" s="25">
        <f>AK16*100/E16</f>
        <v>36.842105263157897</v>
      </c>
      <c r="AL17" s="25">
        <f>AL16*100/E16</f>
        <v>52.631578947368418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36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"ОШ.им.К.Шайменова"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 x14ac:dyDescent="0.25">
      <c r="B23" s="1"/>
      <c r="C23" s="19" t="s">
        <v>38</v>
      </c>
      <c r="D23" s="16" t="str">
        <f>'группа раннего возраста'!D3</f>
        <v>Майкотова Ж.М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Нуринский р-н, село Шахтерское,ул. Мектеп 1Б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русский, казахский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29</v>
      </c>
      <c r="P27" s="99"/>
      <c r="Q27" s="100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86</v>
      </c>
      <c r="D29" s="42" t="s">
        <v>96</v>
      </c>
      <c r="E29" s="43">
        <v>7</v>
      </c>
      <c r="F29" s="42">
        <v>2</v>
      </c>
      <c r="G29" s="42">
        <v>3</v>
      </c>
      <c r="H29" s="42">
        <v>2</v>
      </c>
      <c r="I29" s="42">
        <v>1</v>
      </c>
      <c r="J29" s="42">
        <v>3</v>
      </c>
      <c r="K29" s="42">
        <v>3</v>
      </c>
      <c r="L29" s="42">
        <v>1</v>
      </c>
      <c r="M29" s="42">
        <v>1</v>
      </c>
      <c r="N29" s="42">
        <v>5</v>
      </c>
      <c r="O29" s="42">
        <v>1</v>
      </c>
      <c r="P29" s="42">
        <v>3</v>
      </c>
      <c r="Q29" s="42">
        <v>3</v>
      </c>
      <c r="R29" s="42">
        <v>1</v>
      </c>
      <c r="S29" s="42">
        <v>1</v>
      </c>
      <c r="T29" s="42">
        <v>5</v>
      </c>
      <c r="U29" s="42">
        <v>2</v>
      </c>
      <c r="V29" s="42">
        <v>5</v>
      </c>
      <c r="W29" s="42">
        <v>0</v>
      </c>
      <c r="X29" s="42">
        <v>2</v>
      </c>
      <c r="Y29" s="42">
        <v>5</v>
      </c>
      <c r="Z29" s="42">
        <v>0</v>
      </c>
      <c r="AA29" s="42">
        <v>2</v>
      </c>
      <c r="AB29" s="42">
        <v>5</v>
      </c>
      <c r="AC29" s="42">
        <v>0</v>
      </c>
      <c r="AD29" s="42">
        <v>2</v>
      </c>
      <c r="AE29" s="42">
        <v>5</v>
      </c>
      <c r="AF29" s="42">
        <v>0</v>
      </c>
      <c r="AG29" s="42">
        <v>2</v>
      </c>
      <c r="AH29" s="42">
        <v>5</v>
      </c>
      <c r="AI29" s="42">
        <v>0</v>
      </c>
      <c r="AJ29" s="42">
        <v>1</v>
      </c>
      <c r="AK29" s="42">
        <v>3</v>
      </c>
      <c r="AL29" s="42">
        <v>3</v>
      </c>
    </row>
    <row r="30" spans="2:38" ht="15.75" x14ac:dyDescent="0.25">
      <c r="B30" s="17">
        <v>2</v>
      </c>
      <c r="C30" s="42" t="s">
        <v>90</v>
      </c>
      <c r="D30" s="42" t="s">
        <v>91</v>
      </c>
      <c r="E30" s="43">
        <v>5</v>
      </c>
      <c r="F30" s="42">
        <v>2</v>
      </c>
      <c r="G30" s="42">
        <v>3</v>
      </c>
      <c r="H30" s="42">
        <v>0</v>
      </c>
      <c r="I30" s="42">
        <v>2</v>
      </c>
      <c r="J30" s="42">
        <v>3</v>
      </c>
      <c r="K30" s="42">
        <v>0</v>
      </c>
      <c r="L30" s="42">
        <v>0</v>
      </c>
      <c r="M30" s="42">
        <v>0</v>
      </c>
      <c r="N30" s="42">
        <v>5</v>
      </c>
      <c r="O30" s="42">
        <v>0</v>
      </c>
      <c r="P30" s="42">
        <v>3</v>
      </c>
      <c r="Q30" s="42">
        <v>2</v>
      </c>
      <c r="R30" s="42">
        <v>2</v>
      </c>
      <c r="S30" s="42">
        <v>3</v>
      </c>
      <c r="T30" s="42">
        <v>0</v>
      </c>
      <c r="U30" s="42">
        <v>0</v>
      </c>
      <c r="V30" s="42">
        <v>3</v>
      </c>
      <c r="W30" s="42">
        <v>2</v>
      </c>
      <c r="X30" s="42">
        <v>1</v>
      </c>
      <c r="Y30" s="42">
        <v>2</v>
      </c>
      <c r="Z30" s="42">
        <v>2</v>
      </c>
      <c r="AA30" s="42">
        <v>4</v>
      </c>
      <c r="AB30" s="42">
        <v>1</v>
      </c>
      <c r="AC30" s="42">
        <v>0</v>
      </c>
      <c r="AD30" s="42">
        <v>3</v>
      </c>
      <c r="AE30" s="42">
        <v>2</v>
      </c>
      <c r="AF30" s="42">
        <v>0</v>
      </c>
      <c r="AG30" s="42">
        <v>3</v>
      </c>
      <c r="AH30" s="42">
        <v>2</v>
      </c>
      <c r="AI30" s="42">
        <v>0</v>
      </c>
      <c r="AJ30" s="42">
        <v>3</v>
      </c>
      <c r="AK30" s="42">
        <v>2</v>
      </c>
      <c r="AL30" s="42">
        <v>0</v>
      </c>
    </row>
    <row r="31" spans="2:38" ht="15.75" x14ac:dyDescent="0.25">
      <c r="B31" s="17">
        <v>3</v>
      </c>
      <c r="C31" s="42" t="s">
        <v>98</v>
      </c>
      <c r="D31" s="42" t="s">
        <v>99</v>
      </c>
      <c r="E31" s="43">
        <v>7</v>
      </c>
      <c r="F31" s="42">
        <v>2</v>
      </c>
      <c r="G31" s="42">
        <v>3</v>
      </c>
      <c r="H31" s="42">
        <v>2</v>
      </c>
      <c r="I31" s="42">
        <v>1</v>
      </c>
      <c r="J31" s="42">
        <v>3</v>
      </c>
      <c r="K31" s="42">
        <v>3</v>
      </c>
      <c r="L31" s="42">
        <v>1</v>
      </c>
      <c r="M31" s="42">
        <v>1</v>
      </c>
      <c r="N31" s="42">
        <v>5</v>
      </c>
      <c r="O31" s="42">
        <v>1</v>
      </c>
      <c r="P31" s="42">
        <v>3</v>
      </c>
      <c r="Q31" s="42">
        <v>3</v>
      </c>
      <c r="R31" s="42">
        <v>1</v>
      </c>
      <c r="S31" s="42">
        <v>1</v>
      </c>
      <c r="T31" s="42">
        <v>5</v>
      </c>
      <c r="U31" s="42">
        <v>2</v>
      </c>
      <c r="V31" s="42">
        <v>5</v>
      </c>
      <c r="W31" s="42">
        <v>0</v>
      </c>
      <c r="X31" s="42">
        <v>2</v>
      </c>
      <c r="Y31" s="42">
        <v>5</v>
      </c>
      <c r="Z31" s="42">
        <v>0</v>
      </c>
      <c r="AA31" s="42">
        <v>2</v>
      </c>
      <c r="AB31" s="42">
        <v>5</v>
      </c>
      <c r="AC31" s="42">
        <v>0</v>
      </c>
      <c r="AD31" s="42">
        <v>2</v>
      </c>
      <c r="AE31" s="42">
        <v>5</v>
      </c>
      <c r="AF31" s="42">
        <v>0</v>
      </c>
      <c r="AG31" s="42">
        <v>2</v>
      </c>
      <c r="AH31" s="42">
        <v>5</v>
      </c>
      <c r="AI31" s="42">
        <v>0</v>
      </c>
      <c r="AJ31" s="42">
        <v>1</v>
      </c>
      <c r="AK31" s="42">
        <v>3</v>
      </c>
      <c r="AL31" s="42">
        <v>3</v>
      </c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19</v>
      </c>
      <c r="F36" s="45">
        <f t="shared" ref="F36:AL36" si="1">SUM(F29:F35)</f>
        <v>6</v>
      </c>
      <c r="G36" s="45">
        <f t="shared" si="1"/>
        <v>9</v>
      </c>
      <c r="H36" s="45">
        <f t="shared" si="1"/>
        <v>4</v>
      </c>
      <c r="I36" s="45">
        <f t="shared" si="1"/>
        <v>4</v>
      </c>
      <c r="J36" s="45">
        <f t="shared" si="1"/>
        <v>9</v>
      </c>
      <c r="K36" s="45">
        <f t="shared" si="1"/>
        <v>6</v>
      </c>
      <c r="L36" s="45">
        <f t="shared" si="1"/>
        <v>2</v>
      </c>
      <c r="M36" s="45">
        <f t="shared" si="1"/>
        <v>2</v>
      </c>
      <c r="N36" s="45">
        <f t="shared" si="1"/>
        <v>15</v>
      </c>
      <c r="O36" s="45">
        <f t="shared" si="1"/>
        <v>2</v>
      </c>
      <c r="P36" s="45">
        <f t="shared" si="1"/>
        <v>9</v>
      </c>
      <c r="Q36" s="45">
        <f t="shared" si="1"/>
        <v>8</v>
      </c>
      <c r="R36" s="45">
        <f t="shared" si="1"/>
        <v>4</v>
      </c>
      <c r="S36" s="45">
        <f t="shared" si="1"/>
        <v>5</v>
      </c>
      <c r="T36" s="45">
        <f t="shared" si="1"/>
        <v>10</v>
      </c>
      <c r="U36" s="45">
        <f t="shared" si="1"/>
        <v>4</v>
      </c>
      <c r="V36" s="45">
        <f t="shared" si="1"/>
        <v>13</v>
      </c>
      <c r="W36" s="45">
        <f t="shared" si="1"/>
        <v>2</v>
      </c>
      <c r="X36" s="45">
        <f t="shared" si="1"/>
        <v>5</v>
      </c>
      <c r="Y36" s="45">
        <f t="shared" si="1"/>
        <v>12</v>
      </c>
      <c r="Z36" s="45">
        <f t="shared" si="1"/>
        <v>2</v>
      </c>
      <c r="AA36" s="45">
        <f t="shared" si="1"/>
        <v>8</v>
      </c>
      <c r="AB36" s="45">
        <f t="shared" si="1"/>
        <v>11</v>
      </c>
      <c r="AC36" s="45">
        <f t="shared" si="1"/>
        <v>0</v>
      </c>
      <c r="AD36" s="45">
        <f t="shared" si="1"/>
        <v>7</v>
      </c>
      <c r="AE36" s="45">
        <f t="shared" si="1"/>
        <v>12</v>
      </c>
      <c r="AF36" s="45">
        <f t="shared" si="1"/>
        <v>0</v>
      </c>
      <c r="AG36" s="45">
        <f t="shared" si="1"/>
        <v>7</v>
      </c>
      <c r="AH36" s="45">
        <f t="shared" si="1"/>
        <v>12</v>
      </c>
      <c r="AI36" s="45">
        <f t="shared" si="1"/>
        <v>0</v>
      </c>
      <c r="AJ36" s="45">
        <f t="shared" si="1"/>
        <v>5</v>
      </c>
      <c r="AK36" s="45">
        <f t="shared" si="1"/>
        <v>8</v>
      </c>
      <c r="AL36" s="45">
        <f t="shared" si="1"/>
        <v>6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31.578947368421051</v>
      </c>
      <c r="G37" s="25">
        <f>G36*100/E36</f>
        <v>47.368421052631582</v>
      </c>
      <c r="H37" s="25">
        <f>H36*100/E36</f>
        <v>21.05263157894737</v>
      </c>
      <c r="I37" s="25">
        <f>I36*100/E36</f>
        <v>21.05263157894737</v>
      </c>
      <c r="J37" s="25">
        <f>J36*100/E36</f>
        <v>47.368421052631582</v>
      </c>
      <c r="K37" s="25">
        <f>K36*100/E36</f>
        <v>31.578947368421051</v>
      </c>
      <c r="L37" s="25">
        <f>L36*100/E36</f>
        <v>10.526315789473685</v>
      </c>
      <c r="M37" s="25">
        <f>M36*100/E36</f>
        <v>10.526315789473685</v>
      </c>
      <c r="N37" s="25">
        <f>N36*100/E36</f>
        <v>78.94736842105263</v>
      </c>
      <c r="O37" s="25">
        <f>O36*100/E36</f>
        <v>10.526315789473685</v>
      </c>
      <c r="P37" s="25">
        <f>P36*100/E36</f>
        <v>47.368421052631582</v>
      </c>
      <c r="Q37" s="25">
        <f>Q36*100/E36</f>
        <v>42.10526315789474</v>
      </c>
      <c r="R37" s="25">
        <f>R36*100/E36</f>
        <v>21.05263157894737</v>
      </c>
      <c r="S37" s="25">
        <f>S36*100/E36</f>
        <v>26.315789473684209</v>
      </c>
      <c r="T37" s="25">
        <f>T36*100/E36</f>
        <v>52.631578947368418</v>
      </c>
      <c r="U37" s="25">
        <f>U36*100/E36</f>
        <v>21.05263157894737</v>
      </c>
      <c r="V37" s="25">
        <f>V36*100/E36</f>
        <v>68.421052631578945</v>
      </c>
      <c r="W37" s="25">
        <f>W36*100/E36</f>
        <v>10.526315789473685</v>
      </c>
      <c r="X37" s="25">
        <f>X36*100/E36</f>
        <v>26.315789473684209</v>
      </c>
      <c r="Y37" s="25">
        <f>Y36*100/E36</f>
        <v>63.157894736842103</v>
      </c>
      <c r="Z37" s="25">
        <f>Z36*100/E36</f>
        <v>10.526315789473685</v>
      </c>
      <c r="AA37" s="25">
        <f>AA36*100/E36</f>
        <v>42.10526315789474</v>
      </c>
      <c r="AB37" s="25">
        <f>AB36*100/E36</f>
        <v>57.89473684210526</v>
      </c>
      <c r="AC37" s="25">
        <f>AC36*100/E36</f>
        <v>0</v>
      </c>
      <c r="AD37" s="25">
        <f>AD36*100/E36</f>
        <v>36.842105263157897</v>
      </c>
      <c r="AE37" s="25">
        <f>AE36*100/E36</f>
        <v>63.157894736842103</v>
      </c>
      <c r="AF37" s="25">
        <f>AF36*100/E36</f>
        <v>0</v>
      </c>
      <c r="AG37" s="25">
        <f>AG36*100/E36</f>
        <v>36.842105263157897</v>
      </c>
      <c r="AH37" s="25">
        <f>AH36*100/E36</f>
        <v>63.157894736842103</v>
      </c>
      <c r="AI37" s="25">
        <f>AI36*100/E36</f>
        <v>0</v>
      </c>
      <c r="AJ37" s="25">
        <f>AJ36*100/E36</f>
        <v>26.315789473684209</v>
      </c>
      <c r="AK37" s="25">
        <f>AK36*100/E36</f>
        <v>42.10526315789474</v>
      </c>
      <c r="AL37" s="25">
        <f>AL36*100/E36</f>
        <v>31.578947368421051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36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"ОШ.им.К.Шайменова"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 x14ac:dyDescent="0.25">
      <c r="B43" s="1"/>
      <c r="C43" s="19" t="s">
        <v>38</v>
      </c>
      <c r="D43" s="16" t="str">
        <f>'группа раннего возраста'!D23</f>
        <v>Майкотова Ж.М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Нуринский р-н, село Шахтерское,ул. Мектеп 1Б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русский, казахский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29</v>
      </c>
      <c r="P47" s="99"/>
      <c r="Q47" s="100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 t="s">
        <v>86</v>
      </c>
      <c r="D49" s="42" t="s">
        <v>104</v>
      </c>
      <c r="E49" s="43">
        <v>7</v>
      </c>
      <c r="F49" s="42">
        <v>5</v>
      </c>
      <c r="G49" s="42">
        <v>2</v>
      </c>
      <c r="H49" s="42">
        <v>0</v>
      </c>
      <c r="I49" s="42">
        <v>2</v>
      </c>
      <c r="J49" s="42">
        <v>3</v>
      </c>
      <c r="K49" s="42">
        <v>2</v>
      </c>
      <c r="L49" s="42">
        <v>2</v>
      </c>
      <c r="M49" s="42">
        <v>3</v>
      </c>
      <c r="N49" s="42">
        <v>1</v>
      </c>
      <c r="O49" s="42">
        <v>2</v>
      </c>
      <c r="P49" s="42">
        <v>3</v>
      </c>
      <c r="Q49" s="42">
        <v>1</v>
      </c>
      <c r="R49" s="42">
        <v>1</v>
      </c>
      <c r="S49" s="42">
        <v>4</v>
      </c>
      <c r="T49" s="42">
        <v>2</v>
      </c>
      <c r="U49" s="42">
        <v>4</v>
      </c>
      <c r="V49" s="42">
        <v>3</v>
      </c>
      <c r="W49" s="42">
        <v>0</v>
      </c>
      <c r="X49" s="42">
        <v>4</v>
      </c>
      <c r="Y49" s="42">
        <v>3</v>
      </c>
      <c r="Z49" s="42">
        <v>0</v>
      </c>
      <c r="AA49" s="42">
        <v>4</v>
      </c>
      <c r="AB49" s="42">
        <v>3</v>
      </c>
      <c r="AC49" s="42">
        <v>0</v>
      </c>
      <c r="AD49" s="42">
        <v>4</v>
      </c>
      <c r="AE49" s="42">
        <v>3</v>
      </c>
      <c r="AF49" s="42">
        <v>0</v>
      </c>
      <c r="AG49" s="42">
        <v>4</v>
      </c>
      <c r="AH49" s="42">
        <v>3</v>
      </c>
      <c r="AI49" s="42">
        <v>0</v>
      </c>
      <c r="AJ49" s="42">
        <v>1</v>
      </c>
      <c r="AK49" s="42">
        <v>5</v>
      </c>
      <c r="AL49" s="42">
        <v>1</v>
      </c>
    </row>
    <row r="50" spans="2:38" ht="15.75" x14ac:dyDescent="0.25">
      <c r="B50" s="17">
        <v>2</v>
      </c>
      <c r="C50" s="42" t="s">
        <v>90</v>
      </c>
      <c r="D50" s="42" t="s">
        <v>91</v>
      </c>
      <c r="E50" s="43">
        <v>5</v>
      </c>
      <c r="F50" s="42">
        <v>4</v>
      </c>
      <c r="G50" s="42">
        <v>1</v>
      </c>
      <c r="H50" s="42">
        <v>0</v>
      </c>
      <c r="I50" s="42">
        <v>3</v>
      </c>
      <c r="J50" s="42">
        <v>2</v>
      </c>
      <c r="K50" s="42">
        <v>0</v>
      </c>
      <c r="L50" s="42">
        <v>3</v>
      </c>
      <c r="M50" s="42">
        <v>2</v>
      </c>
      <c r="N50" s="42">
        <v>0</v>
      </c>
      <c r="O50" s="42">
        <v>2</v>
      </c>
      <c r="P50" s="42">
        <v>3</v>
      </c>
      <c r="Q50" s="42">
        <v>1</v>
      </c>
      <c r="R50" s="42">
        <v>3</v>
      </c>
      <c r="S50" s="42">
        <v>2</v>
      </c>
      <c r="T50" s="42">
        <v>0</v>
      </c>
      <c r="U50" s="42">
        <v>2</v>
      </c>
      <c r="V50" s="42">
        <v>3</v>
      </c>
      <c r="W50" s="42">
        <v>0</v>
      </c>
      <c r="X50" s="42">
        <v>2</v>
      </c>
      <c r="Y50" s="42">
        <v>2</v>
      </c>
      <c r="Z50" s="42">
        <v>1</v>
      </c>
      <c r="AA50" s="42">
        <v>3</v>
      </c>
      <c r="AB50" s="42">
        <v>2</v>
      </c>
      <c r="AC50" s="42">
        <v>0</v>
      </c>
      <c r="AD50" s="42">
        <v>2</v>
      </c>
      <c r="AE50" s="42">
        <v>3</v>
      </c>
      <c r="AF50" s="42">
        <v>0</v>
      </c>
      <c r="AG50" s="42">
        <v>1</v>
      </c>
      <c r="AH50" s="42">
        <v>4</v>
      </c>
      <c r="AI50" s="42">
        <v>0</v>
      </c>
      <c r="AJ50" s="42">
        <v>3</v>
      </c>
      <c r="AK50" s="42">
        <v>2</v>
      </c>
      <c r="AL50" s="42">
        <v>0</v>
      </c>
    </row>
    <row r="51" spans="2:38" ht="15.75" x14ac:dyDescent="0.25">
      <c r="B51" s="17">
        <v>3</v>
      </c>
      <c r="C51" s="42" t="s">
        <v>94</v>
      </c>
      <c r="D51" s="42" t="s">
        <v>105</v>
      </c>
      <c r="E51" s="43">
        <v>7</v>
      </c>
      <c r="F51" s="42">
        <v>5</v>
      </c>
      <c r="G51" s="42">
        <v>2</v>
      </c>
      <c r="H51" s="42">
        <v>0</v>
      </c>
      <c r="I51" s="42">
        <v>3</v>
      </c>
      <c r="J51" s="42">
        <v>3</v>
      </c>
      <c r="K51" s="42">
        <v>1</v>
      </c>
      <c r="L51" s="42">
        <v>2</v>
      </c>
      <c r="M51" s="42">
        <v>3</v>
      </c>
      <c r="N51" s="42">
        <v>1</v>
      </c>
      <c r="O51" s="42">
        <v>2</v>
      </c>
      <c r="P51" s="42">
        <v>3</v>
      </c>
      <c r="Q51" s="42">
        <v>2</v>
      </c>
      <c r="R51" s="42">
        <v>1</v>
      </c>
      <c r="S51" s="42">
        <v>4</v>
      </c>
      <c r="T51" s="42">
        <v>2</v>
      </c>
      <c r="U51" s="42">
        <v>4</v>
      </c>
      <c r="V51" s="42">
        <v>3</v>
      </c>
      <c r="W51" s="42">
        <v>0</v>
      </c>
      <c r="X51" s="42">
        <v>4</v>
      </c>
      <c r="Y51" s="42">
        <v>3</v>
      </c>
      <c r="Z51" s="42">
        <v>0</v>
      </c>
      <c r="AA51" s="42">
        <v>4</v>
      </c>
      <c r="AB51" s="42">
        <v>3</v>
      </c>
      <c r="AC51" s="42">
        <v>0</v>
      </c>
      <c r="AD51" s="42">
        <v>4</v>
      </c>
      <c r="AE51" s="42">
        <v>3</v>
      </c>
      <c r="AF51" s="42">
        <v>0</v>
      </c>
      <c r="AG51" s="42">
        <v>4</v>
      </c>
      <c r="AH51" s="42">
        <v>3</v>
      </c>
      <c r="AI51" s="42">
        <v>0</v>
      </c>
      <c r="AJ51" s="42">
        <v>1</v>
      </c>
      <c r="AK51" s="42">
        <v>5</v>
      </c>
      <c r="AL51" s="42">
        <v>1</v>
      </c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19</v>
      </c>
      <c r="F56" s="45">
        <f t="shared" ref="F56:AL56" si="2">SUM(F49:F55)</f>
        <v>14</v>
      </c>
      <c r="G56" s="45">
        <f t="shared" si="2"/>
        <v>5</v>
      </c>
      <c r="H56" s="45">
        <f t="shared" si="2"/>
        <v>0</v>
      </c>
      <c r="I56" s="45">
        <f t="shared" si="2"/>
        <v>8</v>
      </c>
      <c r="J56" s="45">
        <f t="shared" si="2"/>
        <v>8</v>
      </c>
      <c r="K56" s="45">
        <f t="shared" si="2"/>
        <v>3</v>
      </c>
      <c r="L56" s="45">
        <f t="shared" si="2"/>
        <v>7</v>
      </c>
      <c r="M56" s="45">
        <f t="shared" si="2"/>
        <v>8</v>
      </c>
      <c r="N56" s="45">
        <f t="shared" si="2"/>
        <v>2</v>
      </c>
      <c r="O56" s="45">
        <f t="shared" si="2"/>
        <v>6</v>
      </c>
      <c r="P56" s="45">
        <f t="shared" si="2"/>
        <v>9</v>
      </c>
      <c r="Q56" s="45">
        <f t="shared" si="2"/>
        <v>4</v>
      </c>
      <c r="R56" s="45">
        <f>SUM(R49:R55)</f>
        <v>5</v>
      </c>
      <c r="S56" s="45">
        <f t="shared" si="2"/>
        <v>10</v>
      </c>
      <c r="T56" s="45">
        <f t="shared" si="2"/>
        <v>4</v>
      </c>
      <c r="U56" s="45">
        <f t="shared" si="2"/>
        <v>10</v>
      </c>
      <c r="V56" s="45">
        <f t="shared" si="2"/>
        <v>9</v>
      </c>
      <c r="W56" s="45">
        <f t="shared" si="2"/>
        <v>0</v>
      </c>
      <c r="X56" s="45">
        <f t="shared" si="2"/>
        <v>10</v>
      </c>
      <c r="Y56" s="45">
        <f t="shared" si="2"/>
        <v>8</v>
      </c>
      <c r="Z56" s="45">
        <f t="shared" si="2"/>
        <v>1</v>
      </c>
      <c r="AA56" s="45">
        <f t="shared" si="2"/>
        <v>11</v>
      </c>
      <c r="AB56" s="45">
        <f t="shared" si="2"/>
        <v>8</v>
      </c>
      <c r="AC56" s="45">
        <f t="shared" si="2"/>
        <v>0</v>
      </c>
      <c r="AD56" s="45">
        <f t="shared" si="2"/>
        <v>10</v>
      </c>
      <c r="AE56" s="45">
        <f t="shared" si="2"/>
        <v>9</v>
      </c>
      <c r="AF56" s="45">
        <f t="shared" si="2"/>
        <v>0</v>
      </c>
      <c r="AG56" s="45">
        <f t="shared" si="2"/>
        <v>9</v>
      </c>
      <c r="AH56" s="45">
        <f t="shared" si="2"/>
        <v>10</v>
      </c>
      <c r="AI56" s="45">
        <f t="shared" si="2"/>
        <v>0</v>
      </c>
      <c r="AJ56" s="45">
        <f t="shared" si="2"/>
        <v>5</v>
      </c>
      <c r="AK56" s="45">
        <f t="shared" si="2"/>
        <v>12</v>
      </c>
      <c r="AL56" s="45">
        <f t="shared" si="2"/>
        <v>2</v>
      </c>
    </row>
    <row r="57" spans="2:38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73.684210526315795</v>
      </c>
      <c r="G57" s="25">
        <f>G56*100/E56</f>
        <v>26.315789473684209</v>
      </c>
      <c r="H57" s="25">
        <f>H56*100/E56</f>
        <v>0</v>
      </c>
      <c r="I57" s="25">
        <f>I56*100/E56</f>
        <v>42.10526315789474</v>
      </c>
      <c r="J57" s="25">
        <f>J56*100/E56</f>
        <v>42.10526315789474</v>
      </c>
      <c r="K57" s="25">
        <f>K56*100/E56</f>
        <v>15.789473684210526</v>
      </c>
      <c r="L57" s="25">
        <f>L56*100/E56</f>
        <v>36.842105263157897</v>
      </c>
      <c r="M57" s="25">
        <f>M56*100/E56</f>
        <v>42.10526315789474</v>
      </c>
      <c r="N57" s="25">
        <f>N56*100/E56</f>
        <v>10.526315789473685</v>
      </c>
      <c r="O57" s="25">
        <f>O56*100/E56</f>
        <v>31.578947368421051</v>
      </c>
      <c r="P57" s="25">
        <f>P56*100/E56</f>
        <v>47.368421052631582</v>
      </c>
      <c r="Q57" s="25">
        <f>Q56*100/E56</f>
        <v>21.05263157894737</v>
      </c>
      <c r="R57" s="25">
        <f>R56*100/E56</f>
        <v>26.315789473684209</v>
      </c>
      <c r="S57" s="25">
        <f>S56*100/E56</f>
        <v>52.631578947368418</v>
      </c>
      <c r="T57" s="25">
        <f>T56*100/E56</f>
        <v>21.05263157894737</v>
      </c>
      <c r="U57" s="25">
        <f>U56*100/E56</f>
        <v>52.631578947368418</v>
      </c>
      <c r="V57" s="25">
        <f>V56*100/E56</f>
        <v>47.368421052631582</v>
      </c>
      <c r="W57" s="25">
        <f>W56*100/E56</f>
        <v>0</v>
      </c>
      <c r="X57" s="25">
        <f>X56*100/E56</f>
        <v>52.631578947368418</v>
      </c>
      <c r="Y57" s="25">
        <f>Y56*100/E56</f>
        <v>42.10526315789474</v>
      </c>
      <c r="Z57" s="25">
        <f>Z56*100/E56</f>
        <v>5.2631578947368425</v>
      </c>
      <c r="AA57" s="25">
        <f>AA56*100/E56</f>
        <v>57.89473684210526</v>
      </c>
      <c r="AB57" s="25">
        <f>AB56*100/E56</f>
        <v>42.10526315789474</v>
      </c>
      <c r="AC57" s="25">
        <f>AC56*100/E56</f>
        <v>0</v>
      </c>
      <c r="AD57" s="25">
        <f>AD56*100/E56</f>
        <v>52.631578947368418</v>
      </c>
      <c r="AE57" s="25">
        <f>AE56*100/E56</f>
        <v>47.368421052631582</v>
      </c>
      <c r="AF57" s="25">
        <f>AF56*100/E56</f>
        <v>0</v>
      </c>
      <c r="AG57" s="25">
        <f>AG56*100/E56</f>
        <v>47.368421052631582</v>
      </c>
      <c r="AH57" s="25">
        <f>AH56*100/E56</f>
        <v>52.631578947368418</v>
      </c>
      <c r="AI57" s="25">
        <f>AI56*100/E56</f>
        <v>0</v>
      </c>
      <c r="AJ57" s="25">
        <f>AJ56*100/E56</f>
        <v>26.315789473684209</v>
      </c>
      <c r="AK57" s="25">
        <f>AK56*100/E56</f>
        <v>63.157894736842103</v>
      </c>
      <c r="AL57" s="25">
        <f>AL56*100/E56</f>
        <v>10.526315789473685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D27:AF27"/>
    <mergeCell ref="AG27:AI27"/>
    <mergeCell ref="AJ27:AJ28"/>
    <mergeCell ref="AJ21:AL21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:H2"/>
    <mergeCell ref="I7:K7"/>
    <mergeCell ref="I6:Q6"/>
    <mergeCell ref="L7:N7"/>
    <mergeCell ref="O7:Q7"/>
    <mergeCell ref="F7:F8"/>
    <mergeCell ref="E6:E8"/>
    <mergeCell ref="F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topLeftCell="H4" zoomScale="70" zoomScaleNormal="70" workbookViewId="0">
      <selection activeCell="U15" sqref="U15"/>
    </sheetView>
  </sheetViews>
  <sheetFormatPr defaultRowHeight="15" x14ac:dyDescent="0.25"/>
  <cols>
    <col min="3" max="4" width="35.7109375" customWidth="1"/>
    <col min="5" max="41" width="10.7109375" customWidth="1"/>
  </cols>
  <sheetData>
    <row r="1" spans="2:4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101" t="s">
        <v>24</v>
      </c>
      <c r="AN1" s="101"/>
      <c r="AO1" s="101"/>
    </row>
    <row r="2" spans="2:41" ht="15" customHeight="1" x14ac:dyDescent="0.25">
      <c r="B2" s="1"/>
      <c r="C2" s="95" t="s">
        <v>37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КГУ "ОШ.им.К.Шайменова"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 x14ac:dyDescent="0.25">
      <c r="B3" s="1"/>
      <c r="C3" s="19" t="s">
        <v>38</v>
      </c>
      <c r="D3" s="16" t="str">
        <f>'младшая группа'!D3</f>
        <v>Майкотова Жанэля Муратовна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Нуринский р-н, село Шахтерское,ул. Мектеп 1Б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казахский, русский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98" t="s">
        <v>10</v>
      </c>
      <c r="V6" s="99"/>
      <c r="W6" s="100"/>
      <c r="X6" s="98" t="s">
        <v>11</v>
      </c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100"/>
      <c r="AM6" s="94" t="s">
        <v>8</v>
      </c>
      <c r="AN6" s="94"/>
      <c r="AO6" s="94"/>
    </row>
    <row r="7" spans="2:41" ht="21.7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102" t="s">
        <v>30</v>
      </c>
      <c r="P7" s="103"/>
      <c r="Q7" s="104"/>
      <c r="R7" s="98" t="s">
        <v>29</v>
      </c>
      <c r="S7" s="99"/>
      <c r="T7" s="100"/>
      <c r="U7" s="96" t="s">
        <v>5</v>
      </c>
      <c r="V7" s="96" t="s">
        <v>6</v>
      </c>
      <c r="W7" s="96" t="s">
        <v>7</v>
      </c>
      <c r="X7" s="98" t="s">
        <v>26</v>
      </c>
      <c r="Y7" s="99"/>
      <c r="Z7" s="100"/>
      <c r="AA7" s="98" t="s">
        <v>22</v>
      </c>
      <c r="AB7" s="99"/>
      <c r="AC7" s="100"/>
      <c r="AD7" s="98" t="s">
        <v>27</v>
      </c>
      <c r="AE7" s="99"/>
      <c r="AF7" s="100"/>
      <c r="AG7" s="98" t="s">
        <v>28</v>
      </c>
      <c r="AH7" s="99"/>
      <c r="AI7" s="100"/>
      <c r="AJ7" s="98" t="s">
        <v>23</v>
      </c>
      <c r="AK7" s="99"/>
      <c r="AL7" s="100"/>
      <c r="AM7" s="96" t="s">
        <v>5</v>
      </c>
      <c r="AN7" s="96" t="s">
        <v>6</v>
      </c>
      <c r="AO7" s="96" t="s">
        <v>7</v>
      </c>
    </row>
    <row r="8" spans="2:41" ht="62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 x14ac:dyDescent="0.25">
      <c r="B9" s="8">
        <v>1</v>
      </c>
      <c r="C9" s="42" t="s">
        <v>87</v>
      </c>
      <c r="D9" s="42" t="s">
        <v>88</v>
      </c>
      <c r="E9" s="43">
        <v>4</v>
      </c>
      <c r="F9" s="42">
        <v>2</v>
      </c>
      <c r="G9" s="42">
        <v>2</v>
      </c>
      <c r="H9" s="42"/>
      <c r="I9" s="42"/>
      <c r="J9" s="42">
        <v>3</v>
      </c>
      <c r="K9" s="42">
        <v>1</v>
      </c>
      <c r="L9" s="42">
        <v>1</v>
      </c>
      <c r="M9" s="42">
        <v>2</v>
      </c>
      <c r="N9" s="42">
        <v>1</v>
      </c>
      <c r="O9" s="47"/>
      <c r="P9" s="47">
        <v>2</v>
      </c>
      <c r="Q9" s="47">
        <v>2</v>
      </c>
      <c r="R9" s="42">
        <v>2</v>
      </c>
      <c r="S9" s="42">
        <v>1</v>
      </c>
      <c r="T9" s="42">
        <v>1</v>
      </c>
      <c r="U9" s="42">
        <v>1</v>
      </c>
      <c r="V9" s="42">
        <v>2</v>
      </c>
      <c r="W9" s="42">
        <v>1</v>
      </c>
      <c r="X9" s="42">
        <v>1</v>
      </c>
      <c r="Y9" s="42">
        <v>3</v>
      </c>
      <c r="Z9" s="42"/>
      <c r="AA9" s="42"/>
      <c r="AB9" s="42">
        <v>3</v>
      </c>
      <c r="AC9" s="42">
        <v>1</v>
      </c>
      <c r="AD9" s="42">
        <v>1</v>
      </c>
      <c r="AE9" s="42">
        <v>3</v>
      </c>
      <c r="AF9" s="42"/>
      <c r="AG9" s="42">
        <v>1</v>
      </c>
      <c r="AH9" s="42">
        <v>3</v>
      </c>
      <c r="AI9" s="42"/>
      <c r="AJ9" s="42">
        <v>1</v>
      </c>
      <c r="AK9" s="42">
        <v>2</v>
      </c>
      <c r="AL9" s="42">
        <v>1</v>
      </c>
      <c r="AM9" s="42">
        <v>0</v>
      </c>
      <c r="AN9" s="42">
        <v>3</v>
      </c>
      <c r="AO9" s="42">
        <v>1</v>
      </c>
    </row>
    <row r="10" spans="2:41" ht="15.75" x14ac:dyDescent="0.25">
      <c r="B10" s="8">
        <v>2</v>
      </c>
      <c r="C10" s="42" t="s">
        <v>89</v>
      </c>
      <c r="D10" s="42" t="s">
        <v>97</v>
      </c>
      <c r="E10" s="43">
        <v>10</v>
      </c>
      <c r="F10" s="42">
        <v>5</v>
      </c>
      <c r="G10" s="42">
        <v>3</v>
      </c>
      <c r="H10" s="42">
        <v>2</v>
      </c>
      <c r="I10" s="42">
        <v>3</v>
      </c>
      <c r="J10" s="42">
        <v>4</v>
      </c>
      <c r="K10" s="42">
        <v>3</v>
      </c>
      <c r="L10" s="42">
        <v>1</v>
      </c>
      <c r="M10" s="42">
        <v>2</v>
      </c>
      <c r="N10" s="42">
        <v>7</v>
      </c>
      <c r="O10" s="47">
        <v>3</v>
      </c>
      <c r="P10" s="47">
        <v>3</v>
      </c>
      <c r="Q10" s="47">
        <v>4</v>
      </c>
      <c r="R10" s="42">
        <v>1</v>
      </c>
      <c r="S10" s="42">
        <v>3</v>
      </c>
      <c r="T10" s="42">
        <v>6</v>
      </c>
      <c r="U10" s="42">
        <v>2</v>
      </c>
      <c r="V10" s="42">
        <v>4</v>
      </c>
      <c r="W10" s="42">
        <v>4</v>
      </c>
      <c r="X10" s="42">
        <v>3</v>
      </c>
      <c r="Y10" s="42">
        <v>3</v>
      </c>
      <c r="Z10" s="42">
        <v>4</v>
      </c>
      <c r="AA10" s="42">
        <v>3</v>
      </c>
      <c r="AB10" s="42">
        <v>3</v>
      </c>
      <c r="AC10" s="42">
        <v>4</v>
      </c>
      <c r="AD10" s="42">
        <v>2</v>
      </c>
      <c r="AE10" s="42">
        <v>3</v>
      </c>
      <c r="AF10" s="42">
        <v>5</v>
      </c>
      <c r="AG10" s="42">
        <v>2</v>
      </c>
      <c r="AH10" s="42">
        <v>3</v>
      </c>
      <c r="AI10" s="42">
        <v>5</v>
      </c>
      <c r="AJ10" s="42">
        <v>2</v>
      </c>
      <c r="AK10" s="42">
        <v>3</v>
      </c>
      <c r="AL10" s="42">
        <v>5</v>
      </c>
      <c r="AM10" s="42">
        <v>2</v>
      </c>
      <c r="AN10" s="42">
        <v>3</v>
      </c>
      <c r="AO10" s="42">
        <v>5</v>
      </c>
    </row>
    <row r="11" spans="2:41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 x14ac:dyDescent="0.25">
      <c r="B16" s="90" t="s">
        <v>13</v>
      </c>
      <c r="C16" s="91"/>
      <c r="D16" s="92"/>
      <c r="E16" s="45">
        <f>SUM(E9:E15)</f>
        <v>14</v>
      </c>
      <c r="F16" s="45">
        <f t="shared" ref="F16:AO16" si="0">SUM(F9:F15)</f>
        <v>7</v>
      </c>
      <c r="G16" s="45">
        <f t="shared" si="0"/>
        <v>5</v>
      </c>
      <c r="H16" s="45">
        <f t="shared" si="0"/>
        <v>2</v>
      </c>
      <c r="I16" s="45">
        <f t="shared" si="0"/>
        <v>3</v>
      </c>
      <c r="J16" s="45">
        <f t="shared" si="0"/>
        <v>7</v>
      </c>
      <c r="K16" s="45">
        <f t="shared" si="0"/>
        <v>4</v>
      </c>
      <c r="L16" s="45">
        <f t="shared" si="0"/>
        <v>2</v>
      </c>
      <c r="M16" s="45">
        <f t="shared" si="0"/>
        <v>4</v>
      </c>
      <c r="N16" s="45">
        <f t="shared" si="0"/>
        <v>8</v>
      </c>
      <c r="O16" s="50">
        <f t="shared" si="0"/>
        <v>3</v>
      </c>
      <c r="P16" s="50">
        <f t="shared" si="0"/>
        <v>5</v>
      </c>
      <c r="Q16" s="50">
        <f t="shared" si="0"/>
        <v>6</v>
      </c>
      <c r="R16" s="45">
        <f t="shared" si="0"/>
        <v>3</v>
      </c>
      <c r="S16" s="45">
        <f t="shared" si="0"/>
        <v>4</v>
      </c>
      <c r="T16" s="45">
        <f t="shared" si="0"/>
        <v>7</v>
      </c>
      <c r="U16" s="45">
        <f t="shared" si="0"/>
        <v>3</v>
      </c>
      <c r="V16" s="45">
        <f t="shared" si="0"/>
        <v>6</v>
      </c>
      <c r="W16" s="45">
        <f t="shared" si="0"/>
        <v>5</v>
      </c>
      <c r="X16" s="45">
        <f t="shared" si="0"/>
        <v>4</v>
      </c>
      <c r="Y16" s="45">
        <f t="shared" si="0"/>
        <v>6</v>
      </c>
      <c r="Z16" s="45">
        <f t="shared" si="0"/>
        <v>4</v>
      </c>
      <c r="AA16" s="45">
        <f t="shared" si="0"/>
        <v>3</v>
      </c>
      <c r="AB16" s="45">
        <f t="shared" si="0"/>
        <v>6</v>
      </c>
      <c r="AC16" s="45">
        <f t="shared" si="0"/>
        <v>5</v>
      </c>
      <c r="AD16" s="45">
        <f t="shared" si="0"/>
        <v>3</v>
      </c>
      <c r="AE16" s="45">
        <f t="shared" si="0"/>
        <v>6</v>
      </c>
      <c r="AF16" s="45">
        <f t="shared" si="0"/>
        <v>5</v>
      </c>
      <c r="AG16" s="45">
        <f t="shared" si="0"/>
        <v>3</v>
      </c>
      <c r="AH16" s="45">
        <f t="shared" si="0"/>
        <v>6</v>
      </c>
      <c r="AI16" s="45">
        <f t="shared" si="0"/>
        <v>5</v>
      </c>
      <c r="AJ16" s="45">
        <f t="shared" si="0"/>
        <v>3</v>
      </c>
      <c r="AK16" s="45">
        <f t="shared" si="0"/>
        <v>5</v>
      </c>
      <c r="AL16" s="45">
        <f t="shared" si="0"/>
        <v>6</v>
      </c>
      <c r="AM16" s="45">
        <f t="shared" si="0"/>
        <v>2</v>
      </c>
      <c r="AN16" s="45">
        <f t="shared" si="0"/>
        <v>6</v>
      </c>
      <c r="AO16" s="45">
        <f t="shared" si="0"/>
        <v>6</v>
      </c>
    </row>
    <row r="17" spans="2:41" ht="15.75" x14ac:dyDescent="0.25">
      <c r="B17" s="90" t="s">
        <v>14</v>
      </c>
      <c r="C17" s="91"/>
      <c r="D17" s="91"/>
      <c r="E17" s="6">
        <f>E16*100/E16</f>
        <v>100</v>
      </c>
      <c r="F17" s="26">
        <f>F16*100/E16</f>
        <v>50</v>
      </c>
      <c r="G17" s="25">
        <f>G16*100/E16</f>
        <v>35.714285714285715</v>
      </c>
      <c r="H17" s="25">
        <f>H16*100/E16</f>
        <v>14.285714285714286</v>
      </c>
      <c r="I17" s="25">
        <f>I16*100/E16</f>
        <v>21.428571428571427</v>
      </c>
      <c r="J17" s="25">
        <f>J16*100/E16</f>
        <v>50</v>
      </c>
      <c r="K17" s="25">
        <f>K16*100/E16</f>
        <v>28.571428571428573</v>
      </c>
      <c r="L17" s="25">
        <f>L16*100/E16</f>
        <v>14.285714285714286</v>
      </c>
      <c r="M17" s="25">
        <f>M16*100/E16</f>
        <v>28.571428571428573</v>
      </c>
      <c r="N17" s="25">
        <f>N16*100/E16</f>
        <v>57.142857142857146</v>
      </c>
      <c r="O17" s="30">
        <f>O16*100/E16</f>
        <v>21.428571428571427</v>
      </c>
      <c r="P17" s="30">
        <f>P16*100/E16</f>
        <v>35.714285714285715</v>
      </c>
      <c r="Q17" s="30">
        <f>Q16*100/E16</f>
        <v>42.857142857142854</v>
      </c>
      <c r="R17" s="25">
        <f>R16*100/E16</f>
        <v>21.428571428571427</v>
      </c>
      <c r="S17" s="25">
        <f>S16*100/E16</f>
        <v>28.571428571428573</v>
      </c>
      <c r="T17" s="25">
        <f>T16*100/E16</f>
        <v>50</v>
      </c>
      <c r="U17" s="25">
        <f>U16*100/E16</f>
        <v>21.428571428571427</v>
      </c>
      <c r="V17" s="25">
        <f>V16*100/E16</f>
        <v>42.857142857142854</v>
      </c>
      <c r="W17" s="25">
        <f>W16*100/E16</f>
        <v>35.714285714285715</v>
      </c>
      <c r="X17" s="25">
        <f>X16*100/E16</f>
        <v>28.571428571428573</v>
      </c>
      <c r="Y17" s="25">
        <f>Y16*100/E16</f>
        <v>42.857142857142854</v>
      </c>
      <c r="Z17" s="25">
        <f>Z16*100/E16</f>
        <v>28.571428571428573</v>
      </c>
      <c r="AA17" s="25">
        <f>AA16*100/E16</f>
        <v>21.428571428571427</v>
      </c>
      <c r="AB17" s="25">
        <f>AB16*100/E16</f>
        <v>42.857142857142854</v>
      </c>
      <c r="AC17" s="25">
        <f>AC16*100/E16</f>
        <v>35.714285714285715</v>
      </c>
      <c r="AD17" s="25">
        <f>AD16*100/E16</f>
        <v>21.428571428571427</v>
      </c>
      <c r="AE17" s="25">
        <f>AE16*100/E16</f>
        <v>42.857142857142854</v>
      </c>
      <c r="AF17" s="25">
        <f>AF16*100/E16</f>
        <v>35.714285714285715</v>
      </c>
      <c r="AG17" s="25">
        <f>AG16*100/E16</f>
        <v>21.428571428571427</v>
      </c>
      <c r="AH17" s="25">
        <f>AH16*100/E16</f>
        <v>42.857142857142854</v>
      </c>
      <c r="AI17" s="25">
        <f>AI16*100/E16</f>
        <v>35.714285714285715</v>
      </c>
      <c r="AJ17" s="25">
        <f>AJ16*100/E16</f>
        <v>21.428571428571427</v>
      </c>
      <c r="AK17" s="25">
        <f>AK16*100/E16</f>
        <v>35.714285714285715</v>
      </c>
      <c r="AL17" s="25">
        <f>AL16*100/E16</f>
        <v>42.857142857142854</v>
      </c>
      <c r="AM17" s="25">
        <f>AM16*100/E16</f>
        <v>14.285714285714286</v>
      </c>
      <c r="AN17" s="25">
        <f>AN16*100/E16</f>
        <v>42.857142857142854</v>
      </c>
      <c r="AO17" s="25">
        <f>AO16*100/E16</f>
        <v>42.857142857142854</v>
      </c>
    </row>
    <row r="21" spans="2:4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01" t="s">
        <v>24</v>
      </c>
      <c r="AN21" s="101"/>
      <c r="AO21" s="101"/>
    </row>
    <row r="22" spans="2:41" ht="15.75" x14ac:dyDescent="0.25">
      <c r="B22" s="1"/>
      <c r="C22" s="95" t="s">
        <v>37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КГУ "ОШ.им.К.Шайменова"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 x14ac:dyDescent="0.25">
      <c r="B23" s="1"/>
      <c r="C23" s="19" t="s">
        <v>38</v>
      </c>
      <c r="D23" s="16" t="str">
        <f>'группа раннего возраста'!D3</f>
        <v>Майкотова Ж.М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Нуринский р-н, село Шахтерское,ул. Мектеп 1Б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русский, казахский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98" t="s">
        <v>10</v>
      </c>
      <c r="V26" s="99"/>
      <c r="W26" s="100"/>
      <c r="X26" s="98" t="s">
        <v>11</v>
      </c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100"/>
      <c r="AM26" s="94" t="s">
        <v>8</v>
      </c>
      <c r="AN26" s="94"/>
      <c r="AO26" s="94"/>
    </row>
    <row r="27" spans="2:41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30</v>
      </c>
      <c r="P27" s="99"/>
      <c r="Q27" s="100"/>
      <c r="R27" s="98" t="s">
        <v>29</v>
      </c>
      <c r="S27" s="99"/>
      <c r="T27" s="100"/>
      <c r="U27" s="96" t="s">
        <v>5</v>
      </c>
      <c r="V27" s="96" t="s">
        <v>6</v>
      </c>
      <c r="W27" s="96" t="s">
        <v>7</v>
      </c>
      <c r="X27" s="98" t="s">
        <v>26</v>
      </c>
      <c r="Y27" s="99"/>
      <c r="Z27" s="100"/>
      <c r="AA27" s="98" t="s">
        <v>22</v>
      </c>
      <c r="AB27" s="99"/>
      <c r="AC27" s="100"/>
      <c r="AD27" s="98" t="s">
        <v>27</v>
      </c>
      <c r="AE27" s="99"/>
      <c r="AF27" s="100"/>
      <c r="AG27" s="98" t="s">
        <v>28</v>
      </c>
      <c r="AH27" s="99"/>
      <c r="AI27" s="100"/>
      <c r="AJ27" s="98" t="s">
        <v>23</v>
      </c>
      <c r="AK27" s="99"/>
      <c r="AL27" s="100"/>
      <c r="AM27" s="96" t="s">
        <v>5</v>
      </c>
      <c r="AN27" s="96" t="s">
        <v>6</v>
      </c>
      <c r="AO27" s="96" t="s">
        <v>7</v>
      </c>
    </row>
    <row r="28" spans="2:41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 x14ac:dyDescent="0.25">
      <c r="B29" s="17">
        <v>1</v>
      </c>
      <c r="C29" s="42" t="s">
        <v>89</v>
      </c>
      <c r="D29" s="42" t="s">
        <v>97</v>
      </c>
      <c r="E29" s="43">
        <v>10</v>
      </c>
      <c r="F29" s="42">
        <v>6</v>
      </c>
      <c r="G29" s="42">
        <v>4</v>
      </c>
      <c r="H29" s="42">
        <v>0</v>
      </c>
      <c r="I29" s="42">
        <v>5</v>
      </c>
      <c r="J29" s="42">
        <v>5</v>
      </c>
      <c r="K29" s="42">
        <v>0</v>
      </c>
      <c r="L29" s="42">
        <v>5</v>
      </c>
      <c r="M29" s="42">
        <v>5</v>
      </c>
      <c r="N29" s="42">
        <v>0</v>
      </c>
      <c r="O29" s="42">
        <v>4</v>
      </c>
      <c r="P29" s="42">
        <v>6</v>
      </c>
      <c r="Q29" s="42">
        <v>1</v>
      </c>
      <c r="R29" s="42">
        <v>5</v>
      </c>
      <c r="S29" s="42">
        <v>3</v>
      </c>
      <c r="T29" s="42">
        <v>2</v>
      </c>
      <c r="U29" s="42">
        <v>5</v>
      </c>
      <c r="V29" s="42">
        <v>3</v>
      </c>
      <c r="W29" s="42">
        <v>2</v>
      </c>
      <c r="X29" s="42">
        <v>5</v>
      </c>
      <c r="Y29" s="42">
        <v>3</v>
      </c>
      <c r="Z29" s="42">
        <v>2</v>
      </c>
      <c r="AA29" s="42">
        <v>5</v>
      </c>
      <c r="AB29" s="42">
        <v>3</v>
      </c>
      <c r="AC29" s="42">
        <v>2</v>
      </c>
      <c r="AD29" s="42">
        <v>5</v>
      </c>
      <c r="AE29" s="42">
        <v>3</v>
      </c>
      <c r="AF29" s="42">
        <v>2</v>
      </c>
      <c r="AG29" s="42">
        <v>5</v>
      </c>
      <c r="AH29" s="42">
        <v>3</v>
      </c>
      <c r="AI29" s="42">
        <v>2</v>
      </c>
      <c r="AJ29" s="42">
        <v>5</v>
      </c>
      <c r="AK29" s="42">
        <v>3</v>
      </c>
      <c r="AL29" s="42">
        <v>2</v>
      </c>
      <c r="AM29" s="42">
        <v>5</v>
      </c>
      <c r="AN29" s="42">
        <v>3</v>
      </c>
      <c r="AO29" s="42">
        <v>2</v>
      </c>
    </row>
    <row r="30" spans="2:41" ht="15.75" x14ac:dyDescent="0.25">
      <c r="B30" s="17">
        <v>2</v>
      </c>
      <c r="C30" s="42" t="s">
        <v>87</v>
      </c>
      <c r="D30" s="42" t="s">
        <v>88</v>
      </c>
      <c r="E30" s="43">
        <v>4</v>
      </c>
      <c r="F30" s="42">
        <v>2</v>
      </c>
      <c r="G30" s="42">
        <v>2</v>
      </c>
      <c r="H30" s="42">
        <v>0</v>
      </c>
      <c r="I30" s="42">
        <v>0</v>
      </c>
      <c r="J30" s="42">
        <v>4</v>
      </c>
      <c r="K30" s="42">
        <v>0</v>
      </c>
      <c r="L30" s="42">
        <v>0</v>
      </c>
      <c r="M30" s="42">
        <v>4</v>
      </c>
      <c r="N30" s="42">
        <v>0</v>
      </c>
      <c r="O30" s="42">
        <v>0</v>
      </c>
      <c r="P30" s="42">
        <v>4</v>
      </c>
      <c r="Q30" s="42">
        <v>0</v>
      </c>
      <c r="R30" s="42">
        <v>0</v>
      </c>
      <c r="S30" s="42">
        <v>4</v>
      </c>
      <c r="T30" s="42">
        <v>0</v>
      </c>
      <c r="U30" s="42">
        <v>1</v>
      </c>
      <c r="V30" s="42">
        <v>2</v>
      </c>
      <c r="W30" s="42">
        <v>1</v>
      </c>
      <c r="X30" s="42">
        <v>1</v>
      </c>
      <c r="Y30" s="42">
        <v>3</v>
      </c>
      <c r="Z30" s="42">
        <v>0</v>
      </c>
      <c r="AA30" s="42">
        <v>0</v>
      </c>
      <c r="AB30" s="42">
        <v>3</v>
      </c>
      <c r="AC30" s="42">
        <v>1</v>
      </c>
      <c r="AD30" s="42">
        <v>1</v>
      </c>
      <c r="AE30" s="42">
        <v>2</v>
      </c>
      <c r="AF30" s="42">
        <v>1</v>
      </c>
      <c r="AG30" s="42">
        <v>1</v>
      </c>
      <c r="AH30" s="42">
        <v>2</v>
      </c>
      <c r="AI30" s="42">
        <v>1</v>
      </c>
      <c r="AJ30" s="42">
        <v>1</v>
      </c>
      <c r="AK30" s="42">
        <v>2</v>
      </c>
      <c r="AL30" s="42">
        <v>1</v>
      </c>
      <c r="AM30" s="42">
        <v>0</v>
      </c>
      <c r="AN30" s="42">
        <v>3</v>
      </c>
      <c r="AO30" s="42">
        <v>1</v>
      </c>
    </row>
    <row r="31" spans="2:41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 x14ac:dyDescent="0.25">
      <c r="B36" s="90" t="s">
        <v>13</v>
      </c>
      <c r="C36" s="91"/>
      <c r="D36" s="92"/>
      <c r="E36" s="45">
        <f>SUM(E29:E35)</f>
        <v>14</v>
      </c>
      <c r="F36" s="45">
        <f t="shared" ref="F36:AO36" si="1">SUM(F29:F35)</f>
        <v>8</v>
      </c>
      <c r="G36" s="45">
        <f t="shared" si="1"/>
        <v>6</v>
      </c>
      <c r="H36" s="45">
        <f t="shared" si="1"/>
        <v>0</v>
      </c>
      <c r="I36" s="45">
        <f t="shared" si="1"/>
        <v>5</v>
      </c>
      <c r="J36" s="45">
        <f t="shared" si="1"/>
        <v>9</v>
      </c>
      <c r="K36" s="45">
        <f t="shared" si="1"/>
        <v>0</v>
      </c>
      <c r="L36" s="45">
        <f t="shared" si="1"/>
        <v>5</v>
      </c>
      <c r="M36" s="45">
        <f t="shared" si="1"/>
        <v>9</v>
      </c>
      <c r="N36" s="45">
        <f t="shared" si="1"/>
        <v>0</v>
      </c>
      <c r="O36" s="45">
        <f t="shared" si="1"/>
        <v>4</v>
      </c>
      <c r="P36" s="45">
        <f t="shared" si="1"/>
        <v>10</v>
      </c>
      <c r="Q36" s="45">
        <f t="shared" si="1"/>
        <v>1</v>
      </c>
      <c r="R36" s="45">
        <f t="shared" si="1"/>
        <v>5</v>
      </c>
      <c r="S36" s="45">
        <f t="shared" si="1"/>
        <v>7</v>
      </c>
      <c r="T36" s="45">
        <f t="shared" si="1"/>
        <v>2</v>
      </c>
      <c r="U36" s="45">
        <f t="shared" si="1"/>
        <v>6</v>
      </c>
      <c r="V36" s="45">
        <f t="shared" si="1"/>
        <v>5</v>
      </c>
      <c r="W36" s="45">
        <f t="shared" si="1"/>
        <v>3</v>
      </c>
      <c r="X36" s="45">
        <f t="shared" si="1"/>
        <v>6</v>
      </c>
      <c r="Y36" s="45">
        <f t="shared" si="1"/>
        <v>6</v>
      </c>
      <c r="Z36" s="45">
        <f t="shared" si="1"/>
        <v>2</v>
      </c>
      <c r="AA36" s="45">
        <f t="shared" si="1"/>
        <v>5</v>
      </c>
      <c r="AB36" s="45">
        <f t="shared" si="1"/>
        <v>6</v>
      </c>
      <c r="AC36" s="45">
        <f t="shared" si="1"/>
        <v>3</v>
      </c>
      <c r="AD36" s="45">
        <f t="shared" si="1"/>
        <v>6</v>
      </c>
      <c r="AE36" s="45">
        <f t="shared" si="1"/>
        <v>5</v>
      </c>
      <c r="AF36" s="45">
        <f t="shared" si="1"/>
        <v>3</v>
      </c>
      <c r="AG36" s="45">
        <f t="shared" si="1"/>
        <v>6</v>
      </c>
      <c r="AH36" s="45">
        <f t="shared" si="1"/>
        <v>5</v>
      </c>
      <c r="AI36" s="45">
        <f t="shared" si="1"/>
        <v>3</v>
      </c>
      <c r="AJ36" s="45">
        <f t="shared" si="1"/>
        <v>6</v>
      </c>
      <c r="AK36" s="45">
        <f t="shared" si="1"/>
        <v>5</v>
      </c>
      <c r="AL36" s="45">
        <f t="shared" si="1"/>
        <v>3</v>
      </c>
      <c r="AM36" s="45">
        <f t="shared" si="1"/>
        <v>5</v>
      </c>
      <c r="AN36" s="45">
        <f t="shared" si="1"/>
        <v>6</v>
      </c>
      <c r="AO36" s="45">
        <f t="shared" si="1"/>
        <v>3</v>
      </c>
    </row>
    <row r="37" spans="2:41" ht="15.75" x14ac:dyDescent="0.25">
      <c r="B37" s="90" t="s">
        <v>14</v>
      </c>
      <c r="C37" s="91"/>
      <c r="D37" s="91"/>
      <c r="E37" s="6">
        <f>E36*100/E36</f>
        <v>100</v>
      </c>
      <c r="F37" s="26">
        <f>F36*100/E36</f>
        <v>57.142857142857146</v>
      </c>
      <c r="G37" s="25">
        <f>G36*100/E36</f>
        <v>42.857142857142854</v>
      </c>
      <c r="H37" s="25">
        <f>H36*100/E36</f>
        <v>0</v>
      </c>
      <c r="I37" s="25">
        <f>I36*100/E36</f>
        <v>35.714285714285715</v>
      </c>
      <c r="J37" s="25">
        <f>J36*100/E36</f>
        <v>64.285714285714292</v>
      </c>
      <c r="K37" s="25">
        <f>K36*100/E36</f>
        <v>0</v>
      </c>
      <c r="L37" s="25">
        <f>L36*100/E36</f>
        <v>35.714285714285715</v>
      </c>
      <c r="M37" s="25">
        <f>M36*100/E36</f>
        <v>64.285714285714292</v>
      </c>
      <c r="N37" s="25">
        <f>N36*100/E36</f>
        <v>0</v>
      </c>
      <c r="O37" s="25">
        <f>O36*100/E36</f>
        <v>28.571428571428573</v>
      </c>
      <c r="P37" s="25">
        <f>P36*100/E36</f>
        <v>71.428571428571431</v>
      </c>
      <c r="Q37" s="25">
        <f>Q36*100/E36</f>
        <v>7.1428571428571432</v>
      </c>
      <c r="R37" s="25">
        <f>R36*100/E36</f>
        <v>35.714285714285715</v>
      </c>
      <c r="S37" s="25">
        <f>S36*100/E36</f>
        <v>50</v>
      </c>
      <c r="T37" s="25">
        <f>T36*100/E36</f>
        <v>14.285714285714286</v>
      </c>
      <c r="U37" s="25">
        <f>U36*100/E36</f>
        <v>42.857142857142854</v>
      </c>
      <c r="V37" s="25">
        <f>V36*100/E36</f>
        <v>35.714285714285715</v>
      </c>
      <c r="W37" s="25">
        <f>W36*100/E36</f>
        <v>21.428571428571427</v>
      </c>
      <c r="X37" s="25">
        <f>X36*100/E36</f>
        <v>42.857142857142854</v>
      </c>
      <c r="Y37" s="25">
        <f>Y36*100/E36</f>
        <v>42.857142857142854</v>
      </c>
      <c r="Z37" s="25">
        <f>Z36*100/E36</f>
        <v>14.285714285714286</v>
      </c>
      <c r="AA37" s="25">
        <f>AA36*100/E36</f>
        <v>35.714285714285715</v>
      </c>
      <c r="AB37" s="25">
        <f>AB36*100/E36</f>
        <v>42.857142857142854</v>
      </c>
      <c r="AC37" s="25">
        <f>AC36*100/E36</f>
        <v>21.428571428571427</v>
      </c>
      <c r="AD37" s="25">
        <f>AD36*100/E36</f>
        <v>42.857142857142854</v>
      </c>
      <c r="AE37" s="25">
        <f>AE36*100/E36</f>
        <v>35.714285714285715</v>
      </c>
      <c r="AF37" s="25">
        <f>AF36*100/E36</f>
        <v>21.428571428571427</v>
      </c>
      <c r="AG37" s="25">
        <f>AG36*100/E36</f>
        <v>42.857142857142854</v>
      </c>
      <c r="AH37" s="25">
        <f>AH36*100/E36</f>
        <v>35.714285714285715</v>
      </c>
      <c r="AI37" s="25">
        <f>AI36*100/E36</f>
        <v>21.428571428571427</v>
      </c>
      <c r="AJ37" s="25">
        <f>AJ36*100/E36</f>
        <v>42.857142857142854</v>
      </c>
      <c r="AK37" s="25">
        <f>AK36*100/E36</f>
        <v>35.714285714285715</v>
      </c>
      <c r="AL37" s="25">
        <f>AL36*100/E36</f>
        <v>21.428571428571427</v>
      </c>
      <c r="AM37" s="25">
        <f>AM36*100/E36</f>
        <v>35.714285714285715</v>
      </c>
      <c r="AN37" s="25">
        <f>AN36*100/E36</f>
        <v>42.857142857142854</v>
      </c>
      <c r="AO37" s="25">
        <f>AO36*100/E36</f>
        <v>21.428571428571427</v>
      </c>
    </row>
    <row r="41" spans="2:4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01" t="s">
        <v>24</v>
      </c>
      <c r="AN41" s="101"/>
      <c r="AO41" s="101"/>
    </row>
    <row r="42" spans="2:41" ht="15.75" x14ac:dyDescent="0.25">
      <c r="B42" s="1"/>
      <c r="C42" s="95" t="s">
        <v>37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КГУ "ОШ.им.К.Шайменова"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 x14ac:dyDescent="0.25">
      <c r="B43" s="1"/>
      <c r="C43" s="19" t="s">
        <v>38</v>
      </c>
      <c r="D43" s="16" t="str">
        <f>'группа раннего возраста'!D23</f>
        <v>Майкотова Ж.М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Нуринский р-н, село Шахтерское,ул. Мектеп 1Б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русский, казахский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  <c r="U46" s="98" t="s">
        <v>10</v>
      </c>
      <c r="V46" s="99"/>
      <c r="W46" s="100"/>
      <c r="X46" s="98" t="s">
        <v>11</v>
      </c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100"/>
      <c r="AM46" s="94" t="s">
        <v>8</v>
      </c>
      <c r="AN46" s="94"/>
      <c r="AO46" s="94"/>
    </row>
    <row r="47" spans="2:41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30</v>
      </c>
      <c r="P47" s="99"/>
      <c r="Q47" s="100"/>
      <c r="R47" s="98" t="s">
        <v>29</v>
      </c>
      <c r="S47" s="99"/>
      <c r="T47" s="100"/>
      <c r="U47" s="96" t="s">
        <v>5</v>
      </c>
      <c r="V47" s="96" t="s">
        <v>6</v>
      </c>
      <c r="W47" s="96" t="s">
        <v>7</v>
      </c>
      <c r="X47" s="98" t="s">
        <v>26</v>
      </c>
      <c r="Y47" s="99"/>
      <c r="Z47" s="100"/>
      <c r="AA47" s="98" t="s">
        <v>22</v>
      </c>
      <c r="AB47" s="99"/>
      <c r="AC47" s="100"/>
      <c r="AD47" s="98" t="s">
        <v>27</v>
      </c>
      <c r="AE47" s="99"/>
      <c r="AF47" s="100"/>
      <c r="AG47" s="98" t="s">
        <v>28</v>
      </c>
      <c r="AH47" s="99"/>
      <c r="AI47" s="100"/>
      <c r="AJ47" s="98" t="s">
        <v>23</v>
      </c>
      <c r="AK47" s="99"/>
      <c r="AL47" s="100"/>
      <c r="AM47" s="96" t="s">
        <v>5</v>
      </c>
      <c r="AN47" s="96" t="s">
        <v>6</v>
      </c>
      <c r="AO47" s="96" t="s">
        <v>7</v>
      </c>
    </row>
    <row r="48" spans="2:41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 x14ac:dyDescent="0.25">
      <c r="B49" s="17">
        <v>1</v>
      </c>
      <c r="C49" s="42" t="s">
        <v>89</v>
      </c>
      <c r="D49" s="42" t="s">
        <v>97</v>
      </c>
      <c r="E49" s="43">
        <v>10</v>
      </c>
      <c r="F49" s="42">
        <v>9</v>
      </c>
      <c r="G49" s="42">
        <v>1</v>
      </c>
      <c r="H49" s="42">
        <v>0</v>
      </c>
      <c r="I49" s="42">
        <v>5</v>
      </c>
      <c r="J49" s="42">
        <v>5</v>
      </c>
      <c r="K49" s="42">
        <v>0</v>
      </c>
      <c r="L49" s="42">
        <v>4</v>
      </c>
      <c r="M49" s="42">
        <v>6</v>
      </c>
      <c r="N49" s="42">
        <v>0</v>
      </c>
      <c r="O49" s="42">
        <v>5</v>
      </c>
      <c r="P49" s="42">
        <v>3</v>
      </c>
      <c r="Q49" s="42">
        <v>2</v>
      </c>
      <c r="R49" s="42">
        <v>8</v>
      </c>
      <c r="S49" s="42">
        <v>2</v>
      </c>
      <c r="T49" s="42">
        <v>0</v>
      </c>
      <c r="U49" s="42">
        <v>5</v>
      </c>
      <c r="V49" s="42">
        <v>5</v>
      </c>
      <c r="W49" s="42">
        <v>0</v>
      </c>
      <c r="X49" s="42">
        <v>5</v>
      </c>
      <c r="Y49" s="42">
        <v>5</v>
      </c>
      <c r="Z49" s="42">
        <v>0</v>
      </c>
      <c r="AA49" s="42">
        <v>5</v>
      </c>
      <c r="AB49" s="42">
        <v>5</v>
      </c>
      <c r="AC49" s="42">
        <v>0</v>
      </c>
      <c r="AD49" s="42">
        <v>3</v>
      </c>
      <c r="AE49" s="42">
        <v>7</v>
      </c>
      <c r="AF49" s="42">
        <v>0</v>
      </c>
      <c r="AG49" s="42">
        <v>3</v>
      </c>
      <c r="AH49" s="42">
        <v>7</v>
      </c>
      <c r="AI49" s="42">
        <v>0</v>
      </c>
      <c r="AJ49" s="42">
        <v>2</v>
      </c>
      <c r="AK49" s="42">
        <v>6</v>
      </c>
      <c r="AL49" s="42">
        <v>2</v>
      </c>
      <c r="AM49" s="42">
        <v>6</v>
      </c>
      <c r="AN49" s="42">
        <v>4</v>
      </c>
      <c r="AO49" s="42">
        <v>0</v>
      </c>
    </row>
    <row r="50" spans="2:41" ht="15.75" x14ac:dyDescent="0.25">
      <c r="B50" s="17">
        <v>2</v>
      </c>
      <c r="C50" s="42" t="s">
        <v>87</v>
      </c>
      <c r="D50" s="42" t="s">
        <v>88</v>
      </c>
      <c r="E50" s="43">
        <v>4</v>
      </c>
      <c r="F50" s="42">
        <v>4</v>
      </c>
      <c r="G50" s="42">
        <v>0</v>
      </c>
      <c r="H50" s="42">
        <v>0</v>
      </c>
      <c r="I50" s="42">
        <v>4</v>
      </c>
      <c r="J50" s="42">
        <v>0</v>
      </c>
      <c r="K50" s="42">
        <v>0</v>
      </c>
      <c r="L50" s="42">
        <v>4</v>
      </c>
      <c r="M50" s="42">
        <v>0</v>
      </c>
      <c r="N50" s="42">
        <v>0</v>
      </c>
      <c r="O50" s="42">
        <v>4</v>
      </c>
      <c r="P50" s="42">
        <v>0</v>
      </c>
      <c r="Q50" s="42">
        <v>0</v>
      </c>
      <c r="R50" s="42">
        <v>4</v>
      </c>
      <c r="S50" s="42">
        <v>0</v>
      </c>
      <c r="T50" s="42">
        <v>0</v>
      </c>
      <c r="U50" s="42">
        <v>0</v>
      </c>
      <c r="V50" s="42">
        <v>4</v>
      </c>
      <c r="W50" s="42">
        <v>0</v>
      </c>
      <c r="X50" s="42">
        <v>0</v>
      </c>
      <c r="Y50" s="42">
        <v>4</v>
      </c>
      <c r="Z50" s="42">
        <v>0</v>
      </c>
      <c r="AA50" s="42">
        <v>0</v>
      </c>
      <c r="AB50" s="42">
        <v>4</v>
      </c>
      <c r="AC50" s="42">
        <v>0</v>
      </c>
      <c r="AD50" s="42">
        <v>0</v>
      </c>
      <c r="AE50" s="42">
        <v>4</v>
      </c>
      <c r="AF50" s="42">
        <v>0</v>
      </c>
      <c r="AG50" s="42">
        <v>0</v>
      </c>
      <c r="AH50" s="42">
        <v>4</v>
      </c>
      <c r="AI50" s="42">
        <v>0</v>
      </c>
      <c r="AJ50" s="42">
        <v>0</v>
      </c>
      <c r="AK50" s="42">
        <v>4</v>
      </c>
      <c r="AL50" s="42">
        <v>0</v>
      </c>
      <c r="AM50" s="42">
        <v>2</v>
      </c>
      <c r="AN50" s="42">
        <v>2</v>
      </c>
      <c r="AO50" s="42">
        <v>0</v>
      </c>
    </row>
    <row r="51" spans="2:41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 x14ac:dyDescent="0.25">
      <c r="B56" s="90" t="s">
        <v>13</v>
      </c>
      <c r="C56" s="91"/>
      <c r="D56" s="92"/>
      <c r="E56" s="45">
        <f>SUM(E49:E55)</f>
        <v>14</v>
      </c>
      <c r="F56" s="45">
        <f t="shared" ref="F56:AO56" si="2">SUM(F49:F55)</f>
        <v>13</v>
      </c>
      <c r="G56" s="45">
        <f t="shared" si="2"/>
        <v>1</v>
      </c>
      <c r="H56" s="45">
        <f t="shared" si="2"/>
        <v>0</v>
      </c>
      <c r="I56" s="45">
        <f t="shared" si="2"/>
        <v>9</v>
      </c>
      <c r="J56" s="45">
        <f t="shared" si="2"/>
        <v>5</v>
      </c>
      <c r="K56" s="45">
        <f t="shared" si="2"/>
        <v>0</v>
      </c>
      <c r="L56" s="45">
        <f t="shared" si="2"/>
        <v>8</v>
      </c>
      <c r="M56" s="45">
        <f t="shared" si="2"/>
        <v>6</v>
      </c>
      <c r="N56" s="45">
        <f t="shared" si="2"/>
        <v>0</v>
      </c>
      <c r="O56" s="45">
        <f t="shared" si="2"/>
        <v>9</v>
      </c>
      <c r="P56" s="45">
        <f t="shared" si="2"/>
        <v>3</v>
      </c>
      <c r="Q56" s="45">
        <f t="shared" si="2"/>
        <v>2</v>
      </c>
      <c r="R56" s="45">
        <f t="shared" si="2"/>
        <v>12</v>
      </c>
      <c r="S56" s="45">
        <f t="shared" si="2"/>
        <v>2</v>
      </c>
      <c r="T56" s="45">
        <f t="shared" si="2"/>
        <v>0</v>
      </c>
      <c r="U56" s="45">
        <f t="shared" si="2"/>
        <v>5</v>
      </c>
      <c r="V56" s="45">
        <f t="shared" si="2"/>
        <v>9</v>
      </c>
      <c r="W56" s="45">
        <f t="shared" si="2"/>
        <v>0</v>
      </c>
      <c r="X56" s="45">
        <f t="shared" si="2"/>
        <v>5</v>
      </c>
      <c r="Y56" s="45">
        <f t="shared" si="2"/>
        <v>9</v>
      </c>
      <c r="Z56" s="45">
        <f t="shared" si="2"/>
        <v>0</v>
      </c>
      <c r="AA56" s="45">
        <f t="shared" si="2"/>
        <v>5</v>
      </c>
      <c r="AB56" s="45">
        <f t="shared" si="2"/>
        <v>9</v>
      </c>
      <c r="AC56" s="45">
        <f t="shared" si="2"/>
        <v>0</v>
      </c>
      <c r="AD56" s="45">
        <f t="shared" si="2"/>
        <v>3</v>
      </c>
      <c r="AE56" s="45">
        <f t="shared" si="2"/>
        <v>11</v>
      </c>
      <c r="AF56" s="45">
        <f t="shared" si="2"/>
        <v>0</v>
      </c>
      <c r="AG56" s="45">
        <f t="shared" si="2"/>
        <v>3</v>
      </c>
      <c r="AH56" s="45">
        <f t="shared" si="2"/>
        <v>11</v>
      </c>
      <c r="AI56" s="45">
        <f t="shared" si="2"/>
        <v>0</v>
      </c>
      <c r="AJ56" s="45">
        <f t="shared" si="2"/>
        <v>2</v>
      </c>
      <c r="AK56" s="45">
        <f t="shared" si="2"/>
        <v>10</v>
      </c>
      <c r="AL56" s="45">
        <f t="shared" si="2"/>
        <v>2</v>
      </c>
      <c r="AM56" s="45">
        <f t="shared" si="2"/>
        <v>8</v>
      </c>
      <c r="AN56" s="45">
        <f t="shared" si="2"/>
        <v>6</v>
      </c>
      <c r="AO56" s="45">
        <f t="shared" si="2"/>
        <v>0</v>
      </c>
    </row>
    <row r="57" spans="2:41" ht="15.75" x14ac:dyDescent="0.25">
      <c r="B57" s="90" t="s">
        <v>14</v>
      </c>
      <c r="C57" s="91"/>
      <c r="D57" s="91"/>
      <c r="E57" s="6">
        <f>E56*100/E56</f>
        <v>100</v>
      </c>
      <c r="F57" s="26">
        <f>F56*100/E56</f>
        <v>92.857142857142861</v>
      </c>
      <c r="G57" s="25">
        <f>G56*100/E56</f>
        <v>7.1428571428571432</v>
      </c>
      <c r="H57" s="25">
        <f>H56*100/E56</f>
        <v>0</v>
      </c>
      <c r="I57" s="25">
        <f>I56*100/E56</f>
        <v>64.285714285714292</v>
      </c>
      <c r="J57" s="25">
        <f>J56*100/E56</f>
        <v>35.714285714285715</v>
      </c>
      <c r="K57" s="25">
        <f>K56*100/E56</f>
        <v>0</v>
      </c>
      <c r="L57" s="25">
        <f>L56*100/E56</f>
        <v>57.142857142857146</v>
      </c>
      <c r="M57" s="25">
        <f>M56*100/E56</f>
        <v>42.857142857142854</v>
      </c>
      <c r="N57" s="25">
        <f>N56*100/E56</f>
        <v>0</v>
      </c>
      <c r="O57" s="25">
        <f>O56*100/E56</f>
        <v>64.285714285714292</v>
      </c>
      <c r="P57" s="25">
        <f>P56*100/E56</f>
        <v>21.428571428571427</v>
      </c>
      <c r="Q57" s="25">
        <f>Q56*100/E56</f>
        <v>14.285714285714286</v>
      </c>
      <c r="R57" s="25">
        <f>R56*100/E56</f>
        <v>85.714285714285708</v>
      </c>
      <c r="S57" s="25">
        <f>S56*100/E56</f>
        <v>14.285714285714286</v>
      </c>
      <c r="T57" s="25">
        <f>T56*100/E56</f>
        <v>0</v>
      </c>
      <c r="U57" s="25">
        <f>U56*100/E56</f>
        <v>35.714285714285715</v>
      </c>
      <c r="V57" s="25">
        <f>V56*100/E56</f>
        <v>64.285714285714292</v>
      </c>
      <c r="W57" s="25">
        <f>W56*100/E56</f>
        <v>0</v>
      </c>
      <c r="X57" s="25">
        <f>X56*100/E56</f>
        <v>35.714285714285715</v>
      </c>
      <c r="Y57" s="25">
        <f>Y56*100/E56</f>
        <v>64.285714285714292</v>
      </c>
      <c r="Z57" s="25">
        <f>Z56*100/E56</f>
        <v>0</v>
      </c>
      <c r="AA57" s="25">
        <f>AA56*100/E56</f>
        <v>35.714285714285715</v>
      </c>
      <c r="AB57" s="25">
        <f>AB56*100/E56</f>
        <v>64.285714285714292</v>
      </c>
      <c r="AC57" s="25">
        <f>AC56*100/E56</f>
        <v>0</v>
      </c>
      <c r="AD57" s="25">
        <f>AD56*100/E56</f>
        <v>21.428571428571427</v>
      </c>
      <c r="AE57" s="25">
        <f>AE56*100/E56</f>
        <v>78.571428571428569</v>
      </c>
      <c r="AF57" s="25">
        <f>AF56*100/E56</f>
        <v>0</v>
      </c>
      <c r="AG57" s="25">
        <f>AG56*100/E56</f>
        <v>21.428571428571427</v>
      </c>
      <c r="AH57" s="25">
        <f>AH56*100/E56</f>
        <v>78.571428571428569</v>
      </c>
      <c r="AI57" s="25">
        <f>AI56*100/E56</f>
        <v>0</v>
      </c>
      <c r="AJ57" s="25">
        <f>AJ56*100/E56</f>
        <v>14.285714285714286</v>
      </c>
      <c r="AK57" s="25">
        <f>AK56*100/E56</f>
        <v>71.428571428571431</v>
      </c>
      <c r="AL57" s="25">
        <f>AL56*100/E56</f>
        <v>14.285714285714286</v>
      </c>
      <c r="AM57" s="25">
        <f>AM56*100/E56</f>
        <v>57.142857142857146</v>
      </c>
      <c r="AN57" s="25">
        <f>AN56*100/E56</f>
        <v>42.857142857142854</v>
      </c>
      <c r="AO57" s="25">
        <f>AO56*100/E56</f>
        <v>0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46:AO46"/>
    <mergeCell ref="F47:F48"/>
    <mergeCell ref="G47:G48"/>
    <mergeCell ref="AD47:AF47"/>
    <mergeCell ref="AG47:AI47"/>
    <mergeCell ref="F46:H46"/>
    <mergeCell ref="I46:T46"/>
    <mergeCell ref="U46:W46"/>
    <mergeCell ref="X46:AL46"/>
    <mergeCell ref="AJ47:AL47"/>
    <mergeCell ref="B56:D56"/>
    <mergeCell ref="B57:D57"/>
    <mergeCell ref="B46:B48"/>
    <mergeCell ref="C46:C48"/>
    <mergeCell ref="D46:D48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E46:E48"/>
    <mergeCell ref="AM26:AO26"/>
    <mergeCell ref="F27:F28"/>
    <mergeCell ref="G27:G28"/>
    <mergeCell ref="AD27:AF27"/>
    <mergeCell ref="AG27:AI27"/>
    <mergeCell ref="F26:H26"/>
    <mergeCell ref="I26:T26"/>
    <mergeCell ref="U26:W26"/>
    <mergeCell ref="X26:AL26"/>
    <mergeCell ref="AJ27:AL27"/>
    <mergeCell ref="B36:D36"/>
    <mergeCell ref="B37:D37"/>
    <mergeCell ref="B26:B28"/>
    <mergeCell ref="C26:C28"/>
    <mergeCell ref="D26:D28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E26:E28"/>
    <mergeCell ref="W7:W8"/>
    <mergeCell ref="AM7:AM8"/>
    <mergeCell ref="AN7:AN8"/>
    <mergeCell ref="X6:AL6"/>
    <mergeCell ref="X7:Z7"/>
    <mergeCell ref="O7:Q7"/>
    <mergeCell ref="R7:T7"/>
    <mergeCell ref="I6:T6"/>
    <mergeCell ref="U7:U8"/>
    <mergeCell ref="V7:V8"/>
    <mergeCell ref="B17:D17"/>
    <mergeCell ref="B16:D16"/>
    <mergeCell ref="B6:B8"/>
    <mergeCell ref="C6:C8"/>
    <mergeCell ref="D6:D8"/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tabSelected="1" topLeftCell="A23" zoomScale="70" zoomScaleNormal="70" workbookViewId="0">
      <selection activeCell="S29" sqref="S29"/>
    </sheetView>
  </sheetViews>
  <sheetFormatPr defaultRowHeight="15" x14ac:dyDescent="0.25"/>
  <cols>
    <col min="2" max="2" width="6.42578125" customWidth="1"/>
    <col min="3" max="3" width="35.7109375" customWidth="1"/>
    <col min="4" max="25" width="10.7109375" customWidth="1"/>
  </cols>
  <sheetData>
    <row r="1" spans="2:25" x14ac:dyDescent="0.25">
      <c r="X1" s="101" t="s">
        <v>24</v>
      </c>
      <c r="Y1" s="101"/>
    </row>
    <row r="2" spans="2:25" ht="15.75" x14ac:dyDescent="0.25">
      <c r="B2" s="1"/>
      <c r="C2" s="95" t="s">
        <v>1</v>
      </c>
      <c r="D2" s="95"/>
      <c r="E2" s="95"/>
      <c r="F2" s="95"/>
      <c r="G2" s="95"/>
      <c r="H2" s="1"/>
      <c r="I2" s="1"/>
      <c r="J2" s="1"/>
      <c r="K2" s="19" t="s">
        <v>39</v>
      </c>
      <c r="L2" s="19"/>
      <c r="M2" s="16" t="str">
        <f>'младшая группа'!Q2</f>
        <v>КГУ "ОШ.им.К.Шайменова"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 x14ac:dyDescent="0.25">
      <c r="C3" s="16" t="s">
        <v>38</v>
      </c>
      <c r="D3" s="16" t="str">
        <f>'младшая группа'!D3</f>
        <v>Майкотова Жанэля Муратовна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Нуринский р-н, село Шахтерское,ул. Мектеп 1Б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 x14ac:dyDescent="0.2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казахский, русский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 x14ac:dyDescent="0.25">
      <c r="B6" s="93" t="s">
        <v>0</v>
      </c>
      <c r="C6" s="94" t="s">
        <v>15</v>
      </c>
      <c r="D6" s="94" t="s">
        <v>12</v>
      </c>
      <c r="E6" s="93" t="s">
        <v>4</v>
      </c>
      <c r="F6" s="93"/>
      <c r="G6" s="93"/>
      <c r="H6" s="94" t="s">
        <v>9</v>
      </c>
      <c r="I6" s="94"/>
      <c r="J6" s="94"/>
      <c r="K6" s="94" t="s">
        <v>10</v>
      </c>
      <c r="L6" s="94"/>
      <c r="M6" s="94"/>
      <c r="N6" s="94" t="s">
        <v>11</v>
      </c>
      <c r="O6" s="94"/>
      <c r="P6" s="94"/>
      <c r="Q6" s="94" t="s">
        <v>8</v>
      </c>
      <c r="R6" s="94"/>
      <c r="S6" s="94"/>
      <c r="T6" s="106" t="s">
        <v>31</v>
      </c>
      <c r="U6" s="107"/>
      <c r="V6" s="107"/>
      <c r="W6" s="107"/>
      <c r="X6" s="107"/>
      <c r="Y6" s="108"/>
    </row>
    <row r="7" spans="2:25" ht="68.25" customHeight="1" x14ac:dyDescent="0.25">
      <c r="B7" s="93"/>
      <c r="C7" s="94"/>
      <c r="D7" s="94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 x14ac:dyDescent="0.25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 x14ac:dyDescent="0.25">
      <c r="B9" s="17">
        <v>2</v>
      </c>
      <c r="C9" s="3" t="s">
        <v>17</v>
      </c>
      <c r="D9" s="43">
        <f>'младшая группа'!E16</f>
        <v>5</v>
      </c>
      <c r="E9" s="42">
        <f>'младшая группа'!F16</f>
        <v>0</v>
      </c>
      <c r="F9" s="42">
        <f>'младшая группа'!G16</f>
        <v>4</v>
      </c>
      <c r="G9" s="42">
        <f>'младшая группа'!H16</f>
        <v>1</v>
      </c>
      <c r="H9" s="42"/>
      <c r="I9" s="42">
        <v>2</v>
      </c>
      <c r="J9" s="42">
        <f>('младшая группа'!K16+'младшая группа'!N16)/2</f>
        <v>3</v>
      </c>
      <c r="K9" s="42">
        <f>'младшая группа'!O16</f>
        <v>0</v>
      </c>
      <c r="L9" s="42">
        <f>'младшая группа'!P16</f>
        <v>2</v>
      </c>
      <c r="M9" s="42">
        <f>'младшая группа'!Q16</f>
        <v>3</v>
      </c>
      <c r="N9" s="42">
        <f>('младшая группа'!U16+'младшая группа'!AD16)/2</f>
        <v>0</v>
      </c>
      <c r="O9" s="42">
        <f>('младшая группа'!V16+'младшая группа'!AE16)/2</f>
        <v>2</v>
      </c>
      <c r="P9" s="42">
        <f>('младшая группа'!W16+'младшая группа'!AF16)/2</f>
        <v>3</v>
      </c>
      <c r="Q9" s="42">
        <f>'младшая группа'!AG16</f>
        <v>0</v>
      </c>
      <c r="R9" s="42">
        <f>'младшая группа'!AH16</f>
        <v>2</v>
      </c>
      <c r="S9" s="42">
        <f>'младшая группа'!AI16</f>
        <v>3</v>
      </c>
      <c r="T9" s="8">
        <f t="shared" ref="T9:T12" si="0">(E9+H9+K9+N9+Q9)/5</f>
        <v>0</v>
      </c>
      <c r="U9" s="27">
        <f t="shared" ref="U9:U13" si="1">T9*100/D9</f>
        <v>0</v>
      </c>
      <c r="V9" s="8">
        <f t="shared" ref="V9:V13" si="2">(F9+I9+L9+O9+R9)/5</f>
        <v>2.4</v>
      </c>
      <c r="W9" s="27">
        <f t="shared" ref="W9:W13" si="3">V9*100/D9</f>
        <v>48</v>
      </c>
      <c r="X9" s="8">
        <f t="shared" ref="X9:X13" si="4">(G9+J9+M9+P9+S9)/5</f>
        <v>2.6</v>
      </c>
      <c r="Y9" s="27">
        <f t="shared" ref="Y9:Y13" si="5">X9*100/D9</f>
        <v>52</v>
      </c>
    </row>
    <row r="10" spans="2:25" ht="15.75" x14ac:dyDescent="0.25">
      <c r="B10" s="17">
        <v>3</v>
      </c>
      <c r="C10" s="3" t="s">
        <v>18</v>
      </c>
      <c r="D10" s="43">
        <f>'средняя группа'!E16</f>
        <v>15</v>
      </c>
      <c r="E10" s="42">
        <f>'средняя группа'!F16</f>
        <v>2</v>
      </c>
      <c r="F10" s="42">
        <f>'средняя группа'!G16</f>
        <v>8</v>
      </c>
      <c r="G10" s="42">
        <f>'средняя группа'!H16</f>
        <v>5</v>
      </c>
      <c r="H10" s="42">
        <v>4</v>
      </c>
      <c r="I10" s="42">
        <v>3</v>
      </c>
      <c r="J10" s="42">
        <v>8</v>
      </c>
      <c r="K10" s="42">
        <f>'средняя группа'!R16</f>
        <v>2</v>
      </c>
      <c r="L10" s="42">
        <f>'средняя группа'!S16</f>
        <v>8</v>
      </c>
      <c r="M10" s="42">
        <f>'средняя группа'!T16</f>
        <v>5</v>
      </c>
      <c r="N10" s="42">
        <v>4</v>
      </c>
      <c r="O10" s="42">
        <v>6</v>
      </c>
      <c r="P10" s="42">
        <v>5</v>
      </c>
      <c r="Q10" s="42">
        <f>'средняя группа'!AJ16</f>
        <v>2</v>
      </c>
      <c r="R10" s="42">
        <f>'средняя группа'!AK16</f>
        <v>8</v>
      </c>
      <c r="S10" s="42">
        <f>'средняя группа'!AL16</f>
        <v>5</v>
      </c>
      <c r="T10" s="8">
        <f t="shared" si="0"/>
        <v>2.8</v>
      </c>
      <c r="U10" s="27">
        <f t="shared" si="1"/>
        <v>18.666666666666668</v>
      </c>
      <c r="V10" s="8">
        <f t="shared" si="2"/>
        <v>6.6</v>
      </c>
      <c r="W10" s="27">
        <f t="shared" si="3"/>
        <v>44</v>
      </c>
      <c r="X10" s="8">
        <f t="shared" si="4"/>
        <v>5.6</v>
      </c>
      <c r="Y10" s="27">
        <f t="shared" si="5"/>
        <v>37.333333333333336</v>
      </c>
    </row>
    <row r="11" spans="2:25" ht="15.75" x14ac:dyDescent="0.25">
      <c r="B11" s="17">
        <v>4</v>
      </c>
      <c r="C11" s="3" t="s">
        <v>19</v>
      </c>
      <c r="D11" s="43">
        <f>'старшая группа'!E16</f>
        <v>19</v>
      </c>
      <c r="E11" s="42">
        <f>'старшая группа'!F16</f>
        <v>4</v>
      </c>
      <c r="F11" s="42">
        <f>'старшая группа'!G16</f>
        <v>11</v>
      </c>
      <c r="G11" s="42">
        <f>'старшая группа'!H16</f>
        <v>4</v>
      </c>
      <c r="H11" s="42">
        <v>4</v>
      </c>
      <c r="I11" s="42">
        <v>7</v>
      </c>
      <c r="J11" s="42">
        <v>8</v>
      </c>
      <c r="K11" s="42">
        <f>'старшая группа'!R16</f>
        <v>2</v>
      </c>
      <c r="L11" s="42">
        <f>'старшая группа'!S16</f>
        <v>7</v>
      </c>
      <c r="M11" s="42">
        <f>'старшая группа'!T16</f>
        <v>10</v>
      </c>
      <c r="N11" s="42">
        <v>5</v>
      </c>
      <c r="O11" s="42">
        <v>8</v>
      </c>
      <c r="P11" s="42">
        <v>6</v>
      </c>
      <c r="Q11" s="42">
        <f>'старшая группа'!AJ16</f>
        <v>2</v>
      </c>
      <c r="R11" s="42">
        <f>'старшая группа'!AK16</f>
        <v>7</v>
      </c>
      <c r="S11" s="42">
        <f>'старшая группа'!AL16</f>
        <v>10</v>
      </c>
      <c r="T11" s="8">
        <f t="shared" si="0"/>
        <v>3.4</v>
      </c>
      <c r="U11" s="27">
        <f t="shared" si="1"/>
        <v>17.894736842105264</v>
      </c>
      <c r="V11" s="8">
        <f t="shared" si="2"/>
        <v>8</v>
      </c>
      <c r="W11" s="27">
        <f t="shared" si="3"/>
        <v>42.10526315789474</v>
      </c>
      <c r="X11" s="8">
        <f t="shared" si="4"/>
        <v>7.6</v>
      </c>
      <c r="Y11" s="27">
        <f t="shared" si="5"/>
        <v>40</v>
      </c>
    </row>
    <row r="12" spans="2:25" ht="18" customHeight="1" x14ac:dyDescent="0.25">
      <c r="B12" s="17">
        <v>5</v>
      </c>
      <c r="C12" s="3" t="s">
        <v>32</v>
      </c>
      <c r="D12" s="43">
        <f>'предшкольная группа'!E16</f>
        <v>14</v>
      </c>
      <c r="E12" s="42">
        <v>7</v>
      </c>
      <c r="F12" s="42">
        <f>'предшкольная группа'!G16</f>
        <v>5</v>
      </c>
      <c r="G12" s="42">
        <f>'предшкольная группа'!H16</f>
        <v>2</v>
      </c>
      <c r="H12" s="42">
        <v>3</v>
      </c>
      <c r="I12" s="42">
        <f>('предшкольная группа'!J16+'предшкольная группа'!M16+'предшкольная группа'!S16)/3</f>
        <v>5</v>
      </c>
      <c r="J12" s="42">
        <v>6</v>
      </c>
      <c r="K12" s="42">
        <f>'предшкольная группа'!U16</f>
        <v>3</v>
      </c>
      <c r="L12" s="42">
        <v>6</v>
      </c>
      <c r="M12" s="42">
        <f>'предшкольная группа'!W16</f>
        <v>5</v>
      </c>
      <c r="N12" s="42">
        <v>3</v>
      </c>
      <c r="O12" s="42">
        <v>6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5</v>
      </c>
      <c r="Q12" s="42">
        <f>'предшкольная группа'!AM16</f>
        <v>2</v>
      </c>
      <c r="R12" s="42">
        <f>'предшкольная группа'!AN16</f>
        <v>6</v>
      </c>
      <c r="S12" s="42">
        <f>'предшкольная группа'!AO16</f>
        <v>6</v>
      </c>
      <c r="T12" s="8">
        <f t="shared" si="0"/>
        <v>3.6</v>
      </c>
      <c r="U12" s="27">
        <f t="shared" si="1"/>
        <v>25.714285714285715</v>
      </c>
      <c r="V12" s="8">
        <f t="shared" si="2"/>
        <v>5.6</v>
      </c>
      <c r="W12" s="27">
        <f t="shared" si="3"/>
        <v>40</v>
      </c>
      <c r="X12" s="8">
        <f t="shared" si="4"/>
        <v>4.8</v>
      </c>
      <c r="Y12" s="27">
        <f t="shared" si="5"/>
        <v>34.285714285714285</v>
      </c>
    </row>
    <row r="13" spans="2:25" ht="15.75" x14ac:dyDescent="0.25">
      <c r="B13" s="90" t="s">
        <v>13</v>
      </c>
      <c r="C13" s="92"/>
      <c r="D13" s="12">
        <f t="shared" ref="D13" si="6">SUM(D7:D12)</f>
        <v>53</v>
      </c>
      <c r="E13" s="12">
        <f t="shared" ref="E13:S13" si="7">SUM(E8:E12)</f>
        <v>13</v>
      </c>
      <c r="F13" s="12">
        <f t="shared" si="7"/>
        <v>28</v>
      </c>
      <c r="G13" s="12">
        <f t="shared" si="7"/>
        <v>12</v>
      </c>
      <c r="H13" s="12">
        <f t="shared" si="7"/>
        <v>11</v>
      </c>
      <c r="I13" s="12">
        <f t="shared" si="7"/>
        <v>17</v>
      </c>
      <c r="J13" s="12">
        <f t="shared" si="7"/>
        <v>25</v>
      </c>
      <c r="K13" s="12">
        <f t="shared" si="7"/>
        <v>7</v>
      </c>
      <c r="L13" s="12">
        <f t="shared" si="7"/>
        <v>23</v>
      </c>
      <c r="M13" s="12">
        <f t="shared" si="7"/>
        <v>23</v>
      </c>
      <c r="N13" s="12">
        <f t="shared" si="7"/>
        <v>12</v>
      </c>
      <c r="O13" s="12">
        <f t="shared" si="7"/>
        <v>22</v>
      </c>
      <c r="P13" s="12">
        <f t="shared" si="7"/>
        <v>19</v>
      </c>
      <c r="Q13" s="12">
        <f t="shared" si="7"/>
        <v>6</v>
      </c>
      <c r="R13" s="12">
        <f t="shared" si="7"/>
        <v>23</v>
      </c>
      <c r="S13" s="12">
        <f t="shared" si="7"/>
        <v>24</v>
      </c>
      <c r="T13" s="33">
        <f>(E13+H13+K13+N13+Q13)/5</f>
        <v>9.8000000000000007</v>
      </c>
      <c r="U13" s="34">
        <f t="shared" si="1"/>
        <v>18.490566037735853</v>
      </c>
      <c r="V13" s="33">
        <f t="shared" si="2"/>
        <v>22.6</v>
      </c>
      <c r="W13" s="34">
        <f t="shared" si="3"/>
        <v>42.641509433962263</v>
      </c>
      <c r="X13" s="33">
        <f t="shared" si="4"/>
        <v>20.6</v>
      </c>
      <c r="Y13" s="34">
        <f t="shared" si="5"/>
        <v>38.867924528301884</v>
      </c>
    </row>
    <row r="14" spans="2:25" ht="15.75" x14ac:dyDescent="0.25">
      <c r="B14" s="90" t="s">
        <v>14</v>
      </c>
      <c r="C14" s="92"/>
      <c r="D14" s="13">
        <f>D13*100/D13</f>
        <v>100</v>
      </c>
      <c r="E14" s="28">
        <f>E13*100/D13</f>
        <v>24.528301886792452</v>
      </c>
      <c r="F14" s="29">
        <f>F13*100/D13</f>
        <v>52.830188679245282</v>
      </c>
      <c r="G14" s="29">
        <f>G13*100/D13</f>
        <v>22.641509433962263</v>
      </c>
      <c r="H14" s="29">
        <f>H13*100/D13</f>
        <v>20.754716981132077</v>
      </c>
      <c r="I14" s="29">
        <f>I13*100/D13</f>
        <v>32.075471698113205</v>
      </c>
      <c r="J14" s="29">
        <f>J13*100/D13</f>
        <v>47.169811320754718</v>
      </c>
      <c r="K14" s="29">
        <f>K13*100/D13</f>
        <v>13.20754716981132</v>
      </c>
      <c r="L14" s="29">
        <f>L13*100/D13</f>
        <v>43.39622641509434</v>
      </c>
      <c r="M14" s="29">
        <f>M13*100/D13</f>
        <v>43.39622641509434</v>
      </c>
      <c r="N14" s="29">
        <f>N13*100/D13</f>
        <v>22.641509433962263</v>
      </c>
      <c r="O14" s="29">
        <f>O13*100/D13</f>
        <v>41.509433962264154</v>
      </c>
      <c r="P14" s="29">
        <f>P13*100/D13</f>
        <v>35.849056603773583</v>
      </c>
      <c r="Q14" s="29">
        <f>Q13*100/D13</f>
        <v>11.320754716981131</v>
      </c>
      <c r="R14" s="29">
        <f>R13*100/D13</f>
        <v>43.39622641509434</v>
      </c>
      <c r="S14" s="29">
        <f>S13*100/D13</f>
        <v>45.283018867924525</v>
      </c>
      <c r="T14" s="12"/>
      <c r="U14" s="4"/>
      <c r="V14" s="12"/>
      <c r="W14" s="4"/>
      <c r="X14" s="12"/>
      <c r="Y14" s="32"/>
    </row>
    <row r="15" spans="2:25" ht="15.7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 x14ac:dyDescent="0.25">
      <c r="X18" s="101" t="s">
        <v>24</v>
      </c>
      <c r="Y18" s="101"/>
    </row>
    <row r="19" spans="2:25" ht="15.75" x14ac:dyDescent="0.25">
      <c r="B19" s="1"/>
      <c r="C19" s="95" t="s">
        <v>1</v>
      </c>
      <c r="D19" s="95"/>
      <c r="E19" s="95"/>
      <c r="F19" s="95"/>
      <c r="G19" s="95"/>
      <c r="H19" s="1"/>
      <c r="I19" s="1"/>
      <c r="J19" s="1"/>
      <c r="K19" s="19" t="s">
        <v>39</v>
      </c>
      <c r="L19" s="19"/>
      <c r="M19" s="16" t="str">
        <f>'младшая группа'!Q2</f>
        <v>КГУ "ОШ.им.К.Шайменова"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 x14ac:dyDescent="0.25">
      <c r="C20" s="16" t="s">
        <v>38</v>
      </c>
      <c r="D20" s="16" t="str">
        <f>'группа раннего возраста'!D3</f>
        <v>Майкотова Ж.М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Нуринский р-н, село Шахтерское,ул. Мектеп 1Б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русский, казахский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 x14ac:dyDescent="0.25">
      <c r="B23" s="93" t="s">
        <v>0</v>
      </c>
      <c r="C23" s="94" t="s">
        <v>15</v>
      </c>
      <c r="D23" s="94" t="s">
        <v>12</v>
      </c>
      <c r="E23" s="93" t="s">
        <v>4</v>
      </c>
      <c r="F23" s="93"/>
      <c r="G23" s="93"/>
      <c r="H23" s="94" t="s">
        <v>9</v>
      </c>
      <c r="I23" s="94"/>
      <c r="J23" s="94"/>
      <c r="K23" s="94" t="s">
        <v>10</v>
      </c>
      <c r="L23" s="94"/>
      <c r="M23" s="94"/>
      <c r="N23" s="94" t="s">
        <v>11</v>
      </c>
      <c r="O23" s="94"/>
      <c r="P23" s="94"/>
      <c r="Q23" s="94" t="s">
        <v>8</v>
      </c>
      <c r="R23" s="94"/>
      <c r="S23" s="94"/>
      <c r="T23" s="106" t="s">
        <v>31</v>
      </c>
      <c r="U23" s="107"/>
      <c r="V23" s="107"/>
      <c r="W23" s="107"/>
      <c r="X23" s="107"/>
      <c r="Y23" s="108"/>
    </row>
    <row r="24" spans="2:25" ht="63" x14ac:dyDescent="0.25">
      <c r="B24" s="93"/>
      <c r="C24" s="94"/>
      <c r="D24" s="94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 x14ac:dyDescent="0.2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 x14ac:dyDescent="0.25">
      <c r="B26" s="17">
        <v>2</v>
      </c>
      <c r="C26" s="3" t="s">
        <v>17</v>
      </c>
      <c r="D26" s="43">
        <f>'младшая группа'!E36</f>
        <v>5</v>
      </c>
      <c r="E26" s="42">
        <f>'младшая группа'!F36</f>
        <v>1</v>
      </c>
      <c r="F26" s="42">
        <f>'младшая группа'!G36</f>
        <v>2</v>
      </c>
      <c r="G26" s="42">
        <f>'младшая группа'!H36</f>
        <v>2</v>
      </c>
      <c r="H26" s="42">
        <f>('младшая группа'!I36+'младшая группа'!L36)/2</f>
        <v>1</v>
      </c>
      <c r="I26" s="42">
        <v>3</v>
      </c>
      <c r="J26" s="42">
        <v>1</v>
      </c>
      <c r="K26" s="42">
        <f>'младшая группа'!O36</f>
        <v>1</v>
      </c>
      <c r="L26" s="42">
        <f>'младшая группа'!P36</f>
        <v>2</v>
      </c>
      <c r="M26" s="42">
        <f>'младшая группа'!Q36</f>
        <v>2</v>
      </c>
      <c r="N26" s="42">
        <v>1</v>
      </c>
      <c r="O26" s="42">
        <f>('младшая группа'!S36+'младшая группа'!V36+'младшая группа'!Y36+'младшая группа'!AB36+'младшая группа'!AE36)/5</f>
        <v>3</v>
      </c>
      <c r="P26" s="42">
        <v>1</v>
      </c>
      <c r="Q26" s="42">
        <f>'младшая группа'!AG36</f>
        <v>1</v>
      </c>
      <c r="R26" s="42">
        <f>'младшая группа'!AH36</f>
        <v>3</v>
      </c>
      <c r="S26" s="42">
        <f>'младшая группа'!AI36</f>
        <v>1</v>
      </c>
      <c r="T26" s="17">
        <f t="shared" si="8"/>
        <v>1</v>
      </c>
      <c r="U26" s="27">
        <f t="shared" si="9"/>
        <v>20</v>
      </c>
      <c r="V26" s="31">
        <f t="shared" si="10"/>
        <v>2.6</v>
      </c>
      <c r="W26" s="27">
        <f t="shared" si="11"/>
        <v>52</v>
      </c>
      <c r="X26" s="31">
        <f t="shared" si="12"/>
        <v>1.4</v>
      </c>
      <c r="Y26" s="27">
        <f t="shared" si="13"/>
        <v>28</v>
      </c>
    </row>
    <row r="27" spans="2:25" ht="15.75" x14ac:dyDescent="0.25">
      <c r="B27" s="17">
        <v>3</v>
      </c>
      <c r="C27" s="3" t="s">
        <v>18</v>
      </c>
      <c r="D27" s="43">
        <f>'средняя группа'!E36</f>
        <v>15</v>
      </c>
      <c r="E27" s="42">
        <f>'средняя группа'!F36</f>
        <v>3</v>
      </c>
      <c r="F27" s="42">
        <f>'средняя группа'!G36</f>
        <v>9</v>
      </c>
      <c r="G27" s="42">
        <v>3</v>
      </c>
      <c r="H27" s="42">
        <v>4</v>
      </c>
      <c r="I27" s="42">
        <v>6</v>
      </c>
      <c r="J27" s="42">
        <v>5</v>
      </c>
      <c r="K27" s="42">
        <f>'средняя группа'!R36</f>
        <v>4</v>
      </c>
      <c r="L27" s="42">
        <f>'средняя группа'!S36</f>
        <v>7</v>
      </c>
      <c r="M27" s="42">
        <f>'средняя группа'!T36</f>
        <v>4</v>
      </c>
      <c r="N27" s="42">
        <v>4</v>
      </c>
      <c r="O27" s="42">
        <v>7</v>
      </c>
      <c r="P27" s="42">
        <v>4</v>
      </c>
      <c r="Q27" s="42">
        <f>'средняя группа'!AJ36</f>
        <v>1</v>
      </c>
      <c r="R27" s="42">
        <f>'средняя группа'!AK36</f>
        <v>9</v>
      </c>
      <c r="S27" s="42">
        <f>'средняя группа'!AL36</f>
        <v>5</v>
      </c>
      <c r="T27" s="17">
        <f t="shared" si="8"/>
        <v>3.2</v>
      </c>
      <c r="U27" s="27">
        <f t="shared" si="9"/>
        <v>21.333333333333332</v>
      </c>
      <c r="V27" s="31">
        <f t="shared" si="10"/>
        <v>7.6</v>
      </c>
      <c r="W27" s="27">
        <f t="shared" si="11"/>
        <v>50.666666666666664</v>
      </c>
      <c r="X27" s="31">
        <f t="shared" si="12"/>
        <v>4.2</v>
      </c>
      <c r="Y27" s="27">
        <f t="shared" si="13"/>
        <v>28</v>
      </c>
    </row>
    <row r="28" spans="2:25" ht="15.75" x14ac:dyDescent="0.25">
      <c r="B28" s="17">
        <v>4</v>
      </c>
      <c r="C28" s="3" t="s">
        <v>19</v>
      </c>
      <c r="D28" s="43">
        <f>'старшая группа'!E36</f>
        <v>19</v>
      </c>
      <c r="E28" s="42">
        <f>'старшая группа'!F36</f>
        <v>6</v>
      </c>
      <c r="F28" s="42">
        <f>'старшая группа'!G36</f>
        <v>9</v>
      </c>
      <c r="G28" s="42">
        <f>'старшая группа'!H36</f>
        <v>4</v>
      </c>
      <c r="H28" s="42">
        <v>2</v>
      </c>
      <c r="I28" s="42">
        <v>9</v>
      </c>
      <c r="J28" s="42">
        <v>6</v>
      </c>
      <c r="K28" s="42">
        <f>'старшая группа'!R36</f>
        <v>4</v>
      </c>
      <c r="L28" s="42">
        <f>'старшая группа'!S36</f>
        <v>5</v>
      </c>
      <c r="M28" s="42">
        <f>'старшая группа'!T36</f>
        <v>10</v>
      </c>
      <c r="N28" s="42">
        <v>2</v>
      </c>
      <c r="O28" s="42">
        <v>10</v>
      </c>
      <c r="P28" s="42">
        <v>6</v>
      </c>
      <c r="Q28" s="42">
        <f>'старшая группа'!AJ36</f>
        <v>5</v>
      </c>
      <c r="R28" s="42">
        <f>'старшая группа'!AK36</f>
        <v>8</v>
      </c>
      <c r="S28" s="42">
        <v>6</v>
      </c>
      <c r="T28" s="17">
        <f t="shared" si="8"/>
        <v>3.8</v>
      </c>
      <c r="U28" s="27">
        <f t="shared" si="9"/>
        <v>20</v>
      </c>
      <c r="V28" s="31">
        <f t="shared" si="10"/>
        <v>8.1999999999999993</v>
      </c>
      <c r="W28" s="27">
        <f t="shared" si="11"/>
        <v>43.157894736842103</v>
      </c>
      <c r="X28" s="31">
        <f t="shared" si="12"/>
        <v>6.4</v>
      </c>
      <c r="Y28" s="27">
        <f t="shared" si="13"/>
        <v>33.684210526315788</v>
      </c>
    </row>
    <row r="29" spans="2:25" ht="15.75" x14ac:dyDescent="0.25">
      <c r="B29" s="17">
        <v>5</v>
      </c>
      <c r="C29" s="3" t="s">
        <v>32</v>
      </c>
      <c r="D29" s="43">
        <f>'предшкольная группа'!E36</f>
        <v>14</v>
      </c>
      <c r="E29" s="42">
        <f>'предшкольная группа'!F36</f>
        <v>8</v>
      </c>
      <c r="F29" s="42">
        <f>'предшкольная группа'!G36</f>
        <v>6</v>
      </c>
      <c r="G29" s="42">
        <f>'предшкольная группа'!H36</f>
        <v>0</v>
      </c>
      <c r="H29" s="42">
        <v>4</v>
      </c>
      <c r="I29" s="42">
        <v>5</v>
      </c>
      <c r="J29" s="42">
        <v>7</v>
      </c>
      <c r="K29" s="42">
        <f>'предшкольная группа'!U36</f>
        <v>6</v>
      </c>
      <c r="L29" s="42">
        <f>'предшкольная группа'!V36</f>
        <v>5</v>
      </c>
      <c r="M29" s="42">
        <v>3</v>
      </c>
      <c r="N29" s="42">
        <v>2</v>
      </c>
      <c r="O29" s="42">
        <v>12</v>
      </c>
      <c r="P29" s="42">
        <v>1</v>
      </c>
      <c r="Q29" s="42">
        <f>'предшкольная группа'!AM36</f>
        <v>5</v>
      </c>
      <c r="R29" s="42">
        <f>'предшкольная группа'!AN36</f>
        <v>6</v>
      </c>
      <c r="S29" s="42">
        <f>'предшкольная группа'!AO36</f>
        <v>3</v>
      </c>
      <c r="T29" s="17">
        <f t="shared" si="8"/>
        <v>5</v>
      </c>
      <c r="U29" s="27">
        <f t="shared" si="9"/>
        <v>35.714285714285715</v>
      </c>
      <c r="V29" s="31">
        <f t="shared" si="10"/>
        <v>6.8</v>
      </c>
      <c r="W29" s="27">
        <f t="shared" si="11"/>
        <v>48.571428571428569</v>
      </c>
      <c r="X29" s="31">
        <f t="shared" si="12"/>
        <v>2.8</v>
      </c>
      <c r="Y29" s="27">
        <f t="shared" si="13"/>
        <v>20</v>
      </c>
    </row>
    <row r="30" spans="2:25" ht="15.75" x14ac:dyDescent="0.25">
      <c r="B30" s="90" t="s">
        <v>13</v>
      </c>
      <c r="C30" s="92"/>
      <c r="D30" s="12">
        <f t="shared" ref="D30" si="14">SUM(D24:D29)</f>
        <v>53</v>
      </c>
      <c r="E30" s="12">
        <f t="shared" ref="E30:S30" si="15">SUM(E25:E29)</f>
        <v>18</v>
      </c>
      <c r="F30" s="12">
        <f t="shared" si="15"/>
        <v>26</v>
      </c>
      <c r="G30" s="12">
        <f t="shared" si="15"/>
        <v>9</v>
      </c>
      <c r="H30" s="12">
        <f t="shared" si="15"/>
        <v>11</v>
      </c>
      <c r="I30" s="12">
        <f t="shared" si="15"/>
        <v>23</v>
      </c>
      <c r="J30" s="12">
        <f t="shared" si="15"/>
        <v>19</v>
      </c>
      <c r="K30" s="12">
        <f t="shared" si="15"/>
        <v>15</v>
      </c>
      <c r="L30" s="12">
        <f t="shared" si="15"/>
        <v>19</v>
      </c>
      <c r="M30" s="12">
        <f t="shared" si="15"/>
        <v>19</v>
      </c>
      <c r="N30" s="12">
        <f t="shared" si="15"/>
        <v>9</v>
      </c>
      <c r="O30" s="12">
        <f t="shared" si="15"/>
        <v>32</v>
      </c>
      <c r="P30" s="12">
        <f t="shared" si="15"/>
        <v>12</v>
      </c>
      <c r="Q30" s="12">
        <f t="shared" si="15"/>
        <v>12</v>
      </c>
      <c r="R30" s="12">
        <f t="shared" si="15"/>
        <v>26</v>
      </c>
      <c r="S30" s="12">
        <f t="shared" si="15"/>
        <v>15</v>
      </c>
      <c r="T30" s="33">
        <f>(E30+H30+K30+N30+Q30)/5</f>
        <v>13</v>
      </c>
      <c r="U30" s="34">
        <f t="shared" si="9"/>
        <v>24.528301886792452</v>
      </c>
      <c r="V30" s="35">
        <f t="shared" si="10"/>
        <v>25.2</v>
      </c>
      <c r="W30" s="34">
        <f t="shared" si="11"/>
        <v>47.547169811320757</v>
      </c>
      <c r="X30" s="35">
        <f t="shared" si="12"/>
        <v>14.8</v>
      </c>
      <c r="Y30" s="34">
        <f t="shared" si="13"/>
        <v>27.924528301886792</v>
      </c>
    </row>
    <row r="31" spans="2:25" ht="15.75" x14ac:dyDescent="0.25">
      <c r="B31" s="90" t="s">
        <v>14</v>
      </c>
      <c r="C31" s="92"/>
      <c r="D31" s="13">
        <f>D30*100/D30</f>
        <v>100</v>
      </c>
      <c r="E31" s="28">
        <f>E30*100/D30</f>
        <v>33.962264150943398</v>
      </c>
      <c r="F31" s="29">
        <f>F30*100/D30</f>
        <v>49.056603773584904</v>
      </c>
      <c r="G31" s="29">
        <f>G30*100/D30</f>
        <v>16.981132075471699</v>
      </c>
      <c r="H31" s="29">
        <f>H30*100/D30</f>
        <v>20.754716981132077</v>
      </c>
      <c r="I31" s="29">
        <f>I30*100/D30</f>
        <v>43.39622641509434</v>
      </c>
      <c r="J31" s="29">
        <f>J30*100/D30</f>
        <v>35.849056603773583</v>
      </c>
      <c r="K31" s="29">
        <f>K30*100/D30</f>
        <v>28.30188679245283</v>
      </c>
      <c r="L31" s="29">
        <f>L30*100/D30</f>
        <v>35.849056603773583</v>
      </c>
      <c r="M31" s="29">
        <f>M30*100/D30</f>
        <v>35.849056603773583</v>
      </c>
      <c r="N31" s="29">
        <f>N30*100/D30</f>
        <v>16.981132075471699</v>
      </c>
      <c r="O31" s="29">
        <f>O30*100/D30</f>
        <v>60.377358490566039</v>
      </c>
      <c r="P31" s="29">
        <f>P30*100/D30</f>
        <v>22.641509433962263</v>
      </c>
      <c r="Q31" s="29">
        <f>Q30*100/D30</f>
        <v>22.641509433962263</v>
      </c>
      <c r="R31" s="29">
        <f>R30*100/D30</f>
        <v>49.056603773584904</v>
      </c>
      <c r="S31" s="29">
        <f>S30*100/D30</f>
        <v>28.30188679245283</v>
      </c>
      <c r="T31" s="4"/>
      <c r="U31" s="4"/>
      <c r="V31" s="4"/>
      <c r="W31" s="4"/>
      <c r="X31" s="4"/>
      <c r="Y31" s="32"/>
    </row>
    <row r="35" spans="2:25" x14ac:dyDescent="0.25">
      <c r="X35" s="101" t="s">
        <v>24</v>
      </c>
      <c r="Y35" s="101"/>
    </row>
    <row r="36" spans="2:25" ht="15.75" x14ac:dyDescent="0.25">
      <c r="B36" s="1"/>
      <c r="C36" s="95" t="s">
        <v>1</v>
      </c>
      <c r="D36" s="95"/>
      <c r="E36" s="95"/>
      <c r="F36" s="95"/>
      <c r="G36" s="95"/>
      <c r="H36" s="1"/>
      <c r="I36" s="1"/>
      <c r="J36" s="1"/>
      <c r="K36" s="19" t="s">
        <v>39</v>
      </c>
      <c r="L36" s="19"/>
      <c r="M36" s="16" t="str">
        <f>'младшая группа'!Q2</f>
        <v>КГУ "ОШ.им.К.Шайменова"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 x14ac:dyDescent="0.25">
      <c r="C37" s="16" t="s">
        <v>38</v>
      </c>
      <c r="D37" s="16" t="str">
        <f>'группа раннего возраста'!D23</f>
        <v>Майкотова Ж.М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Нуринский р-н, село Шахтерское,ул. Мектеп 1Б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русский, казахский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 x14ac:dyDescent="0.25">
      <c r="B40" s="93" t="s">
        <v>0</v>
      </c>
      <c r="C40" s="94" t="s">
        <v>15</v>
      </c>
      <c r="D40" s="94" t="s">
        <v>12</v>
      </c>
      <c r="E40" s="93" t="s">
        <v>4</v>
      </c>
      <c r="F40" s="93"/>
      <c r="G40" s="93"/>
      <c r="H40" s="94" t="s">
        <v>9</v>
      </c>
      <c r="I40" s="94"/>
      <c r="J40" s="94"/>
      <c r="K40" s="94" t="s">
        <v>10</v>
      </c>
      <c r="L40" s="94"/>
      <c r="M40" s="94"/>
      <c r="N40" s="94" t="s">
        <v>11</v>
      </c>
      <c r="O40" s="94"/>
      <c r="P40" s="94"/>
      <c r="Q40" s="94" t="s">
        <v>8</v>
      </c>
      <c r="R40" s="94"/>
      <c r="S40" s="94"/>
      <c r="T40" s="106" t="s">
        <v>31</v>
      </c>
      <c r="U40" s="107"/>
      <c r="V40" s="107"/>
      <c r="W40" s="107"/>
      <c r="X40" s="107"/>
      <c r="Y40" s="108"/>
    </row>
    <row r="41" spans="2:25" ht="63" x14ac:dyDescent="0.25">
      <c r="B41" s="93"/>
      <c r="C41" s="94"/>
      <c r="D41" s="94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 x14ac:dyDescent="0.2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 x14ac:dyDescent="0.25">
      <c r="B43" s="17">
        <v>2</v>
      </c>
      <c r="C43" s="3" t="s">
        <v>17</v>
      </c>
      <c r="D43" s="43">
        <f>'младшая группа'!E56</f>
        <v>5</v>
      </c>
      <c r="E43" s="42">
        <f>'младшая группа'!F56</f>
        <v>3</v>
      </c>
      <c r="F43" s="42">
        <f>'младшая группа'!G56</f>
        <v>2</v>
      </c>
      <c r="G43" s="42">
        <f>'младшая группа'!H56</f>
        <v>0</v>
      </c>
      <c r="H43" s="42">
        <f>('младшая группа'!I56+'младшая группа'!L56)/2</f>
        <v>3</v>
      </c>
      <c r="I43" s="42">
        <f>('младшая группа'!J56+'младшая группа'!M56)/2</f>
        <v>2</v>
      </c>
      <c r="J43" s="42">
        <f>('младшая группа'!K56+'младшая группа'!N56)/2</f>
        <v>0</v>
      </c>
      <c r="K43" s="42">
        <f>'младшая группа'!O56</f>
        <v>3</v>
      </c>
      <c r="L43" s="42">
        <f>'младшая группа'!P56</f>
        <v>2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3</v>
      </c>
      <c r="O43" s="42">
        <f>('младшая группа'!S56+'младшая группа'!V56+'младшая группа'!Y56+'младшая группа'!AB56+'младшая группа'!AE56)/5</f>
        <v>2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3</v>
      </c>
      <c r="R43" s="42">
        <f>'младшая группа'!AH56</f>
        <v>2</v>
      </c>
      <c r="S43" s="42">
        <f>'младшая группа'!AI56</f>
        <v>0</v>
      </c>
      <c r="T43" s="17">
        <f t="shared" si="16"/>
        <v>3</v>
      </c>
      <c r="U43" s="27">
        <f t="shared" si="17"/>
        <v>60</v>
      </c>
      <c r="V43" s="31">
        <f t="shared" si="18"/>
        <v>2</v>
      </c>
      <c r="W43" s="27">
        <f t="shared" si="19"/>
        <v>40</v>
      </c>
      <c r="X43" s="31">
        <f t="shared" si="20"/>
        <v>0</v>
      </c>
      <c r="Y43" s="27">
        <f t="shared" si="21"/>
        <v>0</v>
      </c>
    </row>
    <row r="44" spans="2:25" ht="15.75" x14ac:dyDescent="0.25">
      <c r="B44" s="17">
        <v>3</v>
      </c>
      <c r="C44" s="3" t="s">
        <v>18</v>
      </c>
      <c r="D44" s="43">
        <f>'средняя группа'!E56</f>
        <v>15</v>
      </c>
      <c r="E44" s="42">
        <f>'средняя группа'!F56</f>
        <v>8</v>
      </c>
      <c r="F44" s="42">
        <f>'средняя группа'!G56</f>
        <v>7</v>
      </c>
      <c r="G44" s="42">
        <f>'средняя группа'!H56</f>
        <v>0</v>
      </c>
      <c r="H44" s="42">
        <v>5</v>
      </c>
      <c r="I44" s="42">
        <v>9</v>
      </c>
      <c r="J44" s="42">
        <v>1</v>
      </c>
      <c r="K44" s="42">
        <f>'средняя группа'!R56</f>
        <v>7</v>
      </c>
      <c r="L44" s="42">
        <f>'средняя группа'!S56</f>
        <v>8</v>
      </c>
      <c r="M44" s="42">
        <f>'средняя группа'!T56</f>
        <v>0</v>
      </c>
      <c r="N44" s="42">
        <v>7</v>
      </c>
      <c r="O44" s="42">
        <v>7</v>
      </c>
      <c r="P44" s="42">
        <v>1</v>
      </c>
      <c r="Q44" s="42">
        <f>'средняя группа'!AJ56</f>
        <v>6</v>
      </c>
      <c r="R44" s="42">
        <f>'средняя группа'!AK56</f>
        <v>9</v>
      </c>
      <c r="S44" s="42">
        <f>'средняя группа'!AL56</f>
        <v>0</v>
      </c>
      <c r="T44" s="17">
        <f t="shared" si="16"/>
        <v>6.6</v>
      </c>
      <c r="U44" s="27">
        <f t="shared" si="17"/>
        <v>44</v>
      </c>
      <c r="V44" s="31">
        <f t="shared" si="18"/>
        <v>8</v>
      </c>
      <c r="W44" s="27">
        <f t="shared" si="19"/>
        <v>53.333333333333336</v>
      </c>
      <c r="X44" s="31">
        <f t="shared" si="20"/>
        <v>0.4</v>
      </c>
      <c r="Y44" s="27">
        <f t="shared" si="21"/>
        <v>2.6666666666666665</v>
      </c>
    </row>
    <row r="45" spans="2:25" ht="15.75" x14ac:dyDescent="0.25">
      <c r="B45" s="17">
        <v>4</v>
      </c>
      <c r="C45" s="3" t="s">
        <v>19</v>
      </c>
      <c r="D45" s="43">
        <f>'старшая группа'!E56</f>
        <v>19</v>
      </c>
      <c r="E45" s="42">
        <f>'старшая группа'!F56</f>
        <v>14</v>
      </c>
      <c r="F45" s="42">
        <f>'старшая группа'!G56</f>
        <v>5</v>
      </c>
      <c r="G45" s="42">
        <f>'старшая группа'!H56</f>
        <v>0</v>
      </c>
      <c r="H45" s="42">
        <v>8</v>
      </c>
      <c r="I45" s="42">
        <v>8</v>
      </c>
      <c r="J45" s="42">
        <f>('старшая группа'!K56+'старшая группа'!N56+'старшая группа'!Q56)/3</f>
        <v>3</v>
      </c>
      <c r="K45" s="42">
        <f>'старшая группа'!R56</f>
        <v>5</v>
      </c>
      <c r="L45" s="42">
        <f>'старшая группа'!S56</f>
        <v>10</v>
      </c>
      <c r="M45" s="42">
        <f>'старшая группа'!T56</f>
        <v>4</v>
      </c>
      <c r="N45" s="42">
        <f>('старшая группа'!U56+'старшая группа'!X56+'старшая группа'!AA56+'старшая группа'!AD56+'старшая группа'!AG56)/5</f>
        <v>10</v>
      </c>
      <c r="O45" s="42">
        <v>8</v>
      </c>
      <c r="P45" s="42">
        <v>1</v>
      </c>
      <c r="Q45" s="42">
        <f>'старшая группа'!AJ56</f>
        <v>5</v>
      </c>
      <c r="R45" s="42">
        <f>'старшая группа'!AK56</f>
        <v>12</v>
      </c>
      <c r="S45" s="42">
        <f>'старшая группа'!AL56</f>
        <v>2</v>
      </c>
      <c r="T45" s="17">
        <f t="shared" si="16"/>
        <v>8.4</v>
      </c>
      <c r="U45" s="27">
        <f t="shared" si="17"/>
        <v>44.210526315789473</v>
      </c>
      <c r="V45" s="31">
        <f t="shared" si="18"/>
        <v>8.6</v>
      </c>
      <c r="W45" s="27">
        <f t="shared" si="19"/>
        <v>45.263157894736842</v>
      </c>
      <c r="X45" s="31">
        <f t="shared" si="20"/>
        <v>2</v>
      </c>
      <c r="Y45" s="27">
        <f t="shared" si="21"/>
        <v>10.526315789473685</v>
      </c>
    </row>
    <row r="46" spans="2:25" ht="15.75" x14ac:dyDescent="0.25">
      <c r="B46" s="17">
        <v>5</v>
      </c>
      <c r="C46" s="3" t="s">
        <v>32</v>
      </c>
      <c r="D46" s="43">
        <f>'предшкольная группа'!E56</f>
        <v>14</v>
      </c>
      <c r="E46" s="42">
        <f>'предшкольная группа'!F56</f>
        <v>13</v>
      </c>
      <c r="F46" s="42">
        <f>'предшкольная группа'!G56</f>
        <v>1</v>
      </c>
      <c r="G46" s="42">
        <f>'предшкольная группа'!H56</f>
        <v>0</v>
      </c>
      <c r="H46" s="42">
        <v>9</v>
      </c>
      <c r="I46" s="42">
        <f>('предшкольная группа'!J56+'предшкольная группа'!M56+'предшкольная группа'!P56+'предшкольная группа'!S56)/4</f>
        <v>4</v>
      </c>
      <c r="J46" s="42">
        <v>1</v>
      </c>
      <c r="K46" s="42">
        <f>'предшкольная группа'!U56</f>
        <v>5</v>
      </c>
      <c r="L46" s="42">
        <f>'предшкольная группа'!V56</f>
        <v>9</v>
      </c>
      <c r="M46" s="42">
        <f>'предшкольная группа'!W56</f>
        <v>0</v>
      </c>
      <c r="N46" s="42">
        <v>3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10</v>
      </c>
      <c r="P46" s="42">
        <v>1</v>
      </c>
      <c r="Q46" s="42">
        <f>'предшкольная группа'!AM56</f>
        <v>8</v>
      </c>
      <c r="R46" s="42">
        <f>'предшкольная группа'!AN56</f>
        <v>6</v>
      </c>
      <c r="S46" s="42">
        <f>'предшкольная группа'!AO56</f>
        <v>0</v>
      </c>
      <c r="T46" s="17">
        <f t="shared" si="16"/>
        <v>7.6</v>
      </c>
      <c r="U46" s="27">
        <f t="shared" si="17"/>
        <v>54.285714285714285</v>
      </c>
      <c r="V46" s="31">
        <f t="shared" si="18"/>
        <v>6</v>
      </c>
      <c r="W46" s="27">
        <f t="shared" si="19"/>
        <v>42.857142857142854</v>
      </c>
      <c r="X46" s="31">
        <f t="shared" si="20"/>
        <v>0.4</v>
      </c>
      <c r="Y46" s="27">
        <f t="shared" si="21"/>
        <v>2.8571428571428572</v>
      </c>
    </row>
    <row r="47" spans="2:25" ht="15.75" x14ac:dyDescent="0.25">
      <c r="B47" s="90" t="s">
        <v>13</v>
      </c>
      <c r="C47" s="92"/>
      <c r="D47" s="12">
        <f t="shared" ref="D47" si="22">SUM(D41:D46)</f>
        <v>53</v>
      </c>
      <c r="E47" s="12">
        <f t="shared" ref="E47:S47" si="23">SUM(E42:E46)</f>
        <v>38</v>
      </c>
      <c r="F47" s="12">
        <f t="shared" si="23"/>
        <v>15</v>
      </c>
      <c r="G47" s="12">
        <f t="shared" si="23"/>
        <v>0</v>
      </c>
      <c r="H47" s="12">
        <f t="shared" si="23"/>
        <v>25</v>
      </c>
      <c r="I47" s="12">
        <f t="shared" si="23"/>
        <v>23</v>
      </c>
      <c r="J47" s="12">
        <f t="shared" si="23"/>
        <v>5</v>
      </c>
      <c r="K47" s="12">
        <f t="shared" si="23"/>
        <v>20</v>
      </c>
      <c r="L47" s="12">
        <f t="shared" si="23"/>
        <v>29</v>
      </c>
      <c r="M47" s="12">
        <f t="shared" si="23"/>
        <v>4</v>
      </c>
      <c r="N47" s="12">
        <f t="shared" si="23"/>
        <v>23</v>
      </c>
      <c r="O47" s="12">
        <f t="shared" si="23"/>
        <v>27</v>
      </c>
      <c r="P47" s="12">
        <f t="shared" si="23"/>
        <v>3</v>
      </c>
      <c r="Q47" s="12">
        <f t="shared" si="23"/>
        <v>22</v>
      </c>
      <c r="R47" s="12">
        <f t="shared" si="23"/>
        <v>29</v>
      </c>
      <c r="S47" s="12">
        <f t="shared" si="23"/>
        <v>2</v>
      </c>
      <c r="T47" s="33">
        <f>(E47+H47+K47+N47+Q47)/5</f>
        <v>25.6</v>
      </c>
      <c r="U47" s="34">
        <f t="shared" si="17"/>
        <v>48.301886792452834</v>
      </c>
      <c r="V47" s="35">
        <f t="shared" si="18"/>
        <v>24.6</v>
      </c>
      <c r="W47" s="34">
        <f t="shared" si="19"/>
        <v>46.415094339622641</v>
      </c>
      <c r="X47" s="35">
        <f t="shared" si="20"/>
        <v>2.8</v>
      </c>
      <c r="Y47" s="34">
        <f t="shared" si="21"/>
        <v>5.283018867924528</v>
      </c>
    </row>
    <row r="48" spans="2:25" ht="15.75" x14ac:dyDescent="0.25">
      <c r="B48" s="90" t="s">
        <v>14</v>
      </c>
      <c r="C48" s="92"/>
      <c r="D48" s="13">
        <f>D47*100/D47</f>
        <v>100</v>
      </c>
      <c r="E48" s="28">
        <f>E47*100/D47</f>
        <v>71.698113207547166</v>
      </c>
      <c r="F48" s="29">
        <f>F47*100/D47</f>
        <v>28.30188679245283</v>
      </c>
      <c r="G48" s="29">
        <f>G47*100/D47</f>
        <v>0</v>
      </c>
      <c r="H48" s="29">
        <f>H47*100/D47</f>
        <v>47.169811320754718</v>
      </c>
      <c r="I48" s="29">
        <f>I47*100/D47</f>
        <v>43.39622641509434</v>
      </c>
      <c r="J48" s="29">
        <f>J47*100/D47</f>
        <v>9.433962264150944</v>
      </c>
      <c r="K48" s="29">
        <f>K47*100/D47</f>
        <v>37.735849056603776</v>
      </c>
      <c r="L48" s="29">
        <f>L47*100/D47</f>
        <v>54.716981132075475</v>
      </c>
      <c r="M48" s="29">
        <f>M47*100/D47</f>
        <v>7.5471698113207548</v>
      </c>
      <c r="N48" s="29">
        <f>N47*100/D47</f>
        <v>43.39622641509434</v>
      </c>
      <c r="O48" s="29">
        <f>O47*100/D47</f>
        <v>50.943396226415096</v>
      </c>
      <c r="P48" s="29">
        <f>P47*100/D47</f>
        <v>5.6603773584905657</v>
      </c>
      <c r="Q48" s="29">
        <f>Q47*100/D47</f>
        <v>41.509433962264154</v>
      </c>
      <c r="R48" s="29">
        <f>R47*100/D47</f>
        <v>54.716981132075475</v>
      </c>
      <c r="S48" s="29">
        <f>S47*100/D47</f>
        <v>3.7735849056603774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B13:C13"/>
    <mergeCell ref="B14:C14"/>
    <mergeCell ref="X18:Y18"/>
    <mergeCell ref="C19:G19"/>
    <mergeCell ref="B6:B7"/>
    <mergeCell ref="T6:Y6"/>
    <mergeCell ref="X1:Y1"/>
    <mergeCell ref="N6:P6"/>
    <mergeCell ref="Q6:S6"/>
    <mergeCell ref="C2:G2"/>
    <mergeCell ref="C6:C7"/>
    <mergeCell ref="D6:D7"/>
    <mergeCell ref="E6:G6"/>
    <mergeCell ref="H6:J6"/>
    <mergeCell ref="K6:M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D63"/>
  <sheetViews>
    <sheetView topLeftCell="A31" zoomScale="70" zoomScaleNormal="70" workbookViewId="0">
      <selection activeCell="H37" sqref="H37"/>
    </sheetView>
  </sheetViews>
  <sheetFormatPr defaultRowHeight="15" x14ac:dyDescent="0.25"/>
  <cols>
    <col min="3" max="3" width="41.28515625" customWidth="1"/>
    <col min="4" max="25" width="10.7109375" customWidth="1"/>
  </cols>
  <sheetData>
    <row r="5" spans="2:30" ht="86.25" customHeight="1" x14ac:dyDescent="0.25">
      <c r="B5" s="110" t="s">
        <v>42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2:30" ht="18.75" x14ac:dyDescent="0.3">
      <c r="B6" s="51" t="s">
        <v>43</v>
      </c>
      <c r="D6" s="52">
        <f>'СВОД методиста ДО'!D13</f>
        <v>53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 x14ac:dyDescent="0.3">
      <c r="B7" s="53" t="s">
        <v>5</v>
      </c>
      <c r="D7" s="52">
        <f>'СВОД методиста ДО'!T13</f>
        <v>9.8000000000000007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 x14ac:dyDescent="0.3">
      <c r="B8" s="53" t="s">
        <v>6</v>
      </c>
      <c r="D8" s="52">
        <f>'СВОД методиста ДО'!V13</f>
        <v>22.6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 x14ac:dyDescent="0.3">
      <c r="B9" s="53" t="s">
        <v>7</v>
      </c>
      <c r="D9" s="52">
        <f>'СВОД методиста ДО'!X13</f>
        <v>20.6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 x14ac:dyDescent="0.3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 x14ac:dyDescent="0.25">
      <c r="B11" s="109" t="s">
        <v>44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spans="2:30" ht="63.75" customHeight="1" x14ac:dyDescent="0.3">
      <c r="B12" s="54" t="s">
        <v>45</v>
      </c>
      <c r="C12" s="53"/>
      <c r="E12" s="55">
        <v>0</v>
      </c>
      <c r="F12" s="110" t="s">
        <v>67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2:30" ht="18.75" x14ac:dyDescent="0.3">
      <c r="B13" s="51" t="s">
        <v>46</v>
      </c>
      <c r="C13" s="53"/>
      <c r="D13" s="53"/>
      <c r="E13" s="52">
        <f>'СВОД методиста ДО'!D9</f>
        <v>5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 x14ac:dyDescent="0.3">
      <c r="B14" s="53" t="s">
        <v>5</v>
      </c>
      <c r="C14" s="53"/>
      <c r="D14" s="52">
        <f>'СВОД методиста ДО'!T9</f>
        <v>0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 x14ac:dyDescent="0.3">
      <c r="B15" s="53" t="s">
        <v>6</v>
      </c>
      <c r="C15" s="53"/>
      <c r="D15" s="52">
        <f>'СВОД методиста ДО'!V9</f>
        <v>2.4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 x14ac:dyDescent="0.3">
      <c r="B16" s="53" t="s">
        <v>7</v>
      </c>
      <c r="C16" s="53"/>
      <c r="D16" s="52">
        <f>'СВОД методиста ДО'!X9</f>
        <v>2.6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 x14ac:dyDescent="0.3">
      <c r="B17" s="51" t="s">
        <v>47</v>
      </c>
      <c r="C17" s="53"/>
      <c r="D17" s="53"/>
      <c r="E17" s="52">
        <f>'СВОД методиста ДО'!D10</f>
        <v>15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 x14ac:dyDescent="0.3">
      <c r="B18" s="53" t="s">
        <v>5</v>
      </c>
      <c r="C18" s="53"/>
      <c r="D18" s="52">
        <f>'СВОД методиста ДО'!T10</f>
        <v>2.8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 x14ac:dyDescent="0.3">
      <c r="B19" s="53" t="s">
        <v>6</v>
      </c>
      <c r="C19" s="53"/>
      <c r="D19" s="52">
        <f>'СВОД методиста ДО'!V10</f>
        <v>6.6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 x14ac:dyDescent="0.3">
      <c r="B20" s="53" t="s">
        <v>7</v>
      </c>
      <c r="C20" s="53"/>
      <c r="D20" s="52">
        <f>'СВОД методиста ДО'!X10</f>
        <v>5.6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 x14ac:dyDescent="0.3">
      <c r="B21" s="51" t="s">
        <v>48</v>
      </c>
      <c r="C21" s="53"/>
      <c r="D21" s="53"/>
      <c r="E21" s="52">
        <f>'СВОД методиста ДО'!D11</f>
        <v>19</v>
      </c>
      <c r="F21" s="53"/>
      <c r="G21" s="53"/>
      <c r="H21" s="53"/>
      <c r="I21" s="53"/>
      <c r="J21" s="53"/>
      <c r="K21" s="56"/>
    </row>
    <row r="22" spans="2:25" ht="18.75" x14ac:dyDescent="0.3">
      <c r="B22" s="53" t="s">
        <v>5</v>
      </c>
      <c r="C22" s="53"/>
      <c r="D22" s="52">
        <f>'СВОД методиста ДО'!T11</f>
        <v>3.4</v>
      </c>
      <c r="E22" s="53"/>
      <c r="F22" s="53"/>
      <c r="G22" s="53"/>
      <c r="H22" s="53"/>
      <c r="I22" s="53"/>
      <c r="J22" s="53"/>
      <c r="K22" s="56"/>
    </row>
    <row r="23" spans="2:25" ht="18.75" x14ac:dyDescent="0.3">
      <c r="B23" s="53" t="s">
        <v>6</v>
      </c>
      <c r="C23" s="53"/>
      <c r="D23" s="52">
        <f>'СВОД методиста ДО'!V11</f>
        <v>8</v>
      </c>
      <c r="E23" s="53"/>
      <c r="F23" s="53"/>
      <c r="G23" s="53"/>
      <c r="H23" s="53"/>
      <c r="I23" s="53"/>
      <c r="J23" s="53"/>
      <c r="K23" s="56"/>
    </row>
    <row r="24" spans="2:25" ht="18.75" x14ac:dyDescent="0.3">
      <c r="B24" s="53" t="s">
        <v>7</v>
      </c>
      <c r="C24" s="53"/>
      <c r="D24" s="52">
        <f>'СВОД методиста ДО'!X11</f>
        <v>7.6</v>
      </c>
      <c r="E24" s="53"/>
      <c r="F24" s="53"/>
      <c r="G24" s="53"/>
      <c r="H24" s="53"/>
      <c r="I24" s="53"/>
      <c r="J24" s="53"/>
      <c r="K24" s="56"/>
    </row>
    <row r="25" spans="2:25" ht="18.75" x14ac:dyDescent="0.3">
      <c r="B25" s="51" t="s">
        <v>49</v>
      </c>
      <c r="C25" s="53"/>
      <c r="D25" s="53"/>
      <c r="E25" s="53"/>
      <c r="F25" s="52">
        <f>'СВОД методиста ДО'!D12</f>
        <v>14</v>
      </c>
      <c r="G25" s="53"/>
      <c r="H25" s="53"/>
      <c r="I25" s="53"/>
      <c r="J25" s="53"/>
      <c r="K25" s="56"/>
    </row>
    <row r="26" spans="2:25" ht="18.75" x14ac:dyDescent="0.3">
      <c r="B26" s="53" t="s">
        <v>5</v>
      </c>
      <c r="C26" s="53"/>
      <c r="D26" s="52">
        <f>'СВОД методиста ДО'!T12</f>
        <v>3.6</v>
      </c>
      <c r="E26" s="53"/>
      <c r="F26" s="53"/>
      <c r="G26" s="53"/>
      <c r="H26" s="53"/>
      <c r="I26" s="53"/>
      <c r="J26" s="53"/>
      <c r="K26" s="56"/>
    </row>
    <row r="27" spans="2:25" ht="18.75" x14ac:dyDescent="0.3">
      <c r="B27" s="53" t="s">
        <v>6</v>
      </c>
      <c r="C27" s="56"/>
      <c r="D27" s="52">
        <f>'СВОД методиста ДО'!V12</f>
        <v>5.6</v>
      </c>
      <c r="E27" s="56"/>
      <c r="F27" s="56"/>
      <c r="G27" s="56"/>
      <c r="H27" s="56"/>
      <c r="I27" s="56"/>
      <c r="J27" s="56"/>
      <c r="K27" s="56"/>
    </row>
    <row r="28" spans="2:25" ht="18.75" x14ac:dyDescent="0.3">
      <c r="B28" s="53" t="s">
        <v>7</v>
      </c>
      <c r="C28" s="56"/>
      <c r="D28" s="52">
        <f>'СВОД методиста ДО'!X12</f>
        <v>4.8</v>
      </c>
      <c r="E28" s="56"/>
      <c r="F28" s="56"/>
      <c r="G28" s="56"/>
      <c r="H28" s="56"/>
      <c r="I28" s="56"/>
      <c r="J28" s="56"/>
      <c r="K28" s="56"/>
    </row>
    <row r="29" spans="2:25" ht="18.75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 x14ac:dyDescent="0.25">
      <c r="B30" s="109" t="s">
        <v>50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2" spans="2:25" ht="54" customHeight="1" x14ac:dyDescent="0.25">
      <c r="B32" s="93" t="s">
        <v>0</v>
      </c>
      <c r="C32" s="94" t="s">
        <v>15</v>
      </c>
      <c r="D32" s="94" t="s">
        <v>12</v>
      </c>
      <c r="E32" s="93" t="s">
        <v>4</v>
      </c>
      <c r="F32" s="93"/>
      <c r="G32" s="93"/>
      <c r="H32" s="94" t="s">
        <v>9</v>
      </c>
      <c r="I32" s="94"/>
      <c r="J32" s="94"/>
      <c r="K32" s="94" t="s">
        <v>10</v>
      </c>
      <c r="L32" s="94"/>
      <c r="M32" s="94"/>
      <c r="N32" s="94" t="s">
        <v>11</v>
      </c>
      <c r="O32" s="94"/>
      <c r="P32" s="94"/>
      <c r="Q32" s="94" t="s">
        <v>8</v>
      </c>
      <c r="R32" s="94"/>
      <c r="S32" s="94"/>
      <c r="T32" s="106" t="s">
        <v>31</v>
      </c>
      <c r="U32" s="107"/>
      <c r="V32" s="107"/>
      <c r="W32" s="107"/>
      <c r="X32" s="107"/>
      <c r="Y32" s="108"/>
    </row>
    <row r="33" spans="2:30" ht="77.25" customHeight="1" x14ac:dyDescent="0.25">
      <c r="B33" s="93"/>
      <c r="C33" s="94"/>
      <c r="D33" s="94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 x14ac:dyDescent="0.25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 x14ac:dyDescent="0.2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 x14ac:dyDescent="0.2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 x14ac:dyDescent="0.2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 x14ac:dyDescent="0.2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 x14ac:dyDescent="0.2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 x14ac:dyDescent="0.2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 x14ac:dyDescent="0.3">
      <c r="B43" s="53" t="s">
        <v>51</v>
      </c>
      <c r="I43" s="109" t="s">
        <v>52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</row>
    <row r="44" spans="2:30" ht="18.75" x14ac:dyDescent="0.3">
      <c r="B44" s="51" t="s">
        <v>45</v>
      </c>
      <c r="E44" s="55">
        <f>D34</f>
        <v>0</v>
      </c>
      <c r="I44" s="109" t="s">
        <v>53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</row>
    <row r="45" spans="2:30" ht="18.75" x14ac:dyDescent="0.3">
      <c r="B45" s="53" t="s">
        <v>5</v>
      </c>
      <c r="D45" s="55">
        <f>T34</f>
        <v>0</v>
      </c>
      <c r="I45" s="109" t="s">
        <v>54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</row>
    <row r="46" spans="2:30" ht="18.75" x14ac:dyDescent="0.3">
      <c r="B46" s="53" t="s">
        <v>6</v>
      </c>
      <c r="D46" s="85">
        <f>V34</f>
        <v>0</v>
      </c>
      <c r="I46" s="51" t="s">
        <v>55</v>
      </c>
      <c r="J46" s="53"/>
      <c r="K46" s="53"/>
      <c r="O46" s="55">
        <f>E13-E44</f>
        <v>5</v>
      </c>
    </row>
    <row r="47" spans="2:30" ht="18.75" x14ac:dyDescent="0.3">
      <c r="B47" s="53" t="s">
        <v>7</v>
      </c>
      <c r="D47" s="85">
        <f>X34</f>
        <v>0</v>
      </c>
      <c r="I47" s="51" t="s">
        <v>56</v>
      </c>
      <c r="O47" s="55">
        <f>E17-E48</f>
        <v>15</v>
      </c>
    </row>
    <row r="48" spans="2:30" ht="18.75" x14ac:dyDescent="0.3">
      <c r="B48" s="51" t="s">
        <v>46</v>
      </c>
      <c r="C48" s="53"/>
      <c r="D48" s="53"/>
      <c r="E48" s="52">
        <f>D35</f>
        <v>0</v>
      </c>
      <c r="F48" s="53"/>
      <c r="I48" s="51" t="s">
        <v>57</v>
      </c>
      <c r="O48" s="55">
        <f>E21-E52</f>
        <v>19</v>
      </c>
    </row>
    <row r="49" spans="2:30" ht="18.75" x14ac:dyDescent="0.3">
      <c r="B49" s="53" t="s">
        <v>5</v>
      </c>
      <c r="C49" s="53"/>
      <c r="D49" s="52">
        <f>T35</f>
        <v>0</v>
      </c>
      <c r="E49" s="52"/>
      <c r="F49" s="53"/>
      <c r="I49" s="51" t="s">
        <v>58</v>
      </c>
      <c r="O49" s="55">
        <f>F25-E56</f>
        <v>14</v>
      </c>
    </row>
    <row r="50" spans="2:30" ht="18.75" x14ac:dyDescent="0.3">
      <c r="B50" s="53" t="s">
        <v>6</v>
      </c>
      <c r="C50" s="53"/>
      <c r="D50" s="86">
        <f>V35</f>
        <v>0</v>
      </c>
      <c r="E50" s="52"/>
      <c r="F50" s="53"/>
    </row>
    <row r="51" spans="2:30" ht="18.75" x14ac:dyDescent="0.3">
      <c r="B51" s="53" t="s">
        <v>7</v>
      </c>
      <c r="C51" s="53"/>
      <c r="D51" s="86">
        <f>X35</f>
        <v>0</v>
      </c>
      <c r="E51" s="52"/>
      <c r="F51" s="53"/>
      <c r="I51" s="109" t="s">
        <v>59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</row>
    <row r="52" spans="2:30" ht="18.75" x14ac:dyDescent="0.3">
      <c r="B52" s="51" t="s">
        <v>47</v>
      </c>
      <c r="C52" s="53"/>
      <c r="D52" s="53"/>
      <c r="E52" s="52">
        <f>D36</f>
        <v>0</v>
      </c>
      <c r="F52" s="53"/>
      <c r="I52" s="57" t="s">
        <v>60</v>
      </c>
      <c r="R52" s="51" t="s">
        <v>61</v>
      </c>
    </row>
    <row r="53" spans="2:30" ht="18.75" x14ac:dyDescent="0.3">
      <c r="B53" s="53" t="s">
        <v>5</v>
      </c>
      <c r="C53" s="53"/>
      <c r="D53" s="52">
        <f>T36</f>
        <v>0</v>
      </c>
      <c r="E53" s="52"/>
      <c r="F53" s="53"/>
      <c r="I53" s="53" t="s">
        <v>62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63</v>
      </c>
      <c r="S53" s="58"/>
      <c r="T53" s="58"/>
      <c r="U53" s="58"/>
      <c r="V53" s="58"/>
      <c r="W53" s="55">
        <f>D14+D15</f>
        <v>2.4</v>
      </c>
    </row>
    <row r="54" spans="2:30" ht="18.75" x14ac:dyDescent="0.3">
      <c r="B54" s="53" t="s">
        <v>6</v>
      </c>
      <c r="C54" s="53"/>
      <c r="D54" s="86">
        <f>V36</f>
        <v>0</v>
      </c>
      <c r="E54" s="52"/>
      <c r="F54" s="53"/>
      <c r="I54" s="53" t="s">
        <v>63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64</v>
      </c>
      <c r="S54" s="58"/>
      <c r="T54" s="58"/>
      <c r="U54" s="58"/>
      <c r="V54" s="58"/>
      <c r="W54" s="55">
        <f>D18+D19</f>
        <v>9.3999999999999986</v>
      </c>
    </row>
    <row r="55" spans="2:30" ht="18.75" x14ac:dyDescent="0.3">
      <c r="B55" s="53" t="s">
        <v>7</v>
      </c>
      <c r="C55" s="53"/>
      <c r="D55" s="86">
        <f>X36</f>
        <v>0</v>
      </c>
      <c r="E55" s="52"/>
      <c r="F55" s="53"/>
      <c r="I55" s="53" t="s">
        <v>64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65</v>
      </c>
      <c r="S55" s="58"/>
      <c r="T55" s="58"/>
      <c r="U55" s="58"/>
      <c r="V55" s="58"/>
      <c r="W55" s="55">
        <f>D22+D23</f>
        <v>11.4</v>
      </c>
    </row>
    <row r="56" spans="2:30" ht="18.75" x14ac:dyDescent="0.3">
      <c r="B56" s="51" t="s">
        <v>48</v>
      </c>
      <c r="C56" s="53"/>
      <c r="D56" s="53"/>
      <c r="E56" s="52">
        <f>D37</f>
        <v>0</v>
      </c>
      <c r="F56" s="53"/>
      <c r="I56" s="53" t="s">
        <v>65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66</v>
      </c>
      <c r="S56" s="58"/>
      <c r="T56" s="58"/>
      <c r="U56" s="58"/>
      <c r="V56" s="58"/>
      <c r="W56" s="55">
        <f>D26+D27</f>
        <v>9.1999999999999993</v>
      </c>
    </row>
    <row r="57" spans="2:30" ht="18.75" x14ac:dyDescent="0.3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 x14ac:dyDescent="0.3">
      <c r="B58" s="53" t="s">
        <v>6</v>
      </c>
      <c r="C58" s="53"/>
      <c r="D58" s="86">
        <f>V37</f>
        <v>0</v>
      </c>
      <c r="E58" s="53"/>
      <c r="F58" s="53"/>
    </row>
    <row r="59" spans="2:30" ht="18.75" x14ac:dyDescent="0.3">
      <c r="B59" s="53" t="s">
        <v>7</v>
      </c>
      <c r="C59" s="53"/>
      <c r="D59" s="86">
        <f>X37</f>
        <v>0</v>
      </c>
      <c r="E59" s="53"/>
      <c r="F59" s="53"/>
    </row>
    <row r="60" spans="2:30" ht="18.75" x14ac:dyDescent="0.3">
      <c r="B60" s="51" t="s">
        <v>49</v>
      </c>
      <c r="C60" s="53"/>
      <c r="D60" s="53"/>
      <c r="E60" s="53"/>
      <c r="F60" s="52">
        <f>D38</f>
        <v>0</v>
      </c>
    </row>
    <row r="61" spans="2:30" ht="18.75" x14ac:dyDescent="0.3">
      <c r="B61" s="53" t="s">
        <v>5</v>
      </c>
      <c r="C61" s="53"/>
      <c r="D61" s="52">
        <f>T38</f>
        <v>0</v>
      </c>
      <c r="E61" s="53"/>
      <c r="F61" s="53"/>
    </row>
    <row r="62" spans="2:30" ht="18.75" x14ac:dyDescent="0.3">
      <c r="B62" s="53" t="s">
        <v>6</v>
      </c>
      <c r="C62" s="56"/>
      <c r="D62" s="86">
        <f>V38</f>
        <v>0</v>
      </c>
      <c r="E62" s="56"/>
      <c r="F62" s="56"/>
    </row>
    <row r="63" spans="2:30" ht="18.75" x14ac:dyDescent="0.3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B5:AD5"/>
    <mergeCell ref="B32:B33"/>
    <mergeCell ref="C32:C33"/>
    <mergeCell ref="D32:D33"/>
    <mergeCell ref="E32:G32"/>
    <mergeCell ref="H32:J32"/>
    <mergeCell ref="K32:M32"/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05"/>
  <sheetViews>
    <sheetView topLeftCell="A49" zoomScale="70" zoomScaleNormal="70" workbookViewId="0">
      <selection activeCell="N39" sqref="N39"/>
    </sheetView>
  </sheetViews>
  <sheetFormatPr defaultRowHeight="15" x14ac:dyDescent="0.25"/>
  <cols>
    <col min="2" max="2" width="6.42578125" customWidth="1"/>
    <col min="3" max="3" width="40.7109375" customWidth="1"/>
    <col min="4" max="25" width="10.7109375" customWidth="1"/>
  </cols>
  <sheetData>
    <row r="1" spans="2:31" ht="15.75" x14ac:dyDescent="0.2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 x14ac:dyDescent="0.2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 x14ac:dyDescent="0.2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 x14ac:dyDescent="0.25">
      <c r="C5" s="110" t="s">
        <v>68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43</v>
      </c>
      <c r="E6" s="52">
        <f>'СВОД методиста ДО'!D30</f>
        <v>53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ДО'!T30</f>
        <v>13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ДО'!V30</f>
        <v>25.2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ДО'!X30</f>
        <v>14.8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69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45</v>
      </c>
      <c r="D12" s="53"/>
      <c r="F12" s="55">
        <f>'СВОД методиста ДО'!D25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46</v>
      </c>
      <c r="D16" s="53"/>
      <c r="E16" s="53"/>
      <c r="F16" s="52">
        <f>'СВОД методиста ДО'!D26</f>
        <v>5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ДО'!T26</f>
        <v>1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ДО'!V26</f>
        <v>2.6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ДО'!X26</f>
        <v>1.4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47</v>
      </c>
      <c r="D20" s="53"/>
      <c r="E20" s="53"/>
      <c r="F20" s="52">
        <f>'СВОД методиста ДО'!D27</f>
        <v>15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ДО'!T27</f>
        <v>3.2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ДО'!V27</f>
        <v>7.6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ДО'!X27</f>
        <v>4.2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48</v>
      </c>
      <c r="D24" s="53"/>
      <c r="E24" s="53"/>
      <c r="F24" s="52">
        <f>'СВОД методиста ДО'!D28</f>
        <v>19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ДО'!T28</f>
        <v>3.8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ДО'!V28</f>
        <v>8.1999999999999993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ДО'!X28</f>
        <v>6.4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49</v>
      </c>
      <c r="D28" s="53"/>
      <c r="E28" s="53"/>
      <c r="F28" s="53"/>
      <c r="G28" s="52">
        <f>'СВОД методиста ДО'!D29</f>
        <v>14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ДО'!T29</f>
        <v>5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ДО'!V29</f>
        <v>6.8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ДО'!X29</f>
        <v>2.8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 x14ac:dyDescent="0.25">
      <c r="C33" s="109" t="s">
        <v>70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2" ht="45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 x14ac:dyDescent="0.25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 x14ac:dyDescent="0.2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 x14ac:dyDescent="0.3">
      <c r="C45" s="53" t="s">
        <v>71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 x14ac:dyDescent="0.25">
      <c r="C46" s="66" t="s">
        <v>45</v>
      </c>
      <c r="F46" s="55">
        <v>0</v>
      </c>
      <c r="G46" s="110" t="s">
        <v>67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2" ht="18.75" x14ac:dyDescent="0.3">
      <c r="C47" s="51" t="s">
        <v>46</v>
      </c>
      <c r="D47" s="53"/>
      <c r="E47" s="53"/>
      <c r="F47" s="52">
        <f>D37</f>
        <v>0</v>
      </c>
      <c r="G47" s="53"/>
      <c r="J47" s="51"/>
      <c r="P47" s="55"/>
    </row>
    <row r="48" spans="2:32" ht="18.75" x14ac:dyDescent="0.3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 x14ac:dyDescent="0.3">
      <c r="C49" s="53" t="s">
        <v>6</v>
      </c>
      <c r="D49" s="53"/>
      <c r="E49" s="86">
        <f>V37</f>
        <v>0</v>
      </c>
      <c r="F49" s="52"/>
      <c r="G49" s="53"/>
      <c r="K49" s="109" t="s">
        <v>72</v>
      </c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</row>
    <row r="50" spans="3:32" ht="18.75" x14ac:dyDescent="0.3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73</v>
      </c>
      <c r="T50" s="51" t="s">
        <v>74</v>
      </c>
    </row>
    <row r="51" spans="3:32" ht="18.75" x14ac:dyDescent="0.3">
      <c r="C51" s="51" t="s">
        <v>47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62</v>
      </c>
      <c r="U51" s="58"/>
      <c r="V51" s="58"/>
      <c r="W51" s="58"/>
      <c r="X51" s="58"/>
      <c r="Y51" s="85">
        <f>E13+E14</f>
        <v>0</v>
      </c>
    </row>
    <row r="52" spans="3:32" ht="18.75" x14ac:dyDescent="0.3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63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63</v>
      </c>
      <c r="U52" s="58"/>
      <c r="V52" s="58"/>
      <c r="W52" s="58"/>
      <c r="X52" s="58"/>
      <c r="Y52" s="85">
        <f>E17+E18</f>
        <v>3.6</v>
      </c>
    </row>
    <row r="53" spans="3:32" ht="18.75" x14ac:dyDescent="0.3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64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64</v>
      </c>
      <c r="U53" s="58"/>
      <c r="V53" s="58"/>
      <c r="W53" s="58"/>
      <c r="X53" s="58"/>
      <c r="Y53" s="85">
        <f>E21+E22</f>
        <v>10.8</v>
      </c>
    </row>
    <row r="54" spans="3:32" ht="18.75" x14ac:dyDescent="0.3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65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65</v>
      </c>
      <c r="U54" s="58"/>
      <c r="V54" s="58"/>
      <c r="W54" s="58"/>
      <c r="X54" s="58"/>
      <c r="Y54" s="85">
        <f>E25+E26</f>
        <v>12</v>
      </c>
    </row>
    <row r="55" spans="3:32" ht="18.75" x14ac:dyDescent="0.3">
      <c r="C55" s="51" t="s">
        <v>48</v>
      </c>
      <c r="D55" s="53"/>
      <c r="E55" s="53"/>
      <c r="F55" s="52">
        <f>D39</f>
        <v>0</v>
      </c>
      <c r="G55" s="53"/>
      <c r="J55" s="53"/>
      <c r="K55" s="53" t="s">
        <v>66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66</v>
      </c>
      <c r="U55" s="58"/>
      <c r="V55" s="58"/>
      <c r="W55" s="58"/>
      <c r="X55" s="58"/>
      <c r="Y55" s="85">
        <f>E29+E30</f>
        <v>11.8</v>
      </c>
    </row>
    <row r="56" spans="3:32" ht="18.75" x14ac:dyDescent="0.3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 x14ac:dyDescent="0.3">
      <c r="C57" s="53" t="s">
        <v>6</v>
      </c>
      <c r="D57" s="53"/>
      <c r="E57" s="86">
        <f>V39</f>
        <v>0</v>
      </c>
      <c r="F57" s="53"/>
      <c r="G57" s="53"/>
    </row>
    <row r="58" spans="3:32" ht="18.75" x14ac:dyDescent="0.3">
      <c r="C58" s="53" t="s">
        <v>7</v>
      </c>
      <c r="D58" s="53"/>
      <c r="E58" s="86">
        <f>X39</f>
        <v>0</v>
      </c>
      <c r="F58" s="53"/>
      <c r="G58" s="53"/>
    </row>
    <row r="59" spans="3:32" ht="18.75" x14ac:dyDescent="0.3">
      <c r="C59" s="51" t="s">
        <v>49</v>
      </c>
      <c r="D59" s="53"/>
      <c r="E59" s="53"/>
      <c r="F59" s="53"/>
      <c r="G59" s="52">
        <f>D40</f>
        <v>0</v>
      </c>
    </row>
    <row r="60" spans="3:32" ht="18.75" x14ac:dyDescent="0.3">
      <c r="C60" s="53" t="s">
        <v>5</v>
      </c>
      <c r="D60" s="53"/>
      <c r="E60" s="52">
        <f>T40</f>
        <v>0</v>
      </c>
      <c r="F60" s="53"/>
      <c r="G60" s="53"/>
    </row>
    <row r="61" spans="3:32" ht="18.75" x14ac:dyDescent="0.3">
      <c r="C61" s="53" t="s">
        <v>6</v>
      </c>
      <c r="D61" s="56"/>
      <c r="E61" s="86">
        <f>V40</f>
        <v>0</v>
      </c>
      <c r="F61" s="56"/>
      <c r="G61" s="56"/>
    </row>
    <row r="62" spans="3:32" ht="18.75" x14ac:dyDescent="0.3">
      <c r="C62" s="53" t="s">
        <v>7</v>
      </c>
      <c r="D62" s="56"/>
      <c r="E62" s="86">
        <f>X40</f>
        <v>0</v>
      </c>
      <c r="F62" s="56"/>
      <c r="G62" s="56"/>
    </row>
    <row r="65" spans="2:6" ht="18.75" x14ac:dyDescent="0.3">
      <c r="C65" s="53" t="s">
        <v>75</v>
      </c>
    </row>
    <row r="67" spans="2:6" ht="15.75" x14ac:dyDescent="0.25">
      <c r="B67" s="67"/>
      <c r="C67" s="68"/>
      <c r="D67" s="68"/>
      <c r="E67" s="68"/>
      <c r="F67" s="67"/>
    </row>
    <row r="500" spans="4:42" ht="63" x14ac:dyDescent="0.25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 x14ac:dyDescent="0.2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1</v>
      </c>
      <c r="I501" s="89">
        <f>'СВОД методиста ДО'!F26</f>
        <v>2</v>
      </c>
      <c r="J501" s="69">
        <f>'СВОД методиста ДО'!G26</f>
        <v>2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1</v>
      </c>
      <c r="Q501" s="69">
        <f>'СВОД методиста ДО'!I26</f>
        <v>3</v>
      </c>
      <c r="R501" s="69">
        <f>'СВОД методиста ДО'!J26</f>
        <v>1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1</v>
      </c>
      <c r="Y501" s="69">
        <f>'СВОД методиста ДО'!L26</f>
        <v>2</v>
      </c>
      <c r="Z501" s="69">
        <f>'СВОД методиста ДО'!M26</f>
        <v>2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1</v>
      </c>
      <c r="AG501" s="69">
        <f>'СВОД методиста ДО'!O26</f>
        <v>3</v>
      </c>
      <c r="AH501" s="69">
        <f>'СВОД методиста ДО'!P26</f>
        <v>1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1</v>
      </c>
      <c r="AO501" s="69">
        <f>'СВОД методиста ДО'!R26</f>
        <v>3</v>
      </c>
      <c r="AP501" s="69">
        <f>'СВОД методиста ДО'!S26</f>
        <v>1</v>
      </c>
    </row>
    <row r="502" spans="4:42" ht="15.75" x14ac:dyDescent="0.2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3</v>
      </c>
      <c r="I502" s="89">
        <f>'СВОД методиста ДО'!F27</f>
        <v>9</v>
      </c>
      <c r="J502" s="69">
        <f>'СВОД методиста ДО'!G27</f>
        <v>3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4</v>
      </c>
      <c r="Q502" s="69">
        <f>'СВОД методиста ДО'!I27</f>
        <v>6</v>
      </c>
      <c r="R502" s="69">
        <f>'СВОД методиста ДО'!J27</f>
        <v>5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4</v>
      </c>
      <c r="Y502" s="69">
        <f>'СВОД методиста ДО'!L27</f>
        <v>7</v>
      </c>
      <c r="Z502" s="69">
        <f>'СВОД методиста ДО'!M27</f>
        <v>4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4</v>
      </c>
      <c r="AG502" s="69">
        <f>'СВОД методиста ДО'!O27</f>
        <v>7</v>
      </c>
      <c r="AH502" s="69">
        <f>'СВОД методиста ДО'!P27</f>
        <v>4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1</v>
      </c>
      <c r="AO502" s="69">
        <f>'СВОД методиста ДО'!R27</f>
        <v>9</v>
      </c>
      <c r="AP502" s="69">
        <f>'СВОД методиста ДО'!S27</f>
        <v>5</v>
      </c>
    </row>
    <row r="503" spans="4:42" ht="15.75" x14ac:dyDescent="0.2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6</v>
      </c>
      <c r="I503" s="89">
        <f>'СВОД методиста ДО'!F28</f>
        <v>9</v>
      </c>
      <c r="J503" s="69">
        <f>'СВОД методиста ДО'!G28</f>
        <v>4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2</v>
      </c>
      <c r="Q503" s="69">
        <f>'СВОД методиста ДО'!I28</f>
        <v>9</v>
      </c>
      <c r="R503" s="69">
        <f>'СВОД методиста ДО'!J28</f>
        <v>6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4</v>
      </c>
      <c r="Y503" s="69">
        <f>'СВОД методиста ДО'!L28</f>
        <v>5</v>
      </c>
      <c r="Z503" s="69">
        <f>'СВОД методиста ДО'!M28</f>
        <v>10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2</v>
      </c>
      <c r="AG503" s="69">
        <f>'СВОД методиста ДО'!O28</f>
        <v>10</v>
      </c>
      <c r="AH503" s="69">
        <f>'СВОД методиста ДО'!P28</f>
        <v>6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5</v>
      </c>
      <c r="AO503" s="69">
        <f>'СВОД методиста ДО'!R28</f>
        <v>8</v>
      </c>
      <c r="AP503" s="69">
        <f>'СВОД методиста ДО'!S28</f>
        <v>6</v>
      </c>
    </row>
    <row r="504" spans="4:42" ht="47.25" x14ac:dyDescent="0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8</v>
      </c>
      <c r="I504" s="89">
        <f>'СВОД методиста ДО'!F29</f>
        <v>6</v>
      </c>
      <c r="J504" s="69">
        <f>'СВОД методиста ДО'!G29</f>
        <v>0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4</v>
      </c>
      <c r="Q504" s="69">
        <f>'СВОД методиста ДО'!I29</f>
        <v>5</v>
      </c>
      <c r="R504" s="69">
        <f>'СВОД методиста ДО'!J29</f>
        <v>7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6</v>
      </c>
      <c r="Y504" s="69">
        <f>'СВОД методиста ДО'!L29</f>
        <v>5</v>
      </c>
      <c r="Z504" s="69">
        <f>'СВОД методиста ДО'!M29</f>
        <v>3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2</v>
      </c>
      <c r="AG504" s="69">
        <f>'СВОД методиста ДО'!O29</f>
        <v>12</v>
      </c>
      <c r="AH504" s="69">
        <f>'СВОД методиста ДО'!P29</f>
        <v>1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5</v>
      </c>
      <c r="AO504" s="69">
        <f>'СВОД методиста ДО'!R29</f>
        <v>6</v>
      </c>
      <c r="AP504" s="69">
        <f>'СВОД методиста ДО'!S29</f>
        <v>3</v>
      </c>
    </row>
    <row r="505" spans="4:42" x14ac:dyDescent="0.25">
      <c r="D505" s="69"/>
      <c r="E505" s="111" t="s">
        <v>76</v>
      </c>
      <c r="F505" s="111"/>
      <c r="G505" s="111"/>
      <c r="H505" s="111" t="s">
        <v>77</v>
      </c>
      <c r="I505" s="111"/>
      <c r="J505" s="111"/>
      <c r="L505" s="69"/>
      <c r="M505" s="111" t="s">
        <v>76</v>
      </c>
      <c r="N505" s="111"/>
      <c r="O505" s="111"/>
      <c r="P505" s="111" t="s">
        <v>77</v>
      </c>
      <c r="Q505" s="111"/>
      <c r="R505" s="111"/>
      <c r="T505" s="69"/>
      <c r="U505" s="111" t="s">
        <v>76</v>
      </c>
      <c r="V505" s="111"/>
      <c r="W505" s="111"/>
      <c r="X505" s="111" t="s">
        <v>77</v>
      </c>
      <c r="Y505" s="111"/>
      <c r="Z505" s="111"/>
      <c r="AB505" s="69"/>
      <c r="AC505" s="111" t="s">
        <v>76</v>
      </c>
      <c r="AD505" s="111"/>
      <c r="AE505" s="111"/>
      <c r="AF505" s="111" t="s">
        <v>77</v>
      </c>
      <c r="AG505" s="111"/>
      <c r="AH505" s="111"/>
      <c r="AJ505" s="69"/>
      <c r="AK505" s="111" t="s">
        <v>76</v>
      </c>
      <c r="AL505" s="111"/>
      <c r="AM505" s="111"/>
      <c r="AN505" s="111" t="s">
        <v>77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C33:L33"/>
    <mergeCell ref="B34:B35"/>
    <mergeCell ref="C34:C35"/>
    <mergeCell ref="K34:M34"/>
    <mergeCell ref="C5:AE5"/>
    <mergeCell ref="C11:X11"/>
    <mergeCell ref="G12:AE12"/>
    <mergeCell ref="AF505:AH505"/>
    <mergeCell ref="N34:P34"/>
    <mergeCell ref="Q34:S34"/>
    <mergeCell ref="Z34:AE34"/>
    <mergeCell ref="G46:AE46"/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16"/>
  <sheetViews>
    <sheetView topLeftCell="A61" zoomScale="60" zoomScaleNormal="60" workbookViewId="0">
      <selection activeCell="D36" sqref="D36"/>
    </sheetView>
  </sheetViews>
  <sheetFormatPr defaultRowHeight="15" x14ac:dyDescent="0.25"/>
  <cols>
    <col min="3" max="3" width="44.710937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 x14ac:dyDescent="0.25">
      <c r="C3" s="59"/>
    </row>
    <row r="5" spans="2:31" ht="80.25" customHeight="1" x14ac:dyDescent="0.25">
      <c r="C5" s="110" t="s">
        <v>78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43</v>
      </c>
      <c r="E6" s="52">
        <f>'СВОД методиста ДО'!D47</f>
        <v>53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ДО'!T47</f>
        <v>25.6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ДО'!V47</f>
        <v>24.6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ДО'!X47</f>
        <v>2.8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79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45</v>
      </c>
      <c r="D12" s="53"/>
      <c r="F12" s="55">
        <f>'СВОД методиста ДО'!D42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46</v>
      </c>
      <c r="D16" s="53"/>
      <c r="E16" s="53"/>
      <c r="F16" s="52">
        <f>'СВОД методиста ДО'!D43</f>
        <v>5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ДО'!T43</f>
        <v>3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ДО'!V43</f>
        <v>2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47</v>
      </c>
      <c r="D20" s="53"/>
      <c r="E20" s="53"/>
      <c r="F20" s="52">
        <f>'СВОД методиста ДО'!D44</f>
        <v>15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ДО'!T44</f>
        <v>6.6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ДО'!V44</f>
        <v>8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ДО'!X44</f>
        <v>0.4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48</v>
      </c>
      <c r="D24" s="53"/>
      <c r="E24" s="53"/>
      <c r="F24" s="52">
        <f>'СВОД методиста ДО'!D45</f>
        <v>19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ДО'!T45</f>
        <v>8.4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ДО'!V45</f>
        <v>8.6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ДО'!X45</f>
        <v>2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49</v>
      </c>
      <c r="D28" s="53"/>
      <c r="E28" s="53"/>
      <c r="F28" s="53"/>
      <c r="G28" s="52">
        <f>'СВОД методиста ДО'!D46</f>
        <v>14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ДО'!T46</f>
        <v>7.6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ДО'!V46</f>
        <v>6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ДО'!X46</f>
        <v>0.4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 x14ac:dyDescent="0.25">
      <c r="C33" s="109" t="s">
        <v>80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1" ht="48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 x14ac:dyDescent="0.25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 x14ac:dyDescent="0.3">
      <c r="C45" s="53" t="s">
        <v>81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 x14ac:dyDescent="0.25">
      <c r="C46" s="66" t="s">
        <v>45</v>
      </c>
      <c r="F46" s="55">
        <f>D36</f>
        <v>0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1" ht="18.75" x14ac:dyDescent="0.3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 x14ac:dyDescent="0.3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 x14ac:dyDescent="0.3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 x14ac:dyDescent="0.3">
      <c r="C50" s="51" t="s">
        <v>46</v>
      </c>
      <c r="D50" s="53"/>
      <c r="E50" s="53"/>
      <c r="F50" s="52">
        <f>D37</f>
        <v>0</v>
      </c>
      <c r="G50" s="53"/>
      <c r="J50" s="51"/>
      <c r="P50" s="55"/>
    </row>
    <row r="51" spans="3:32" ht="18.75" x14ac:dyDescent="0.3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 x14ac:dyDescent="0.3">
      <c r="C52" s="53" t="s">
        <v>6</v>
      </c>
      <c r="D52" s="53"/>
      <c r="E52" s="86">
        <f>V37</f>
        <v>0</v>
      </c>
      <c r="F52" s="52"/>
      <c r="G52" s="53"/>
      <c r="K52" s="109" t="s">
        <v>72</v>
      </c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</row>
    <row r="53" spans="3:32" ht="18.75" x14ac:dyDescent="0.3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74</v>
      </c>
      <c r="T53" s="51" t="s">
        <v>82</v>
      </c>
    </row>
    <row r="54" spans="3:32" ht="18.75" x14ac:dyDescent="0.3">
      <c r="C54" s="51" t="s">
        <v>47</v>
      </c>
      <c r="D54" s="53"/>
      <c r="E54" s="53"/>
      <c r="F54" s="52">
        <f>D38</f>
        <v>0</v>
      </c>
      <c r="G54" s="53"/>
      <c r="J54" s="57"/>
      <c r="K54" s="53" t="s">
        <v>62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62</v>
      </c>
      <c r="U54" s="58"/>
      <c r="V54" s="58"/>
      <c r="W54" s="58"/>
      <c r="X54" s="58"/>
      <c r="Y54" s="85">
        <f>E13+E14</f>
        <v>0</v>
      </c>
    </row>
    <row r="55" spans="3:32" ht="18.75" x14ac:dyDescent="0.3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63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63</v>
      </c>
      <c r="U55" s="58"/>
      <c r="V55" s="58"/>
      <c r="W55" s="58"/>
      <c r="X55" s="58"/>
      <c r="Y55" s="85">
        <f>E17+E18</f>
        <v>5</v>
      </c>
    </row>
    <row r="56" spans="3:32" ht="18.75" x14ac:dyDescent="0.3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64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64</v>
      </c>
      <c r="U56" s="58"/>
      <c r="V56" s="58"/>
      <c r="W56" s="58"/>
      <c r="X56" s="58"/>
      <c r="Y56" s="85">
        <f>E21+E22</f>
        <v>14.6</v>
      </c>
    </row>
    <row r="57" spans="3:32" ht="18.75" x14ac:dyDescent="0.3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65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65</v>
      </c>
      <c r="U57" s="58"/>
      <c r="V57" s="58"/>
      <c r="W57" s="58"/>
      <c r="X57" s="58"/>
      <c r="Y57" s="85">
        <f>E25+E26</f>
        <v>17</v>
      </c>
    </row>
    <row r="58" spans="3:32" ht="18.75" x14ac:dyDescent="0.3">
      <c r="C58" s="51" t="s">
        <v>48</v>
      </c>
      <c r="D58" s="53"/>
      <c r="E58" s="53"/>
      <c r="F58" s="52">
        <f>D39</f>
        <v>0</v>
      </c>
      <c r="G58" s="53"/>
      <c r="J58" s="53"/>
      <c r="K58" s="53" t="s">
        <v>66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66</v>
      </c>
      <c r="U58" s="58"/>
      <c r="V58" s="58"/>
      <c r="W58" s="58"/>
      <c r="X58" s="58"/>
      <c r="Y58" s="85">
        <f>E29+E30</f>
        <v>13.6</v>
      </c>
    </row>
    <row r="59" spans="3:32" ht="18.75" x14ac:dyDescent="0.3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 x14ac:dyDescent="0.3">
      <c r="C60" s="53" t="s">
        <v>6</v>
      </c>
      <c r="D60" s="53"/>
      <c r="E60" s="86">
        <f>V39</f>
        <v>0</v>
      </c>
      <c r="F60" s="53"/>
      <c r="G60" s="53"/>
    </row>
    <row r="61" spans="3:32" ht="18.75" x14ac:dyDescent="0.3">
      <c r="C61" s="53" t="s">
        <v>7</v>
      </c>
      <c r="D61" s="53"/>
      <c r="E61" s="86">
        <f>X39</f>
        <v>0</v>
      </c>
      <c r="F61" s="53"/>
      <c r="G61" s="53"/>
    </row>
    <row r="62" spans="3:32" ht="18.75" x14ac:dyDescent="0.3">
      <c r="C62" s="51" t="s">
        <v>49</v>
      </c>
      <c r="D62" s="53"/>
      <c r="E62" s="53"/>
      <c r="F62" s="53"/>
      <c r="G62" s="52">
        <f>D40</f>
        <v>0</v>
      </c>
    </row>
    <row r="63" spans="3:32" ht="18.75" x14ac:dyDescent="0.3">
      <c r="C63" s="53" t="s">
        <v>5</v>
      </c>
      <c r="D63" s="53"/>
      <c r="E63" s="52">
        <f>T40</f>
        <v>0</v>
      </c>
      <c r="F63" s="53"/>
      <c r="G63" s="53"/>
    </row>
    <row r="64" spans="3:32" ht="18.75" x14ac:dyDescent="0.3">
      <c r="C64" s="53" t="s">
        <v>6</v>
      </c>
      <c r="D64" s="56"/>
      <c r="E64" s="86">
        <f>V40</f>
        <v>0</v>
      </c>
      <c r="F64" s="56"/>
      <c r="G64" s="56"/>
    </row>
    <row r="65" spans="2:7" ht="18.75" x14ac:dyDescent="0.3">
      <c r="C65" s="53" t="s">
        <v>7</v>
      </c>
      <c r="D65" s="56"/>
      <c r="E65" s="86">
        <f>X40</f>
        <v>0</v>
      </c>
      <c r="F65" s="56"/>
      <c r="G65" s="56"/>
    </row>
    <row r="68" spans="2:7" ht="18.75" x14ac:dyDescent="0.3">
      <c r="C68" s="53" t="s">
        <v>75</v>
      </c>
    </row>
    <row r="70" spans="2:7" ht="15.75" x14ac:dyDescent="0.25">
      <c r="B70" s="67"/>
      <c r="C70" s="68"/>
      <c r="D70" s="68"/>
      <c r="E70" s="68"/>
      <c r="F70" s="67"/>
    </row>
    <row r="500" spans="4:42" ht="63" x14ac:dyDescent="0.25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 x14ac:dyDescent="0.2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3</v>
      </c>
      <c r="I501" s="69">
        <f t="shared" si="9"/>
        <v>2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3</v>
      </c>
      <c r="Q501" s="69">
        <f t="shared" si="11"/>
        <v>2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3</v>
      </c>
      <c r="Y501" s="69">
        <f t="shared" si="13"/>
        <v>2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3</v>
      </c>
      <c r="AG501" s="69">
        <f t="shared" si="15"/>
        <v>2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3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 x14ac:dyDescent="0.2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8</v>
      </c>
      <c r="I502" s="69">
        <f t="shared" si="21"/>
        <v>7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5</v>
      </c>
      <c r="Q502" s="69">
        <f t="shared" si="23"/>
        <v>9</v>
      </c>
      <c r="R502" s="69">
        <f t="shared" si="23"/>
        <v>1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7</v>
      </c>
      <c r="Y502" s="69">
        <f t="shared" si="25"/>
        <v>8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7</v>
      </c>
      <c r="AG502" s="69">
        <f t="shared" si="27"/>
        <v>7</v>
      </c>
      <c r="AH502" s="69">
        <f t="shared" si="27"/>
        <v>1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6</v>
      </c>
      <c r="AO502" s="69">
        <f t="shared" si="18"/>
        <v>0</v>
      </c>
      <c r="AP502" s="69">
        <f t="shared" si="19"/>
        <v>0</v>
      </c>
    </row>
    <row r="503" spans="4:42" ht="15.75" x14ac:dyDescent="0.2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14</v>
      </c>
      <c r="I503" s="69">
        <f t="shared" si="30"/>
        <v>5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8</v>
      </c>
      <c r="Q503" s="69">
        <f t="shared" si="32"/>
        <v>8</v>
      </c>
      <c r="R503" s="69">
        <f t="shared" si="32"/>
        <v>3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5</v>
      </c>
      <c r="Y503" s="69">
        <f t="shared" si="34"/>
        <v>10</v>
      </c>
      <c r="Z503" s="69">
        <f t="shared" si="34"/>
        <v>4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10</v>
      </c>
      <c r="AG503" s="69">
        <f t="shared" si="36"/>
        <v>8</v>
      </c>
      <c r="AH503" s="69">
        <f t="shared" si="36"/>
        <v>1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5</v>
      </c>
      <c r="AO503" s="69">
        <f t="shared" si="18"/>
        <v>2</v>
      </c>
      <c r="AP503" s="69">
        <f t="shared" si="19"/>
        <v>2</v>
      </c>
    </row>
    <row r="504" spans="4:42" ht="47.25" x14ac:dyDescent="0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13</v>
      </c>
      <c r="I504" s="69">
        <f t="shared" si="39"/>
        <v>1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9</v>
      </c>
      <c r="Q504" s="69">
        <f t="shared" si="41"/>
        <v>4</v>
      </c>
      <c r="R504" s="69">
        <f t="shared" si="41"/>
        <v>1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5</v>
      </c>
      <c r="Y504" s="69">
        <f t="shared" si="43"/>
        <v>9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3</v>
      </c>
      <c r="AG504" s="69">
        <f t="shared" si="45"/>
        <v>10</v>
      </c>
      <c r="AH504" s="69">
        <f t="shared" si="45"/>
        <v>1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8</v>
      </c>
      <c r="AO504" s="69">
        <f t="shared" si="18"/>
        <v>0</v>
      </c>
      <c r="AP504" s="69">
        <f t="shared" si="19"/>
        <v>0</v>
      </c>
    </row>
    <row r="505" spans="4:42" x14ac:dyDescent="0.25">
      <c r="D505" s="69"/>
      <c r="E505" s="113" t="s">
        <v>77</v>
      </c>
      <c r="F505" s="114"/>
      <c r="G505" s="115"/>
      <c r="H505" s="113" t="s">
        <v>83</v>
      </c>
      <c r="I505" s="114"/>
      <c r="J505" s="115"/>
      <c r="L505" s="69"/>
      <c r="M505" s="113" t="s">
        <v>77</v>
      </c>
      <c r="N505" s="114"/>
      <c r="O505" s="115"/>
      <c r="P505" s="113" t="s">
        <v>83</v>
      </c>
      <c r="Q505" s="114"/>
      <c r="R505" s="115"/>
      <c r="T505" s="69"/>
      <c r="U505" s="113" t="s">
        <v>77</v>
      </c>
      <c r="V505" s="114"/>
      <c r="W505" s="115"/>
      <c r="X505" s="113" t="s">
        <v>83</v>
      </c>
      <c r="Y505" s="114"/>
      <c r="Z505" s="115"/>
      <c r="AB505" s="69"/>
      <c r="AC505" s="113" t="s">
        <v>77</v>
      </c>
      <c r="AD505" s="114"/>
      <c r="AE505" s="115"/>
      <c r="AF505" s="113" t="s">
        <v>83</v>
      </c>
      <c r="AG505" s="114"/>
      <c r="AH505" s="115"/>
      <c r="AJ505" s="69"/>
      <c r="AK505" s="113" t="s">
        <v>77</v>
      </c>
      <c r="AL505" s="114"/>
      <c r="AM505" s="115"/>
      <c r="AN505" s="113" t="s">
        <v>83</v>
      </c>
      <c r="AO505" s="114"/>
      <c r="AP505" s="115"/>
    </row>
    <row r="508" spans="4:42" ht="15.75" x14ac:dyDescent="0.25">
      <c r="D508" s="93" t="s">
        <v>0</v>
      </c>
      <c r="E508" s="94" t="s">
        <v>15</v>
      </c>
      <c r="F508" s="94" t="s">
        <v>12</v>
      </c>
      <c r="G508" s="93" t="s">
        <v>4</v>
      </c>
      <c r="H508" s="93"/>
      <c r="I508" s="93"/>
      <c r="J508" s="94" t="s">
        <v>9</v>
      </c>
      <c r="K508" s="94"/>
      <c r="L508" s="94"/>
      <c r="M508" s="94" t="s">
        <v>10</v>
      </c>
      <c r="N508" s="94"/>
      <c r="O508" s="94"/>
      <c r="P508" s="94" t="s">
        <v>11</v>
      </c>
      <c r="Q508" s="94"/>
      <c r="R508" s="94"/>
      <c r="S508" s="94" t="s">
        <v>8</v>
      </c>
      <c r="T508" s="94"/>
      <c r="U508" s="94"/>
      <c r="V508" s="106" t="s">
        <v>31</v>
      </c>
      <c r="W508" s="107"/>
      <c r="X508" s="107"/>
      <c r="Y508" s="107"/>
      <c r="Z508" s="107"/>
      <c r="AA508" s="108"/>
    </row>
    <row r="509" spans="4:42" ht="63" x14ac:dyDescent="0.25">
      <c r="D509" s="93"/>
      <c r="E509" s="94"/>
      <c r="F509" s="94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 x14ac:dyDescent="0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 x14ac:dyDescent="0.25">
      <c r="D511" s="39">
        <v>2</v>
      </c>
      <c r="E511" s="3" t="s">
        <v>17</v>
      </c>
      <c r="F511" s="43"/>
      <c r="G511" s="42">
        <f>'СВОД методиста ДО'!E43</f>
        <v>3</v>
      </c>
      <c r="H511" s="42">
        <f>'СВОД методиста ДО'!F43</f>
        <v>2</v>
      </c>
      <c r="I511" s="42">
        <f>'СВОД методиста ДО'!G43</f>
        <v>0</v>
      </c>
      <c r="J511" s="42">
        <f>'СВОД методиста ДО'!H43</f>
        <v>3</v>
      </c>
      <c r="K511" s="42">
        <f>'СВОД методиста ДО'!I43</f>
        <v>2</v>
      </c>
      <c r="L511" s="42">
        <f>'СВОД методиста ДО'!J43</f>
        <v>0</v>
      </c>
      <c r="M511" s="42">
        <f>'СВОД методиста ДО'!K43</f>
        <v>3</v>
      </c>
      <c r="N511" s="42">
        <f>'СВОД методиста ДО'!L43</f>
        <v>2</v>
      </c>
      <c r="O511" s="42">
        <f>'СВОД методиста ДО'!M43</f>
        <v>0</v>
      </c>
      <c r="P511" s="42">
        <f>'СВОД методиста ДО'!N43</f>
        <v>3</v>
      </c>
      <c r="Q511" s="42">
        <f>'СВОД методиста ДО'!O43</f>
        <v>2</v>
      </c>
      <c r="R511" s="42">
        <f>'СВОД методиста ДО'!P43</f>
        <v>0</v>
      </c>
      <c r="S511" s="42">
        <f>'СВОД методиста ДО'!Q43</f>
        <v>3</v>
      </c>
      <c r="T511" s="42">
        <f>'СВОД методиста ДО'!R43</f>
        <v>2</v>
      </c>
      <c r="U511" s="42">
        <f>'СВОД методиста ДО'!S43</f>
        <v>0</v>
      </c>
      <c r="V511" s="39">
        <f t="shared" si="47"/>
        <v>3</v>
      </c>
      <c r="W511" s="27" t="e">
        <f t="shared" si="48"/>
        <v>#DIV/0!</v>
      </c>
      <c r="X511" s="31">
        <f t="shared" si="49"/>
        <v>2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 x14ac:dyDescent="0.25">
      <c r="D512" s="39">
        <v>3</v>
      </c>
      <c r="E512" s="3" t="s">
        <v>18</v>
      </c>
      <c r="F512" s="43"/>
      <c r="G512" s="42">
        <f>'СВОД методиста ДО'!E44</f>
        <v>8</v>
      </c>
      <c r="H512" s="42">
        <f>'СВОД методиста ДО'!F44</f>
        <v>7</v>
      </c>
      <c r="I512" s="42">
        <f>'СВОД методиста ДО'!G44</f>
        <v>0</v>
      </c>
      <c r="J512" s="42">
        <f>'СВОД методиста ДО'!H44</f>
        <v>5</v>
      </c>
      <c r="K512" s="42">
        <f>'СВОД методиста ДО'!I44</f>
        <v>9</v>
      </c>
      <c r="L512" s="42">
        <f>'СВОД методиста ДО'!J44</f>
        <v>1</v>
      </c>
      <c r="M512" s="42">
        <f>'СВОД методиста ДО'!K44</f>
        <v>7</v>
      </c>
      <c r="N512" s="42">
        <f>'СВОД методиста ДО'!L44</f>
        <v>8</v>
      </c>
      <c r="O512" s="42">
        <f>'СВОД методиста ДО'!M44</f>
        <v>0</v>
      </c>
      <c r="P512" s="42">
        <f>'СВОД методиста ДО'!N44</f>
        <v>7</v>
      </c>
      <c r="Q512" s="42">
        <f>'СВОД методиста ДО'!O44</f>
        <v>7</v>
      </c>
      <c r="R512" s="42">
        <f>'СВОД методиста ДО'!P44</f>
        <v>1</v>
      </c>
      <c r="S512" s="42">
        <f>'СВОД методиста ДО'!Q44</f>
        <v>6</v>
      </c>
      <c r="T512" s="42">
        <f>'СВОД методиста ДО'!R44</f>
        <v>9</v>
      </c>
      <c r="U512" s="42">
        <f>'СВОД методиста ДО'!S44</f>
        <v>0</v>
      </c>
      <c r="V512" s="39">
        <f t="shared" si="47"/>
        <v>6.6</v>
      </c>
      <c r="W512" s="27" t="e">
        <f t="shared" si="48"/>
        <v>#DIV/0!</v>
      </c>
      <c r="X512" s="31">
        <f t="shared" si="49"/>
        <v>8</v>
      </c>
      <c r="Y512" s="27" t="e">
        <f t="shared" si="50"/>
        <v>#DIV/0!</v>
      </c>
      <c r="Z512" s="31">
        <f t="shared" si="51"/>
        <v>0.4</v>
      </c>
      <c r="AA512" s="27" t="e">
        <f t="shared" si="52"/>
        <v>#DIV/0!</v>
      </c>
    </row>
    <row r="513" spans="4:27" ht="15.75" x14ac:dyDescent="0.25">
      <c r="D513" s="39">
        <v>4</v>
      </c>
      <c r="E513" s="3" t="s">
        <v>19</v>
      </c>
      <c r="F513" s="43"/>
      <c r="G513" s="42">
        <f>'СВОД методиста ДО'!E45</f>
        <v>14</v>
      </c>
      <c r="H513" s="42">
        <f>'СВОД методиста ДО'!F45</f>
        <v>5</v>
      </c>
      <c r="I513" s="42">
        <f>'СВОД методиста ДО'!G45</f>
        <v>0</v>
      </c>
      <c r="J513" s="42">
        <f>'СВОД методиста ДО'!H45</f>
        <v>8</v>
      </c>
      <c r="K513" s="42">
        <f>'СВОД методиста ДО'!I45</f>
        <v>8</v>
      </c>
      <c r="L513" s="42">
        <f>'СВОД методиста ДО'!J45</f>
        <v>3</v>
      </c>
      <c r="M513" s="42">
        <f>'СВОД методиста ДО'!K45</f>
        <v>5</v>
      </c>
      <c r="N513" s="42">
        <f>'СВОД методиста ДО'!L45</f>
        <v>10</v>
      </c>
      <c r="O513" s="42">
        <f>'СВОД методиста ДО'!M45</f>
        <v>4</v>
      </c>
      <c r="P513" s="42">
        <f>'СВОД методиста ДО'!N45</f>
        <v>10</v>
      </c>
      <c r="Q513" s="42">
        <f>'СВОД методиста ДО'!O45</f>
        <v>8</v>
      </c>
      <c r="R513" s="42">
        <f>'СВОД методиста ДО'!P45</f>
        <v>1</v>
      </c>
      <c r="S513" s="42">
        <f>'СВОД методиста ДО'!Q45</f>
        <v>5</v>
      </c>
      <c r="T513" s="42">
        <f>'СВОД методиста ДО'!R45</f>
        <v>12</v>
      </c>
      <c r="U513" s="42">
        <f>'СВОД методиста ДО'!S45</f>
        <v>2</v>
      </c>
      <c r="V513" s="39">
        <f t="shared" si="47"/>
        <v>8.4</v>
      </c>
      <c r="W513" s="27" t="e">
        <f t="shared" si="48"/>
        <v>#DIV/0!</v>
      </c>
      <c r="X513" s="31">
        <f t="shared" si="49"/>
        <v>8.6</v>
      </c>
      <c r="Y513" s="27" t="e">
        <f t="shared" si="50"/>
        <v>#DIV/0!</v>
      </c>
      <c r="Z513" s="31">
        <f t="shared" si="51"/>
        <v>2</v>
      </c>
      <c r="AA513" s="27" t="e">
        <f t="shared" si="52"/>
        <v>#DIV/0!</v>
      </c>
    </row>
    <row r="514" spans="4:27" ht="15.75" x14ac:dyDescent="0.25">
      <c r="D514" s="39">
        <v>5</v>
      </c>
      <c r="E514" s="3" t="s">
        <v>32</v>
      </c>
      <c r="F514" s="43"/>
      <c r="G514" s="42">
        <f>'СВОД методиста ДО'!E46</f>
        <v>13</v>
      </c>
      <c r="H514" s="42">
        <f>'СВОД методиста ДО'!F46</f>
        <v>1</v>
      </c>
      <c r="I514" s="42">
        <f>'СВОД методиста ДО'!G46</f>
        <v>0</v>
      </c>
      <c r="J514" s="42">
        <f>'СВОД методиста ДО'!H46</f>
        <v>9</v>
      </c>
      <c r="K514" s="42">
        <f>'СВОД методиста ДО'!I46</f>
        <v>4</v>
      </c>
      <c r="L514" s="42">
        <f>'СВОД методиста ДО'!J46</f>
        <v>1</v>
      </c>
      <c r="M514" s="42">
        <f>'СВОД методиста ДО'!K46</f>
        <v>5</v>
      </c>
      <c r="N514" s="42">
        <f>'СВОД методиста ДО'!L46</f>
        <v>9</v>
      </c>
      <c r="O514" s="42">
        <f>'СВОД методиста ДО'!M46</f>
        <v>0</v>
      </c>
      <c r="P514" s="42">
        <f>'СВОД методиста ДО'!N46</f>
        <v>3</v>
      </c>
      <c r="Q514" s="42">
        <f>'СВОД методиста ДО'!O46</f>
        <v>10</v>
      </c>
      <c r="R514" s="42">
        <f>'СВОД методиста ДО'!P46</f>
        <v>1</v>
      </c>
      <c r="S514" s="42">
        <f>'СВОД методиста ДО'!Q46</f>
        <v>8</v>
      </c>
      <c r="T514" s="42">
        <f>'СВОД методиста ДО'!R46</f>
        <v>6</v>
      </c>
      <c r="U514" s="42">
        <f>'СВОД методиста ДО'!S46</f>
        <v>0</v>
      </c>
      <c r="V514" s="39">
        <f t="shared" si="47"/>
        <v>7.6</v>
      </c>
      <c r="W514" s="27" t="e">
        <f t="shared" si="48"/>
        <v>#DIV/0!</v>
      </c>
      <c r="X514" s="31">
        <f t="shared" si="49"/>
        <v>6</v>
      </c>
      <c r="Y514" s="27" t="e">
        <f t="shared" si="50"/>
        <v>#DIV/0!</v>
      </c>
      <c r="Z514" s="31">
        <f t="shared" si="51"/>
        <v>0.4</v>
      </c>
      <c r="AA514" s="27" t="e">
        <f t="shared" si="52"/>
        <v>#DIV/0!</v>
      </c>
    </row>
    <row r="515" spans="4:27" ht="15.75" x14ac:dyDescent="0.25">
      <c r="D515" s="90" t="s">
        <v>13</v>
      </c>
      <c r="E515" s="92"/>
      <c r="F515" s="12">
        <f>SUM(F509:F514)</f>
        <v>0</v>
      </c>
      <c r="G515" s="12">
        <f t="shared" ref="G515:U515" si="53">SUM(G510:G514)</f>
        <v>38</v>
      </c>
      <c r="H515" s="12">
        <f t="shared" si="53"/>
        <v>15</v>
      </c>
      <c r="I515" s="12">
        <f t="shared" si="53"/>
        <v>0</v>
      </c>
      <c r="J515" s="12">
        <f t="shared" si="53"/>
        <v>25</v>
      </c>
      <c r="K515" s="12">
        <f t="shared" si="53"/>
        <v>23</v>
      </c>
      <c r="L515" s="12">
        <f t="shared" si="53"/>
        <v>5</v>
      </c>
      <c r="M515" s="12">
        <f t="shared" si="53"/>
        <v>20</v>
      </c>
      <c r="N515" s="12">
        <f t="shared" si="53"/>
        <v>29</v>
      </c>
      <c r="O515" s="12">
        <f t="shared" si="53"/>
        <v>4</v>
      </c>
      <c r="P515" s="12">
        <f t="shared" si="53"/>
        <v>23</v>
      </c>
      <c r="Q515" s="12">
        <f t="shared" si="53"/>
        <v>27</v>
      </c>
      <c r="R515" s="12">
        <f t="shared" si="53"/>
        <v>3</v>
      </c>
      <c r="S515" s="12">
        <f t="shared" si="53"/>
        <v>22</v>
      </c>
      <c r="T515" s="12">
        <f t="shared" si="53"/>
        <v>29</v>
      </c>
      <c r="U515" s="12">
        <f t="shared" si="53"/>
        <v>2</v>
      </c>
      <c r="V515" s="33">
        <f>(G515+J515+M515+P515+S515)/5</f>
        <v>25.6</v>
      </c>
      <c r="W515" s="34" t="e">
        <f t="shared" si="48"/>
        <v>#DIV/0!</v>
      </c>
      <c r="X515" s="35">
        <f t="shared" si="49"/>
        <v>24.6</v>
      </c>
      <c r="Y515" s="34" t="e">
        <f t="shared" si="50"/>
        <v>#DIV/0!</v>
      </c>
      <c r="Z515" s="35">
        <f t="shared" si="51"/>
        <v>2.8</v>
      </c>
      <c r="AA515" s="34" t="e">
        <f t="shared" si="52"/>
        <v>#DIV/0!</v>
      </c>
    </row>
    <row r="516" spans="4:27" ht="15.75" x14ac:dyDescent="0.2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Валентина</cp:lastModifiedBy>
  <dcterms:created xsi:type="dcterms:W3CDTF">2022-12-22T06:57:03Z</dcterms:created>
  <dcterms:modified xsi:type="dcterms:W3CDTF">2025-10-01T10:43:18Z</dcterms:modified>
</cp:coreProperties>
</file>